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87_pkg_0505b.xlsx" sheetId="1" r:id="rId1"/>
  </sheets>
  <definedNames>
    <definedName name="_xlnm._FilterDatabase" localSheetId="0" hidden="1">svy210387_pkg_0505b.xlsx!$A$1:$M$2917</definedName>
    <definedName name="pkg_0505b">svy210387_pkg_0505b.xlsx!$A$1:$AP$2917</definedName>
  </definedNames>
  <calcPr calcId="15251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45" i="1"/>
  <c r="L346" i="1"/>
  <c r="L347" i="1"/>
  <c r="L348" i="1"/>
  <c r="L353" i="1"/>
  <c r="L354" i="1"/>
  <c r="L355" i="1"/>
  <c r="L356" i="1"/>
  <c r="L357" i="1"/>
  <c r="L358" i="1"/>
  <c r="L359" i="1"/>
  <c r="L360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936" i="1"/>
  <c r="L937" i="1"/>
  <c r="L938" i="1"/>
  <c r="L939" i="1"/>
  <c r="L940" i="1"/>
  <c r="L941" i="1"/>
  <c r="L942" i="1"/>
  <c r="L943" i="1"/>
  <c r="L944" i="1"/>
  <c r="L945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45" i="1"/>
  <c r="K346" i="1"/>
  <c r="K347" i="1"/>
  <c r="K348" i="1"/>
  <c r="K353" i="1"/>
  <c r="K354" i="1"/>
  <c r="K355" i="1"/>
  <c r="K356" i="1"/>
  <c r="K357" i="1"/>
  <c r="K358" i="1"/>
  <c r="K359" i="1"/>
  <c r="K360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936" i="1"/>
  <c r="K937" i="1"/>
  <c r="K938" i="1"/>
  <c r="K939" i="1"/>
  <c r="K940" i="1"/>
  <c r="K941" i="1"/>
  <c r="K942" i="1"/>
  <c r="K943" i="1"/>
  <c r="K944" i="1"/>
  <c r="K945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336" i="1"/>
  <c r="H337" i="1"/>
  <c r="H338" i="1"/>
  <c r="H339" i="1"/>
  <c r="H340" i="1"/>
  <c r="H341" i="1"/>
  <c r="H342" i="1"/>
  <c r="H343" i="1"/>
  <c r="H344" i="1"/>
  <c r="H349" i="1"/>
  <c r="H350" i="1"/>
  <c r="H351" i="1"/>
  <c r="H352" i="1"/>
  <c r="H361" i="1"/>
  <c r="H362" i="1"/>
  <c r="H363" i="1"/>
  <c r="H364" i="1"/>
  <c r="H365" i="1"/>
  <c r="H366" i="1"/>
  <c r="H367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46" i="1"/>
  <c r="H947" i="1"/>
  <c r="H948" i="1"/>
  <c r="H949" i="1"/>
  <c r="H950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802" i="1"/>
  <c r="H2803" i="1"/>
  <c r="H2804" i="1"/>
  <c r="H2805" i="1"/>
  <c r="H2806" i="1"/>
  <c r="H2807" i="1"/>
  <c r="H2808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</calcChain>
</file>

<file path=xl/sharedStrings.xml><?xml version="1.0" encoding="utf-8"?>
<sst xmlns="http://schemas.openxmlformats.org/spreadsheetml/2006/main" count="14622" uniqueCount="11188">
  <si>
    <t>Lab_Sample_Identifier</t>
  </si>
  <si>
    <t>Lab_Sample_Identifier_Alt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</si>
  <si>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</si>
  <si>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</si>
  <si>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</si>
  <si>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</si>
  <si>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</si>
  <si>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</si>
  <si>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</si>
  <si>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</si>
  <si>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</si>
  <si>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</si>
  <si>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</si>
  <si>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SiO2</t>
  </si>
  <si>
    <t>TiO2</t>
  </si>
  <si>
    <t>Al2O3</t>
  </si>
  <si>
    <t>V2O3</t>
  </si>
  <si>
    <t>Cr2O3</t>
  </si>
  <si>
    <t>Nb2O3</t>
  </si>
  <si>
    <t>MgO</t>
  </si>
  <si>
    <t>CaO</t>
  </si>
  <si>
    <t>MnO</t>
  </si>
  <si>
    <t>FeOt</t>
  </si>
  <si>
    <t>CoO</t>
  </si>
  <si>
    <t>NiO</t>
  </si>
  <si>
    <t>Na2O</t>
  </si>
  <si>
    <t>K2O</t>
  </si>
  <si>
    <t>V2O5</t>
  </si>
  <si>
    <t>Fe2O3t</t>
  </si>
  <si>
    <t>ZnO</t>
  </si>
  <si>
    <t>SnO2</t>
  </si>
  <si>
    <t>Nb2O5</t>
  </si>
  <si>
    <t>Ta2O5</t>
  </si>
  <si>
    <t>WO3</t>
  </si>
  <si>
    <t>S</t>
  </si>
  <si>
    <t>Fe</t>
  </si>
  <si>
    <t>Ni</t>
  </si>
  <si>
    <t>Cu</t>
  </si>
  <si>
    <t>Zn</t>
  </si>
  <si>
    <t>Se</t>
  </si>
  <si>
    <t>Ag</t>
  </si>
  <si>
    <t>Sn</t>
  </si>
  <si>
    <t>10MOB-I003A01-011-r1</t>
  </si>
  <si>
    <t>PS-2011-1-R17-001-r1</t>
  </si>
  <si>
    <t>21:1190:000001</t>
  </si>
  <si>
    <t>21:0387:000003</t>
  </si>
  <si>
    <t>21:0387:000003:0004:0021:01</t>
  </si>
  <si>
    <t>10MOB-I003A01-011-r2</t>
  </si>
  <si>
    <t>PS-2011-1-R17-001-r2</t>
  </si>
  <si>
    <t>21:1190:000002</t>
  </si>
  <si>
    <t>21:0387:000003:0004:0021:02</t>
  </si>
  <si>
    <t>10MOB-I007A01-002</t>
  </si>
  <si>
    <t>PS-2011-1-R12-001--</t>
  </si>
  <si>
    <t>21:1190:000003</t>
  </si>
  <si>
    <t>21:0387:000007</t>
  </si>
  <si>
    <t>21:0387:000007:0004:0012:00</t>
  </si>
  <si>
    <t>10MOB-I007A01-003</t>
  </si>
  <si>
    <t>PS-2011-1-R12-002--</t>
  </si>
  <si>
    <t>21:1190:000004</t>
  </si>
  <si>
    <t>21:0387:000007:0004:0013:00</t>
  </si>
  <si>
    <t>10MOB-I007A01-004</t>
  </si>
  <si>
    <t>PS-2011-1-R11-001--</t>
  </si>
  <si>
    <t>21:1190:000005</t>
  </si>
  <si>
    <t>21:0387:000007:0004:0014:00</t>
  </si>
  <si>
    <t>10MOB-I007A01-005</t>
  </si>
  <si>
    <t>PS-2011-1-R11-002--</t>
  </si>
  <si>
    <t>21:1190:000006</t>
  </si>
  <si>
    <t>21:0387:000007:0004:0015:00</t>
  </si>
  <si>
    <t>10MOB-I007A01-006</t>
  </si>
  <si>
    <t>PS-2011-1-R03-001--</t>
  </si>
  <si>
    <t>21:1190:000007</t>
  </si>
  <si>
    <t>21:0387:000007:0004:0016:00</t>
  </si>
  <si>
    <t>10MOB-I008A01-001</t>
  </si>
  <si>
    <t>PS-2011-1-R03-002--</t>
  </si>
  <si>
    <t>21:1190:000008</t>
  </si>
  <si>
    <t>21:0387:000008</t>
  </si>
  <si>
    <t>21:0387:000008:0004:0011:00</t>
  </si>
  <si>
    <t>10MOB-I010A01-003</t>
  </si>
  <si>
    <t>PS-2011-1-R03-003--</t>
  </si>
  <si>
    <t>21:1190:000009</t>
  </si>
  <si>
    <t>21:0387:000010</t>
  </si>
  <si>
    <t>21:0387:000010:0007:0013:00</t>
  </si>
  <si>
    <t>10MOB-I010A01-004</t>
  </si>
  <si>
    <t>PS-2011-1-R03-004--</t>
  </si>
  <si>
    <t>21:1190:000010</t>
  </si>
  <si>
    <t>21:0387:000010:0007:0014:00</t>
  </si>
  <si>
    <t>10MOB-I010A01-005</t>
  </si>
  <si>
    <t>PS-2011-1-R03-005--</t>
  </si>
  <si>
    <t>21:1190:000011</t>
  </si>
  <si>
    <t>21:0387:000010:0007:0015:00</t>
  </si>
  <si>
    <t>10MOB-I010A01-006</t>
  </si>
  <si>
    <t>PS-2011-1-R06-027--</t>
  </si>
  <si>
    <t>21:1190:000012</t>
  </si>
  <si>
    <t>21:0387:000010:0007:0016:00</t>
  </si>
  <si>
    <t>10MOB-I015A01-003</t>
  </si>
  <si>
    <t>PS-2011-1-R14-001--</t>
  </si>
  <si>
    <t>21:1190:000013</t>
  </si>
  <si>
    <t>21:0387:000015</t>
  </si>
  <si>
    <t>21:0387:000015:0004:0013:00</t>
  </si>
  <si>
    <t>10MOB-I015A01-004</t>
  </si>
  <si>
    <t>PS-2011-1-R14-002--</t>
  </si>
  <si>
    <t>21:1190:000014</t>
  </si>
  <si>
    <t>21:0387:000015:0004:0014:00</t>
  </si>
  <si>
    <t>10MOB-I015A01-005</t>
  </si>
  <si>
    <t>PS-2011-1-R03-006--</t>
  </si>
  <si>
    <t>21:1190:000015</t>
  </si>
  <si>
    <t>21:0387:000015:0004:0015:00</t>
  </si>
  <si>
    <t>10MOB-I015A01-006-r1</t>
  </si>
  <si>
    <t>PS-2011-1-R13-001-r1</t>
  </si>
  <si>
    <t>21:1190:000016</t>
  </si>
  <si>
    <t>21:0387:000015:0004:0016:01</t>
  </si>
  <si>
    <t>10MOB-I015A01-006-r2</t>
  </si>
  <si>
    <t>PS-2011-1-R13-001-r2</t>
  </si>
  <si>
    <t>21:1190:000017</t>
  </si>
  <si>
    <t>21:0387:000015:0004:0016:02</t>
  </si>
  <si>
    <t>10MOB-I015A01-007</t>
  </si>
  <si>
    <t>PS-2011-2-R13-001--</t>
  </si>
  <si>
    <t>21:1190:000018</t>
  </si>
  <si>
    <t>21:0387:000015:0004:0017:00</t>
  </si>
  <si>
    <t>10MOB-I018A01-004</t>
  </si>
  <si>
    <t>PS-2011-1-R14-003--</t>
  </si>
  <si>
    <t>21:1190:000019</t>
  </si>
  <si>
    <t>21:0387:000018</t>
  </si>
  <si>
    <t>21:0387:000018:0004:0014:00</t>
  </si>
  <si>
    <t>10MOB-I018A01-005</t>
  </si>
  <si>
    <t>PS-2011-1-R14-004--</t>
  </si>
  <si>
    <t>21:1190:000020</t>
  </si>
  <si>
    <t>21:0387:000018:0004:0015:00</t>
  </si>
  <si>
    <t>10MOB-I018A01-006</t>
  </si>
  <si>
    <t>PS-2011-1-R14-005--</t>
  </si>
  <si>
    <t>21:1190:000021</t>
  </si>
  <si>
    <t>21:0387:000018:0004:0016:00</t>
  </si>
  <si>
    <t>10MOB-I018A01-007</t>
  </si>
  <si>
    <t>PS-2011-1-R14-006--</t>
  </si>
  <si>
    <t>21:1190:000022</t>
  </si>
  <si>
    <t>21:0387:000018:0004:0017:00</t>
  </si>
  <si>
    <t>10MOB-I022A01-002</t>
  </si>
  <si>
    <t>PS-2011-1-R03-007--</t>
  </si>
  <si>
    <t>21:1190:000023</t>
  </si>
  <si>
    <t>21:0387:000022</t>
  </si>
  <si>
    <t>21:0387:000022:0004:0012:00</t>
  </si>
  <si>
    <t>10MOB-I026A01-002</t>
  </si>
  <si>
    <t>PS-2011-1-R14-007--</t>
  </si>
  <si>
    <t>21:1190:000024</t>
  </si>
  <si>
    <t>21:0387:000026</t>
  </si>
  <si>
    <t>21:0387:000026:0004:0012:00</t>
  </si>
  <si>
    <t>10MOB-I026A01-003</t>
  </si>
  <si>
    <t>PS-2011-1-R14-008--</t>
  </si>
  <si>
    <t>21:1190:000025</t>
  </si>
  <si>
    <t>21:0387:000026:0004:0013:00</t>
  </si>
  <si>
    <t>10MOB-I026A01-004</t>
  </si>
  <si>
    <t>PS-2011-1-R14-009--</t>
  </si>
  <si>
    <t>21:1190:000026</t>
  </si>
  <si>
    <t>21:0387:000026:0004:0014:00</t>
  </si>
  <si>
    <t>10MOB-I027A01-001</t>
  </si>
  <si>
    <t>PS-2011-1-R14-010--</t>
  </si>
  <si>
    <t>21:1190:000027</t>
  </si>
  <si>
    <t>21:0387:000027</t>
  </si>
  <si>
    <t>21:0387:000027:0004:0011:00</t>
  </si>
  <si>
    <t>10MOB-I027A01-002</t>
  </si>
  <si>
    <t>PS-2011-1-R06-036--</t>
  </si>
  <si>
    <t>21:1190:000028</t>
  </si>
  <si>
    <t>21:0387:000027:0004:0012:00</t>
  </si>
  <si>
    <t>10MOB-I027A01-003</t>
  </si>
  <si>
    <t>PS-2011-1-R06-037--</t>
  </si>
  <si>
    <t>21:1190:000029</t>
  </si>
  <si>
    <t>21:0387:000027:0004:0013:00</t>
  </si>
  <si>
    <t>10MOB-I029A01-001</t>
  </si>
  <si>
    <t>PS-2011-1-R06-039--</t>
  </si>
  <si>
    <t>21:1190:000030</t>
  </si>
  <si>
    <t>21:0387:000029</t>
  </si>
  <si>
    <t>21:0387:000029:0004:0011:00</t>
  </si>
  <si>
    <t>10MOB-I031A01-001</t>
  </si>
  <si>
    <t>PS-2011-1-R03-008--</t>
  </si>
  <si>
    <t>21:1190:000031</t>
  </si>
  <si>
    <t>21:0387:000031</t>
  </si>
  <si>
    <t>21:0387:000031:0004:0011:00</t>
  </si>
  <si>
    <t>10MOB-I037A01-004</t>
  </si>
  <si>
    <t>PS-2011-1-R03-009--</t>
  </si>
  <si>
    <t>21:1190:000032</t>
  </si>
  <si>
    <t>21:0387:000037</t>
  </si>
  <si>
    <t>21:0387:000037:0004:0014:00</t>
  </si>
  <si>
    <t>10MOB-I037A01-005</t>
  </si>
  <si>
    <t>PS-2011-1-R13-002--</t>
  </si>
  <si>
    <t>21:1190:000033</t>
  </si>
  <si>
    <t>21:0387:000037:0004:0015:00</t>
  </si>
  <si>
    <t>10MOB-I037A01-006</t>
  </si>
  <si>
    <t>PS-2011-2-R08-004--</t>
  </si>
  <si>
    <t>21:1190:000034</t>
  </si>
  <si>
    <t>21:0387:000037:0004:0016:00</t>
  </si>
  <si>
    <t>10MOB-I039A01-003</t>
  </si>
  <si>
    <t>PS-2011-1-R03-010--</t>
  </si>
  <si>
    <t>21:1190:000035</t>
  </si>
  <si>
    <t>21:0387:000039</t>
  </si>
  <si>
    <t>21:0387:000039:0004:0013:00</t>
  </si>
  <si>
    <t>10MOB-I039A01-004</t>
  </si>
  <si>
    <t>PS-2011-1-R01-001--</t>
  </si>
  <si>
    <t>21:1190:000036</t>
  </si>
  <si>
    <t>21:0387:000039:0004:0014:00</t>
  </si>
  <si>
    <t>10MOB-I039A01-011</t>
  </si>
  <si>
    <t>PS-2011-1-R07-047--</t>
  </si>
  <si>
    <t>21:1190:000037</t>
  </si>
  <si>
    <t>21:0387:000039:0004:0021:00</t>
  </si>
  <si>
    <t>10MOB-I039A02-004</t>
  </si>
  <si>
    <t>PS-2011-1-R03-011--</t>
  </si>
  <si>
    <t>21:1190:000038</t>
  </si>
  <si>
    <t>21:0387:000039:0005:0014:00</t>
  </si>
  <si>
    <t>10MOB-I039A02-005</t>
  </si>
  <si>
    <t>PS-2011-1-R03-012--</t>
  </si>
  <si>
    <t>21:1190:000039</t>
  </si>
  <si>
    <t>21:0387:000039:0005:0015:00</t>
  </si>
  <si>
    <t>10MOB-I039A02-006</t>
  </si>
  <si>
    <t>PS-2011-1-R16-001--</t>
  </si>
  <si>
    <t>21:1190:000040</t>
  </si>
  <si>
    <t>21:0387:000039:0005:0016:00</t>
  </si>
  <si>
    <t>10MOB-I039A02-007</t>
  </si>
  <si>
    <t>PS-2011-1-R16-002--</t>
  </si>
  <si>
    <t>21:1190:000041</t>
  </si>
  <si>
    <t>21:0387:000039:0005:0017:00</t>
  </si>
  <si>
    <t>10MOB-I039A02-008</t>
  </si>
  <si>
    <t>PS-2011-1-R16-003--</t>
  </si>
  <si>
    <t>21:1190:000042</t>
  </si>
  <si>
    <t>21:0387:000039:0005:0018:00</t>
  </si>
  <si>
    <t>10MOB-I039A02-009</t>
  </si>
  <si>
    <t>PS-2011-1-R16-004--</t>
  </si>
  <si>
    <t>21:1190:000043</t>
  </si>
  <si>
    <t>21:0387:000039:0005:0019:00</t>
  </si>
  <si>
    <t>10MOB-I039A02-010</t>
  </si>
  <si>
    <t>PS-2011-1-R16-005--</t>
  </si>
  <si>
    <t>21:1190:000044</t>
  </si>
  <si>
    <t>21:0387:000039:0005:0020:00</t>
  </si>
  <si>
    <t>10MOB-I039A02-016</t>
  </si>
  <si>
    <t>PS-2011-1-R07-066--</t>
  </si>
  <si>
    <t>21:1190:000045</t>
  </si>
  <si>
    <t>21:0387:000039:0005:0026:00</t>
  </si>
  <si>
    <t>10MOB-I041A01-004</t>
  </si>
  <si>
    <t>PS-2011-1-R01-002--</t>
  </si>
  <si>
    <t>21:1190:000046</t>
  </si>
  <si>
    <t>21:0387:000041</t>
  </si>
  <si>
    <t>21:0387:000041:0004:0014:00</t>
  </si>
  <si>
    <t>10MOB-I041A01-005</t>
  </si>
  <si>
    <t>PS-2011-1-R13-003--</t>
  </si>
  <si>
    <t>21:1190:000047</t>
  </si>
  <si>
    <t>21:0387:000041:0004:0015:00</t>
  </si>
  <si>
    <t>10MOB-I041A01-007-r1</t>
  </si>
  <si>
    <t>PS-2011-1-R13-005-r1</t>
  </si>
  <si>
    <t>21:1190:000048</t>
  </si>
  <si>
    <t>21:0387:000041:0004:0017:01</t>
  </si>
  <si>
    <t>10MOB-I041A01-007-r2</t>
  </si>
  <si>
    <t>PS-2011-1-R13-005-r2</t>
  </si>
  <si>
    <t>21:1190:000049</t>
  </si>
  <si>
    <t>21:0387:000041:0004:0017:02</t>
  </si>
  <si>
    <t>10MOB-I048A01-003</t>
  </si>
  <si>
    <t>PS-2011-1-R14-011--</t>
  </si>
  <si>
    <t>21:1190:000050</t>
  </si>
  <si>
    <t>21:0387:000048</t>
  </si>
  <si>
    <t>21:0387:000048:0004:0013:00</t>
  </si>
  <si>
    <t>10MOB-I048A01-004</t>
  </si>
  <si>
    <t>PS-2011-1-R14-012--</t>
  </si>
  <si>
    <t>21:1190:000051</t>
  </si>
  <si>
    <t>21:0387:000048:0004:0014:00</t>
  </si>
  <si>
    <t>10MOB-I048A01-005</t>
  </si>
  <si>
    <t>PS-2011-1-R14-013--</t>
  </si>
  <si>
    <t>21:1190:000052</t>
  </si>
  <si>
    <t>21:0387:000048:0004:0015:00</t>
  </si>
  <si>
    <t>10MOB-I048A01-006</t>
  </si>
  <si>
    <t>PS-2011-1-R14-014--</t>
  </si>
  <si>
    <t>21:1190:000053</t>
  </si>
  <si>
    <t>21:0387:000048:0004:0016:00</t>
  </si>
  <si>
    <t>10MOB-I049A01-008</t>
  </si>
  <si>
    <t>PS-2011-1-R14-015--</t>
  </si>
  <si>
    <t>21:1190:000054</t>
  </si>
  <si>
    <t>21:0387:000049</t>
  </si>
  <si>
    <t>21:0387:000049:0004:0018:00</t>
  </si>
  <si>
    <t>10MOB-I049A01-010</t>
  </si>
  <si>
    <t>PS-2011-2-R02-002--</t>
  </si>
  <si>
    <t>21:1190:000055</t>
  </si>
  <si>
    <t>21:0387:000049:0004:0020:00</t>
  </si>
  <si>
    <t>10MOB-I050A01-006</t>
  </si>
  <si>
    <t>PS-2011-1-R15-017--</t>
  </si>
  <si>
    <t>21:1190:000056</t>
  </si>
  <si>
    <t>21:0387:000050</t>
  </si>
  <si>
    <t>21:0387:000050:0004:0016:00</t>
  </si>
  <si>
    <t>10MOB-I050A01-008</t>
  </si>
  <si>
    <t>PS-2011-1-R15-019--</t>
  </si>
  <si>
    <t>21:1190:000057</t>
  </si>
  <si>
    <t>21:0387:000050:0004:0018:00</t>
  </si>
  <si>
    <t>10MOB-I050A01-009</t>
  </si>
  <si>
    <t>PS-2011-1-R15-020--</t>
  </si>
  <si>
    <t>21:1190:000058</t>
  </si>
  <si>
    <t>21:0387:000050:0004:0019:00</t>
  </si>
  <si>
    <t>10MOB-I050A01-010</t>
  </si>
  <si>
    <t>PS-2011-1-R15-021--</t>
  </si>
  <si>
    <t>21:1190:000059</t>
  </si>
  <si>
    <t>21:0387:000050:0004:0020:00</t>
  </si>
  <si>
    <t>10MOB-I050A01-011</t>
  </si>
  <si>
    <t>PS-2011-1-R15-022--</t>
  </si>
  <si>
    <t>21:1190:000060</t>
  </si>
  <si>
    <t>21:0387:000050:0004:0021:00</t>
  </si>
  <si>
    <t>10MOB-I050A01-012</t>
  </si>
  <si>
    <t>PS-2011-1-R15-023--</t>
  </si>
  <si>
    <t>21:1190:000061</t>
  </si>
  <si>
    <t>21:0387:000050:0004:0022:00</t>
  </si>
  <si>
    <t>10MOB-I050A01-013</t>
  </si>
  <si>
    <t>PS-2011-1-R15-024--</t>
  </si>
  <si>
    <t>21:1190:000062</t>
  </si>
  <si>
    <t>21:0387:000050:0004:0023:00</t>
  </si>
  <si>
    <t>10MOB-I050A01-014</t>
  </si>
  <si>
    <t>PS-2011-1-R15-016--</t>
  </si>
  <si>
    <t>21:1190:000063</t>
  </si>
  <si>
    <t>21:0387:000050:0004:0024:00</t>
  </si>
  <si>
    <t>10MOB-I068A01-012</t>
  </si>
  <si>
    <t>PS-2011-1-R13-006--</t>
  </si>
  <si>
    <t>21:1190:000064</t>
  </si>
  <si>
    <t>21:0387:000068</t>
  </si>
  <si>
    <t>21:0387:000068:0004:0022:00</t>
  </si>
  <si>
    <t>10MOB-I070A01-001</t>
  </si>
  <si>
    <t>PS-2011-1-R04-013--</t>
  </si>
  <si>
    <t>21:1190:000065</t>
  </si>
  <si>
    <t>21:0387:000070</t>
  </si>
  <si>
    <t>21:0387:000070:0004:0011:00</t>
  </si>
  <si>
    <t>10MOB-I070A01-002-r1</t>
  </si>
  <si>
    <t>PS-2011-1-R04-014-r1</t>
  </si>
  <si>
    <t>21:1190:000066</t>
  </si>
  <si>
    <t>21:0387:000070:0004:0012:01</t>
  </si>
  <si>
    <t>10MOB-I070A01-002-r2</t>
  </si>
  <si>
    <t>PS-2011-1-R04-014-r2</t>
  </si>
  <si>
    <t>21:1190:000067</t>
  </si>
  <si>
    <t>21:0387:000070:0004:0012:02</t>
  </si>
  <si>
    <t>10MOB-I070A01-016</t>
  </si>
  <si>
    <t>PS-2011-1-R08-095--</t>
  </si>
  <si>
    <t>21:1190:000068</t>
  </si>
  <si>
    <t>21:0387:000070:0004:0026:00</t>
  </si>
  <si>
    <t>10MOB-I071A01-005</t>
  </si>
  <si>
    <t>PS-2011-1-R04-015--</t>
  </si>
  <si>
    <t>21:1190:000069</t>
  </si>
  <si>
    <t>21:0387:000071</t>
  </si>
  <si>
    <t>21:0387:000071:0004:0015:00</t>
  </si>
  <si>
    <t>10MOB-I071A01-006-r1</t>
  </si>
  <si>
    <t>PS-2011-1-R04-016-r1</t>
  </si>
  <si>
    <t>21:1190:000070</t>
  </si>
  <si>
    <t>21:0387:000071:0004:0016:01</t>
  </si>
  <si>
    <t>10MOB-I071A01-006-r2</t>
  </si>
  <si>
    <t>PS-2011-1-R04-016-r2</t>
  </si>
  <si>
    <t>21:1190:000071</t>
  </si>
  <si>
    <t>21:0387:000071:0004:0016:02</t>
  </si>
  <si>
    <t>10MOB-I071A01-007</t>
  </si>
  <si>
    <t>PS-2011-1-R04-017--</t>
  </si>
  <si>
    <t>21:1190:000072</t>
  </si>
  <si>
    <t>21:0387:000071:0004:0017:00</t>
  </si>
  <si>
    <t>10MOB-I071A01-035-r1</t>
  </si>
  <si>
    <t>PS-2011-1-R13-008-r1</t>
  </si>
  <si>
    <t>21:1190:000073</t>
  </si>
  <si>
    <t>21:0387:000071:0004:0045:01</t>
  </si>
  <si>
    <t>10MOB-I071A01-035-r2</t>
  </si>
  <si>
    <t>PS-2011-1-R13-008-r2</t>
  </si>
  <si>
    <t>21:1190:000074</t>
  </si>
  <si>
    <t>21:0387:000071:0004:0045:02</t>
  </si>
  <si>
    <t>10MOB-I071A02-015</t>
  </si>
  <si>
    <t>PS-2011-1-R10-141--</t>
  </si>
  <si>
    <t>21:1190:000075</t>
  </si>
  <si>
    <t>21:0387:000071:0005:0025:00</t>
  </si>
  <si>
    <t>CR_PRB2010_1_01</t>
  </si>
  <si>
    <t>21:1190:000076</t>
  </si>
  <si>
    <t>Control Reference</t>
  </si>
  <si>
    <t>Unspecified</t>
  </si>
  <si>
    <t>CR_PRB2010_1_02</t>
  </si>
  <si>
    <t>21:1190:000077</t>
  </si>
  <si>
    <t>CR_PRB2010_1_03</t>
  </si>
  <si>
    <t>21:1190:000078</t>
  </si>
  <si>
    <t>CR_PRB2010_1_04</t>
  </si>
  <si>
    <t>21:1190:000079</t>
  </si>
  <si>
    <t>CR_PRB2010_1_05</t>
  </si>
  <si>
    <t>21:1190:000080</t>
  </si>
  <si>
    <t>CR_PRB2010_1_06</t>
  </si>
  <si>
    <t>21:1190:000081</t>
  </si>
  <si>
    <t>CR_PRB2010_1_07</t>
  </si>
  <si>
    <t>21:1190:000082</t>
  </si>
  <si>
    <t>CR_PRB2010_1_08</t>
  </si>
  <si>
    <t>21:1190:000083</t>
  </si>
  <si>
    <t>CR_PRB2010_1_09</t>
  </si>
  <si>
    <t>21:1190:000084</t>
  </si>
  <si>
    <t>CR_PRB2010_1_10</t>
  </si>
  <si>
    <t>21:1190:000085</t>
  </si>
  <si>
    <t>CR_PRB2010_1_11</t>
  </si>
  <si>
    <t>21:1190:000086</t>
  </si>
  <si>
    <t>CR_PRB2010_1_12</t>
  </si>
  <si>
    <t>21:1190:000087</t>
  </si>
  <si>
    <t>CR_PRB2010_1_13</t>
  </si>
  <si>
    <t>21:1190:000088</t>
  </si>
  <si>
    <t>CR_PRB2010_1_14</t>
  </si>
  <si>
    <t>21:1190:000089</t>
  </si>
  <si>
    <t>CR_PRB2010_1_15</t>
  </si>
  <si>
    <t>21:1190:000090</t>
  </si>
  <si>
    <t>CR_PRB2010_1_16</t>
  </si>
  <si>
    <t>21:1190:000091</t>
  </si>
  <si>
    <t>CR_PRB2010_1_17</t>
  </si>
  <si>
    <t>21:1190:000092</t>
  </si>
  <si>
    <t>CR_PRB2010_1_18</t>
  </si>
  <si>
    <t>21:1190:000093</t>
  </si>
  <si>
    <t>CR_PRB2010_1_19</t>
  </si>
  <si>
    <t>21:1190:000094</t>
  </si>
  <si>
    <t>CR_PRB2010_1_20</t>
  </si>
  <si>
    <t>21:1190:000095</t>
  </si>
  <si>
    <t>10MOB-I003A01-002</t>
  </si>
  <si>
    <t>PS-2011-1-R05-001--</t>
  </si>
  <si>
    <t>21:1190:000096</t>
  </si>
  <si>
    <t>21:0387:000003:0004:0012:00</t>
  </si>
  <si>
    <t>10MOB-I003A01-003</t>
  </si>
  <si>
    <t>PS-2011-1-R05-002--</t>
  </si>
  <si>
    <t>21:1190:000097</t>
  </si>
  <si>
    <t>21:0387:000003:0004:0013:00</t>
  </si>
  <si>
    <t>10MOB-I003A01-004</t>
  </si>
  <si>
    <t>PS-2011-1-R05-003--</t>
  </si>
  <si>
    <t>21:1190:000098</t>
  </si>
  <si>
    <t>21:0387:000003:0004:0014:00</t>
  </si>
  <si>
    <t>10MOB-I003A01-005</t>
  </si>
  <si>
    <t>PS-2011-1-R05-004--</t>
  </si>
  <si>
    <t>21:1190:000099</t>
  </si>
  <si>
    <t>21:0387:000003:0004:0015:00</t>
  </si>
  <si>
    <t>10MOB-I003A01-006</t>
  </si>
  <si>
    <t>PS-2011-1-R05-005--</t>
  </si>
  <si>
    <t>21:1190:000100</t>
  </si>
  <si>
    <t>21:0387:000003:0004:0016:00</t>
  </si>
  <si>
    <t>10MOB-I003A01-007</t>
  </si>
  <si>
    <t>PS-2011-1-R05-006--</t>
  </si>
  <si>
    <t>21:1190:000101</t>
  </si>
  <si>
    <t>21:0387:000003:0004:0017:00</t>
  </si>
  <si>
    <t>10MOB-I003A01-008</t>
  </si>
  <si>
    <t>PS-2011-1-R05-007--</t>
  </si>
  <si>
    <t>21:1190:000102</t>
  </si>
  <si>
    <t>21:0387:000003:0004:0018:00</t>
  </si>
  <si>
    <t>10MOB-I003A01-009</t>
  </si>
  <si>
    <t>PS-2011-1-R05-008--</t>
  </si>
  <si>
    <t>21:1190:000103</t>
  </si>
  <si>
    <t>21:0387:000003:0004:0019:00</t>
  </si>
  <si>
    <t>10MOB-I003A01-010</t>
  </si>
  <si>
    <t>PS-2011-1-R05-009--</t>
  </si>
  <si>
    <t>21:1190:000104</t>
  </si>
  <si>
    <t>21:0387:000003:0004:0020:00</t>
  </si>
  <si>
    <t>10MOB-I007A01-007</t>
  </si>
  <si>
    <t>PS-2011-1-R05-010--</t>
  </si>
  <si>
    <t>21:1190:000105</t>
  </si>
  <si>
    <t>21:0387:000007:0004:0017:00</t>
  </si>
  <si>
    <t>10MOB-I007A01-008</t>
  </si>
  <si>
    <t>PS-2011-1-R05-011--</t>
  </si>
  <si>
    <t>21:1190:000106</t>
  </si>
  <si>
    <t>21:0387:000007:0004:0018:00</t>
  </si>
  <si>
    <t>10MOB-I007A01-009</t>
  </si>
  <si>
    <t>PS-2011-1-R05-012--</t>
  </si>
  <si>
    <t>21:1190:000107</t>
  </si>
  <si>
    <t>21:0387:000007:0004:0019:00</t>
  </si>
  <si>
    <t>10MOB-I007A01-010</t>
  </si>
  <si>
    <t>PS-2011-1-R05-013--</t>
  </si>
  <si>
    <t>21:1190:000108</t>
  </si>
  <si>
    <t>21:0387:000007:0004:0020:00</t>
  </si>
  <si>
    <t>10MOB-I007A01-011</t>
  </si>
  <si>
    <t>PS-2011-1-R05-014--</t>
  </si>
  <si>
    <t>21:1190:000109</t>
  </si>
  <si>
    <t>21:0387:000007:0004:0021:00</t>
  </si>
  <si>
    <t>10MOB-I007A01-012</t>
  </si>
  <si>
    <t>PS-2011-1-R05-015--</t>
  </si>
  <si>
    <t>21:1190:000110</t>
  </si>
  <si>
    <t>21:0387:000007:0004:0022:00</t>
  </si>
  <si>
    <t>10MOB-I007A01-013</t>
  </si>
  <si>
    <t>PS-2011-1-R05-016--</t>
  </si>
  <si>
    <t>21:1190:000111</t>
  </si>
  <si>
    <t>21:0387:000007:0004:0023:00</t>
  </si>
  <si>
    <t>10MOB-I007A01-014</t>
  </si>
  <si>
    <t>PS-2011-1-R05-017--</t>
  </si>
  <si>
    <t>21:1190:000112</t>
  </si>
  <si>
    <t>21:0387:000007:0004:0024:00</t>
  </si>
  <si>
    <t>10MOB-I007A01-015</t>
  </si>
  <si>
    <t>PS-2011-1-R05-018--</t>
  </si>
  <si>
    <t>21:1190:000113</t>
  </si>
  <si>
    <t>21:0387:000007:0004:0025:00</t>
  </si>
  <si>
    <t>10MOB-I007A01-016</t>
  </si>
  <si>
    <t>PS-2011-1-R05-019--</t>
  </si>
  <si>
    <t>21:1190:000114</t>
  </si>
  <si>
    <t>21:0387:000007:0004:0026:00</t>
  </si>
  <si>
    <t>10MOB-I007A01-017</t>
  </si>
  <si>
    <t>PS-2011-1-R05-020--</t>
  </si>
  <si>
    <t>21:1190:000115</t>
  </si>
  <si>
    <t>21:0387:000007:0004:0027:00</t>
  </si>
  <si>
    <t>10MOB-I007A01-018</t>
  </si>
  <si>
    <t>PS-2011-1-R05-021--</t>
  </si>
  <si>
    <t>21:1190:000116</t>
  </si>
  <si>
    <t>21:0387:000007:0004:0028:00</t>
  </si>
  <si>
    <t>10MOB-I007A01-019</t>
  </si>
  <si>
    <t>PS-2011-1-R05-022--</t>
  </si>
  <si>
    <t>21:1190:000117</t>
  </si>
  <si>
    <t>21:0387:000007:0004:0029:00</t>
  </si>
  <si>
    <t>10MOB-I007A01-020</t>
  </si>
  <si>
    <t>PS-2011-1-R05-023--</t>
  </si>
  <si>
    <t>21:1190:000118</t>
  </si>
  <si>
    <t>21:0387:000007:0004:0030:00</t>
  </si>
  <si>
    <t>10MOB-I007A01-021</t>
  </si>
  <si>
    <t>PS-2011-1-R05-024--</t>
  </si>
  <si>
    <t>21:1190:000119</t>
  </si>
  <si>
    <t>21:0387:000007:0004:0031:00</t>
  </si>
  <si>
    <t>10MOB-I007A01-022</t>
  </si>
  <si>
    <t>PS-2011-1-R05-025--</t>
  </si>
  <si>
    <t>21:1190:000120</t>
  </si>
  <si>
    <t>21:0387:000007:0004:0032:00</t>
  </si>
  <si>
    <t>10MOB-I007A01-023</t>
  </si>
  <si>
    <t>PS-2011-1-R05-026--</t>
  </si>
  <si>
    <t>21:1190:000121</t>
  </si>
  <si>
    <t>21:0387:000007:0004:0033:00</t>
  </si>
  <si>
    <t>10MOB-I007A01-024</t>
  </si>
  <si>
    <t>PS-2011-1-R02-001--</t>
  </si>
  <si>
    <t>21:1190:000122</t>
  </si>
  <si>
    <t>21:0387:000007:0004:0034:00</t>
  </si>
  <si>
    <t>10MOB-I010A01-007</t>
  </si>
  <si>
    <t>PS-2011-1-R06-028--</t>
  </si>
  <si>
    <t>21:1190:000123</t>
  </si>
  <si>
    <t>21:0387:000010:0007:0017:00</t>
  </si>
  <si>
    <t>10MOB-I010A01-008</t>
  </si>
  <si>
    <t>PS-2011-1-R06-029--</t>
  </si>
  <si>
    <t>21:1190:000124</t>
  </si>
  <si>
    <t>21:0387:000010:0007:0018:00</t>
  </si>
  <si>
    <t>10MOB-I010A01-009</t>
  </si>
  <si>
    <t>PS-2011-1-R06-030--</t>
  </si>
  <si>
    <t>21:1190:000125</t>
  </si>
  <si>
    <t>21:0387:000010:0007:0019:00</t>
  </si>
  <si>
    <t>10MOB-I018A01-008</t>
  </si>
  <si>
    <t>PS-2011-1-R06-031--</t>
  </si>
  <si>
    <t>21:1190:000126</t>
  </si>
  <si>
    <t>21:0387:000018:0004:0018:00</t>
  </si>
  <si>
    <t>10MOB-I018A01-009</t>
  </si>
  <si>
    <t>PS-2011-1-R06-032--</t>
  </si>
  <si>
    <t>21:1190:000127</t>
  </si>
  <si>
    <t>21:0387:000018:0004:0019:00</t>
  </si>
  <si>
    <t>10MOB-I026A01-005</t>
  </si>
  <si>
    <t>PS-2011-1-R06-033--</t>
  </si>
  <si>
    <t>21:1190:000128</t>
  </si>
  <si>
    <t>21:0387:000026:0004:0015:00</t>
  </si>
  <si>
    <t>10MOB-I026A01-006</t>
  </si>
  <si>
    <t>PS-2011-1-R06-034--</t>
  </si>
  <si>
    <t>21:1190:000129</t>
  </si>
  <si>
    <t>21:0387:000026:0004:0016:00</t>
  </si>
  <si>
    <t>10MOB-I026A01-007</t>
  </si>
  <si>
    <t>PS-2011-1-R06-035--</t>
  </si>
  <si>
    <t>21:1190:000130</t>
  </si>
  <si>
    <t>21:0387:000026:0004:0017:00</t>
  </si>
  <si>
    <t>10MOB-I027A01-004</t>
  </si>
  <si>
    <t>PS-2011-1-R06-038--</t>
  </si>
  <si>
    <t>21:1190:000131</t>
  </si>
  <si>
    <t>21:0387:000027:0004:0014:00</t>
  </si>
  <si>
    <t>10MOB-I038A01-005</t>
  </si>
  <si>
    <t>PS-2011-1-R06-040--</t>
  </si>
  <si>
    <t>21:1190:000132</t>
  </si>
  <si>
    <t>21:0387:000038</t>
  </si>
  <si>
    <t>21:0387:000038:0004:0015:00</t>
  </si>
  <si>
    <t>10MOB-I039A01-005</t>
  </si>
  <si>
    <t>PS-2011-1-R06-041--</t>
  </si>
  <si>
    <t>21:1190:000133</t>
  </si>
  <si>
    <t>21:0387:000039:0004:0015:00</t>
  </si>
  <si>
    <t>10MOB-I039A01-006</t>
  </si>
  <si>
    <t>PS-2011-1-R06-042--</t>
  </si>
  <si>
    <t>21:1190:000134</t>
  </si>
  <si>
    <t>21:0387:000039:0004:0016:00</t>
  </si>
  <si>
    <t>10MOB-I039A01-007</t>
  </si>
  <si>
    <t>PS-2011-1-R06-043--</t>
  </si>
  <si>
    <t>21:1190:000135</t>
  </si>
  <si>
    <t>21:0387:000039:0004:0017:00</t>
  </si>
  <si>
    <t>10MOB-I039A01-008</t>
  </si>
  <si>
    <t>PS-2011-1-R06-044--</t>
  </si>
  <si>
    <t>21:1190:000136</t>
  </si>
  <si>
    <t>21:0387:000039:0004:0018:00</t>
  </si>
  <si>
    <t>10MOB-I039A01-009</t>
  </si>
  <si>
    <t>PS-2011-1-R06-045--</t>
  </si>
  <si>
    <t>21:1190:000137</t>
  </si>
  <si>
    <t>21:0387:000039:0004:0019:00</t>
  </si>
  <si>
    <t>10MOB-I039A01-010</t>
  </si>
  <si>
    <t>PS-2011-1-R06-046--</t>
  </si>
  <si>
    <t>21:1190:000138</t>
  </si>
  <si>
    <t>21:0387:000039:0004:0020:00</t>
  </si>
  <si>
    <t>10MOB-I039A01-012</t>
  </si>
  <si>
    <t>PS-2011-1-R07-048--</t>
  </si>
  <si>
    <t>21:1190:000139</t>
  </si>
  <si>
    <t>21:0387:000039:0004:0022:00</t>
  </si>
  <si>
    <t>10MOB-I039A01-014</t>
  </si>
  <si>
    <t>PS-2011-1-R07-050--</t>
  </si>
  <si>
    <t>21:1190:000140</t>
  </si>
  <si>
    <t>21:0387:000039:0004:0024:00</t>
  </si>
  <si>
    <t>10MOB-I039A01-015</t>
  </si>
  <si>
    <t>PS-2011-1-R07-051--</t>
  </si>
  <si>
    <t>21:1190:000141</t>
  </si>
  <si>
    <t>21:0387:000039:0004:0025:00</t>
  </si>
  <si>
    <t>10MOB-I039A01-016</t>
  </si>
  <si>
    <t>PS-2011-1-R07-052--</t>
  </si>
  <si>
    <t>21:1190:000142</t>
  </si>
  <si>
    <t>21:0387:000039:0004:0026:00</t>
  </si>
  <si>
    <t>10MOB-I039A01-017</t>
  </si>
  <si>
    <t>PS-2011-1-R07-053--</t>
  </si>
  <si>
    <t>21:1190:000143</t>
  </si>
  <si>
    <t>21:0387:000039:0004:0027:00</t>
  </si>
  <si>
    <t>10MOB-I039A01-018</t>
  </si>
  <si>
    <t>PS-2011-1-R07-054--</t>
  </si>
  <si>
    <t>21:1190:000144</t>
  </si>
  <si>
    <t>21:0387:000039:0004:0028:00</t>
  </si>
  <si>
    <t>10MOB-I039A01-019</t>
  </si>
  <si>
    <t>PS-2011-1-R07-055--</t>
  </si>
  <si>
    <t>21:1190:000145</t>
  </si>
  <si>
    <t>21:0387:000039:0004:0029:00</t>
  </si>
  <si>
    <t>10MOB-I039A01-020</t>
  </si>
  <si>
    <t>PS-2011-1-R07-056--</t>
  </si>
  <si>
    <t>21:1190:000146</t>
  </si>
  <si>
    <t>21:0387:000039:0004:0030:00</t>
  </si>
  <si>
    <t>10MOB-I039A01-021</t>
  </si>
  <si>
    <t>PS-2011-1-R07-057--</t>
  </si>
  <si>
    <t>21:1190:000147</t>
  </si>
  <si>
    <t>21:0387:000039:0004:0031:00</t>
  </si>
  <si>
    <t>10MOB-I039A01-022</t>
  </si>
  <si>
    <t>PS-2011-1-R07-058--</t>
  </si>
  <si>
    <t>21:1190:000148</t>
  </si>
  <si>
    <t>21:0387:000039:0004:0032:00</t>
  </si>
  <si>
    <t>10MOB-I039A01-023</t>
  </si>
  <si>
    <t>PS-2011-1-R07-059--</t>
  </si>
  <si>
    <t>21:1190:000149</t>
  </si>
  <si>
    <t>21:0387:000039:0004:0033:00</t>
  </si>
  <si>
    <t>10MOB-I039A01-024</t>
  </si>
  <si>
    <t>PS-2011-1-R07-060--</t>
  </si>
  <si>
    <t>21:1190:000150</t>
  </si>
  <si>
    <t>21:0387:000039:0004:0034:00</t>
  </si>
  <si>
    <t>10MOB-I039A02-011</t>
  </si>
  <si>
    <t>PS-2011-1-R07-061--</t>
  </si>
  <si>
    <t>21:1190:000151</t>
  </si>
  <si>
    <t>21:0387:000039:0005:0021:00</t>
  </si>
  <si>
    <t>10MOB-I039A02-012</t>
  </si>
  <si>
    <t>PS-2011-1-R07-062--</t>
  </si>
  <si>
    <t>21:1190:000152</t>
  </si>
  <si>
    <t>21:0387:000039:0005:0022:00</t>
  </si>
  <si>
    <t>10MOB-I039A02-013</t>
  </si>
  <si>
    <t>PS-2011-1-R07-063--</t>
  </si>
  <si>
    <t>21:1190:000153</t>
  </si>
  <si>
    <t>21:0387:000039:0005:0023:00</t>
  </si>
  <si>
    <t>10MOB-I039A02-014</t>
  </si>
  <si>
    <t>PS-2011-1-R07-064--</t>
  </si>
  <si>
    <t>21:1190:000154</t>
  </si>
  <si>
    <t>21:0387:000039:0005:0024:00</t>
  </si>
  <si>
    <t>10MOB-I039A02-015</t>
  </si>
  <si>
    <t>PS-2011-1-R07-065--</t>
  </si>
  <si>
    <t>21:1190:000155</t>
  </si>
  <si>
    <t>21:0387:000039:0005:0025:00</t>
  </si>
  <si>
    <t>10MOB-I046A01-001</t>
  </si>
  <si>
    <t>PS-2011-1-R07-067--</t>
  </si>
  <si>
    <t>21:1190:000156</t>
  </si>
  <si>
    <t>21:0387:000046</t>
  </si>
  <si>
    <t>21:0387:000046:0004:0011:00</t>
  </si>
  <si>
    <t>10MOB-I046A01-002</t>
  </si>
  <si>
    <t>PS-2011-1-R07-068--</t>
  </si>
  <si>
    <t>21:1190:000157</t>
  </si>
  <si>
    <t>21:0387:000046:0004:0012:00</t>
  </si>
  <si>
    <t>10MOB-I050A01-015</t>
  </si>
  <si>
    <t>PS-2011-1-R07-069--</t>
  </si>
  <si>
    <t>21:1190:000158</t>
  </si>
  <si>
    <t>21:0387:000050:0004:0025:00</t>
  </si>
  <si>
    <t>10MOB-I050A01-016</t>
  </si>
  <si>
    <t>PS-2011-1-R07-070--</t>
  </si>
  <si>
    <t>21:1190:000159</t>
  </si>
  <si>
    <t>21:0387:000050:0004:0026:00</t>
  </si>
  <si>
    <t>10MOB-I050A01-017</t>
  </si>
  <si>
    <t>PS-2011-1-R07-071--</t>
  </si>
  <si>
    <t>21:1190:000160</t>
  </si>
  <si>
    <t>21:0387:000050:0004:0027:00</t>
  </si>
  <si>
    <t>10MOB-I050A01-018</t>
  </si>
  <si>
    <t>PS-2011-1-R07-072--</t>
  </si>
  <si>
    <t>21:1190:000161</t>
  </si>
  <si>
    <t>21:0387:000050:0004:0028:00</t>
  </si>
  <si>
    <t>10MOB-I050A01-019</t>
  </si>
  <si>
    <t>PS-2011-1-R07-073--</t>
  </si>
  <si>
    <t>21:1190:000162</t>
  </si>
  <si>
    <t>21:0387:000050:0004:0029:00</t>
  </si>
  <si>
    <t>10MOB-I050A01-020</t>
  </si>
  <si>
    <t>PS-2011-1-R07-074--</t>
  </si>
  <si>
    <t>21:1190:000163</t>
  </si>
  <si>
    <t>21:0387:000050:0004:0030:00</t>
  </si>
  <si>
    <t>10MOB-I065A01-002</t>
  </si>
  <si>
    <t>PS-2011-1-R08-075--</t>
  </si>
  <si>
    <t>21:1190:000164</t>
  </si>
  <si>
    <t>21:0387:000065</t>
  </si>
  <si>
    <t>21:0387:000065:0004:0012:00</t>
  </si>
  <si>
    <t>10MOB-I066A01-002</t>
  </si>
  <si>
    <t>PS-2011-1-R08-076--</t>
  </si>
  <si>
    <t>21:1190:000165</t>
  </si>
  <si>
    <t>21:0387:000066</t>
  </si>
  <si>
    <t>21:0387:000066:0004:0012:00</t>
  </si>
  <si>
    <t>10MOB-I068A01-007</t>
  </si>
  <si>
    <t>PS-2011-1-R08-077--</t>
  </si>
  <si>
    <t>21:1190:000166</t>
  </si>
  <si>
    <t>21:0387:000068:0004:0017:00</t>
  </si>
  <si>
    <t>10MOB-I068A01-008</t>
  </si>
  <si>
    <t>PS-2011-1-R08-078--</t>
  </si>
  <si>
    <t>21:1190:000167</t>
  </si>
  <si>
    <t>21:0387:000068:0004:0018:00</t>
  </si>
  <si>
    <t>10MOB-I068A01-009</t>
  </si>
  <si>
    <t>PS-2011-1-R08-079--</t>
  </si>
  <si>
    <t>21:1190:000168</t>
  </si>
  <si>
    <t>21:0387:000068:0004:0019:00</t>
  </si>
  <si>
    <t>10MOB-I068A01-010</t>
  </si>
  <si>
    <t>PS-2011-1-R08-080--</t>
  </si>
  <si>
    <t>21:1190:000169</t>
  </si>
  <si>
    <t>21:0387:000068:0004:0020:00</t>
  </si>
  <si>
    <t>10MOB-I068A01-011</t>
  </si>
  <si>
    <t>PS-2011-1-R08-081--</t>
  </si>
  <si>
    <t>21:1190:000170</t>
  </si>
  <si>
    <t>21:0387:000068:0004:0021:00</t>
  </si>
  <si>
    <t>10MOB-I070A01-003</t>
  </si>
  <si>
    <t>PS-2011-1-R08-082--</t>
  </si>
  <si>
    <t>21:1190:000171</t>
  </si>
  <si>
    <t>21:0387:000070:0004:0013:00</t>
  </si>
  <si>
    <t>10MOB-I070A01-004</t>
  </si>
  <si>
    <t>PS-2011-1-R08-083--</t>
  </si>
  <si>
    <t>21:1190:000172</t>
  </si>
  <si>
    <t>21:0387:000070:0004:0014:00</t>
  </si>
  <si>
    <t>10MOB-I070A01-005</t>
  </si>
  <si>
    <t>PS-2011-1-R08-084--</t>
  </si>
  <si>
    <t>21:1190:000173</t>
  </si>
  <si>
    <t>21:0387:000070:0004:0015:00</t>
  </si>
  <si>
    <t>10MOB-I070A01-006</t>
  </si>
  <si>
    <t>PS-2011-1-R08-085--</t>
  </si>
  <si>
    <t>21:1190:000174</t>
  </si>
  <si>
    <t>21:0387:000070:0004:0016:00</t>
  </si>
  <si>
    <t>10MOB-I070A01-007</t>
  </si>
  <si>
    <t>PS-2011-1-R08-086--</t>
  </si>
  <si>
    <t>21:1190:000175</t>
  </si>
  <si>
    <t>21:0387:000070:0004:0017:00</t>
  </si>
  <si>
    <t>10MOB-I070A01-008</t>
  </si>
  <si>
    <t>PS-2011-1-R08-087--</t>
  </si>
  <si>
    <t>21:1190:000176</t>
  </si>
  <si>
    <t>21:0387:000070:0004:0018:00</t>
  </si>
  <si>
    <t>10MOB-I070A01-009</t>
  </si>
  <si>
    <t>PS-2011-1-R08-088--</t>
  </si>
  <si>
    <t>21:1190:000177</t>
  </si>
  <si>
    <t>21:0387:000070:0004:0019:00</t>
  </si>
  <si>
    <t>10MOB-I070A01-010</t>
  </si>
  <si>
    <t>PS-2011-1-R08-089--</t>
  </si>
  <si>
    <t>21:1190:000178</t>
  </si>
  <si>
    <t>21:0387:000070:0004:0020:00</t>
  </si>
  <si>
    <t>10MOB-I070A01-011</t>
  </si>
  <si>
    <t>PS-2011-1-R08-090--</t>
  </si>
  <si>
    <t>21:1190:000179</t>
  </si>
  <si>
    <t>21:0387:000070:0004:0021:00</t>
  </si>
  <si>
    <t>10MOB-I070A01-012</t>
  </si>
  <si>
    <t>PS-2011-1-R08-091--</t>
  </si>
  <si>
    <t>21:1190:000180</t>
  </si>
  <si>
    <t>21:0387:000070:0004:0022:00</t>
  </si>
  <si>
    <t>10MOB-I070A01-013</t>
  </si>
  <si>
    <t>PS-2011-1-R08-092--</t>
  </si>
  <si>
    <t>21:1190:000181</t>
  </si>
  <si>
    <t>21:0387:000070:0004:0023:00</t>
  </si>
  <si>
    <t>10MOB-I070A01-014</t>
  </si>
  <si>
    <t>PS-2011-1-R08-093--</t>
  </si>
  <si>
    <t>21:1190:000182</t>
  </si>
  <si>
    <t>21:0387:000070:0004:0024:00</t>
  </si>
  <si>
    <t>10MOB-I070A01-015</t>
  </si>
  <si>
    <t>PS-2011-1-R08-094--</t>
  </si>
  <si>
    <t>21:1190:000183</t>
  </si>
  <si>
    <t>21:0387:000070:0004:0025:00</t>
  </si>
  <si>
    <t>10MOB-I070A01-017</t>
  </si>
  <si>
    <t>PS-2011-1-R08-096--</t>
  </si>
  <si>
    <t>21:1190:000184</t>
  </si>
  <si>
    <t>21:0387:000070:0004:0027:00</t>
  </si>
  <si>
    <t>10MOB-I070A01-018</t>
  </si>
  <si>
    <t>PS-2011-1-R08-097--</t>
  </si>
  <si>
    <t>21:1190:000185</t>
  </si>
  <si>
    <t>21:0387:000070:0004:0028:00</t>
  </si>
  <si>
    <t>10MOB-I070A01-019</t>
  </si>
  <si>
    <t>PS-2011-1-R08-098--</t>
  </si>
  <si>
    <t>21:1190:000186</t>
  </si>
  <si>
    <t>21:0387:000070:0004:0029:00</t>
  </si>
  <si>
    <t>10MOB-I070A01-020</t>
  </si>
  <si>
    <t>PS-2011-1-R08-099--</t>
  </si>
  <si>
    <t>21:1190:000187</t>
  </si>
  <si>
    <t>21:0387:000070:0004:0030:00</t>
  </si>
  <si>
    <t>10MOB-I070A01-021</t>
  </si>
  <si>
    <t>PS-2011-1-R08-100--</t>
  </si>
  <si>
    <t>21:1190:000188</t>
  </si>
  <si>
    <t>21:0387:000070:0004:0031:00</t>
  </si>
  <si>
    <t>10MOB-I070A01-022</t>
  </si>
  <si>
    <t>PS-2011-1-R08-101--</t>
  </si>
  <si>
    <t>21:1190:000189</t>
  </si>
  <si>
    <t>21:0387:000070:0004:0032:00</t>
  </si>
  <si>
    <t>10MOB-I070A01-023</t>
  </si>
  <si>
    <t>PS-2011-1-R08-102--</t>
  </si>
  <si>
    <t>21:1190:000190</t>
  </si>
  <si>
    <t>21:0387:000070:0004:0033:00</t>
  </si>
  <si>
    <t>10MOB-I071A01-008</t>
  </si>
  <si>
    <t>PS-2011-1-R09-103--</t>
  </si>
  <si>
    <t>21:1190:000191</t>
  </si>
  <si>
    <t>21:0387:000071:0004:0018:00</t>
  </si>
  <si>
    <t>10MOB-I071A01-009</t>
  </si>
  <si>
    <t>PS-2011-1-R09-104--</t>
  </si>
  <si>
    <t>21:1190:000192</t>
  </si>
  <si>
    <t>21:0387:000071:0004:0019:00</t>
  </si>
  <si>
    <t>10MOB-I071A01-010</t>
  </si>
  <si>
    <t>PS-2011-1-R09-105--</t>
  </si>
  <si>
    <t>21:1190:000193</t>
  </si>
  <si>
    <t>21:0387:000071:0004:0020:00</t>
  </si>
  <si>
    <t>10MOB-I071A01-011</t>
  </si>
  <si>
    <t>PS-2011-1-R09-106--</t>
  </si>
  <si>
    <t>21:1190:000194</t>
  </si>
  <si>
    <t>21:0387:000071:0004:0021:00</t>
  </si>
  <si>
    <t>10MOB-I071A01-012</t>
  </si>
  <si>
    <t>PS-2011-1-R09-107--</t>
  </si>
  <si>
    <t>21:1190:000195</t>
  </si>
  <si>
    <t>21:0387:000071:0004:0022:00</t>
  </si>
  <si>
    <t>10MOB-I071A01-013</t>
  </si>
  <si>
    <t>PS-2011-1-R09-108--</t>
  </si>
  <si>
    <t>21:1190:000196</t>
  </si>
  <si>
    <t>21:0387:000071:0004:0023:00</t>
  </si>
  <si>
    <t>10MOB-I071A01-014</t>
  </si>
  <si>
    <t>PS-2011-1-R09-109--</t>
  </si>
  <si>
    <t>21:1190:000197</t>
  </si>
  <si>
    <t>21:0387:000071:0004:0024:00</t>
  </si>
  <si>
    <t>10MOB-I071A01-015</t>
  </si>
  <si>
    <t>PS-2011-1-R09-110--</t>
  </si>
  <si>
    <t>21:1190:000198</t>
  </si>
  <si>
    <t>21:0387:000071:0004:0025:00</t>
  </si>
  <si>
    <t>10MOB-I071A01-016</t>
  </si>
  <si>
    <t>PS-2011-1-R09-111--</t>
  </si>
  <si>
    <t>21:1190:000199</t>
  </si>
  <si>
    <t>21:0387:000071:0004:0026:00</t>
  </si>
  <si>
    <t>10MOB-I071A01-017</t>
  </si>
  <si>
    <t>PS-2011-1-R09-112--</t>
  </si>
  <si>
    <t>21:1190:000200</t>
  </si>
  <si>
    <t>21:0387:000071:0004:0027:00</t>
  </si>
  <si>
    <t>10MOB-I071A01-018</t>
  </si>
  <si>
    <t>PS-2011-1-R09-113--</t>
  </si>
  <si>
    <t>21:1190:000201</t>
  </si>
  <si>
    <t>21:0387:000071:0004:0028:00</t>
  </si>
  <si>
    <t>10MOB-I071A01-019</t>
  </si>
  <si>
    <t>PS-2011-1-R09-114--</t>
  </si>
  <si>
    <t>21:1190:000202</t>
  </si>
  <si>
    <t>21:0387:000071:0004:0029:00</t>
  </si>
  <si>
    <t>10MOB-I071A01-020</t>
  </si>
  <si>
    <t>PS-2011-1-R09-115--</t>
  </si>
  <si>
    <t>21:1190:000203</t>
  </si>
  <si>
    <t>21:0387:000071:0004:0030:00</t>
  </si>
  <si>
    <t>10MOB-I071A01-021</t>
  </si>
  <si>
    <t>PS-2011-1-R09-116--</t>
  </si>
  <si>
    <t>21:1190:000204</t>
  </si>
  <si>
    <t>21:0387:000071:0004:0031:00</t>
  </si>
  <si>
    <t>10MOB-I071A01-022</t>
  </si>
  <si>
    <t>PS-2011-1-R09-117--</t>
  </si>
  <si>
    <t>21:1190:000205</t>
  </si>
  <si>
    <t>21:0387:000071:0004:0032:00</t>
  </si>
  <si>
    <t>10MOB-I071A01-023</t>
  </si>
  <si>
    <t>PS-2011-1-R09-118--</t>
  </si>
  <si>
    <t>21:1190:000206</t>
  </si>
  <si>
    <t>21:0387:000071:0004:0033:00</t>
  </si>
  <si>
    <t>10MOB-I071A01-024</t>
  </si>
  <si>
    <t>PS-2011-1-R09-119--</t>
  </si>
  <si>
    <t>21:1190:000207</t>
  </si>
  <si>
    <t>21:0387:000071:0004:0034:00</t>
  </si>
  <si>
    <t>10MOB-I071A01-025</t>
  </si>
  <si>
    <t>PS-2011-1-R09-120--</t>
  </si>
  <si>
    <t>21:1190:000208</t>
  </si>
  <si>
    <t>21:0387:000071:0004:0035:00</t>
  </si>
  <si>
    <t>10MOB-I071A01-026</t>
  </si>
  <si>
    <t>PS-2011-1-R09-121--</t>
  </si>
  <si>
    <t>21:1190:000209</t>
  </si>
  <si>
    <t>21:0387:000071:0004:0036:00</t>
  </si>
  <si>
    <t>10MOB-I071A01-027</t>
  </si>
  <si>
    <t>PS-2011-1-R09-122--</t>
  </si>
  <si>
    <t>21:1190:000210</t>
  </si>
  <si>
    <t>21:0387:000071:0004:0037:00</t>
  </si>
  <si>
    <t>10MOB-I071A01-028</t>
  </si>
  <si>
    <t>PS-2011-1-R09-123--</t>
  </si>
  <si>
    <t>21:1190:000211</t>
  </si>
  <si>
    <t>21:0387:000071:0004:0038:00</t>
  </si>
  <si>
    <t>10MOB-I071A01-029</t>
  </si>
  <si>
    <t>PS-2011-1-R09-124--</t>
  </si>
  <si>
    <t>21:1190:000212</t>
  </si>
  <si>
    <t>21:0387:000071:0004:0039:00</t>
  </si>
  <si>
    <t>10MOB-I071A01-030</t>
  </si>
  <si>
    <t>PS-2011-1-R09-125--</t>
  </si>
  <si>
    <t>21:1190:000213</t>
  </si>
  <si>
    <t>21:0387:000071:0004:0040:00</t>
  </si>
  <si>
    <t>10MOB-I071A01-031</t>
  </si>
  <si>
    <t>PS-2011-1-R09-126--</t>
  </si>
  <si>
    <t>21:1190:000214</t>
  </si>
  <si>
    <t>21:0387:000071:0004:0041:00</t>
  </si>
  <si>
    <t>10MOB-I071A01-032</t>
  </si>
  <si>
    <t>PS-2011-1-R09-127--</t>
  </si>
  <si>
    <t>21:1190:000215</t>
  </si>
  <si>
    <t>21:0387:000071:0004:0042:00</t>
  </si>
  <si>
    <t>10MOB-I071A01-033</t>
  </si>
  <si>
    <t>PS-2011-1-R09-128--</t>
  </si>
  <si>
    <t>21:1190:000216</t>
  </si>
  <si>
    <t>21:0387:000071:0004:0043:00</t>
  </si>
  <si>
    <t>10MOB-I071A02-003</t>
  </si>
  <si>
    <t>PS-2011-1-R10-129--</t>
  </si>
  <si>
    <t>21:1190:000217</t>
  </si>
  <si>
    <t>21:0387:000071:0005:0013:00</t>
  </si>
  <si>
    <t>10MOB-I071A02-004</t>
  </si>
  <si>
    <t>PS-2011-1-R10-130--</t>
  </si>
  <si>
    <t>21:1190:000218</t>
  </si>
  <si>
    <t>21:0387:000071:0005:0014:00</t>
  </si>
  <si>
    <t>10MOB-I071A02-005</t>
  </si>
  <si>
    <t>PS-2011-1-R10-131--</t>
  </si>
  <si>
    <t>21:1190:000219</t>
  </si>
  <si>
    <t>21:0387:000071:0005:0015:00</t>
  </si>
  <si>
    <t>10MOB-I071A02-006</t>
  </si>
  <si>
    <t>PS-2011-1-R10-132--</t>
  </si>
  <si>
    <t>21:1190:000220</t>
  </si>
  <si>
    <t>21:0387:000071:0005:0016:00</t>
  </si>
  <si>
    <t>10MOB-I071A02-007</t>
  </si>
  <si>
    <t>PS-2011-1-R10-133--</t>
  </si>
  <si>
    <t>21:1190:000221</t>
  </si>
  <si>
    <t>21:0387:000071:0005:0017:00</t>
  </si>
  <si>
    <t>10MOB-I071A02-008</t>
  </si>
  <si>
    <t>PS-2011-1-R10-134--</t>
  </si>
  <si>
    <t>21:1190:000222</t>
  </si>
  <si>
    <t>21:0387:000071:0005:0018:00</t>
  </si>
  <si>
    <t>10MOB-I071A02-009</t>
  </si>
  <si>
    <t>PS-2011-1-R10-135--</t>
  </si>
  <si>
    <t>21:1190:000223</t>
  </si>
  <si>
    <t>21:0387:000071:0005:0019:00</t>
  </si>
  <si>
    <t>10MOB-I071A02-010</t>
  </si>
  <si>
    <t>PS-2011-1-R10-136--</t>
  </si>
  <si>
    <t>21:1190:000224</t>
  </si>
  <si>
    <t>21:0387:000071:0005:0020:00</t>
  </si>
  <si>
    <t>10MOB-I071A02-011</t>
  </si>
  <si>
    <t>PS-2011-1-R10-137--</t>
  </si>
  <si>
    <t>21:1190:000225</t>
  </si>
  <si>
    <t>21:0387:000071:0005:0021:00</t>
  </si>
  <si>
    <t>10MOB-I071A02-012</t>
  </si>
  <si>
    <t>PS-2011-1-R10-138--</t>
  </si>
  <si>
    <t>21:1190:000226</t>
  </si>
  <si>
    <t>21:0387:000071:0005:0022:00</t>
  </si>
  <si>
    <t>10MOB-I071A02-013</t>
  </si>
  <si>
    <t>PS-2011-1-R10-139--</t>
  </si>
  <si>
    <t>21:1190:000227</t>
  </si>
  <si>
    <t>21:0387:000071:0005:0023:00</t>
  </si>
  <si>
    <t>10MOB-I071A02-014</t>
  </si>
  <si>
    <t>PS-2011-1-R10-140--</t>
  </si>
  <si>
    <t>21:1190:000228</t>
  </si>
  <si>
    <t>21:0387:000071:0005:0024:00</t>
  </si>
  <si>
    <t>10MOB-I071A02-016</t>
  </si>
  <si>
    <t>PS-2011-1-R10-142--</t>
  </si>
  <si>
    <t>21:1190:000229</t>
  </si>
  <si>
    <t>21:0387:000071:0005:0026:00</t>
  </si>
  <si>
    <t>10MOB-I071A02-017</t>
  </si>
  <si>
    <t>PS-2011-1-R10-143--</t>
  </si>
  <si>
    <t>21:1190:000230</t>
  </si>
  <si>
    <t>21:0387:000071:0005:0027:00</t>
  </si>
  <si>
    <t>10MOB-I071A02-018</t>
  </si>
  <si>
    <t>PS-2011-1-R10-144--</t>
  </si>
  <si>
    <t>21:1190:000231</t>
  </si>
  <si>
    <t>21:0387:000071:0005:0028:00</t>
  </si>
  <si>
    <t>10MOB-I071A02-019</t>
  </si>
  <si>
    <t>PS-2011-1-R10-145--</t>
  </si>
  <si>
    <t>21:1190:000232</t>
  </si>
  <si>
    <t>21:0387:000071:0005:0029:00</t>
  </si>
  <si>
    <t>10MOB-I071A02-020</t>
  </si>
  <si>
    <t>PS-2011-1-R10-146--</t>
  </si>
  <si>
    <t>21:1190:000233</t>
  </si>
  <si>
    <t>21:0387:000071:0005:0030:00</t>
  </si>
  <si>
    <t>10MOB-I071A02-021</t>
  </si>
  <si>
    <t>PS-2011-1-R10-147--</t>
  </si>
  <si>
    <t>21:1190:000234</t>
  </si>
  <si>
    <t>21:0387:000071:0005:0031:00</t>
  </si>
  <si>
    <t>10MOB-I071A02-022</t>
  </si>
  <si>
    <t>PS-2011-1-R10-148--</t>
  </si>
  <si>
    <t>21:1190:000235</t>
  </si>
  <si>
    <t>21:0387:000071:0005:0032:00</t>
  </si>
  <si>
    <t>10MOB-I071A02-023</t>
  </si>
  <si>
    <t>PS-2011-1-R10-149--</t>
  </si>
  <si>
    <t>21:1190:000236</t>
  </si>
  <si>
    <t>21:0387:000071:0005:0033:00</t>
  </si>
  <si>
    <t>10MOB-I071A02-024</t>
  </si>
  <si>
    <t>PS-2011-1-R10-150--</t>
  </si>
  <si>
    <t>21:1190:000237</t>
  </si>
  <si>
    <t>21:0387:000071:0005:0034:00</t>
  </si>
  <si>
    <t>10MOB-I071A02-025</t>
  </si>
  <si>
    <t>PS-2011-1-R10-151--</t>
  </si>
  <si>
    <t>21:1190:000238</t>
  </si>
  <si>
    <t>21:0387:000071:0005:0035:00</t>
  </si>
  <si>
    <t>10MOB-I071A02-026</t>
  </si>
  <si>
    <t>PS-2011-1-R10-152--</t>
  </si>
  <si>
    <t>21:1190:000239</t>
  </si>
  <si>
    <t>21:0387:000071:0005:0036:00</t>
  </si>
  <si>
    <t>10MOB-I071A02-027</t>
  </si>
  <si>
    <t>PS-2011-1-R10-153--</t>
  </si>
  <si>
    <t>21:1190:000240</t>
  </si>
  <si>
    <t>21:0387:000071:0005:0037:00</t>
  </si>
  <si>
    <t>CR_PRB2010_3_01</t>
  </si>
  <si>
    <t>21:1190:000241</t>
  </si>
  <si>
    <t>CR_PRB2010_3_02</t>
  </si>
  <si>
    <t>21:1190:000242</t>
  </si>
  <si>
    <t>CR_PRB2010_3_03</t>
  </si>
  <si>
    <t>21:1190:000243</t>
  </si>
  <si>
    <t>CR_PRB2010_3_04</t>
  </si>
  <si>
    <t>21:1190:000244</t>
  </si>
  <si>
    <t>CR_PRB2010_3_05</t>
  </si>
  <si>
    <t>21:1190:000245</t>
  </si>
  <si>
    <t>CR_PRB2010_3_06</t>
  </si>
  <si>
    <t>21:1190:000246</t>
  </si>
  <si>
    <t>CR_PRB2010_3_07</t>
  </si>
  <si>
    <t>21:1190:000247</t>
  </si>
  <si>
    <t>CR_PRB2010_3_08</t>
  </si>
  <si>
    <t>21:1190:000248</t>
  </si>
  <si>
    <t>CR_PRB2010_3_09</t>
  </si>
  <si>
    <t>21:1190:000249</t>
  </si>
  <si>
    <t>CR_PRB2010_3_10</t>
  </si>
  <si>
    <t>21:1190:000250</t>
  </si>
  <si>
    <t>CR_PRB2010_3_11</t>
  </si>
  <si>
    <t>21:1190:000251</t>
  </si>
  <si>
    <t>CR_PRB2010_3_12</t>
  </si>
  <si>
    <t>21:1190:000252</t>
  </si>
  <si>
    <t>CR_PRB2010_3_13</t>
  </si>
  <si>
    <t>21:1190:000253</t>
  </si>
  <si>
    <t>CR_PRB2010_3_14</t>
  </si>
  <si>
    <t>21:1190:000254</t>
  </si>
  <si>
    <t>CR_PRB2010_3_15</t>
  </si>
  <si>
    <t>21:1190:000255</t>
  </si>
  <si>
    <t>CR_PRB2010_3_16</t>
  </si>
  <si>
    <t>21:1190:000256</t>
  </si>
  <si>
    <t>CR_PRB2010_3_17</t>
  </si>
  <si>
    <t>21:1190:000257</t>
  </si>
  <si>
    <t>CR_PRB2010_3_18</t>
  </si>
  <si>
    <t>21:1190:000258</t>
  </si>
  <si>
    <t>CR_PRB2010_3_19</t>
  </si>
  <si>
    <t>21:1190:000259</t>
  </si>
  <si>
    <t>10MOB-I003A01-001</t>
  </si>
  <si>
    <t>PS-2011-2-R03-001--</t>
  </si>
  <si>
    <t>21:1190:000260</t>
  </si>
  <si>
    <t>21:0387:000003:0004:0011:00</t>
  </si>
  <si>
    <t>10MOB-I007A01-001</t>
  </si>
  <si>
    <t>PS-2011-2-R03-002--</t>
  </si>
  <si>
    <t>21:1190:000261</t>
  </si>
  <si>
    <t>21:0387:000007:0004:0011:00</t>
  </si>
  <si>
    <t>10MOB-I010A01-001</t>
  </si>
  <si>
    <t>PS-2011-2-R03-003--</t>
  </si>
  <si>
    <t>21:1190:000262</t>
  </si>
  <si>
    <t>21:0387:000010:0007:0011:00</t>
  </si>
  <si>
    <t>10MOB-I010A01-002</t>
  </si>
  <si>
    <t>PS-2011-2-R01-001--</t>
  </si>
  <si>
    <t>21:1190:000263</t>
  </si>
  <si>
    <t>21:0387:000010:0007:0012:00</t>
  </si>
  <si>
    <t>10MOB-I014A01-001</t>
  </si>
  <si>
    <t>PS-2011-2-R03-004--</t>
  </si>
  <si>
    <t>21:1190:000264</t>
  </si>
  <si>
    <t>21:0387:000014</t>
  </si>
  <si>
    <t>21:0387:000014:0004:0011:00</t>
  </si>
  <si>
    <t>10MOB-I015A01-001</t>
  </si>
  <si>
    <t>PS-2011-2-R03-005--</t>
  </si>
  <si>
    <t>21:1190:000265</t>
  </si>
  <si>
    <t>21:0387:000015:0004:0011:00</t>
  </si>
  <si>
    <t>10MOB-I015A01-002</t>
  </si>
  <si>
    <t>PS-2011-2-R03-006--</t>
  </si>
  <si>
    <t>21:1190:000266</t>
  </si>
  <si>
    <t>21:0387:000015:0004:0012:00</t>
  </si>
  <si>
    <t>10MOB-I018A01-001</t>
  </si>
  <si>
    <t>PS-2011-2-R03-007--</t>
  </si>
  <si>
    <t>21:1190:000267</t>
  </si>
  <si>
    <t>21:0387:000018:0004:0011:00</t>
  </si>
  <si>
    <t>10MOB-I018A01-002</t>
  </si>
  <si>
    <t>PS-2011-2-R03-008--</t>
  </si>
  <si>
    <t>21:1190:000268</t>
  </si>
  <si>
    <t>21:0387:000018:0004:0012:00</t>
  </si>
  <si>
    <t>10MOB-I018A01-003</t>
  </si>
  <si>
    <t>PS-2011-2-R03-009--</t>
  </si>
  <si>
    <t>21:1190:000269</t>
  </si>
  <si>
    <t>21:0387:000018:0004:0013:00</t>
  </si>
  <si>
    <t>10MOB-I022A01-001</t>
  </si>
  <si>
    <t>PS-2011-2-R03-010--</t>
  </si>
  <si>
    <t>21:1190:000270</t>
  </si>
  <si>
    <t>21:0387:000022:0004:0011:00</t>
  </si>
  <si>
    <t>10MOB-I023A01-001-d1</t>
  </si>
  <si>
    <t>PS-2011-2-R03-011--</t>
  </si>
  <si>
    <t>21:1190:000271</t>
  </si>
  <si>
    <t>21:0387:000023</t>
  </si>
  <si>
    <t>21:0387:000023:0004:0011:01</t>
  </si>
  <si>
    <t>10MOB-I023A01-001-d2</t>
  </si>
  <si>
    <t>PS-2011-2-R03-011-b</t>
  </si>
  <si>
    <t>21:1190:000272</t>
  </si>
  <si>
    <t>21:0387:000023:0004:0011:02</t>
  </si>
  <si>
    <t>10MOB-I023A01-002</t>
  </si>
  <si>
    <t>PS-2011-2-R01-002--</t>
  </si>
  <si>
    <t>21:1190:000273</t>
  </si>
  <si>
    <t>21:0387:000023:0004:0012:00</t>
  </si>
  <si>
    <t>10MOB-I026A01-001</t>
  </si>
  <si>
    <t>PS-2011-2-R04-012--</t>
  </si>
  <si>
    <t>21:1190:000274</t>
  </si>
  <si>
    <t>21:0387:000026:0004:0011:00</t>
  </si>
  <si>
    <t>10MOB-I030A01-001</t>
  </si>
  <si>
    <t>PS-2011-2-R04-013--</t>
  </si>
  <si>
    <t>21:1190:000275</t>
  </si>
  <si>
    <t>21:0387:000030</t>
  </si>
  <si>
    <t>21:0387:000030:0004:0011:00</t>
  </si>
  <si>
    <t>10MOB-I034A01-001</t>
  </si>
  <si>
    <t>PS-2011-2-R04-014--</t>
  </si>
  <si>
    <t>21:1190:000276</t>
  </si>
  <si>
    <t>21:0387:000034</t>
  </si>
  <si>
    <t>21:0387:000034:0004:0011:00</t>
  </si>
  <si>
    <t>10MOB-I034A01-002</t>
  </si>
  <si>
    <t>PS-2011-2-R01-003--</t>
  </si>
  <si>
    <t>21:1190:000277</t>
  </si>
  <si>
    <t>21:0387:000034:0004:0012:00</t>
  </si>
  <si>
    <t>10MOB-I037A01-001</t>
  </si>
  <si>
    <t>PS-2011-2-R04-015--</t>
  </si>
  <si>
    <t>21:1190:000278</t>
  </si>
  <si>
    <t>21:0387:000037:0004:0011:00</t>
  </si>
  <si>
    <t>10MOB-I037A01-002</t>
  </si>
  <si>
    <t>PS-2011-2-R04-016--</t>
  </si>
  <si>
    <t>21:1190:000279</t>
  </si>
  <si>
    <t>21:0387:000037:0004:0012:00</t>
  </si>
  <si>
    <t>10MOB-I037A01-003</t>
  </si>
  <si>
    <t>PS-2011-2-R04-017--</t>
  </si>
  <si>
    <t>21:1190:000280</t>
  </si>
  <si>
    <t>21:0387:000037:0004:0013:00</t>
  </si>
  <si>
    <t>10MOB-I038A01-001</t>
  </si>
  <si>
    <t>PS-2011-2-R04-018--</t>
  </si>
  <si>
    <t>21:1190:000281</t>
  </si>
  <si>
    <t>21:0387:000038:0004:0011:00</t>
  </si>
  <si>
    <t>10MOB-I038A01-002</t>
  </si>
  <si>
    <t>PS-2011-2-R04-019--</t>
  </si>
  <si>
    <t>21:1190:000282</t>
  </si>
  <si>
    <t>21:0387:000038:0004:0012:00</t>
  </si>
  <si>
    <t>10MOB-I038A01-003</t>
  </si>
  <si>
    <t>PS-2011-2-R04-020--</t>
  </si>
  <si>
    <t>21:1190:000283</t>
  </si>
  <si>
    <t>21:0387:000038:0004:0013:00</t>
  </si>
  <si>
    <t>10MOB-I038A01-004</t>
  </si>
  <si>
    <t>PS-2011-2-R01-006--</t>
  </si>
  <si>
    <t>21:1190:000284</t>
  </si>
  <si>
    <t>21:0387:000038:0004:0014:00</t>
  </si>
  <si>
    <t>10MOB-I039A01-001-d1</t>
  </si>
  <si>
    <t>PS-2011-2-R04-021--</t>
  </si>
  <si>
    <t>21:1190:000285</t>
  </si>
  <si>
    <t>21:0387:000039:0004:0011:01</t>
  </si>
  <si>
    <t>10MOB-I039A01-001-d2</t>
  </si>
  <si>
    <t>PS-2011-2-R04-021-dup</t>
  </si>
  <si>
    <t>21:1190:000286</t>
  </si>
  <si>
    <t>21:0387:000039:0004:0011:02</t>
  </si>
  <si>
    <t>10MOB-I039A01-001-d3</t>
  </si>
  <si>
    <t>PS-2011-2-R04-021-rep</t>
  </si>
  <si>
    <t>21:1190:000287</t>
  </si>
  <si>
    <t>21:0387:000039:0004:0011:03</t>
  </si>
  <si>
    <t>10MOB-I039A01-002</t>
  </si>
  <si>
    <t>PS-2011-2-R04-022--</t>
  </si>
  <si>
    <t>21:1190:000288</t>
  </si>
  <si>
    <t>21:0387:000039:0004:0012:00</t>
  </si>
  <si>
    <t>10MOB-I039A02-001</t>
  </si>
  <si>
    <t>PS-2011-2-R04-023--</t>
  </si>
  <si>
    <t>21:1190:000289</t>
  </si>
  <si>
    <t>21:0387:000039:0005:0011:00</t>
  </si>
  <si>
    <t>10MOB-I039A02-002</t>
  </si>
  <si>
    <t>PS-2011-2-R04-024--</t>
  </si>
  <si>
    <t>21:1190:000290</t>
  </si>
  <si>
    <t>21:0387:000039:0005:0012:00</t>
  </si>
  <si>
    <t>10MOB-I039A02-003</t>
  </si>
  <si>
    <t>PS-2011-2-R04-025--</t>
  </si>
  <si>
    <t>21:1190:000291</t>
  </si>
  <si>
    <t>21:0387:000039:0005:0013:00</t>
  </si>
  <si>
    <t>10MOB-I040A01-001</t>
  </si>
  <si>
    <t>PS-2011-2-R05-026--</t>
  </si>
  <si>
    <t>21:1190:000292</t>
  </si>
  <si>
    <t>21:0387:000040</t>
  </si>
  <si>
    <t>21:0387:000040:0004:0011:00</t>
  </si>
  <si>
    <t>10MOB-I040A01-002</t>
  </si>
  <si>
    <t>PS-2011-2-R05-027--</t>
  </si>
  <si>
    <t>21:1190:000293</t>
  </si>
  <si>
    <t>21:0387:000040:0004:0012:00</t>
  </si>
  <si>
    <t>10MOB-I040A01-003</t>
  </si>
  <si>
    <t>PS-2011-2-R05-028--</t>
  </si>
  <si>
    <t>21:1190:000294</t>
  </si>
  <si>
    <t>21:0387:000040:0004:0013:00</t>
  </si>
  <si>
    <t>10MOB-I040A01-004</t>
  </si>
  <si>
    <t>PS-2011-2-R05-029--</t>
  </si>
  <si>
    <t>21:1190:000295</t>
  </si>
  <si>
    <t>21:0387:000040:0004:0014:00</t>
  </si>
  <si>
    <t>10MOB-I041A01-001</t>
  </si>
  <si>
    <t>PS-2011-2-R05-030--</t>
  </si>
  <si>
    <t>21:1190:000296</t>
  </si>
  <si>
    <t>21:0387:000041:0004:0011:00</t>
  </si>
  <si>
    <t>10MOB-I041A01-002</t>
  </si>
  <si>
    <t>PS-2011-2-R05-031--</t>
  </si>
  <si>
    <t>21:1190:000297</t>
  </si>
  <si>
    <t>21:0387:000041:0004:0012:00</t>
  </si>
  <si>
    <t>10MOB-I041A01-003</t>
  </si>
  <si>
    <t>PS-2011-2-R05-032--</t>
  </si>
  <si>
    <t>21:1190:000298</t>
  </si>
  <si>
    <t>21:0387:000041:0004:0013:00</t>
  </si>
  <si>
    <t>10MOB-I043A01-001</t>
  </si>
  <si>
    <t>PS-2011-2-R05-033--</t>
  </si>
  <si>
    <t>21:1190:000299</t>
  </si>
  <si>
    <t>21:0387:000043</t>
  </si>
  <si>
    <t>21:0387:000043:0004:0011:00</t>
  </si>
  <si>
    <t>10MOB-I045A01-001</t>
  </si>
  <si>
    <t>PS-2011-2-R05-034--</t>
  </si>
  <si>
    <t>21:1190:000300</t>
  </si>
  <si>
    <t>21:0387:000045</t>
  </si>
  <si>
    <t>21:0387:000045:0004:0011:00</t>
  </si>
  <si>
    <t>10MOB-I045A01-002</t>
  </si>
  <si>
    <t>PS-2011-2-R05-035--</t>
  </si>
  <si>
    <t>21:1190:000301</t>
  </si>
  <si>
    <t>21:0387:000045:0004:0012:00</t>
  </si>
  <si>
    <t>10MOB-I045A01-003</t>
  </si>
  <si>
    <t>PS-2011-2-R05-036--</t>
  </si>
  <si>
    <t>21:1190:000302</t>
  </si>
  <si>
    <t>21:0387:000045:0004:0013:00</t>
  </si>
  <si>
    <t>10MOB-I047A01-001</t>
  </si>
  <si>
    <t>PS-2011-2-R05-037--</t>
  </si>
  <si>
    <t>21:1190:000303</t>
  </si>
  <si>
    <t>21:0387:000047</t>
  </si>
  <si>
    <t>21:0387:000047:0004:0011:00</t>
  </si>
  <si>
    <t>10MOB-I048A01-001</t>
  </si>
  <si>
    <t>PS-2011-2-R05-038--</t>
  </si>
  <si>
    <t>21:1190:000304</t>
  </si>
  <si>
    <t>21:0387:000048:0004:0011:00</t>
  </si>
  <si>
    <t>10MOB-I048A01-002</t>
  </si>
  <si>
    <t>PS-2011-2-R05-039--</t>
  </si>
  <si>
    <t>21:1190:000305</t>
  </si>
  <si>
    <t>21:0387:000048:0004:0012:00</t>
  </si>
  <si>
    <t>10MOB-I049A01-001</t>
  </si>
  <si>
    <t>PS-2011-2-R06-040--</t>
  </si>
  <si>
    <t>21:1190:000306</t>
  </si>
  <si>
    <t>21:0387:000049:0004:0011:00</t>
  </si>
  <si>
    <t>10MOB-I049A01-002</t>
  </si>
  <si>
    <t>PS-2011-2-R06-041--</t>
  </si>
  <si>
    <t>21:1190:000307</t>
  </si>
  <si>
    <t>21:0387:000049:0004:0012:00</t>
  </si>
  <si>
    <t>10MOB-I049A01-003</t>
  </si>
  <si>
    <t>PS-2011-2-R06-042--</t>
  </si>
  <si>
    <t>21:1190:000308</t>
  </si>
  <si>
    <t>21:0387:000049:0004:0013:00</t>
  </si>
  <si>
    <t>10MOB-I049A01-004</t>
  </si>
  <si>
    <t>PS-2011-2-R06-043--</t>
  </si>
  <si>
    <t>21:1190:000309</t>
  </si>
  <si>
    <t>21:0387:000049:0004:0014:00</t>
  </si>
  <si>
    <t>10MOB-I049A01-005</t>
  </si>
  <si>
    <t>PS-2011-2-R06-044--</t>
  </si>
  <si>
    <t>21:1190:000310</t>
  </si>
  <si>
    <t>21:0387:000049:0004:0015:00</t>
  </si>
  <si>
    <t>10MOB-I049A01-006</t>
  </si>
  <si>
    <t>PS-2011-2-R06-045--</t>
  </si>
  <si>
    <t>21:1190:000311</t>
  </si>
  <si>
    <t>21:0387:000049:0004:0016:00</t>
  </si>
  <si>
    <t>10MOB-I049A01-007</t>
  </si>
  <si>
    <t>PS-2011-2-R01-004--</t>
  </si>
  <si>
    <t>21:1190:000312</t>
  </si>
  <si>
    <t>21:0387:000049:0004:0017:00</t>
  </si>
  <si>
    <t>10MOB-I050A01-001</t>
  </si>
  <si>
    <t>PS-2011-2-R06-046--</t>
  </si>
  <si>
    <t>21:1190:000313</t>
  </si>
  <si>
    <t>21:0387:000050:0004:0011:00</t>
  </si>
  <si>
    <t>10MOB-I050A01-002</t>
  </si>
  <si>
    <t>PS-2011-2-R06-047--</t>
  </si>
  <si>
    <t>21:1190:000314</t>
  </si>
  <si>
    <t>21:0387:000050:0004:0012:00</t>
  </si>
  <si>
    <t>10MOB-I050A01-003</t>
  </si>
  <si>
    <t>PS-2011-2-R06-048--</t>
  </si>
  <si>
    <t>21:1190:000315</t>
  </si>
  <si>
    <t>21:0387:000050:0004:0013:00</t>
  </si>
  <si>
    <t>10MOB-I050A01-004</t>
  </si>
  <si>
    <t>PS-2011-2-R06-049--</t>
  </si>
  <si>
    <t>21:1190:000316</t>
  </si>
  <si>
    <t>21:0387:000050:0004:0014:00</t>
  </si>
  <si>
    <t>10MOB-I050A01-005</t>
  </si>
  <si>
    <t>PS-2011-2-R06-050--</t>
  </si>
  <si>
    <t>21:1190:000317</t>
  </si>
  <si>
    <t>21:0387:000050:0004:0015:00</t>
  </si>
  <si>
    <t>10MOB-I064A01-001</t>
  </si>
  <si>
    <t>PS-2011-2-R06-051--</t>
  </si>
  <si>
    <t>21:1190:000318</t>
  </si>
  <si>
    <t>21:0387:000064</t>
  </si>
  <si>
    <t>21:0387:000064:0004:0011:00</t>
  </si>
  <si>
    <t>10MOB-I065A01-001</t>
  </si>
  <si>
    <t>PS-2011-2-R06-052--</t>
  </si>
  <si>
    <t>21:1190:000319</t>
  </si>
  <si>
    <t>21:0387:000065:0004:0011:00</t>
  </si>
  <si>
    <t>10MOB-I066A01-001</t>
  </si>
  <si>
    <t>PS-2011-2-R06-053--</t>
  </si>
  <si>
    <t>21:1190:000320</t>
  </si>
  <si>
    <t>21:0387:000066:0004:0011:00</t>
  </si>
  <si>
    <t>10MOB-I067A01-001</t>
  </si>
  <si>
    <t>PS-2011-2-R06-054--</t>
  </si>
  <si>
    <t>21:1190:000321</t>
  </si>
  <si>
    <t>21:0387:000067</t>
  </si>
  <si>
    <t>21:0387:000067:0004:0011:00</t>
  </si>
  <si>
    <t>10MOB-I068A01-001</t>
  </si>
  <si>
    <t>PS-2011-2-R07-055--</t>
  </si>
  <si>
    <t>21:1190:000322</t>
  </si>
  <si>
    <t>21:0387:000068:0004:0011:00</t>
  </si>
  <si>
    <t>10MOB-I068A01-002</t>
  </si>
  <si>
    <t>PS-2011-2-R07-056--</t>
  </si>
  <si>
    <t>21:1190:000323</t>
  </si>
  <si>
    <t>21:0387:000068:0004:0012:00</t>
  </si>
  <si>
    <t>10MOB-I068A01-003</t>
  </si>
  <si>
    <t>PS-2011-2-R07-057--</t>
  </si>
  <si>
    <t>21:1190:000324</t>
  </si>
  <si>
    <t>21:0387:000068:0004:0013:00</t>
  </si>
  <si>
    <t>10MOB-I068A01-004</t>
  </si>
  <si>
    <t>PS-2011-2-R07-058--</t>
  </si>
  <si>
    <t>21:1190:000325</t>
  </si>
  <si>
    <t>21:0387:000068:0004:0014:00</t>
  </si>
  <si>
    <t>10MOB-I068A01-005</t>
  </si>
  <si>
    <t>PS-2011-2-R07-059--</t>
  </si>
  <si>
    <t>21:1190:000326</t>
  </si>
  <si>
    <t>21:0387:000068:0004:0015:00</t>
  </si>
  <si>
    <t>10MOB-I068A01-006</t>
  </si>
  <si>
    <t>PS-2011-2-R01-005--</t>
  </si>
  <si>
    <t>21:1190:000327</t>
  </si>
  <si>
    <t>21:0387:000068:0004:0016:00</t>
  </si>
  <si>
    <t>10MOB-I069A01-001</t>
  </si>
  <si>
    <t>PS-2011-2-R07-060--</t>
  </si>
  <si>
    <t>21:1190:000328</t>
  </si>
  <si>
    <t>21:0387:000069</t>
  </si>
  <si>
    <t>21:0387:000069:0004:0011:00</t>
  </si>
  <si>
    <t>10MOB-I071A01-001</t>
  </si>
  <si>
    <t>PS-2011-2-R07-061--</t>
  </si>
  <si>
    <t>21:1190:000329</t>
  </si>
  <si>
    <t>21:0387:000071:0004:0011:00</t>
  </si>
  <si>
    <t>10MOB-I071A01-002</t>
  </si>
  <si>
    <t>PS-2011-2-R07-062--</t>
  </si>
  <si>
    <t>21:1190:000330</t>
  </si>
  <si>
    <t>21:0387:000071:0004:0012:00</t>
  </si>
  <si>
    <t>10MOB-I071A01-003</t>
  </si>
  <si>
    <t>PS-2011-2-R07-063--</t>
  </si>
  <si>
    <t>21:1190:000331</t>
  </si>
  <si>
    <t>21:0387:000071:0004:0013:00</t>
  </si>
  <si>
    <t>10MOB-I071A01-004</t>
  </si>
  <si>
    <t>PS-2011-2-R07-064--</t>
  </si>
  <si>
    <t>21:1190:000332</t>
  </si>
  <si>
    <t>21:0387:000071:0004:0014:00</t>
  </si>
  <si>
    <t>10MOB-I071A02-001</t>
  </si>
  <si>
    <t>PS-2011-2-R07-065--</t>
  </si>
  <si>
    <t>21:1190:000333</t>
  </si>
  <si>
    <t>21:0387:000071:0005:0011:00</t>
  </si>
  <si>
    <t>10MOB-I071A02-002</t>
  </si>
  <si>
    <t>PS-2011-2-R07-066--</t>
  </si>
  <si>
    <t>21:1190:000334</t>
  </si>
  <si>
    <t>21:0387:000071:0005:0012:00</t>
  </si>
  <si>
    <t>CR_PRB2010_4_01</t>
  </si>
  <si>
    <t>21:1190:000335</t>
  </si>
  <si>
    <t>CR_PRB2010_4_02</t>
  </si>
  <si>
    <t>21:1190:000336</t>
  </si>
  <si>
    <t>CR_PRB2010_4_03</t>
  </si>
  <si>
    <t>21:1190:000337</t>
  </si>
  <si>
    <t>CR_PRB2010_4_04</t>
  </si>
  <si>
    <t>21:1190:000338</t>
  </si>
  <si>
    <t>CR_PRB2010_4_05</t>
  </si>
  <si>
    <t>21:1190:000339</t>
  </si>
  <si>
    <t>CR_PRB2010_4_06</t>
  </si>
  <si>
    <t>21:1190:000340</t>
  </si>
  <si>
    <t>CR_PRB2010_4_07</t>
  </si>
  <si>
    <t>21:1190:000341</t>
  </si>
  <si>
    <t>CR_PRB2010_4_08</t>
  </si>
  <si>
    <t>21:1190:000342</t>
  </si>
  <si>
    <t>CR_PRB2010_4_09</t>
  </si>
  <si>
    <t>21:1190:000343</t>
  </si>
  <si>
    <t>10MOB-I003A01-012-d1</t>
  </si>
  <si>
    <t>PS-2011-2-R10-001--</t>
  </si>
  <si>
    <t>21:1190:000344</t>
  </si>
  <si>
    <t>21:0387:000003:0004:0022:01</t>
  </si>
  <si>
    <t>10MOB-I003A01-012-d2</t>
  </si>
  <si>
    <t>PS-2011-2-R10-001-dup</t>
  </si>
  <si>
    <t>21:1190:000345</t>
  </si>
  <si>
    <t>21:0387:000003:0004:0022:02</t>
  </si>
  <si>
    <t>10MOB-I030A01-002-d1</t>
  </si>
  <si>
    <t>PS-2011-2-R10-002--</t>
  </si>
  <si>
    <t>21:1190:000346</t>
  </si>
  <si>
    <t>21:0387:000030:0004:0012:01</t>
  </si>
  <si>
    <t>10MOB-I030A01-002-d2</t>
  </si>
  <si>
    <t>PS-2011-2-R10-002-dup</t>
  </si>
  <si>
    <t>21:1190:000347</t>
  </si>
  <si>
    <t>21:0387:000030:0004:0012:02</t>
  </si>
  <si>
    <t>CR_PRB2010_5_03</t>
  </si>
  <si>
    <t>21:1190:000348</t>
  </si>
  <si>
    <t>CR_PRB2010_5_04</t>
  </si>
  <si>
    <t>21:1190:000349</t>
  </si>
  <si>
    <t>CR_PRB2010_5_01</t>
  </si>
  <si>
    <t>21:1190:000350</t>
  </si>
  <si>
    <t>CR_PRB2010_5_02</t>
  </si>
  <si>
    <t>21:1190:000351</t>
  </si>
  <si>
    <t>10MOB-I007A01-025</t>
  </si>
  <si>
    <t>PS-2011-2-R08-001--</t>
  </si>
  <si>
    <t>21:1190:000352</t>
  </si>
  <si>
    <t>21:0387:000007:0004:0035:00</t>
  </si>
  <si>
    <t>10MOB-I007A01-026</t>
  </si>
  <si>
    <t>PS-2011-2-R02-001--</t>
  </si>
  <si>
    <t>21:1190:000353</t>
  </si>
  <si>
    <t>21:0387:000007:0004:0036:00</t>
  </si>
  <si>
    <t>10MOB-I007A01-027</t>
  </si>
  <si>
    <t>PS-2011-2-R11-001--</t>
  </si>
  <si>
    <t>21:1190:000354</t>
  </si>
  <si>
    <t>21:0387:000007:0004:0037:00</t>
  </si>
  <si>
    <t>10MOB-I022A01-003</t>
  </si>
  <si>
    <t>PS-2011-2-R09-001--</t>
  </si>
  <si>
    <t>21:1190:000355</t>
  </si>
  <si>
    <t>21:0387:000022:0004:0013:00</t>
  </si>
  <si>
    <t>10MOB-I026A01-008</t>
  </si>
  <si>
    <t>PS-2011-2-R08-002--</t>
  </si>
  <si>
    <t>21:1190:000356</t>
  </si>
  <si>
    <t>21:0387:000026:0004:0018:00</t>
  </si>
  <si>
    <t>10MOB-I026A01-009</t>
  </si>
  <si>
    <t>PS-2011-2-R08-003--</t>
  </si>
  <si>
    <t>21:1190:000357</t>
  </si>
  <si>
    <t>21:0387:000026:0004:0019:00</t>
  </si>
  <si>
    <t>10MOB-I027A01-005</t>
  </si>
  <si>
    <t>PS-2011-2-R11-002--</t>
  </si>
  <si>
    <t>21:1190:000358</t>
  </si>
  <si>
    <t>21:0387:000027:0004:0015:00</t>
  </si>
  <si>
    <t>10MOB-I049A01-009</t>
  </si>
  <si>
    <t>PS-2011-2-R12-001--</t>
  </si>
  <si>
    <t>21:1190:000359</t>
  </si>
  <si>
    <t>21:0387:000049:0004:0019:00</t>
  </si>
  <si>
    <t>CR_PRB2010_6_03</t>
  </si>
  <si>
    <t>21:1190:000360</t>
  </si>
  <si>
    <t>CR_PRB2010_6_04</t>
  </si>
  <si>
    <t>21:1190:000361</t>
  </si>
  <si>
    <t>CR_PRB2010_6_05</t>
  </si>
  <si>
    <t>21:1190:000362</t>
  </si>
  <si>
    <t>CR_PRB2010_6_07</t>
  </si>
  <si>
    <t>21:1190:000363</t>
  </si>
  <si>
    <t>CR_PRB2010_6_06</t>
  </si>
  <si>
    <t>21:1190:000364</t>
  </si>
  <si>
    <t>CR_PRB2010_6_01</t>
  </si>
  <si>
    <t>21:1190:000365</t>
  </si>
  <si>
    <t>CR_PRB2010_6_02</t>
  </si>
  <si>
    <t>21:1190:000366</t>
  </si>
  <si>
    <t>10MOB-I039A01-013</t>
  </si>
  <si>
    <t>Others:10MOB-I039A01-013</t>
  </si>
  <si>
    <t>21:1190:000367</t>
  </si>
  <si>
    <t>21:0387:000039:0004:0023:00</t>
  </si>
  <si>
    <t>10MOB-I041A01-006</t>
  </si>
  <si>
    <t>Others:10MOB-I041A01-006</t>
  </si>
  <si>
    <t>21:1190:000368</t>
  </si>
  <si>
    <t>21:0387:000041:0004:0016:00</t>
  </si>
  <si>
    <t>10MOB-I068A01-013</t>
  </si>
  <si>
    <t>Others:10MOB-I068A01-013</t>
  </si>
  <si>
    <t>21:1190:000369</t>
  </si>
  <si>
    <t>21:0387:000068:0004:0023:00</t>
  </si>
  <si>
    <t>11MOB-C003A01-001</t>
  </si>
  <si>
    <t>12-0530-P02-173--</t>
  </si>
  <si>
    <t>21:1191:000370</t>
  </si>
  <si>
    <t>21:0387:000076</t>
  </si>
  <si>
    <t>21:0387:000076:0004:0011:00</t>
  </si>
  <si>
    <t>11MOB-C004A01-001</t>
  </si>
  <si>
    <t>12-0530-P02-174--</t>
  </si>
  <si>
    <t>21:1191:000371</t>
  </si>
  <si>
    <t>21:0387:000077</t>
  </si>
  <si>
    <t>21:0387:000077:0004:0011:00</t>
  </si>
  <si>
    <t>11MOB-C008A01-001-r1</t>
  </si>
  <si>
    <t>12-0530-P01-001--</t>
  </si>
  <si>
    <t>21:1191:000372</t>
  </si>
  <si>
    <t>21:0387:000081</t>
  </si>
  <si>
    <t>21:0387:000081:0007:0011:01</t>
  </si>
  <si>
    <t>11MOB-C008A01-001-r2</t>
  </si>
  <si>
    <t>12-0530-P01-001-r</t>
  </si>
  <si>
    <t>21:1191:000373</t>
  </si>
  <si>
    <t>21:0387:000081:0007:0011:02</t>
  </si>
  <si>
    <t>11MOB-C008A01-002</t>
  </si>
  <si>
    <t>12-0530-P01-002--</t>
  </si>
  <si>
    <t>21:1191:000374</t>
  </si>
  <si>
    <t>21:0387:000081:0007:0012:00</t>
  </si>
  <si>
    <t>11MOB-C008A01-003</t>
  </si>
  <si>
    <t>12-0530-P01-003--</t>
  </si>
  <si>
    <t>21:1191:000375</t>
  </si>
  <si>
    <t>21:0387:000081:0007:0013:00</t>
  </si>
  <si>
    <t>11MOB-C008A01-004</t>
  </si>
  <si>
    <t>12-0530-P01-004--</t>
  </si>
  <si>
    <t>21:1191:000376</t>
  </si>
  <si>
    <t>21:0387:000081:0007:0014:00</t>
  </si>
  <si>
    <t>11MOB-C008A01-005</t>
  </si>
  <si>
    <t>12-0530-P01-005--</t>
  </si>
  <si>
    <t>21:1191:000377</t>
  </si>
  <si>
    <t>21:0387:000081:0007:0015:00</t>
  </si>
  <si>
    <t>11MOB-C008A01-006</t>
  </si>
  <si>
    <t>12-0530-P02-175--</t>
  </si>
  <si>
    <t>21:1191:000378</t>
  </si>
  <si>
    <t>21:0387:000081:0007:0016:00</t>
  </si>
  <si>
    <t>11MOB-C008A01-007</t>
  </si>
  <si>
    <t>12-0530-P02-176--</t>
  </si>
  <si>
    <t>21:1191:000379</t>
  </si>
  <si>
    <t>21:0387:000081:0007:0017:00</t>
  </si>
  <si>
    <t>11MOB-C008A01-008</t>
  </si>
  <si>
    <t>12-0530-P03-044--</t>
  </si>
  <si>
    <t>21:1191:000380</t>
  </si>
  <si>
    <t>21:0387:000081:0007:0018:00</t>
  </si>
  <si>
    <t>11MOB-C008A01-009</t>
  </si>
  <si>
    <t>12-0530-P03-045--</t>
  </si>
  <si>
    <t>21:1191:000381</t>
  </si>
  <si>
    <t>21:0387:000081:0007:0019:00</t>
  </si>
  <si>
    <t>11MOB-C011A01-001</t>
  </si>
  <si>
    <t>12-0530-P02-177--</t>
  </si>
  <si>
    <t>21:1191:000382</t>
  </si>
  <si>
    <t>21:0387:000084</t>
  </si>
  <si>
    <t>21:0387:000084:0004:0011:00</t>
  </si>
  <si>
    <t>11MOB-C011A01-002</t>
  </si>
  <si>
    <t>12-0530-P03-046--</t>
  </si>
  <si>
    <t>21:1191:000383</t>
  </si>
  <si>
    <t>21:0387:000084:0004:0012:00</t>
  </si>
  <si>
    <t>11MOB-C017A01-002</t>
  </si>
  <si>
    <t>12-0530-P01-013--</t>
  </si>
  <si>
    <t>21:1191:000384</t>
  </si>
  <si>
    <t>21:0387:000090</t>
  </si>
  <si>
    <t>21:0387:000090:0004:0012:00</t>
  </si>
  <si>
    <t>11MOB-C019A01-001</t>
  </si>
  <si>
    <t>12-0530-P03-047--</t>
  </si>
  <si>
    <t>21:1191:000385</t>
  </si>
  <si>
    <t>21:0387:000092</t>
  </si>
  <si>
    <t>21:0387:000092:0004:0011:00</t>
  </si>
  <si>
    <t>11MOB-C020A01-002</t>
  </si>
  <si>
    <t>12-0530-P01-016--</t>
  </si>
  <si>
    <t>21:1191:000386</t>
  </si>
  <si>
    <t>21:0387:000093</t>
  </si>
  <si>
    <t>21:0387:000093:0004:0012:00</t>
  </si>
  <si>
    <t>11MOB-C026A01-001</t>
  </si>
  <si>
    <t>12-0530-P02-178--</t>
  </si>
  <si>
    <t>21:1191:000387</t>
  </si>
  <si>
    <t>21:0387:000099</t>
  </si>
  <si>
    <t>21:0387:000099:0004:0011:00</t>
  </si>
  <si>
    <t>11MOB-C026A01-002</t>
  </si>
  <si>
    <t>12-0530-P02-179--</t>
  </si>
  <si>
    <t>21:1191:000388</t>
  </si>
  <si>
    <t>21:0387:000099:0004:0012:00</t>
  </si>
  <si>
    <t>11MOB-C026A01-004</t>
  </si>
  <si>
    <t>12-0530-P01-023--</t>
  </si>
  <si>
    <t>21:1191:000389</t>
  </si>
  <si>
    <t>21:0387:000099:0004:0014:00</t>
  </si>
  <si>
    <t>11MOB-C026A01-005</t>
  </si>
  <si>
    <t>12-0530-P01-024--</t>
  </si>
  <si>
    <t>21:1191:000390</t>
  </si>
  <si>
    <t>21:0387:000099:0004:0015:00</t>
  </si>
  <si>
    <t>11MOB-C026A01-007</t>
  </si>
  <si>
    <t>12-0530-P01-026--</t>
  </si>
  <si>
    <t>21:1191:000391</t>
  </si>
  <si>
    <t>21:0387:000099:0004:0017:00</t>
  </si>
  <si>
    <t>11MOB-C026A01-008</t>
  </si>
  <si>
    <t>12-0530-P01-027--</t>
  </si>
  <si>
    <t>21:1191:000392</t>
  </si>
  <si>
    <t>21:0387:000099:0004:0018:00</t>
  </si>
  <si>
    <t>11MOB-C036A01-001</t>
  </si>
  <si>
    <t>12-0530-P02-180--</t>
  </si>
  <si>
    <t>21:1191:000393</t>
  </si>
  <si>
    <t>21:0387:000109</t>
  </si>
  <si>
    <t>21:0387:000109:0004:0011:00</t>
  </si>
  <si>
    <t>11MOB-C037A01-001</t>
  </si>
  <si>
    <t>12-0530-P02-181--</t>
  </si>
  <si>
    <t>21:1191:000394</t>
  </si>
  <si>
    <t>21:0387:000110</t>
  </si>
  <si>
    <t>21:0387:000110:0004:0011:00</t>
  </si>
  <si>
    <t>11MOB-C037A01-002</t>
  </si>
  <si>
    <t>12-0530-P02-182--</t>
  </si>
  <si>
    <t>21:1191:000395</t>
  </si>
  <si>
    <t>21:0387:000110:0004:0012:00</t>
  </si>
  <si>
    <t>11MOB-C037A01-003</t>
  </si>
  <si>
    <t>12-0530-P02-183--</t>
  </si>
  <si>
    <t>21:1191:000396</t>
  </si>
  <si>
    <t>21:0387:000110:0004:0013:00</t>
  </si>
  <si>
    <t>11MOB-C037A01-004</t>
  </si>
  <si>
    <t>12-0530-P02-184--</t>
  </si>
  <si>
    <t>21:1191:000397</t>
  </si>
  <si>
    <t>21:0387:000110:0004:0014:00</t>
  </si>
  <si>
    <t>11MOB-C037A01-005</t>
  </si>
  <si>
    <t>12-0530-P02-185--</t>
  </si>
  <si>
    <t>21:1191:000398</t>
  </si>
  <si>
    <t>21:0387:000110:0004:0015:00</t>
  </si>
  <si>
    <t>11MOB-C038A01-001</t>
  </si>
  <si>
    <t>12-0530-P02-186--</t>
  </si>
  <si>
    <t>21:1191:000399</t>
  </si>
  <si>
    <t>21:0387:000111</t>
  </si>
  <si>
    <t>21:0387:000111:0004:0011:00</t>
  </si>
  <si>
    <t>11MOB-C038A01-004</t>
  </si>
  <si>
    <t>12-0530-P01-035--</t>
  </si>
  <si>
    <t>21:1191:000400</t>
  </si>
  <si>
    <t>21:0387:000111:0004:0014:00</t>
  </si>
  <si>
    <t>11MOB-C044A01-001</t>
  </si>
  <si>
    <t>12-0530-P02-187--</t>
  </si>
  <si>
    <t>21:1191:000401</t>
  </si>
  <si>
    <t>21:0387:000117</t>
  </si>
  <si>
    <t>21:0387:000117:0008:0011:00</t>
  </si>
  <si>
    <t>11MOB-C044A01-002</t>
  </si>
  <si>
    <t>12-0530-P02-188--</t>
  </si>
  <si>
    <t>21:1191:000402</t>
  </si>
  <si>
    <t>21:0387:000117:0008:0012:00</t>
  </si>
  <si>
    <t>11MOB-C044A01-003</t>
  </si>
  <si>
    <t>12-0530-P03-048--</t>
  </si>
  <si>
    <t>21:1191:000403</t>
  </si>
  <si>
    <t>21:0387:000117:0008:0013:00</t>
  </si>
  <si>
    <t>11MOB-C044A01-004</t>
  </si>
  <si>
    <t>12-0530-P03-049--</t>
  </si>
  <si>
    <t>21:1191:000404</t>
  </si>
  <si>
    <t>21:0387:000117:0008:0014:00</t>
  </si>
  <si>
    <t>11MOB-C045A01-001</t>
  </si>
  <si>
    <t>12-0530-P02-189--</t>
  </si>
  <si>
    <t>21:1191:000405</t>
  </si>
  <si>
    <t>21:0387:000118</t>
  </si>
  <si>
    <t>21:0387:000118:0004:0011:00</t>
  </si>
  <si>
    <t>11MOB-C046A01-001</t>
  </si>
  <si>
    <t>12-0530-P01-051--</t>
  </si>
  <si>
    <t>21:1191:000406</t>
  </si>
  <si>
    <t>21:0387:000119</t>
  </si>
  <si>
    <t>21:0387:000119:0004:0011:00</t>
  </si>
  <si>
    <t>11MOB-C046A01-002</t>
  </si>
  <si>
    <t>12-0530-P01-052--</t>
  </si>
  <si>
    <t>21:1191:000407</t>
  </si>
  <si>
    <t>21:0387:000119:0004:0012:00</t>
  </si>
  <si>
    <t>11MOB-C048A01-001</t>
  </si>
  <si>
    <t>12-0530-P02-190--</t>
  </si>
  <si>
    <t>21:1191:000408</t>
  </si>
  <si>
    <t>21:0387:000121</t>
  </si>
  <si>
    <t>21:0387:000121:0004:0011:00</t>
  </si>
  <si>
    <t>11MOB-C048A01-002</t>
  </si>
  <si>
    <t>12-0530-P02-191--</t>
  </si>
  <si>
    <t>21:1191:000409</t>
  </si>
  <si>
    <t>21:0387:000121:0004:0012:00</t>
  </si>
  <si>
    <t>11MOB-C048A01-003</t>
  </si>
  <si>
    <t>12-0530-P02-192--</t>
  </si>
  <si>
    <t>21:1191:000410</t>
  </si>
  <si>
    <t>21:0387:000121:0004:0013:00</t>
  </si>
  <si>
    <t>11MOB-C048A01-004</t>
  </si>
  <si>
    <t>12-0530-P01-053--</t>
  </si>
  <si>
    <t>21:1191:000411</t>
  </si>
  <si>
    <t>21:0387:000121:0004:0014:00</t>
  </si>
  <si>
    <t>11MOB-C048A01-005</t>
  </si>
  <si>
    <t>12-0530-P01-054--</t>
  </si>
  <si>
    <t>21:1191:000412</t>
  </si>
  <si>
    <t>21:0387:000121:0004:0015:00</t>
  </si>
  <si>
    <t>11MOB-C050A01-001</t>
  </si>
  <si>
    <t>12-0530-P02-193--</t>
  </si>
  <si>
    <t>21:1191:000413</t>
  </si>
  <si>
    <t>21:0387:000123</t>
  </si>
  <si>
    <t>21:0387:000123:0004:0011:00</t>
  </si>
  <si>
    <t>11MOB-C051B01-001</t>
  </si>
  <si>
    <t>12-0530-P02-194--</t>
  </si>
  <si>
    <t>21:1191:000414</t>
  </si>
  <si>
    <t>21:0387:000124</t>
  </si>
  <si>
    <t>21:0387:000124:0007:0011:00</t>
  </si>
  <si>
    <t>11MOB-C051B01-002</t>
  </si>
  <si>
    <t>12-0530-P02-195--</t>
  </si>
  <si>
    <t>21:1191:000415</t>
  </si>
  <si>
    <t>21:0387:000124:0007:0012:00</t>
  </si>
  <si>
    <t>11MOB-C051C01-001</t>
  </si>
  <si>
    <t>12-0530-P02-196--</t>
  </si>
  <si>
    <t>21:1191:000416</t>
  </si>
  <si>
    <t>21:0387:000124:0004:0011:00</t>
  </si>
  <si>
    <t>11MOB-C052A01-002</t>
  </si>
  <si>
    <t>12-0530-P01-059--</t>
  </si>
  <si>
    <t>21:1191:000417</t>
  </si>
  <si>
    <t>21:0387:000125</t>
  </si>
  <si>
    <t>21:0387:000125:0004:0012:00</t>
  </si>
  <si>
    <t>11MOB-C052A01-003</t>
  </si>
  <si>
    <t>12-0530-P01-060--</t>
  </si>
  <si>
    <t>21:1191:000418</t>
  </si>
  <si>
    <t>21:0387:000125:0004:0013:00</t>
  </si>
  <si>
    <t>11MOB-C055A01-001</t>
  </si>
  <si>
    <t>12-0530-P01-061--</t>
  </si>
  <si>
    <t>21:1191:000419</t>
  </si>
  <si>
    <t>21:0387:000128</t>
  </si>
  <si>
    <t>21:0387:000128:0004:0011:00</t>
  </si>
  <si>
    <t>11MOB-C059A01-001</t>
  </si>
  <si>
    <t>12-0530-P02-197--</t>
  </si>
  <si>
    <t>21:1191:000420</t>
  </si>
  <si>
    <t>21:0387:000132</t>
  </si>
  <si>
    <t>21:0387:000132:0004:0011:00</t>
  </si>
  <si>
    <t>11MOB-C059A01-002</t>
  </si>
  <si>
    <t>12-0530-P03-050--</t>
  </si>
  <si>
    <t>21:1191:000421</t>
  </si>
  <si>
    <t>21:0387:000132:0004:0012:00</t>
  </si>
  <si>
    <t>11MOB-C060A01-001</t>
  </si>
  <si>
    <t>12-0530-P03-051--</t>
  </si>
  <si>
    <t>21:1191:000422</t>
  </si>
  <si>
    <t>21:0387:000133</t>
  </si>
  <si>
    <t>21:0387:000133:0004:0011:00</t>
  </si>
  <si>
    <t>11MOB-C062A01-002</t>
  </si>
  <si>
    <t>12-0530-P01-070--</t>
  </si>
  <si>
    <t>21:1191:000423</t>
  </si>
  <si>
    <t>21:0387:000135</t>
  </si>
  <si>
    <t>21:0387:000135:0004:0012:00</t>
  </si>
  <si>
    <t>11MOB-C062A01-003</t>
  </si>
  <si>
    <t>12-0530-P01-071--</t>
  </si>
  <si>
    <t>21:1191:000424</t>
  </si>
  <si>
    <t>21:0387:000135:0004:0013:00</t>
  </si>
  <si>
    <t>11MOB-C062A01-004</t>
  </si>
  <si>
    <t>12-0530-P01-072--</t>
  </si>
  <si>
    <t>21:1191:000425</t>
  </si>
  <si>
    <t>21:0387:000135:0004:0014:00</t>
  </si>
  <si>
    <t>11MOB-C062A01-005</t>
  </si>
  <si>
    <t>12-0530-P01-073--</t>
  </si>
  <si>
    <t>21:1191:000426</t>
  </si>
  <si>
    <t>21:0387:000135:0004:0015:00</t>
  </si>
  <si>
    <t>11MOB-C062A01-006</t>
  </si>
  <si>
    <t>12-0530-P03-074--</t>
  </si>
  <si>
    <t>21:1191:000427</t>
  </si>
  <si>
    <t>21:0387:000135:0004:0016:00</t>
  </si>
  <si>
    <t>11MOB-C063A01-001</t>
  </si>
  <si>
    <t>12-0530-P03-001--</t>
  </si>
  <si>
    <t>21:1191:000428</t>
  </si>
  <si>
    <t>21:0387:000136</t>
  </si>
  <si>
    <t>21:0387:000136:0004:0011:00</t>
  </si>
  <si>
    <t>11MOB-C065A01-001</t>
  </si>
  <si>
    <t>12-0530-P01-074--</t>
  </si>
  <si>
    <t>21:1191:000429</t>
  </si>
  <si>
    <t>21:0387:000138</t>
  </si>
  <si>
    <t>21:0387:000138:0004:0011:00</t>
  </si>
  <si>
    <t>11MOB-C065A01-002</t>
  </si>
  <si>
    <t>12-0530-P01-075--</t>
  </si>
  <si>
    <t>21:1191:000430</t>
  </si>
  <si>
    <t>21:0387:000138:0004:0012:00</t>
  </si>
  <si>
    <t>11MOB-C065A01-003</t>
  </si>
  <si>
    <t>12-0530-P01-076--</t>
  </si>
  <si>
    <t>21:1191:000431</t>
  </si>
  <si>
    <t>21:0387:000138:0004:0013:00</t>
  </si>
  <si>
    <t>11MOB-C065A02-001</t>
  </si>
  <si>
    <t>12-0530-P01-077--</t>
  </si>
  <si>
    <t>21:1191:000432</t>
  </si>
  <si>
    <t>21:0387:000138:0005:0011:00</t>
  </si>
  <si>
    <t>11MOB-C065A02-002</t>
  </si>
  <si>
    <t>12-0530-P01-078--</t>
  </si>
  <si>
    <t>21:1191:000433</t>
  </si>
  <si>
    <t>21:0387:000138:0005:0012:00</t>
  </si>
  <si>
    <t>11MOB-C065A02-003</t>
  </si>
  <si>
    <t>12-0530-P01-079--</t>
  </si>
  <si>
    <t>21:1191:000434</t>
  </si>
  <si>
    <t>21:0387:000138:0005:0013:00</t>
  </si>
  <si>
    <t>11MOB-C066B01-001</t>
  </si>
  <si>
    <t>12-0530-P01-080--</t>
  </si>
  <si>
    <t>21:1191:000435</t>
  </si>
  <si>
    <t>21:0387:000139</t>
  </si>
  <si>
    <t>21:0387:000139:0005:0011:00</t>
  </si>
  <si>
    <t>11MOB-C066B01-002</t>
  </si>
  <si>
    <t>12-0530-P01-081--</t>
  </si>
  <si>
    <t>21:1191:000436</t>
  </si>
  <si>
    <t>21:0387:000139:0005:0012:00</t>
  </si>
  <si>
    <t>11MOB-C066B01-003</t>
  </si>
  <si>
    <t>12-0530-P01-082--</t>
  </si>
  <si>
    <t>21:1191:000437</t>
  </si>
  <si>
    <t>21:0387:000139:0005:0013:00</t>
  </si>
  <si>
    <t>11MOB-C067A01-004</t>
  </si>
  <si>
    <t>12-0530-P01-086--</t>
  </si>
  <si>
    <t>21:1191:000438</t>
  </si>
  <si>
    <t>21:0387:000140</t>
  </si>
  <si>
    <t>21:0387:000140:0004:0014:00</t>
  </si>
  <si>
    <t>11MOB-C067A01-005</t>
  </si>
  <si>
    <t>12-0530-P01-087--</t>
  </si>
  <si>
    <t>21:1191:000439</t>
  </si>
  <si>
    <t>21:0387:000140:0004:0015:00</t>
  </si>
  <si>
    <t>11MOB-C067A01-007</t>
  </si>
  <si>
    <t>12-0530-P01-089--</t>
  </si>
  <si>
    <t>21:1191:000440</t>
  </si>
  <si>
    <t>21:0387:000140:0004:0017:00</t>
  </si>
  <si>
    <t>11MOB-C068A01-004</t>
  </si>
  <si>
    <t>12-0530-P01-093--</t>
  </si>
  <si>
    <t>21:1191:000441</t>
  </si>
  <si>
    <t>21:0387:000141</t>
  </si>
  <si>
    <t>21:0387:000141:0004:0014:00</t>
  </si>
  <si>
    <t>11MOB-C068A01-005</t>
  </si>
  <si>
    <t>12-0530-P01-094--</t>
  </si>
  <si>
    <t>21:1191:000442</t>
  </si>
  <si>
    <t>21:0387:000141:0004:0015:00</t>
  </si>
  <si>
    <t>11MOB-C069C01-002-r1</t>
  </si>
  <si>
    <t>12-0530-P03-065--</t>
  </si>
  <si>
    <t>21:1191:000443</t>
  </si>
  <si>
    <t>21:0387:000142</t>
  </si>
  <si>
    <t>21:0387:000142:0004:0012:01</t>
  </si>
  <si>
    <t>11MOB-C070A01-001</t>
  </si>
  <si>
    <t>12-0530-P03-002--</t>
  </si>
  <si>
    <t>21:1191:000444</t>
  </si>
  <si>
    <t>21:0387:000143</t>
  </si>
  <si>
    <t>21:0387:000143:0004:0011:00</t>
  </si>
  <si>
    <t>11MOB-C070A01-003</t>
  </si>
  <si>
    <t>12-0530-P01-097--</t>
  </si>
  <si>
    <t>21:1191:000445</t>
  </si>
  <si>
    <t>21:0387:000143:0004:0013:00</t>
  </si>
  <si>
    <t>11MOB-C075A01-001</t>
  </si>
  <si>
    <t>12-0530-P03-003--</t>
  </si>
  <si>
    <t>21:1191:000446</t>
  </si>
  <si>
    <t>21:0387:000148</t>
  </si>
  <si>
    <t>21:0387:000148:0004:0011:00</t>
  </si>
  <si>
    <t>11MOB-C076A01-001</t>
  </si>
  <si>
    <t>12-0530-P03-004--</t>
  </si>
  <si>
    <t>21:1191:000447</t>
  </si>
  <si>
    <t>21:0387:000149</t>
  </si>
  <si>
    <t>21:0387:000149:0004:0011:00</t>
  </si>
  <si>
    <t>11MOB-C077A01-001</t>
  </si>
  <si>
    <t>12-0530-P03-005--</t>
  </si>
  <si>
    <t>21:1191:000448</t>
  </si>
  <si>
    <t>21:0387:000150</t>
  </si>
  <si>
    <t>21:0387:000150:0004:0011:00</t>
  </si>
  <si>
    <t>11MOB-C077A01-002</t>
  </si>
  <si>
    <t>12-0530-P01-098--</t>
  </si>
  <si>
    <t>21:1191:000449</t>
  </si>
  <si>
    <t>21:0387:000150:0004:0012:00</t>
  </si>
  <si>
    <t>11MOB-C087A01-001</t>
  </si>
  <si>
    <t>12-0530-P03-006--</t>
  </si>
  <si>
    <t>21:1191:000450</t>
  </si>
  <si>
    <t>21:0387:000160</t>
  </si>
  <si>
    <t>21:0387:000160:0004:0011:00</t>
  </si>
  <si>
    <t>11MOB-C087A01-002</t>
  </si>
  <si>
    <t>12-0530-P03-007--</t>
  </si>
  <si>
    <t>21:1191:000451</t>
  </si>
  <si>
    <t>21:0387:000160:0004:0012:00</t>
  </si>
  <si>
    <t>11MOB-C087A01-003</t>
  </si>
  <si>
    <t>12-0530-P03-052--</t>
  </si>
  <si>
    <t>21:1191:000452</t>
  </si>
  <si>
    <t>21:0387:000160:0004:0013:00</t>
  </si>
  <si>
    <t>11MOB-C090A01-001</t>
  </si>
  <si>
    <t>12-0530-P03-008--</t>
  </si>
  <si>
    <t>21:1191:000453</t>
  </si>
  <si>
    <t>21:0387:000163</t>
  </si>
  <si>
    <t>21:0387:000163:0004:0011:00</t>
  </si>
  <si>
    <t>11MOB-C090A01-002</t>
  </si>
  <si>
    <t>12-0530-P03-009--</t>
  </si>
  <si>
    <t>21:1191:000454</t>
  </si>
  <si>
    <t>21:0387:000163:0004:0012:00</t>
  </si>
  <si>
    <t>11MOB-C091A01-001</t>
  </si>
  <si>
    <t>12-0530-P03-010--</t>
  </si>
  <si>
    <t>21:1191:000455</t>
  </si>
  <si>
    <t>21:0387:000164</t>
  </si>
  <si>
    <t>21:0387:000164:0004:0011:00</t>
  </si>
  <si>
    <t>11MOB-C092A01-001</t>
  </si>
  <si>
    <t>12-0530-P03-011--</t>
  </si>
  <si>
    <t>21:1191:000456</t>
  </si>
  <si>
    <t>21:0387:000165</t>
  </si>
  <si>
    <t>21:0387:000165:0007:0011:00</t>
  </si>
  <si>
    <t>11MOB-M001A01-001</t>
  </si>
  <si>
    <t>12-0530-P03-012--</t>
  </si>
  <si>
    <t>21:1191:000457</t>
  </si>
  <si>
    <t>21:0387:000187</t>
  </si>
  <si>
    <t>21:0387:000187:0004:0011:00</t>
  </si>
  <si>
    <t>11MOB-M001A01-002</t>
  </si>
  <si>
    <t>12-0530-P03-013--</t>
  </si>
  <si>
    <t>21:1191:000458</t>
  </si>
  <si>
    <t>21:0387:000187:0004:0012:00</t>
  </si>
  <si>
    <t>11MOB-M001A01-003</t>
  </si>
  <si>
    <t>12-0530-P03-014--</t>
  </si>
  <si>
    <t>21:1191:000459</t>
  </si>
  <si>
    <t>21:0387:000187:0004:0013:00</t>
  </si>
  <si>
    <t>11MOB-M001A01-004</t>
  </si>
  <si>
    <t>12-0530-P03-015--</t>
  </si>
  <si>
    <t>21:1191:000460</t>
  </si>
  <si>
    <t>21:0387:000187:0004:0014:00</t>
  </si>
  <si>
    <t>11MOB-M001A01-005</t>
  </si>
  <si>
    <t>12-0530-P03-016--</t>
  </si>
  <si>
    <t>21:1191:000461</t>
  </si>
  <si>
    <t>21:0387:000187:0004:0015:00</t>
  </si>
  <si>
    <t>11MOB-M001A01-006</t>
  </si>
  <si>
    <t>12-0530-P03-017--</t>
  </si>
  <si>
    <t>21:1191:000462</t>
  </si>
  <si>
    <t>21:0387:000187:0004:0016:00</t>
  </si>
  <si>
    <t>11MOB-M001A01-007</t>
  </si>
  <si>
    <t>12-0530-P03-018--</t>
  </si>
  <si>
    <t>21:1191:000463</t>
  </si>
  <si>
    <t>21:0387:000187:0004:0017:00</t>
  </si>
  <si>
    <t>11MOB-M001A01-008-r1</t>
  </si>
  <si>
    <t>12-0530-P03-019--</t>
  </si>
  <si>
    <t>21:1191:000464</t>
  </si>
  <si>
    <t>21:0387:000187:0004:0018:01</t>
  </si>
  <si>
    <t>11MOB-M001A01-009</t>
  </si>
  <si>
    <t>12-0530-P03-020--</t>
  </si>
  <si>
    <t>21:1191:000465</t>
  </si>
  <si>
    <t>21:0387:000187:0004:0019:00</t>
  </si>
  <si>
    <t>11MOB-M001A01-010</t>
  </si>
  <si>
    <t>12-0530-P03-021--</t>
  </si>
  <si>
    <t>21:1191:000466</t>
  </si>
  <si>
    <t>21:0387:000187:0004:0020:00</t>
  </si>
  <si>
    <t>11MOB-M001A01-011</t>
  </si>
  <si>
    <t>12-0530-P03-022--</t>
  </si>
  <si>
    <t>21:1191:000467</t>
  </si>
  <si>
    <t>21:0387:000187:0004:0021:00</t>
  </si>
  <si>
    <t>11MOB-M001A01-012</t>
  </si>
  <si>
    <t>12-0530-P03-023--</t>
  </si>
  <si>
    <t>21:1191:000468</t>
  </si>
  <si>
    <t>21:0387:000187:0004:0022:00</t>
  </si>
  <si>
    <t>11MOB-M001A01-013</t>
  </si>
  <si>
    <t>12-0530-P03-024--</t>
  </si>
  <si>
    <t>21:1191:000469</t>
  </si>
  <si>
    <t>21:0387:000187:0004:0023:00</t>
  </si>
  <si>
    <t>11MOB-M001A01-014</t>
  </si>
  <si>
    <t>12-0530-P03-025--</t>
  </si>
  <si>
    <t>21:1191:000470</t>
  </si>
  <si>
    <t>21:0387:000187:0004:0024:00</t>
  </si>
  <si>
    <t>11MOB-M001A01-015</t>
  </si>
  <si>
    <t>12-0530-P03-026--</t>
  </si>
  <si>
    <t>21:1191:000471</t>
  </si>
  <si>
    <t>21:0387:000187:0004:0025:00</t>
  </si>
  <si>
    <t>11MOB-M001A01-016</t>
  </si>
  <si>
    <t>12-0530-P03-027--</t>
  </si>
  <si>
    <t>21:1191:000472</t>
  </si>
  <si>
    <t>21:0387:000187:0004:0026:00</t>
  </si>
  <si>
    <t>11MOB-M001A01-017</t>
  </si>
  <si>
    <t>12-0530-P03-028--</t>
  </si>
  <si>
    <t>21:1191:000473</t>
  </si>
  <si>
    <t>21:0387:000187:0004:0027:00</t>
  </si>
  <si>
    <t>11MOB-M001A01-018</t>
  </si>
  <si>
    <t>12-0530-P03-029--</t>
  </si>
  <si>
    <t>21:1191:000474</t>
  </si>
  <si>
    <t>21:0387:000187:0004:0028:00</t>
  </si>
  <si>
    <t>11MOB-M001A01-019</t>
  </si>
  <si>
    <t>12-0530-P06-005--</t>
  </si>
  <si>
    <t>21:1191:000475</t>
  </si>
  <si>
    <t>21:0387:000187:0004:0029:00</t>
  </si>
  <si>
    <t>11MOB-M008B01-001</t>
  </si>
  <si>
    <t>12-0530-P03-030--</t>
  </si>
  <si>
    <t>21:1191:000476</t>
  </si>
  <si>
    <t>21:0387:000194</t>
  </si>
  <si>
    <t>21:0387:000194:0004:0011:00</t>
  </si>
  <si>
    <t>11MOB-M011A01-001</t>
  </si>
  <si>
    <t>12-0530-P03-053--</t>
  </si>
  <si>
    <t>21:1191:000477</t>
  </si>
  <si>
    <t>21:0387:000197</t>
  </si>
  <si>
    <t>21:0387:000197:0004:0011:00</t>
  </si>
  <si>
    <t>11MOB-M011A01-003</t>
  </si>
  <si>
    <t>12-0530-P02-002--</t>
  </si>
  <si>
    <t>21:1191:000478</t>
  </si>
  <si>
    <t>21:0387:000197:0004:0013:00</t>
  </si>
  <si>
    <t>11MOB-M011A01-005</t>
  </si>
  <si>
    <t>12-0530-P02-004--</t>
  </si>
  <si>
    <t>21:1191:000479</t>
  </si>
  <si>
    <t>21:0387:000197:0004:0015:00</t>
  </si>
  <si>
    <t>11MOB-M011A01-007</t>
  </si>
  <si>
    <t>12-0530-P02-006--</t>
  </si>
  <si>
    <t>21:1191:000480</t>
  </si>
  <si>
    <t>21:0387:000197:0004:0017:00</t>
  </si>
  <si>
    <t>11MOB-M012A01-001</t>
  </si>
  <si>
    <t>12-0530-P03-031--</t>
  </si>
  <si>
    <t>21:1191:000481</t>
  </si>
  <si>
    <t>21:0387:000198</t>
  </si>
  <si>
    <t>21:0387:000198:0004:0011:00</t>
  </si>
  <si>
    <t>11MOB-M013A01-001</t>
  </si>
  <si>
    <t>12-0530-P03-054--</t>
  </si>
  <si>
    <t>21:1191:000482</t>
  </si>
  <si>
    <t>21:0387:000199</t>
  </si>
  <si>
    <t>21:0387:000199:0004:0011:00</t>
  </si>
  <si>
    <t>11MOB-M014A01-001</t>
  </si>
  <si>
    <t>12-0530-P03-055--</t>
  </si>
  <si>
    <t>21:1191:000483</t>
  </si>
  <si>
    <t>21:0387:000200</t>
  </si>
  <si>
    <t>21:0387:000200:0004:0011:00</t>
  </si>
  <si>
    <t>11MOB-M025A01-001</t>
  </si>
  <si>
    <t>12-0530-P03-056--</t>
  </si>
  <si>
    <t>21:1191:000484</t>
  </si>
  <si>
    <t>21:0387:000211</t>
  </si>
  <si>
    <t>21:0387:000211:0004:0011:00</t>
  </si>
  <si>
    <t>11MOB-M025A01-003</t>
  </si>
  <si>
    <t>12-0530-P02-008--</t>
  </si>
  <si>
    <t>21:1191:000485</t>
  </si>
  <si>
    <t>21:0387:000211:0004:0013:00</t>
  </si>
  <si>
    <t>11MOB-M026A01-003</t>
  </si>
  <si>
    <t>12-0530-P02-011--</t>
  </si>
  <si>
    <t>21:1191:000486</t>
  </si>
  <si>
    <t>21:0387:000212</t>
  </si>
  <si>
    <t>21:0387:000212:0004:0013:00</t>
  </si>
  <si>
    <t>11MOB-M027A01-001</t>
  </si>
  <si>
    <t>12-0530-P03-032--</t>
  </si>
  <si>
    <t>21:1191:000487</t>
  </si>
  <si>
    <t>21:0387:000213</t>
  </si>
  <si>
    <t>21:0387:000213:0004:0011:00</t>
  </si>
  <si>
    <t>11MOB-M027A01-002</t>
  </si>
  <si>
    <t>12-0530-P03-033--</t>
  </si>
  <si>
    <t>21:1191:000488</t>
  </si>
  <si>
    <t>21:0387:000213:0004:0012:00</t>
  </si>
  <si>
    <t>11MOB-M027A01-003</t>
  </si>
  <si>
    <t>12-0530-P03-057--</t>
  </si>
  <si>
    <t>21:1191:000489</t>
  </si>
  <si>
    <t>21:0387:000213:0004:0013:00</t>
  </si>
  <si>
    <t>11MOB-M029A01-001</t>
  </si>
  <si>
    <t>12-0530-P02-020--</t>
  </si>
  <si>
    <t>21:1191:000490</t>
  </si>
  <si>
    <t>21:0387:000215</t>
  </si>
  <si>
    <t>21:0387:000215:0004:0011:00</t>
  </si>
  <si>
    <t>11MOB-M029A01-002</t>
  </si>
  <si>
    <t>12-0530-P02-021--</t>
  </si>
  <si>
    <t>21:1191:000491</t>
  </si>
  <si>
    <t>21:0387:000215:0004:0012:00</t>
  </si>
  <si>
    <t>11MOB-M030A02-001</t>
  </si>
  <si>
    <t>12-0530-P03-058--</t>
  </si>
  <si>
    <t>21:1191:000492</t>
  </si>
  <si>
    <t>21:0387:000216</t>
  </si>
  <si>
    <t>21:0387:000216:0005:0011:00</t>
  </si>
  <si>
    <t>11MOB-M031A01-001</t>
  </si>
  <si>
    <t>12-0530-P03-034--</t>
  </si>
  <si>
    <t>21:1191:000493</t>
  </si>
  <si>
    <t>21:0387:000217</t>
  </si>
  <si>
    <t>21:0387:000217:0004:0011:00</t>
  </si>
  <si>
    <t>11MOB-M043A01-009</t>
  </si>
  <si>
    <t>12-0530-P02-070--</t>
  </si>
  <si>
    <t>21:1191:000494</t>
  </si>
  <si>
    <t>21:0387:000229</t>
  </si>
  <si>
    <t>21:0387:000229:0004:0019:00</t>
  </si>
  <si>
    <t>11MOB-M044A01-001</t>
  </si>
  <si>
    <t>12-0530-P03-035--</t>
  </si>
  <si>
    <t>21:1191:000495</t>
  </si>
  <si>
    <t>21:0387:000230</t>
  </si>
  <si>
    <t>21:0387:000230:0004:0011:00</t>
  </si>
  <si>
    <t>11MOB-M044A01-002</t>
  </si>
  <si>
    <t>12-0530-P03-059--</t>
  </si>
  <si>
    <t>21:1191:000496</t>
  </si>
  <si>
    <t>21:0387:000230:0004:0012:00</t>
  </si>
  <si>
    <t>11MOB-M046A01-001</t>
  </si>
  <si>
    <t>12-0530-P03-061--</t>
  </si>
  <si>
    <t>21:1191:000497</t>
  </si>
  <si>
    <t>21:0387:000232</t>
  </si>
  <si>
    <t>21:0387:000232:0004:0011:00</t>
  </si>
  <si>
    <t>11MOB-M048A01-001</t>
  </si>
  <si>
    <t>12-0530-P03-036--</t>
  </si>
  <si>
    <t>21:1191:000498</t>
  </si>
  <si>
    <t>21:0387:000234</t>
  </si>
  <si>
    <t>21:0387:000234:0004:0011:00</t>
  </si>
  <si>
    <t>11MOB-M048A01-003</t>
  </si>
  <si>
    <t>12-0530-P03-038--</t>
  </si>
  <si>
    <t>21:1191:000499</t>
  </si>
  <si>
    <t>21:0387:000234:0004:0013:00</t>
  </si>
  <si>
    <t>11MOB-M048A01-004</t>
  </si>
  <si>
    <t>12-0530-P03-062--</t>
  </si>
  <si>
    <t>21:1191:000500</t>
  </si>
  <si>
    <t>21:0387:000234:0004:0014:00</t>
  </si>
  <si>
    <t>11MOB-M049A01-002</t>
  </si>
  <si>
    <t>12-0530-P02-086--</t>
  </si>
  <si>
    <t>21:1191:000501</t>
  </si>
  <si>
    <t>21:0387:000235</t>
  </si>
  <si>
    <t>21:0387:000235:0004:0012:00</t>
  </si>
  <si>
    <t>11MOB-M067A01-004</t>
  </si>
  <si>
    <t>12-0530-P02-091--</t>
  </si>
  <si>
    <t>21:1191:000502</t>
  </si>
  <si>
    <t>21:0387:000253</t>
  </si>
  <si>
    <t>21:0387:000253:0004:0014:00</t>
  </si>
  <si>
    <t>11MOB-M068A01-001</t>
  </si>
  <si>
    <t>12-0530-P03-039--</t>
  </si>
  <si>
    <t>21:1191:000503</t>
  </si>
  <si>
    <t>21:0387:000254</t>
  </si>
  <si>
    <t>21:0387:000254:0004:0011:00</t>
  </si>
  <si>
    <t>11MOB-M068A01-002</t>
  </si>
  <si>
    <t>12-0530-P03-040--</t>
  </si>
  <si>
    <t>21:1191:000504</t>
  </si>
  <si>
    <t>21:0387:000254:0004:0012:00</t>
  </si>
  <si>
    <t>11MOB-M069A01-001</t>
  </si>
  <si>
    <t>12-0530-P03-063--</t>
  </si>
  <si>
    <t>21:1191:000505</t>
  </si>
  <si>
    <t>21:0387:000255</t>
  </si>
  <si>
    <t>21:0387:000255:0004:0011:00</t>
  </si>
  <si>
    <t>11MOB-M070A01-003</t>
  </si>
  <si>
    <t>12-0530-P02-110--</t>
  </si>
  <si>
    <t>21:1191:000506</t>
  </si>
  <si>
    <t>21:0387:000256</t>
  </si>
  <si>
    <t>21:0387:000256:0004:0013:00</t>
  </si>
  <si>
    <t>11MOB-M082A01-001</t>
  </si>
  <si>
    <t>12-0530-P03-078--</t>
  </si>
  <si>
    <t>21:1191:000507</t>
  </si>
  <si>
    <t>21:0387:000268</t>
  </si>
  <si>
    <t>21:0387:000268:0004:0011:00</t>
  </si>
  <si>
    <t>11MOB-M091A01-001</t>
  </si>
  <si>
    <t>12-0530-P03-041--</t>
  </si>
  <si>
    <t>21:1191:000508</t>
  </si>
  <si>
    <t>21:0387:000277</t>
  </si>
  <si>
    <t>21:0387:000277:0004:0011:00</t>
  </si>
  <si>
    <t>11MOB-M091A01-002</t>
  </si>
  <si>
    <t>12-0530-P03-042--</t>
  </si>
  <si>
    <t>21:1191:000509</t>
  </si>
  <si>
    <t>21:0387:000277:0004:0012:00</t>
  </si>
  <si>
    <t>11MOB-M091A01-003</t>
  </si>
  <si>
    <t>12-0530-P03-043--</t>
  </si>
  <si>
    <t>21:1191:000510</t>
  </si>
  <si>
    <t>21:0387:000277:0004:0013:00</t>
  </si>
  <si>
    <t>11MOB-M091A01-005</t>
  </si>
  <si>
    <t>12-0530-P02-138--</t>
  </si>
  <si>
    <t>21:1191:000511</t>
  </si>
  <si>
    <t>21:0387:000277:0004:0015:00</t>
  </si>
  <si>
    <t>11MOB-M091A01-006</t>
  </si>
  <si>
    <t>12-0530-P02-139--</t>
  </si>
  <si>
    <t>21:1191:000512</t>
  </si>
  <si>
    <t>21:0387:000277:0004:0016:00</t>
  </si>
  <si>
    <t>11MOB-M094A01-008</t>
  </si>
  <si>
    <t>12-0530-P02-160--</t>
  </si>
  <si>
    <t>21:1191:000513</t>
  </si>
  <si>
    <t>21:0387:000280</t>
  </si>
  <si>
    <t>21:0387:000280:0004:0018:00</t>
  </si>
  <si>
    <t>11MOB-M095A01-004</t>
  </si>
  <si>
    <t>12-0530-P02-172--</t>
  </si>
  <si>
    <t>21:1191:000514</t>
  </si>
  <si>
    <t>21:0387:000281</t>
  </si>
  <si>
    <t>21:0387:000281:0004:0014:00</t>
  </si>
  <si>
    <t>12MOB-C017A01-001</t>
  </si>
  <si>
    <t>13-0134-P06-082--</t>
  </si>
  <si>
    <t>21:1191:000515</t>
  </si>
  <si>
    <t>21:0387:000299</t>
  </si>
  <si>
    <t>21:0387:000299:0004:0011:00</t>
  </si>
  <si>
    <t>12MOB-C038A01-001</t>
  </si>
  <si>
    <t>13-0134-P06-022--</t>
  </si>
  <si>
    <t>21:1191:000516</t>
  </si>
  <si>
    <t>21:0387:000319</t>
  </si>
  <si>
    <t>21:0387:000319:0004:0011:00</t>
  </si>
  <si>
    <t>12MOB-C038A01-002</t>
  </si>
  <si>
    <t>13-0134-P06-023--</t>
  </si>
  <si>
    <t>21:1191:000517</t>
  </si>
  <si>
    <t>21:0387:000319:0004:0012:00</t>
  </si>
  <si>
    <t>12MOB-C038A01-003</t>
  </si>
  <si>
    <t>13-0134-P06-024--</t>
  </si>
  <si>
    <t>21:1191:000518</t>
  </si>
  <si>
    <t>21:0387:000319:0004:0013:00</t>
  </si>
  <si>
    <t>12MOB-C038A01-004</t>
  </si>
  <si>
    <t>13-0134-P06-025--</t>
  </si>
  <si>
    <t>21:1191:000519</t>
  </si>
  <si>
    <t>21:0387:000319:0004:0014:00</t>
  </si>
  <si>
    <t>12MOB-C038A01-005</t>
  </si>
  <si>
    <t>13-0134-P06-026--</t>
  </si>
  <si>
    <t>21:1191:000520</t>
  </si>
  <si>
    <t>21:0387:000319:0004:0015:00</t>
  </si>
  <si>
    <t>12MOB-C038A01-007</t>
  </si>
  <si>
    <t>13-0134-P02-020--</t>
  </si>
  <si>
    <t>21:1191:000521</t>
  </si>
  <si>
    <t>21:0387:000319:0004:0017:00</t>
  </si>
  <si>
    <t>12MOB-C038A01-013</t>
  </si>
  <si>
    <t>13-0134-P06-059--</t>
  </si>
  <si>
    <t>21:1191:000522</t>
  </si>
  <si>
    <t>21:0387:000319:0004:0023:00</t>
  </si>
  <si>
    <t>12MOB-C043A01-001</t>
  </si>
  <si>
    <t>13-0134-P01-041--</t>
  </si>
  <si>
    <t>21:1191:000523</t>
  </si>
  <si>
    <t>21:0387:000324</t>
  </si>
  <si>
    <t>21:0387:000324:0004:0011:00</t>
  </si>
  <si>
    <t>12MOB-C043A01-002</t>
  </si>
  <si>
    <t>13-0134-P01-042--</t>
  </si>
  <si>
    <t>21:1191:000524</t>
  </si>
  <si>
    <t>21:0387:000324:0004:0012:00</t>
  </si>
  <si>
    <t>12MOB-C043A01-003</t>
  </si>
  <si>
    <t>13-0134-P06-027--</t>
  </si>
  <si>
    <t>21:1191:000525</t>
  </si>
  <si>
    <t>21:0387:000324:0004:0013:00</t>
  </si>
  <si>
    <t>12MOB-C043A01-014</t>
  </si>
  <si>
    <t>13-0134-P02-035--</t>
  </si>
  <si>
    <t>21:1191:000526</t>
  </si>
  <si>
    <t>21:0387:000324:0004:0024:00</t>
  </si>
  <si>
    <t>12MOB-C048A01-001</t>
  </si>
  <si>
    <t>13-0134-P01-031--</t>
  </si>
  <si>
    <t>21:1191:000527</t>
  </si>
  <si>
    <t>21:0387:000329</t>
  </si>
  <si>
    <t>21:0387:000329:0004:0011:00</t>
  </si>
  <si>
    <t>12MOB-C056A01-001</t>
  </si>
  <si>
    <t>13-0134-P06-028--</t>
  </si>
  <si>
    <t>21:1191:000528</t>
  </si>
  <si>
    <t>21:0387:000337</t>
  </si>
  <si>
    <t>21:0387:000337:0004:0011:00</t>
  </si>
  <si>
    <t>12MOB-C056A01-002</t>
  </si>
  <si>
    <t>13-0134-P06-029--</t>
  </si>
  <si>
    <t>21:1191:000529</t>
  </si>
  <si>
    <t>21:0387:000337:0004:0012:00</t>
  </si>
  <si>
    <t>12MOB-C067A01-002</t>
  </si>
  <si>
    <t>13-0134-P02-039--</t>
  </si>
  <si>
    <t>21:1191:000530</t>
  </si>
  <si>
    <t>21:0387:000348</t>
  </si>
  <si>
    <t>21:0387:000348:0004:0012:00</t>
  </si>
  <si>
    <t>12MOB-C071A01-001</t>
  </si>
  <si>
    <t>13-0134-P02-045--</t>
  </si>
  <si>
    <t>21:1191:000531</t>
  </si>
  <si>
    <t>21:0387:000352</t>
  </si>
  <si>
    <t>21:0387:000352:0004:0011:00</t>
  </si>
  <si>
    <t>12MOB-C071A01-003</t>
  </si>
  <si>
    <t>13-0134-P02-047--</t>
  </si>
  <si>
    <t>21:1191:000532</t>
  </si>
  <si>
    <t>21:0387:000352:0004:0013:00</t>
  </si>
  <si>
    <t>12MOB-C071A01-005</t>
  </si>
  <si>
    <t>13-0134-P02-049--</t>
  </si>
  <si>
    <t>21:1191:000533</t>
  </si>
  <si>
    <t>21:0387:000352:0004:0015:00</t>
  </si>
  <si>
    <t>12MOB-C071A01-006</t>
  </si>
  <si>
    <t>13-0134-P02-050--</t>
  </si>
  <si>
    <t>21:1191:000534</t>
  </si>
  <si>
    <t>21:0387:000352:0004:0016:00</t>
  </si>
  <si>
    <t>12MOB-C071A01-009</t>
  </si>
  <si>
    <t>13-0134-P02-053--</t>
  </si>
  <si>
    <t>21:1191:000535</t>
  </si>
  <si>
    <t>21:0387:000352:0004:0019:00</t>
  </si>
  <si>
    <t>12MOB-C077A01-003</t>
  </si>
  <si>
    <t>13-0134-P02-065--</t>
  </si>
  <si>
    <t>21:1191:000536</t>
  </si>
  <si>
    <t>21:0387:000358</t>
  </si>
  <si>
    <t>21:0387:000358:0004:0013:00</t>
  </si>
  <si>
    <t>12MOB-C077A01-004</t>
  </si>
  <si>
    <t>13-0134-P02-066--</t>
  </si>
  <si>
    <t>21:1191:000537</t>
  </si>
  <si>
    <t>21:0387:000358:0004:0014:00</t>
  </si>
  <si>
    <t>12MOB-C077A01-005</t>
  </si>
  <si>
    <t>13-0134-P02-067--</t>
  </si>
  <si>
    <t>21:1191:000538</t>
  </si>
  <si>
    <t>21:0387:000358:0004:0015:00</t>
  </si>
  <si>
    <t>12MOB-C079A01-001</t>
  </si>
  <si>
    <t>13-0134-P02-073--</t>
  </si>
  <si>
    <t>21:1191:000539</t>
  </si>
  <si>
    <t>21:0387:000360</t>
  </si>
  <si>
    <t>21:0387:000360:0004:0011:00</t>
  </si>
  <si>
    <t>12MOB-C079A01-002</t>
  </si>
  <si>
    <t>13-0134-P02-074--</t>
  </si>
  <si>
    <t>21:1191:000540</t>
  </si>
  <si>
    <t>21:0387:000360:0004:0012:00</t>
  </si>
  <si>
    <t>12MOB-C079A01-003</t>
  </si>
  <si>
    <t>13-0134-P02-075--</t>
  </si>
  <si>
    <t>21:1191:000541</t>
  </si>
  <si>
    <t>21:0387:000360:0004:0013:00</t>
  </si>
  <si>
    <t>12MOB-C079A01-005</t>
  </si>
  <si>
    <t>13-0134-P02-077--</t>
  </si>
  <si>
    <t>21:1191:000542</t>
  </si>
  <si>
    <t>21:0387:000360:0004:0015:00</t>
  </si>
  <si>
    <t>12MOB-C079A01-007</t>
  </si>
  <si>
    <t>13-0134-P02-079--</t>
  </si>
  <si>
    <t>21:1191:000543</t>
  </si>
  <si>
    <t>21:0387:000360:0004:0017:00</t>
  </si>
  <si>
    <t>12MOB-C079A01-009</t>
  </si>
  <si>
    <t>13-0134-P02-081--</t>
  </si>
  <si>
    <t>21:1191:000544</t>
  </si>
  <si>
    <t>21:0387:000360:0004:0019:00</t>
  </si>
  <si>
    <t>12MOB-C079A01-010</t>
  </si>
  <si>
    <t>13-0134-P02-082--</t>
  </si>
  <si>
    <t>21:1191:000545</t>
  </si>
  <si>
    <t>21:0387:000360:0004:0020:00</t>
  </si>
  <si>
    <t>12MOB-C079A01-012</t>
  </si>
  <si>
    <t>13-0134-P02-084--</t>
  </si>
  <si>
    <t>21:1191:000546</t>
  </si>
  <si>
    <t>21:0387:000360:0004:0022:00</t>
  </si>
  <si>
    <t>12MOB-C079A01-014</t>
  </si>
  <si>
    <t>13-0134-P02-086--</t>
  </si>
  <si>
    <t>21:1191:000547</t>
  </si>
  <si>
    <t>21:0387:000360:0004:0024:00</t>
  </si>
  <si>
    <t>12MOB-C079A01-015</t>
  </si>
  <si>
    <t>13-0134-P02-087--</t>
  </si>
  <si>
    <t>21:1191:000548</t>
  </si>
  <si>
    <t>21:0387:000360:0004:0025:00</t>
  </si>
  <si>
    <t>12MOB-C093A01-001</t>
  </si>
  <si>
    <t>13-0134-P02-088--</t>
  </si>
  <si>
    <t>21:1191:000549</t>
  </si>
  <si>
    <t>21:0387:000374</t>
  </si>
  <si>
    <t>21:0387:000374:0004:0011:00</t>
  </si>
  <si>
    <t>12MOB-C093A01-002</t>
  </si>
  <si>
    <t>13-0134-P02-089--</t>
  </si>
  <si>
    <t>21:1191:000550</t>
  </si>
  <si>
    <t>21:0387:000374:0004:0012:00</t>
  </si>
  <si>
    <t>12MOB-C093A01-003</t>
  </si>
  <si>
    <t>13-0134-P02-090--</t>
  </si>
  <si>
    <t>21:1191:000551</t>
  </si>
  <si>
    <t>21:0387:000374:0004:0013:00</t>
  </si>
  <si>
    <t>12MOB-C093A01-004</t>
  </si>
  <si>
    <t>13-0134-P02-091--</t>
  </si>
  <si>
    <t>21:1191:000552</t>
  </si>
  <si>
    <t>21:0387:000374:0004:0014:00</t>
  </si>
  <si>
    <t>12MOB-C093A01-009</t>
  </si>
  <si>
    <t>13-0134-P02-096--</t>
  </si>
  <si>
    <t>21:1191:000553</t>
  </si>
  <si>
    <t>21:0387:000374:0004:0019:00</t>
  </si>
  <si>
    <t>12MOB-C117A01-001</t>
  </si>
  <si>
    <t>13-0134-P02-110--</t>
  </si>
  <si>
    <t>21:1191:000554</t>
  </si>
  <si>
    <t>21:0387:000398</t>
  </si>
  <si>
    <t>21:0387:000398:0004:0011:00</t>
  </si>
  <si>
    <t>12MOB-C117A01-003</t>
  </si>
  <si>
    <t>13-0134-P02-112--</t>
  </si>
  <si>
    <t>21:1191:000555</t>
  </si>
  <si>
    <t>21:0387:000398:0004:0013:00</t>
  </si>
  <si>
    <t>12MOB-C117A01-004</t>
  </si>
  <si>
    <t>13-0134-P02-113--</t>
  </si>
  <si>
    <t>21:1191:000556</t>
  </si>
  <si>
    <t>21:0387:000398:0004:0014:00</t>
  </si>
  <si>
    <t>12MOB-C137A01-001</t>
  </si>
  <si>
    <t>13-0134-P02-114--</t>
  </si>
  <si>
    <t>21:1191:000557</t>
  </si>
  <si>
    <t>21:0387:000418</t>
  </si>
  <si>
    <t>21:0387:000418:0004:0011:00</t>
  </si>
  <si>
    <t>12MOB-C168A01-001</t>
  </si>
  <si>
    <t>13-0134-P06-030--</t>
  </si>
  <si>
    <t>21:1191:000558</t>
  </si>
  <si>
    <t>21:0387:000449</t>
  </si>
  <si>
    <t>21:0387:000449:0004:0011:00</t>
  </si>
  <si>
    <t>12MOB-C171A01-001</t>
  </si>
  <si>
    <t>13-0134-P06-031--</t>
  </si>
  <si>
    <t>21:1191:000559</t>
  </si>
  <si>
    <t>21:0387:000452</t>
  </si>
  <si>
    <t>21:0387:000452:0007:0011:00</t>
  </si>
  <si>
    <t>12MOB-C180A01-001</t>
  </si>
  <si>
    <t>13-0134-P06-032--</t>
  </si>
  <si>
    <t>21:1191:000560</t>
  </si>
  <si>
    <t>21:0387:000461</t>
  </si>
  <si>
    <t>21:0387:000461:0004:0011:00</t>
  </si>
  <si>
    <t>12MOB-C183A01-002</t>
  </si>
  <si>
    <t>13-0134-P02-120--</t>
  </si>
  <si>
    <t>21:1191:000561</t>
  </si>
  <si>
    <t>21:0387:000464</t>
  </si>
  <si>
    <t>21:0387:000464:0004:0012:00</t>
  </si>
  <si>
    <t>12MOB-C188A01-001</t>
  </si>
  <si>
    <t>13-0134-P06-033--</t>
  </si>
  <si>
    <t>21:1191:000562</t>
  </si>
  <si>
    <t>21:0387:000469</t>
  </si>
  <si>
    <t>21:0387:000469:0004:0011:00</t>
  </si>
  <si>
    <t>12MOB-C188A01-002</t>
  </si>
  <si>
    <t>13-0134-P02-122--</t>
  </si>
  <si>
    <t>21:1191:000563</t>
  </si>
  <si>
    <t>21:0387:000469:0004:0012:00</t>
  </si>
  <si>
    <t>12MOB-C188A01-003</t>
  </si>
  <si>
    <t>13-0134-P02-123--</t>
  </si>
  <si>
    <t>21:1191:000564</t>
  </si>
  <si>
    <t>21:0387:000469:0004:0013:00</t>
  </si>
  <si>
    <t>12MOB-C188A01-005</t>
  </si>
  <si>
    <t>13-0134-P02-125--</t>
  </si>
  <si>
    <t>21:1191:000565</t>
  </si>
  <si>
    <t>21:0387:000469:0004:0015:00</t>
  </si>
  <si>
    <t>12MOB-C188A01-007</t>
  </si>
  <si>
    <t>13-0134-P02-127--</t>
  </si>
  <si>
    <t>21:1191:000566</t>
  </si>
  <si>
    <t>21:0387:000469:0004:0017:00</t>
  </si>
  <si>
    <t>12MOB-C188A01-009</t>
  </si>
  <si>
    <t>13-0134-P02-129--</t>
  </si>
  <si>
    <t>21:1191:000567</t>
  </si>
  <si>
    <t>21:0387:000469:0004:0019:00</t>
  </si>
  <si>
    <t>12MOB-C188A01-011</t>
  </si>
  <si>
    <t>13-0134-P02-131--</t>
  </si>
  <si>
    <t>21:1191:000568</t>
  </si>
  <si>
    <t>21:0387:000469:0004:0021:00</t>
  </si>
  <si>
    <t>12MOB-C188A01-014</t>
  </si>
  <si>
    <t>13-0134-P02-134--</t>
  </si>
  <si>
    <t>21:1191:000569</t>
  </si>
  <si>
    <t>21:0387:000469:0004:0024:00</t>
  </si>
  <si>
    <t>12MOB-C188A01-017</t>
  </si>
  <si>
    <t>13-0134-P02-137--</t>
  </si>
  <si>
    <t>21:1191:000570</t>
  </si>
  <si>
    <t>21:0387:000469:0004:0027:00</t>
  </si>
  <si>
    <t>12MOB-C188A01-020</t>
  </si>
  <si>
    <t>13-0134-P02-140--</t>
  </si>
  <si>
    <t>21:1191:000571</t>
  </si>
  <si>
    <t>21:0387:000469:0004:0030:00</t>
  </si>
  <si>
    <t>12MOB-C188A01-021</t>
  </si>
  <si>
    <t>13-0134-P02-141--</t>
  </si>
  <si>
    <t>21:1191:000572</t>
  </si>
  <si>
    <t>21:0387:000469:0004:0031:00</t>
  </si>
  <si>
    <t>12MOB-C188A01-022</t>
  </si>
  <si>
    <t>13-0134-P02-142--</t>
  </si>
  <si>
    <t>21:1191:000573</t>
  </si>
  <si>
    <t>21:0387:000469:0004:0032:00</t>
  </si>
  <si>
    <t>12MOB-C188A01-023</t>
  </si>
  <si>
    <t>13-0134-P02-143--</t>
  </si>
  <si>
    <t>21:1191:000574</t>
  </si>
  <si>
    <t>21:0387:000469:0004:0033:00</t>
  </si>
  <si>
    <t>12MOB-C188A01-024</t>
  </si>
  <si>
    <t>13-0134-P07-010--</t>
  </si>
  <si>
    <t>21:1191:000575</t>
  </si>
  <si>
    <t>21:0387:000469:0004:0034:00</t>
  </si>
  <si>
    <t>12MOB-C194A01-001</t>
  </si>
  <si>
    <t>13-0134-P02-145--</t>
  </si>
  <si>
    <t>21:1191:000576</t>
  </si>
  <si>
    <t>21:0387:000475</t>
  </si>
  <si>
    <t>21:0387:000475:0004:0011:00</t>
  </si>
  <si>
    <t>12MOB-C194A01-002</t>
  </si>
  <si>
    <t>13-0134-P02-146--</t>
  </si>
  <si>
    <t>21:1191:000577</t>
  </si>
  <si>
    <t>21:0387:000475:0004:0012:00</t>
  </si>
  <si>
    <t>12MOB-C194A01-003</t>
  </si>
  <si>
    <t>13-0134-P02-147--</t>
  </si>
  <si>
    <t>21:1191:000578</t>
  </si>
  <si>
    <t>21:0387:000475:0004:0013:00</t>
  </si>
  <si>
    <t>12MOB-C210A01-002</t>
  </si>
  <si>
    <t>13-0134-P02-149--</t>
  </si>
  <si>
    <t>21:1191:000579</t>
  </si>
  <si>
    <t>21:0387:000491</t>
  </si>
  <si>
    <t>21:0387:000491:0004:0012:00</t>
  </si>
  <si>
    <t>12MOB-C211A01-001</t>
  </si>
  <si>
    <t>13-0134-P02-150--</t>
  </si>
  <si>
    <t>21:1191:000580</t>
  </si>
  <si>
    <t>21:0387:000492</t>
  </si>
  <si>
    <t>21:0387:000492:0004:0011:00</t>
  </si>
  <si>
    <t>12MOB-C211A01-002</t>
  </si>
  <si>
    <t>13-0134-P02-151--</t>
  </si>
  <si>
    <t>21:1191:000581</t>
  </si>
  <si>
    <t>21:0387:000492:0004:0012:00</t>
  </si>
  <si>
    <t>12MOB-C211A01-003</t>
  </si>
  <si>
    <t>13-0134-P02-152--</t>
  </si>
  <si>
    <t>21:1191:000582</t>
  </si>
  <si>
    <t>21:0387:000492:0004:0013:00</t>
  </si>
  <si>
    <t>12MOB-C211A01-004</t>
  </si>
  <si>
    <t>13-0134-P02-153--</t>
  </si>
  <si>
    <t>21:1191:000583</t>
  </si>
  <si>
    <t>21:0387:000492:0004:0014:00</t>
  </si>
  <si>
    <t>12MOB-C211A01-005</t>
  </si>
  <si>
    <t>13-0134-P02-154--</t>
  </si>
  <si>
    <t>21:1191:000584</t>
  </si>
  <si>
    <t>21:0387:000492:0004:0015:00</t>
  </si>
  <si>
    <t>12MOB-C211A01-009</t>
  </si>
  <si>
    <t>13-0134-P02-158--</t>
  </si>
  <si>
    <t>21:1191:000585</t>
  </si>
  <si>
    <t>21:0387:000492:0004:0019:00</t>
  </si>
  <si>
    <t>12MOB-C215A01-001</t>
  </si>
  <si>
    <t>13-0134-P06-034--</t>
  </si>
  <si>
    <t>21:1191:000586</t>
  </si>
  <si>
    <t>21:0387:000496</t>
  </si>
  <si>
    <t>21:0387:000496:0004:0011:00</t>
  </si>
  <si>
    <t>12MOB-C216A01-025-r1</t>
  </si>
  <si>
    <t>13-0134-P02-163-r1</t>
  </si>
  <si>
    <t>21:1191:000587</t>
  </si>
  <si>
    <t>21:0387:000497</t>
  </si>
  <si>
    <t>21:0387:000497:0004:0035:01</t>
  </si>
  <si>
    <t>12MOB-C219A01-001</t>
  </si>
  <si>
    <t>13-0134-P02-181--</t>
  </si>
  <si>
    <t>21:1191:000588</t>
  </si>
  <si>
    <t>21:0387:000500</t>
  </si>
  <si>
    <t>21:0387:000500:0004:0011:00</t>
  </si>
  <si>
    <t>12MOB-M003A01-012</t>
  </si>
  <si>
    <t>13-0134-P03-013--</t>
  </si>
  <si>
    <t>21:1191:000589</t>
  </si>
  <si>
    <t>21:0387:000520</t>
  </si>
  <si>
    <t>21:0387:000520:0004:0022:00</t>
  </si>
  <si>
    <t>12MOB-M007A01-003</t>
  </si>
  <si>
    <t>13-0134-P03-022--</t>
  </si>
  <si>
    <t>21:1191:000590</t>
  </si>
  <si>
    <t>21:0387:000524</t>
  </si>
  <si>
    <t>21:0387:000524:0004:0013:00</t>
  </si>
  <si>
    <t>12MOB-M009A01-001</t>
  </si>
  <si>
    <t>13-0134-P03-031--</t>
  </si>
  <si>
    <t>21:1191:000591</t>
  </si>
  <si>
    <t>21:0387:000526</t>
  </si>
  <si>
    <t>21:0387:000526:0004:0011:00</t>
  </si>
  <si>
    <t>12MOB-M009A01-002</t>
  </si>
  <si>
    <t>13-0134-P03-032--</t>
  </si>
  <si>
    <t>21:1191:000592</t>
  </si>
  <si>
    <t>21:0387:000526:0004:0012:00</t>
  </si>
  <si>
    <t>12MOB-M009A01-003</t>
  </si>
  <si>
    <t>13-0134-P03-033--</t>
  </si>
  <si>
    <t>21:1191:000593</t>
  </si>
  <si>
    <t>21:0387:000526:0004:0013:00</t>
  </si>
  <si>
    <t>12MOB-M009A01-004</t>
  </si>
  <si>
    <t>13-0134-P03-034--</t>
  </si>
  <si>
    <t>21:1191:000594</t>
  </si>
  <si>
    <t>21:0387:000526:0004:0014:00</t>
  </si>
  <si>
    <t>12MOB-M009A01-006</t>
  </si>
  <si>
    <t>13-0134-P03-036--</t>
  </si>
  <si>
    <t>21:1191:000595</t>
  </si>
  <si>
    <t>21:0387:000526:0004:0016:00</t>
  </si>
  <si>
    <t>12MOB-M009A01-007</t>
  </si>
  <si>
    <t>13-0134-P03-037--</t>
  </si>
  <si>
    <t>21:1191:000596</t>
  </si>
  <si>
    <t>21:0387:000526:0004:0017:00</t>
  </si>
  <si>
    <t>12MOB-M009A01-009</t>
  </si>
  <si>
    <t>13-0134-P03-039--</t>
  </si>
  <si>
    <t>21:1191:000597</t>
  </si>
  <si>
    <t>21:0387:000526:0004:0019:00</t>
  </si>
  <si>
    <t>12MOB-M011A01-002</t>
  </si>
  <si>
    <t>13-0134-P03-040--</t>
  </si>
  <si>
    <t>21:1191:000598</t>
  </si>
  <si>
    <t>21:0387:000528</t>
  </si>
  <si>
    <t>21:0387:000528:0004:0012:00</t>
  </si>
  <si>
    <t>12MOB-M011A01-003</t>
  </si>
  <si>
    <t>13-0134-P03-041--</t>
  </si>
  <si>
    <t>21:1191:000599</t>
  </si>
  <si>
    <t>21:0387:000528:0004:0013:00</t>
  </si>
  <si>
    <t>12MOB-M011A01-004</t>
  </si>
  <si>
    <t>13-0134-P03-042--</t>
  </si>
  <si>
    <t>21:1191:000600</t>
  </si>
  <si>
    <t>21:0387:000528:0004:0014:00</t>
  </si>
  <si>
    <t>12MOB-M011A01-005</t>
  </si>
  <si>
    <t>13-0134-P03-043--</t>
  </si>
  <si>
    <t>21:1191:000601</t>
  </si>
  <si>
    <t>21:0387:000528:0004:0015:00</t>
  </si>
  <si>
    <t>12MOB-M011A01-006</t>
  </si>
  <si>
    <t>13-0134-P03-044--</t>
  </si>
  <si>
    <t>21:1191:000602</t>
  </si>
  <si>
    <t>21:0387:000528:0004:0016:00</t>
  </si>
  <si>
    <t>12MOB-M011A01-007</t>
  </si>
  <si>
    <t>13-0134-P03-045--</t>
  </si>
  <si>
    <t>21:1191:000603</t>
  </si>
  <si>
    <t>21:0387:000528:0004:0017:00</t>
  </si>
  <si>
    <t>12MOB-M011A01-008</t>
  </si>
  <si>
    <t>13-0134-P03-046--</t>
  </si>
  <si>
    <t>21:1191:000604</t>
  </si>
  <si>
    <t>21:0387:000528:0004:0018:00</t>
  </si>
  <si>
    <t>12MOB-M011A01-009</t>
  </si>
  <si>
    <t>13-0134-P03-047--</t>
  </si>
  <si>
    <t>21:1191:000605</t>
  </si>
  <si>
    <t>21:0387:000528:0004:0019:00</t>
  </si>
  <si>
    <t>12MOB-M011A01-010</t>
  </si>
  <si>
    <t>13-0134-P03-048--</t>
  </si>
  <si>
    <t>21:1191:000606</t>
  </si>
  <si>
    <t>21:0387:000528:0004:0020:00</t>
  </si>
  <si>
    <t>12MOB-M011A01-012</t>
  </si>
  <si>
    <t>13-0134-P03-050--</t>
  </si>
  <si>
    <t>21:1191:000607</t>
  </si>
  <si>
    <t>21:0387:000528:0004:0022:00</t>
  </si>
  <si>
    <t>12MOB-M011A01-013</t>
  </si>
  <si>
    <t>13-0134-P03-051--</t>
  </si>
  <si>
    <t>21:1191:000608</t>
  </si>
  <si>
    <t>21:0387:000528:0004:0023:00</t>
  </si>
  <si>
    <t>12MOB-M011A01-014</t>
  </si>
  <si>
    <t>13-0134-P03-052--</t>
  </si>
  <si>
    <t>21:1191:000609</t>
  </si>
  <si>
    <t>21:0387:000528:0004:0024:00</t>
  </si>
  <si>
    <t>12MOB-M011A01-015</t>
  </si>
  <si>
    <t>13-0134-P07-022--</t>
  </si>
  <si>
    <t>21:1191:000610</t>
  </si>
  <si>
    <t>21:0387:000528:0004:0025:00</t>
  </si>
  <si>
    <t>12MOB-M017A01-001</t>
  </si>
  <si>
    <t>13-0134-P03-059--</t>
  </si>
  <si>
    <t>21:1191:000611</t>
  </si>
  <si>
    <t>21:0387:000534</t>
  </si>
  <si>
    <t>21:0387:000534:0004:0011:00</t>
  </si>
  <si>
    <t>12MOB-M017A01-002</t>
  </si>
  <si>
    <t>13-0134-P03-060--</t>
  </si>
  <si>
    <t>21:1191:000612</t>
  </si>
  <si>
    <t>21:0387:000534:0004:0012:00</t>
  </si>
  <si>
    <t>12MOB-M017A01-004</t>
  </si>
  <si>
    <t>13-0134-P03-062--</t>
  </si>
  <si>
    <t>21:1191:000613</t>
  </si>
  <si>
    <t>21:0387:000534:0004:0014:00</t>
  </si>
  <si>
    <t>12MOB-M017A01-005</t>
  </si>
  <si>
    <t>13-0134-P03-063--</t>
  </si>
  <si>
    <t>21:1191:000614</t>
  </si>
  <si>
    <t>21:0387:000534:0004:0015:00</t>
  </si>
  <si>
    <t>12MOB-M017A01-006</t>
  </si>
  <si>
    <t>13-0134-P03-064--</t>
  </si>
  <si>
    <t>21:1191:000615</t>
  </si>
  <si>
    <t>21:0387:000534:0004:0016:00</t>
  </si>
  <si>
    <t>12MOB-M017A01-007</t>
  </si>
  <si>
    <t>13-0134-P03-065--</t>
  </si>
  <si>
    <t>21:1191:000616</t>
  </si>
  <si>
    <t>21:0387:000534:0004:0017:00</t>
  </si>
  <si>
    <t>12MOB-M017A01-008</t>
  </si>
  <si>
    <t>13-0134-P03-066--</t>
  </si>
  <si>
    <t>21:1191:000617</t>
  </si>
  <si>
    <t>21:0387:000534:0004:0018:00</t>
  </si>
  <si>
    <t>12MOB-M017A01-009</t>
  </si>
  <si>
    <t>13-0134-P03-067--</t>
  </si>
  <si>
    <t>21:1191:000618</t>
  </si>
  <si>
    <t>21:0387:000534:0004:0019:00</t>
  </si>
  <si>
    <t>12MOB-M017A01-010</t>
  </si>
  <si>
    <t>13-0134-P03-068--</t>
  </si>
  <si>
    <t>21:1191:000619</t>
  </si>
  <si>
    <t>21:0387:000534:0004:0020:00</t>
  </si>
  <si>
    <t>12MOB-M017A01-011</t>
  </si>
  <si>
    <t>13-0134-P03-069--</t>
  </si>
  <si>
    <t>21:1191:000620</t>
  </si>
  <si>
    <t>21:0387:000534:0004:0021:00</t>
  </si>
  <si>
    <t>12MOB-M017A01-012</t>
  </si>
  <si>
    <t>13-0134-P03-070--</t>
  </si>
  <si>
    <t>21:1191:000621</t>
  </si>
  <si>
    <t>21:0387:000534:0004:0022:00</t>
  </si>
  <si>
    <t>12MOB-M017A01-013</t>
  </si>
  <si>
    <t>13-0134-P03-071--</t>
  </si>
  <si>
    <t>21:1191:000622</t>
  </si>
  <si>
    <t>21:0387:000534:0004:0023:00</t>
  </si>
  <si>
    <t>12MOB-M017A01-014</t>
  </si>
  <si>
    <t>13-0134-P03-072--</t>
  </si>
  <si>
    <t>21:1191:000623</t>
  </si>
  <si>
    <t>21:0387:000534:0004:0024:00</t>
  </si>
  <si>
    <t>12MOB-M017A01-015</t>
  </si>
  <si>
    <t>13-0134-P03-073--</t>
  </si>
  <si>
    <t>21:1191:000624</t>
  </si>
  <si>
    <t>21:0387:000534:0004:0025:00</t>
  </si>
  <si>
    <t>12MOB-M017A01-016</t>
  </si>
  <si>
    <t>13-0134-P03-074--</t>
  </si>
  <si>
    <t>21:1191:000625</t>
  </si>
  <si>
    <t>21:0387:000534:0004:0026:00</t>
  </si>
  <si>
    <t>12MOB-M017A01-017</t>
  </si>
  <si>
    <t>13-0134-P03-075--</t>
  </si>
  <si>
    <t>21:1191:000626</t>
  </si>
  <si>
    <t>21:0387:000534:0004:0027:00</t>
  </si>
  <si>
    <t>12MOB-M017A01-018</t>
  </si>
  <si>
    <t>13-0134-P03-076--</t>
  </si>
  <si>
    <t>21:1191:000627</t>
  </si>
  <si>
    <t>21:0387:000534:0004:0028:00</t>
  </si>
  <si>
    <t>12MOB-M017A01-019</t>
  </si>
  <si>
    <t>13-0134-P03-077--</t>
  </si>
  <si>
    <t>21:1191:000628</t>
  </si>
  <si>
    <t>21:0387:000534:0004:0029:00</t>
  </si>
  <si>
    <t>12MOB-M017A01-020</t>
  </si>
  <si>
    <t>13-0134-P03-078--</t>
  </si>
  <si>
    <t>21:1191:000629</t>
  </si>
  <si>
    <t>21:0387:000534:0004:0030:00</t>
  </si>
  <si>
    <t>12MOB-M021A01-001</t>
  </si>
  <si>
    <t>13-0134-P03-081--</t>
  </si>
  <si>
    <t>21:1191:000630</t>
  </si>
  <si>
    <t>21:0387:000538</t>
  </si>
  <si>
    <t>21:0387:000538:0004:0011:00</t>
  </si>
  <si>
    <t>12MOB-M021A01-002</t>
  </si>
  <si>
    <t>13-0134-P03-082--</t>
  </si>
  <si>
    <t>21:1191:000631</t>
  </si>
  <si>
    <t>21:0387:000538:0004:0012:00</t>
  </si>
  <si>
    <t>12MOB-M021A01-003</t>
  </si>
  <si>
    <t>13-0134-P03-083--</t>
  </si>
  <si>
    <t>21:1191:000632</t>
  </si>
  <si>
    <t>21:0387:000538:0004:0013:00</t>
  </si>
  <si>
    <t>12MOB-M023A01-001</t>
  </si>
  <si>
    <t>13-0134-P06-035--</t>
  </si>
  <si>
    <t>21:1191:000633</t>
  </si>
  <si>
    <t>21:0387:000540</t>
  </si>
  <si>
    <t>21:0387:000540:0004:0011:00</t>
  </si>
  <si>
    <t>12MOB-M023A01-002</t>
  </si>
  <si>
    <t>13-0134-P06-036--</t>
  </si>
  <si>
    <t>21:1191:000634</t>
  </si>
  <si>
    <t>21:0387:000540:0004:0012:00</t>
  </si>
  <si>
    <t>12MOB-M023A01-003</t>
  </si>
  <si>
    <t>13-0134-P06-037--</t>
  </si>
  <si>
    <t>21:1191:000635</t>
  </si>
  <si>
    <t>21:0387:000540:0004:0013:00</t>
  </si>
  <si>
    <t>12MOB-M023A01-004</t>
  </si>
  <si>
    <t>13-0134-P06-038--</t>
  </si>
  <si>
    <t>21:1191:000636</t>
  </si>
  <si>
    <t>21:0387:000540:0004:0014:00</t>
  </si>
  <si>
    <t>12MOB-M023A01-005</t>
  </si>
  <si>
    <t>13-0134-P06-039--</t>
  </si>
  <si>
    <t>21:1191:000637</t>
  </si>
  <si>
    <t>21:0387:000540:0004:0015:00</t>
  </si>
  <si>
    <t>12MOB-M023A01-006</t>
  </si>
  <si>
    <t>13-0134-P06-040--</t>
  </si>
  <si>
    <t>21:1191:000638</t>
  </si>
  <si>
    <t>21:0387:000540:0004:0016:00</t>
  </si>
  <si>
    <t>12MOB-M023A01-007</t>
  </si>
  <si>
    <t>13-0134-P06-041--</t>
  </si>
  <si>
    <t>21:1191:000639</t>
  </si>
  <si>
    <t>21:0387:000540:0004:0017:00</t>
  </si>
  <si>
    <t>12MOB-M023A01-008</t>
  </si>
  <si>
    <t>13-0134-P06-042--</t>
  </si>
  <si>
    <t>21:1191:000640</t>
  </si>
  <si>
    <t>21:0387:000540:0004:0018:00</t>
  </si>
  <si>
    <t>12MOB-M023A01-009</t>
  </si>
  <si>
    <t>13-0134-P06-043--</t>
  </si>
  <si>
    <t>21:1191:000641</t>
  </si>
  <si>
    <t>21:0387:000540:0004:0019:00</t>
  </si>
  <si>
    <t>12MOB-M023A01-017</t>
  </si>
  <si>
    <t>13-0134-P03-091--</t>
  </si>
  <si>
    <t>21:1191:000642</t>
  </si>
  <si>
    <t>21:0387:000540:0004:0027:00</t>
  </si>
  <si>
    <t>12MOB-M023A01-020</t>
  </si>
  <si>
    <t>13-0134-P03-094--</t>
  </si>
  <si>
    <t>21:1191:000643</t>
  </si>
  <si>
    <t>21:0387:000540:0004:0030:00</t>
  </si>
  <si>
    <t>12MOB-M023A01-027</t>
  </si>
  <si>
    <t>13-0134-P03-101--</t>
  </si>
  <si>
    <t>21:1191:000644</t>
  </si>
  <si>
    <t>21:0387:000540:0004:0037:00</t>
  </si>
  <si>
    <t>12MOB-M026A01-001</t>
  </si>
  <si>
    <t>13-0134-P06-080--</t>
  </si>
  <si>
    <t>21:1191:000645</t>
  </si>
  <si>
    <t>21:0387:000543</t>
  </si>
  <si>
    <t>21:0387:000543:0004:0011:00</t>
  </si>
  <si>
    <t>12MOB-M026A01-002</t>
  </si>
  <si>
    <t>13-0134-P06-081--</t>
  </si>
  <si>
    <t>21:1191:000646</t>
  </si>
  <si>
    <t>21:0387:000543:0004:0012:00</t>
  </si>
  <si>
    <t>12MOB-M031A01-008</t>
  </si>
  <si>
    <t>13-0134-P03-111--</t>
  </si>
  <si>
    <t>21:1191:000647</t>
  </si>
  <si>
    <t>21:0387:000548</t>
  </si>
  <si>
    <t>21:0387:000548:0004:0018:00</t>
  </si>
  <si>
    <t>12MOB-M031A01-011</t>
  </si>
  <si>
    <t>13-0134-P03-114--</t>
  </si>
  <si>
    <t>21:1191:000648</t>
  </si>
  <si>
    <t>21:0387:000548:0004:0021:00</t>
  </si>
  <si>
    <t>12MOB-M031A01-014</t>
  </si>
  <si>
    <t>13-0134-P03-117--</t>
  </si>
  <si>
    <t>21:1191:000649</t>
  </si>
  <si>
    <t>21:0387:000548:0004:0024:00</t>
  </si>
  <si>
    <t>12MOB-M045A01-002</t>
  </si>
  <si>
    <t>13-0134-P03-127--</t>
  </si>
  <si>
    <t>21:1191:000650</t>
  </si>
  <si>
    <t>21:0387:000562</t>
  </si>
  <si>
    <t>21:0387:000562:0004:0012:00</t>
  </si>
  <si>
    <t>12MOB-M045A01-008</t>
  </si>
  <si>
    <t>13-0134-P03-133--</t>
  </si>
  <si>
    <t>21:1191:000651</t>
  </si>
  <si>
    <t>21:0387:000562:0004:0018:00</t>
  </si>
  <si>
    <t>12MOB-M045A01-009</t>
  </si>
  <si>
    <t>13-0134-P03-134--</t>
  </si>
  <si>
    <t>21:1191:000652</t>
  </si>
  <si>
    <t>21:0387:000562:0004:0019:00</t>
  </si>
  <si>
    <t>12MOB-M054A01-001</t>
  </si>
  <si>
    <t>13-0134-P03-141--</t>
  </si>
  <si>
    <t>21:1191:000653</t>
  </si>
  <si>
    <t>21:0387:000571</t>
  </si>
  <si>
    <t>21:0387:000571:0004:0011:00</t>
  </si>
  <si>
    <t>12MOB-M054A01-002</t>
  </si>
  <si>
    <t>13-0134-P03-142--</t>
  </si>
  <si>
    <t>21:1191:000654</t>
  </si>
  <si>
    <t>21:0387:000571:0004:0012:00</t>
  </si>
  <si>
    <t>12MOB-M054A01-003</t>
  </si>
  <si>
    <t>13-0134-P03-143--</t>
  </si>
  <si>
    <t>21:1191:000655</t>
  </si>
  <si>
    <t>21:0387:000571:0004:0013:00</t>
  </si>
  <si>
    <t>12MOB-M054A01-004</t>
  </si>
  <si>
    <t>13-0134-P03-144--</t>
  </si>
  <si>
    <t>21:1191:000656</t>
  </si>
  <si>
    <t>21:0387:000571:0004:0014:00</t>
  </si>
  <si>
    <t>12MOB-M054A01-005</t>
  </si>
  <si>
    <t>13-0134-P03-145--</t>
  </si>
  <si>
    <t>21:1191:000657</t>
  </si>
  <si>
    <t>21:0387:000571:0004:0015:00</t>
  </si>
  <si>
    <t>12MOB-M054A01-007</t>
  </si>
  <si>
    <t>13-0134-P03-147--</t>
  </si>
  <si>
    <t>21:1191:000658</t>
  </si>
  <si>
    <t>21:0387:000571:0004:0017:00</t>
  </si>
  <si>
    <t>12MOB-M054A01-010</t>
  </si>
  <si>
    <t>13-0134-P03-150--</t>
  </si>
  <si>
    <t>21:1191:000659</t>
  </si>
  <si>
    <t>21:0387:000571:0004:0020:00</t>
  </si>
  <si>
    <t>12MOB-M054A01-011</t>
  </si>
  <si>
    <t>13-0134-P03-151--</t>
  </si>
  <si>
    <t>21:1191:000660</t>
  </si>
  <si>
    <t>21:0387:000571:0004:0021:00</t>
  </si>
  <si>
    <t>12MOB-M056A01-001</t>
  </si>
  <si>
    <t>13-0134-P03-152--</t>
  </si>
  <si>
    <t>21:1191:000661</t>
  </si>
  <si>
    <t>21:0387:000573</t>
  </si>
  <si>
    <t>21:0387:000573:0004:0011:00</t>
  </si>
  <si>
    <t>12MOB-M056A01-002</t>
  </si>
  <si>
    <t>13-0134-P03-153--</t>
  </si>
  <si>
    <t>21:1191:000662</t>
  </si>
  <si>
    <t>21:0387:000573:0004:0012:00</t>
  </si>
  <si>
    <t>12MOB-M056A01-003</t>
  </si>
  <si>
    <t>13-0134-P03-154--</t>
  </si>
  <si>
    <t>21:1191:000663</t>
  </si>
  <si>
    <t>21:0387:000573:0004:0013:00</t>
  </si>
  <si>
    <t>12MOB-M057A01-001</t>
  </si>
  <si>
    <t>13-0134-P03-156--</t>
  </si>
  <si>
    <t>21:1191:000664</t>
  </si>
  <si>
    <t>21:0387:000574</t>
  </si>
  <si>
    <t>21:0387:000574:0004:0011:00</t>
  </si>
  <si>
    <t>12MOB-M057A01-003</t>
  </si>
  <si>
    <t>13-0134-P03-158--</t>
  </si>
  <si>
    <t>21:1191:000665</t>
  </si>
  <si>
    <t>21:0387:000574:0004:0013:00</t>
  </si>
  <si>
    <t>12MOB-M057A01-009</t>
  </si>
  <si>
    <t>13-0134-P03-164--</t>
  </si>
  <si>
    <t>21:1191:000666</t>
  </si>
  <si>
    <t>21:0387:000574:0004:0019:00</t>
  </si>
  <si>
    <t>12MOB-M057A01-012</t>
  </si>
  <si>
    <t>13-0134-P03-167--</t>
  </si>
  <si>
    <t>21:1191:000667</t>
  </si>
  <si>
    <t>21:0387:000574:0004:0022:00</t>
  </si>
  <si>
    <t>12MOB-M058A01-001</t>
  </si>
  <si>
    <t>13-0134-P06-044--</t>
  </si>
  <si>
    <t>21:1191:000668</t>
  </si>
  <si>
    <t>21:0387:000575</t>
  </si>
  <si>
    <t>21:0387:000575:0004:0011:00</t>
  </si>
  <si>
    <t>12MOB-M058A01-008</t>
  </si>
  <si>
    <t>13-0134-P04-010--</t>
  </si>
  <si>
    <t>21:1191:000669</t>
  </si>
  <si>
    <t>21:0387:000575:0004:0018:00</t>
  </si>
  <si>
    <t>12MOB-M058A01-010</t>
  </si>
  <si>
    <t>13-0134-P04-012--</t>
  </si>
  <si>
    <t>21:1191:000670</t>
  </si>
  <si>
    <t>21:0387:000575:0004:0020:00</t>
  </si>
  <si>
    <t>12MOB-M058A01-017</t>
  </si>
  <si>
    <t>13-0134-P04-019--</t>
  </si>
  <si>
    <t>21:1191:000671</t>
  </si>
  <si>
    <t>21:0387:000575:0004:0027:00</t>
  </si>
  <si>
    <t>12MOB-M059A01-002</t>
  </si>
  <si>
    <t>13-0134-P04-026--</t>
  </si>
  <si>
    <t>21:1191:000672</t>
  </si>
  <si>
    <t>21:0387:000576</t>
  </si>
  <si>
    <t>21:0387:000576:0004:0012:00</t>
  </si>
  <si>
    <t>12MOB-M060A01-001</t>
  </si>
  <si>
    <t>13-0134-P04-031--</t>
  </si>
  <si>
    <t>21:1191:000673</t>
  </si>
  <si>
    <t>21:0387:000577</t>
  </si>
  <si>
    <t>21:0387:000577:0004:0011:00</t>
  </si>
  <si>
    <t>12MOB-M060A01-002</t>
  </si>
  <si>
    <t>13-0134-P04-032--</t>
  </si>
  <si>
    <t>21:1191:000674</t>
  </si>
  <si>
    <t>21:0387:000577:0004:0012:00</t>
  </si>
  <si>
    <t>12MOB-M060A01-003</t>
  </si>
  <si>
    <t>13-0134-P04-033--</t>
  </si>
  <si>
    <t>21:1191:000675</t>
  </si>
  <si>
    <t>21:0387:000577:0004:0013:00</t>
  </si>
  <si>
    <t>12MOB-M060A01-004</t>
  </si>
  <si>
    <t>13-0134-P04-034--</t>
  </si>
  <si>
    <t>21:1191:000676</t>
  </si>
  <si>
    <t>21:0387:000577:0004:0014:00</t>
  </si>
  <si>
    <t>12MOB-M060A01-005</t>
  </si>
  <si>
    <t>13-0134-P04-035--</t>
  </si>
  <si>
    <t>21:1191:000677</t>
  </si>
  <si>
    <t>21:0387:000577:0004:0015:00</t>
  </si>
  <si>
    <t>12MOB-M081A01-011</t>
  </si>
  <si>
    <t>13-0134-P06-060--</t>
  </si>
  <si>
    <t>21:1191:000678</t>
  </si>
  <si>
    <t>21:0387:000598</t>
  </si>
  <si>
    <t>21:0387:000598:0004:0021:00</t>
  </si>
  <si>
    <t>12MOB-M082A01-001</t>
  </si>
  <si>
    <t>13-0134-P06-045--</t>
  </si>
  <si>
    <t>21:1191:000679</t>
  </si>
  <si>
    <t>21:0387:000599</t>
  </si>
  <si>
    <t>21:0387:000599:0004:0011:00</t>
  </si>
  <si>
    <t>12MOB-M082A01-012</t>
  </si>
  <si>
    <t>13-0134-P06-061--</t>
  </si>
  <si>
    <t>21:1191:000680</t>
  </si>
  <si>
    <t>21:0387:000599:0004:0022:00</t>
  </si>
  <si>
    <t>12MOB-M087A01-001</t>
  </si>
  <si>
    <t>13-0134-P04-067--</t>
  </si>
  <si>
    <t>21:1191:000681</t>
  </si>
  <si>
    <t>21:0387:000604</t>
  </si>
  <si>
    <t>21:0387:000604:0004:0011:00</t>
  </si>
  <si>
    <t>12MOB-M093A01-002</t>
  </si>
  <si>
    <t>13-0134-P04-070--</t>
  </si>
  <si>
    <t>21:1191:000682</t>
  </si>
  <si>
    <t>21:0387:000610</t>
  </si>
  <si>
    <t>21:0387:000610:0004:0012:00</t>
  </si>
  <si>
    <t>12MOB-M093A01-004</t>
  </si>
  <si>
    <t>13-0134-P04-072--</t>
  </si>
  <si>
    <t>21:1191:000683</t>
  </si>
  <si>
    <t>21:0387:000610:0004:0014:00</t>
  </si>
  <si>
    <t>12MOB-M093A01-006</t>
  </si>
  <si>
    <t>13-0134-P04-074--</t>
  </si>
  <si>
    <t>21:1191:000684</t>
  </si>
  <si>
    <t>21:0387:000610:0004:0016:00</t>
  </si>
  <si>
    <t>12MOB-M093A01-008</t>
  </si>
  <si>
    <t>13-0134-P04-076--</t>
  </si>
  <si>
    <t>21:1191:000685</t>
  </si>
  <si>
    <t>21:0387:000610:0004:0018:00</t>
  </si>
  <si>
    <t>12MOB-M093A01-009</t>
  </si>
  <si>
    <t>13-0134-P04-077--</t>
  </si>
  <si>
    <t>21:1191:000686</t>
  </si>
  <si>
    <t>21:0387:000610:0004:0019:00</t>
  </si>
  <si>
    <t>12MOB-M093A01-010</t>
  </si>
  <si>
    <t>13-0134-P04-078--</t>
  </si>
  <si>
    <t>21:1191:000687</t>
  </si>
  <si>
    <t>21:0387:000610:0004:0020:00</t>
  </si>
  <si>
    <t>12MOB-M093A01-016</t>
  </si>
  <si>
    <t>13-0134-P04-084--</t>
  </si>
  <si>
    <t>21:1191:000688</t>
  </si>
  <si>
    <t>21:0387:000610:0004:0026:00</t>
  </si>
  <si>
    <t>12MOB-M094A01-002</t>
  </si>
  <si>
    <t>13-0134-P06-046--</t>
  </si>
  <si>
    <t>21:1191:000689</t>
  </si>
  <si>
    <t>21:0387:000611</t>
  </si>
  <si>
    <t>21:0387:000611:0004:0012:00</t>
  </si>
  <si>
    <t>12MOB-M094A01-020</t>
  </si>
  <si>
    <t>13-0134-P04-102--</t>
  </si>
  <si>
    <t>21:1191:000690</t>
  </si>
  <si>
    <t>21:0387:000611:0004:0030:00</t>
  </si>
  <si>
    <t>12MOB-M094A01-046</t>
  </si>
  <si>
    <t>13-0134-P06-063--</t>
  </si>
  <si>
    <t>21:1191:000691</t>
  </si>
  <si>
    <t>21:0387:000611:0004:0056:00</t>
  </si>
  <si>
    <t>12MOB-M094A01-047</t>
  </si>
  <si>
    <t>13-0134-P06-064--</t>
  </si>
  <si>
    <t>21:1191:000692</t>
  </si>
  <si>
    <t>21:0387:000611:0004:0057:00</t>
  </si>
  <si>
    <t>12MOB-M095A01-001</t>
  </si>
  <si>
    <t>13-0134-P06-047--</t>
  </si>
  <si>
    <t>21:1191:000693</t>
  </si>
  <si>
    <t>21:0387:000612</t>
  </si>
  <si>
    <t>21:0387:000612:0004:0011:00</t>
  </si>
  <si>
    <t>12MOB-M095A01-002</t>
  </si>
  <si>
    <t>13-0134-P04-105--</t>
  </si>
  <si>
    <t>21:1191:000694</t>
  </si>
  <si>
    <t>21:0387:000612:0004:0012:00</t>
  </si>
  <si>
    <t>12MOB-M095A01-003</t>
  </si>
  <si>
    <t>13-0134-P04-106--</t>
  </si>
  <si>
    <t>21:1191:000695</t>
  </si>
  <si>
    <t>21:0387:000612:0004:0013:00</t>
  </si>
  <si>
    <t>12MOB-M095A01-005</t>
  </si>
  <si>
    <t>13-0134-P04-108--</t>
  </si>
  <si>
    <t>21:1191:000696</t>
  </si>
  <si>
    <t>21:0387:000612:0004:0015:00</t>
  </si>
  <si>
    <t>12MOB-M095A01-006</t>
  </si>
  <si>
    <t>13-0134-P04-109--</t>
  </si>
  <si>
    <t>21:1191:000697</t>
  </si>
  <si>
    <t>21:0387:000612:0004:0016:00</t>
  </si>
  <si>
    <t>12MOB-M095A01-007</t>
  </si>
  <si>
    <t>13-0134-P04-110--</t>
  </si>
  <si>
    <t>21:1191:000698</t>
  </si>
  <si>
    <t>21:0387:000612:0004:0017:00</t>
  </si>
  <si>
    <t>12MOB-M095A01-008</t>
  </si>
  <si>
    <t>13-0134-P04-111--</t>
  </si>
  <si>
    <t>21:1191:000699</t>
  </si>
  <si>
    <t>21:0387:000612:0004:0018:00</t>
  </si>
  <si>
    <t>12MOB-M095A01-009</t>
  </si>
  <si>
    <t>13-0134-P04-112--</t>
  </si>
  <si>
    <t>21:1191:000700</t>
  </si>
  <si>
    <t>21:0387:000612:0004:0019:00</t>
  </si>
  <si>
    <t>12MOB-M095A01-010</t>
  </si>
  <si>
    <t>13-0134-P04-113--</t>
  </si>
  <si>
    <t>21:1191:000701</t>
  </si>
  <si>
    <t>21:0387:000612:0004:0020:00</t>
  </si>
  <si>
    <t>12MOB-M095A01-011</t>
  </si>
  <si>
    <t>13-0134-P04-114--</t>
  </si>
  <si>
    <t>21:1191:000702</t>
  </si>
  <si>
    <t>21:0387:000612:0004:0021:00</t>
  </si>
  <si>
    <t>12MOB-M095A01-013</t>
  </si>
  <si>
    <t>13-0134-P04-116--</t>
  </si>
  <si>
    <t>21:1191:000703</t>
  </si>
  <si>
    <t>21:0387:000612:0004:0023:00</t>
  </si>
  <si>
    <t>12MOB-M095A01-014</t>
  </si>
  <si>
    <t>13-0134-P04-117--</t>
  </si>
  <si>
    <t>21:1191:000704</t>
  </si>
  <si>
    <t>21:0387:000612:0004:0024:00</t>
  </si>
  <si>
    <t>12MOB-M095A01-015</t>
  </si>
  <si>
    <t>13-0134-P04-118--</t>
  </si>
  <si>
    <t>21:1191:000705</t>
  </si>
  <si>
    <t>21:0387:000612:0004:0025:00</t>
  </si>
  <si>
    <t>12MOB-M095A01-016</t>
  </si>
  <si>
    <t>13-0134-P04-119--</t>
  </si>
  <si>
    <t>21:1191:000706</t>
  </si>
  <si>
    <t>21:0387:000612:0004:0026:00</t>
  </si>
  <si>
    <t>12MOB-M095A01-020</t>
  </si>
  <si>
    <t>13-0134-P04-123--</t>
  </si>
  <si>
    <t>21:1191:000707</t>
  </si>
  <si>
    <t>21:0387:000612:0004:0030:00</t>
  </si>
  <si>
    <t>12MOB-M095A01-031</t>
  </si>
  <si>
    <t>13-0134-P06-065--</t>
  </si>
  <si>
    <t>21:1191:000708</t>
  </si>
  <si>
    <t>21:0387:000612:0004:0041:00</t>
  </si>
  <si>
    <t>12MOB-M095A01-032</t>
  </si>
  <si>
    <t>13-0134-P06-066--</t>
  </si>
  <si>
    <t>21:1191:000709</t>
  </si>
  <si>
    <t>21:0387:000612:0004:0042:00</t>
  </si>
  <si>
    <t>12MOB-M095A01-033</t>
  </si>
  <si>
    <t>13-0134-P06-078--</t>
  </si>
  <si>
    <t>21:1191:000710</t>
  </si>
  <si>
    <t>21:0387:000612:0004:0043:00</t>
  </si>
  <si>
    <t>12MOB-M099A01-001</t>
  </si>
  <si>
    <t>13-0134-P06-048--</t>
  </si>
  <si>
    <t>21:1191:000711</t>
  </si>
  <si>
    <t>21:0387:000616</t>
  </si>
  <si>
    <t>21:0387:000616:0004:0011:00</t>
  </si>
  <si>
    <t>12MOB-M099A01-002</t>
  </si>
  <si>
    <t>13-0134-P06-049--</t>
  </si>
  <si>
    <t>21:1191:000712</t>
  </si>
  <si>
    <t>21:0387:000616:0004:0012:00</t>
  </si>
  <si>
    <t>12MOB-M099A01-003</t>
  </si>
  <si>
    <t>13-0134-P04-124--</t>
  </si>
  <si>
    <t>21:1191:000713</t>
  </si>
  <si>
    <t>21:0387:000616:0004:0013:00</t>
  </si>
  <si>
    <t>12MOB-M100A01-001</t>
  </si>
  <si>
    <t>13-0134-P04-127--</t>
  </si>
  <si>
    <t>21:1191:000714</t>
  </si>
  <si>
    <t>21:0387:000617</t>
  </si>
  <si>
    <t>21:0387:000617:0004:0011:00</t>
  </si>
  <si>
    <t>12MOB-M100A01-002</t>
  </si>
  <si>
    <t>13-0134-P04-128--</t>
  </si>
  <si>
    <t>21:1191:000715</t>
  </si>
  <si>
    <t>21:0387:000617:0004:0012:00</t>
  </si>
  <si>
    <t>12MOB-M103A01-006</t>
  </si>
  <si>
    <t>13-0134-P04-134--</t>
  </si>
  <si>
    <t>21:1191:000716</t>
  </si>
  <si>
    <t>21:0387:000620</t>
  </si>
  <si>
    <t>21:0387:000620:0004:0016:00</t>
  </si>
  <si>
    <t>12MOB-M103A01-011</t>
  </si>
  <si>
    <t>13-0134-P06-067--</t>
  </si>
  <si>
    <t>21:1191:000717</t>
  </si>
  <si>
    <t>21:0387:000620:0004:0021:00</t>
  </si>
  <si>
    <t>12MOB-M106A01-001</t>
  </si>
  <si>
    <t>13-0134-P04-138--</t>
  </si>
  <si>
    <t>21:1191:000718</t>
  </si>
  <si>
    <t>21:0387:000623</t>
  </si>
  <si>
    <t>21:0387:000623:0004:0011:00</t>
  </si>
  <si>
    <t>12MOB-M106A01-002</t>
  </si>
  <si>
    <t>13-0134-P04-139--</t>
  </si>
  <si>
    <t>21:1191:000719</t>
  </si>
  <si>
    <t>21:0387:000623:0004:0012:00</t>
  </si>
  <si>
    <t>12MOB-M106A01-003</t>
  </si>
  <si>
    <t>13-0134-P04-140--</t>
  </si>
  <si>
    <t>21:1191:000720</t>
  </si>
  <si>
    <t>21:0387:000623:0004:0013:00</t>
  </si>
  <si>
    <t>12MOB-M106A01-005</t>
  </si>
  <si>
    <t>13-0134-P04-142--</t>
  </si>
  <si>
    <t>21:1191:000721</t>
  </si>
  <si>
    <t>21:0387:000623:0004:0015:00</t>
  </si>
  <si>
    <t>12MOB-M106A01-006</t>
  </si>
  <si>
    <t>13-0134-P04-143--</t>
  </si>
  <si>
    <t>21:1191:000722</t>
  </si>
  <si>
    <t>21:0387:000623:0004:0016:00</t>
  </si>
  <si>
    <t>12MOB-M106A01-007</t>
  </si>
  <si>
    <t>13-0134-P04-144--</t>
  </si>
  <si>
    <t>21:1191:000723</t>
  </si>
  <si>
    <t>21:0387:000623:0004:0017:00</t>
  </si>
  <si>
    <t>12MOB-M106A01-008</t>
  </si>
  <si>
    <t>13-0134-P04-145--</t>
  </si>
  <si>
    <t>21:1191:000724</t>
  </si>
  <si>
    <t>21:0387:000623:0004:0018:00</t>
  </si>
  <si>
    <t>12MOB-M106A01-009</t>
  </si>
  <si>
    <t>13-0134-P04-146--</t>
  </si>
  <si>
    <t>21:1191:000725</t>
  </si>
  <si>
    <t>21:0387:000623:0004:0019:00</t>
  </si>
  <si>
    <t>12MOB-M106A01-010</t>
  </si>
  <si>
    <t>13-0134-P04-147--</t>
  </si>
  <si>
    <t>21:1191:000726</t>
  </si>
  <si>
    <t>21:0387:000623:0004:0020:00</t>
  </si>
  <si>
    <t>12MOB-M106A01-011</t>
  </si>
  <si>
    <t>13-0134-P04-148--</t>
  </si>
  <si>
    <t>21:1191:000727</t>
  </si>
  <si>
    <t>21:0387:000623:0004:0021:00</t>
  </si>
  <si>
    <t>12MOB-M106A01-012</t>
  </si>
  <si>
    <t>13-0134-P04-149--</t>
  </si>
  <si>
    <t>21:1191:000728</t>
  </si>
  <si>
    <t>21:0387:000623:0004:0022:00</t>
  </si>
  <si>
    <t>12MOB-M106A01-014</t>
  </si>
  <si>
    <t>13-0134-P04-151--</t>
  </si>
  <si>
    <t>21:1191:000729</t>
  </si>
  <si>
    <t>21:0387:000623:0004:0024:00</t>
  </si>
  <si>
    <t>12MOB-M106A01-015</t>
  </si>
  <si>
    <t>13-0134-P04-152--</t>
  </si>
  <si>
    <t>21:1191:000730</t>
  </si>
  <si>
    <t>21:0387:000623:0004:0025:00</t>
  </si>
  <si>
    <t>12MOB-M106A01-019</t>
  </si>
  <si>
    <t>13-0134-P04-156--</t>
  </si>
  <si>
    <t>21:1191:000731</t>
  </si>
  <si>
    <t>21:0387:000623:0004:0029:00</t>
  </si>
  <si>
    <t>12MOB-M106A01-022</t>
  </si>
  <si>
    <t>13-0134-P06-068--</t>
  </si>
  <si>
    <t>21:1191:000732</t>
  </si>
  <si>
    <t>21:0387:000623:0004:0032:00</t>
  </si>
  <si>
    <t>12MOB-M123A01-001</t>
  </si>
  <si>
    <t>13-0134-P04-160--</t>
  </si>
  <si>
    <t>21:1191:000733</t>
  </si>
  <si>
    <t>21:0387:000640</t>
  </si>
  <si>
    <t>21:0387:000640:0004:0011:00</t>
  </si>
  <si>
    <t>12MOB-M123A01-003</t>
  </si>
  <si>
    <t>13-0134-P04-162--</t>
  </si>
  <si>
    <t>21:1191:000734</t>
  </si>
  <si>
    <t>21:0387:000640:0004:0013:00</t>
  </si>
  <si>
    <t>12MOB-M123A01-005</t>
  </si>
  <si>
    <t>13-0134-P04-164--</t>
  </si>
  <si>
    <t>21:1191:000735</t>
  </si>
  <si>
    <t>21:0387:000640:0004:0015:00</t>
  </si>
  <si>
    <t>12MOB-M123A01-006</t>
  </si>
  <si>
    <t>13-0134-P04-165--</t>
  </si>
  <si>
    <t>21:1191:000736</t>
  </si>
  <si>
    <t>21:0387:000640:0004:0016:00</t>
  </si>
  <si>
    <t>12MOB-M123A01-008</t>
  </si>
  <si>
    <t>13-0134-P04-167--</t>
  </si>
  <si>
    <t>21:1191:000737</t>
  </si>
  <si>
    <t>21:0387:000640:0004:0018:00</t>
  </si>
  <si>
    <t>12MOB-M123A01-012</t>
  </si>
  <si>
    <t>13-0134-P04-171--</t>
  </si>
  <si>
    <t>21:1191:000738</t>
  </si>
  <si>
    <t>21:0387:000640:0004:0022:00</t>
  </si>
  <si>
    <t>12MOB-M123A01-013</t>
  </si>
  <si>
    <t>13-0134-P07-038--</t>
  </si>
  <si>
    <t>21:1191:000739</t>
  </si>
  <si>
    <t>21:0387:000640:0004:0023:00</t>
  </si>
  <si>
    <t>12MOB-M123A01-014</t>
  </si>
  <si>
    <t>13-0134-P07-039--</t>
  </si>
  <si>
    <t>21:1191:000740</t>
  </si>
  <si>
    <t>21:0387:000640:0004:0024:00</t>
  </si>
  <si>
    <t>12MOB-M128A01-002</t>
  </si>
  <si>
    <t>13-0134-P04-173--</t>
  </si>
  <si>
    <t>21:1191:000741</t>
  </si>
  <si>
    <t>21:0387:000645</t>
  </si>
  <si>
    <t>21:0387:000645:0004:0012:00</t>
  </si>
  <si>
    <t>12MOB-M128A01-003</t>
  </si>
  <si>
    <t>13-0134-P04-174--</t>
  </si>
  <si>
    <t>21:1191:000742</t>
  </si>
  <si>
    <t>21:0387:000645:0004:0013:00</t>
  </si>
  <si>
    <t>12MOB-M128A01-004</t>
  </si>
  <si>
    <t>13-0134-P04-175--</t>
  </si>
  <si>
    <t>21:1191:000743</t>
  </si>
  <si>
    <t>21:0387:000645:0004:0014:00</t>
  </si>
  <si>
    <t>12MOB-M128A01-005</t>
  </si>
  <si>
    <t>13-0134-P04-176--</t>
  </si>
  <si>
    <t>21:1191:000744</t>
  </si>
  <si>
    <t>21:0387:000645:0004:0015:00</t>
  </si>
  <si>
    <t>12MOB-M128A01-006</t>
  </si>
  <si>
    <t>13-0134-P04-177--</t>
  </si>
  <si>
    <t>21:1191:000745</t>
  </si>
  <si>
    <t>21:0387:000645:0004:0016:00</t>
  </si>
  <si>
    <t>12MOB-M128A01-007</t>
  </si>
  <si>
    <t>13-0134-P04-178--</t>
  </si>
  <si>
    <t>21:1191:000746</t>
  </si>
  <si>
    <t>21:0387:000645:0004:0017:00</t>
  </si>
  <si>
    <t>12MOB-M129A01-005</t>
  </si>
  <si>
    <t>13-0134-P04-183--</t>
  </si>
  <si>
    <t>21:1191:000747</t>
  </si>
  <si>
    <t>21:0387:000646</t>
  </si>
  <si>
    <t>21:0387:000646:0004:0015:00</t>
  </si>
  <si>
    <t>12MOB-M129A01-006</t>
  </si>
  <si>
    <t>13-0134-P04-184--</t>
  </si>
  <si>
    <t>21:1191:000748</t>
  </si>
  <si>
    <t>21:0387:000646:0004:0016:00</t>
  </si>
  <si>
    <t>12MOB-M129A01-007</t>
  </si>
  <si>
    <t>13-0134-P04-185--</t>
  </si>
  <si>
    <t>21:1191:000749</t>
  </si>
  <si>
    <t>21:0387:000646:0004:0017:00</t>
  </si>
  <si>
    <t>12MOB-M129A01-008</t>
  </si>
  <si>
    <t>13-0134-P04-186--</t>
  </si>
  <si>
    <t>21:1191:000750</t>
  </si>
  <si>
    <t>21:0387:000646:0004:0018:00</t>
  </si>
  <si>
    <t>12MOB-M129A01-012</t>
  </si>
  <si>
    <t>13-0134-P04-190--</t>
  </si>
  <si>
    <t>21:1191:000751</t>
  </si>
  <si>
    <t>21:0387:000646:0004:0022:00</t>
  </si>
  <si>
    <t>12MOB-M134A01-003</t>
  </si>
  <si>
    <t>13-0134-P04-208--</t>
  </si>
  <si>
    <t>21:1191:000752</t>
  </si>
  <si>
    <t>21:0387:000652</t>
  </si>
  <si>
    <t>21:0387:000652:0004:0013:00</t>
  </si>
  <si>
    <t>12MOB-M134A01-004</t>
  </si>
  <si>
    <t>13-0134-P04-209--</t>
  </si>
  <si>
    <t>21:1191:000753</t>
  </si>
  <si>
    <t>21:0387:000652:0004:0014:00</t>
  </si>
  <si>
    <t>12MOB-M134A01-007</t>
  </si>
  <si>
    <t>13-0134-P04-212--</t>
  </si>
  <si>
    <t>21:1191:000754</t>
  </si>
  <si>
    <t>21:0387:000652:0004:0017:00</t>
  </si>
  <si>
    <t>12MOB-M138A01-001</t>
  </si>
  <si>
    <t>13-0134-P06-050--</t>
  </si>
  <si>
    <t>21:1191:000755</t>
  </si>
  <si>
    <t>21:0387:000656</t>
  </si>
  <si>
    <t>21:0387:000656:0004:0011:00</t>
  </si>
  <si>
    <t>12MOB-M138A01-002</t>
  </si>
  <si>
    <t>13-0134-P06-051--</t>
  </si>
  <si>
    <t>21:1191:000756</t>
  </si>
  <si>
    <t>21:0387:000656:0004:0012:00</t>
  </si>
  <si>
    <t>12MOB-M138A01-003</t>
  </si>
  <si>
    <t>13-0134-P04-221--</t>
  </si>
  <si>
    <t>21:1191:000757</t>
  </si>
  <si>
    <t>21:0387:000656:0004:0013:00</t>
  </si>
  <si>
    <t>12MOB-M138A01-005</t>
  </si>
  <si>
    <t>13-0134-P04-223--</t>
  </si>
  <si>
    <t>21:1191:000758</t>
  </si>
  <si>
    <t>21:0387:000656:0004:0015:00</t>
  </si>
  <si>
    <t>12MOB-M138A01-007</t>
  </si>
  <si>
    <t>13-0134-P04-225--</t>
  </si>
  <si>
    <t>21:1191:000759</t>
  </si>
  <si>
    <t>21:0387:000656:0004:0017:00</t>
  </si>
  <si>
    <t>12MOB-M138A01-011</t>
  </si>
  <si>
    <t>13-0134-P04-229--</t>
  </si>
  <si>
    <t>21:1191:000760</t>
  </si>
  <si>
    <t>21:0387:000656:0004:0021:00</t>
  </si>
  <si>
    <t>12MOB-M138A01-015</t>
  </si>
  <si>
    <t>13-0134-P04-233--</t>
  </si>
  <si>
    <t>21:1191:000761</t>
  </si>
  <si>
    <t>21:0387:000656:0004:0025:00</t>
  </si>
  <si>
    <t>12MOB-M138A01-020</t>
  </si>
  <si>
    <t>13-0134-P04-238--</t>
  </si>
  <si>
    <t>21:1191:000762</t>
  </si>
  <si>
    <t>21:0387:000656:0004:0030:00</t>
  </si>
  <si>
    <t>12MOB-M143A01-001</t>
  </si>
  <si>
    <t>13-0134-P06-052--</t>
  </si>
  <si>
    <t>21:1191:000763</t>
  </si>
  <si>
    <t>21:0387:000661</t>
  </si>
  <si>
    <t>21:0387:000661:0004:0011:00</t>
  </si>
  <si>
    <t>12MOB-M143A01-003</t>
  </si>
  <si>
    <t>13-0134-P05-002--</t>
  </si>
  <si>
    <t>21:1191:000764</t>
  </si>
  <si>
    <t>21:0387:000661:0004:0013:00</t>
  </si>
  <si>
    <t>12MOB-M143A01-004</t>
  </si>
  <si>
    <t>13-0134-P05-003--</t>
  </si>
  <si>
    <t>21:1191:000765</t>
  </si>
  <si>
    <t>21:0387:000661:0004:0014:00</t>
  </si>
  <si>
    <t>12MOB-M143A01-009</t>
  </si>
  <si>
    <t>13-0134-P05-008--</t>
  </si>
  <si>
    <t>21:1191:000766</t>
  </si>
  <si>
    <t>21:0387:000661:0004:0019:00</t>
  </si>
  <si>
    <t>12MOB-M143A01-012</t>
  </si>
  <si>
    <t>13-0134-P05-011--</t>
  </si>
  <si>
    <t>21:1191:000767</t>
  </si>
  <si>
    <t>21:0387:000661:0004:0022:00</t>
  </si>
  <si>
    <t>12MOB-M143A01-015</t>
  </si>
  <si>
    <t>13-0134-P05-014--</t>
  </si>
  <si>
    <t>21:1191:000768</t>
  </si>
  <si>
    <t>21:0387:000661:0004:0025:00</t>
  </si>
  <si>
    <t>12MOB-M143A01-019</t>
  </si>
  <si>
    <t>13-0134-P05-018--</t>
  </si>
  <si>
    <t>21:1191:000769</t>
  </si>
  <si>
    <t>21:0387:000661:0004:0029:00</t>
  </si>
  <si>
    <t>12MOB-M143A01-022</t>
  </si>
  <si>
    <t>13-0134-P07-043--</t>
  </si>
  <si>
    <t>21:1191:000770</t>
  </si>
  <si>
    <t>21:0387:000661:0004:0032:00</t>
  </si>
  <si>
    <t>12MOB-M143A01-023</t>
  </si>
  <si>
    <t>13-0134-P07-044--</t>
  </si>
  <si>
    <t>21:1191:000771</t>
  </si>
  <si>
    <t>21:0387:000661:0004:0033:00</t>
  </si>
  <si>
    <t>12MOB-M144C01-002</t>
  </si>
  <si>
    <t>13-0134-P06-053--</t>
  </si>
  <si>
    <t>21:1191:000772</t>
  </si>
  <si>
    <t>21:0387:000662</t>
  </si>
  <si>
    <t>21:0387:000662:0004:0012:00</t>
  </si>
  <si>
    <t>12MOB-M144C01-003</t>
  </si>
  <si>
    <t>13-0134-P06-054--</t>
  </si>
  <si>
    <t>21:1191:000773</t>
  </si>
  <si>
    <t>21:0387:000662:0004:0013:00</t>
  </si>
  <si>
    <t>12MOB-M144C01-004</t>
  </si>
  <si>
    <t>13-0134-P05-021--</t>
  </si>
  <si>
    <t>21:1191:000774</t>
  </si>
  <si>
    <t>21:0387:000662:0004:0014:00</t>
  </si>
  <si>
    <t>12MOB-M144C01-005</t>
  </si>
  <si>
    <t>13-0134-P05-022--</t>
  </si>
  <si>
    <t>21:1191:000775</t>
  </si>
  <si>
    <t>21:0387:000662:0004:0015:00</t>
  </si>
  <si>
    <t>12MOB-M144C01-006</t>
  </si>
  <si>
    <t>13-0134-P05-023--</t>
  </si>
  <si>
    <t>21:1191:000776</t>
  </si>
  <si>
    <t>21:0387:000662:0004:0016:00</t>
  </si>
  <si>
    <t>12MOB-M144C01-007</t>
  </si>
  <si>
    <t>13-0134-P07-046--</t>
  </si>
  <si>
    <t>21:1191:000777</t>
  </si>
  <si>
    <t>21:0387:000662:0004:0017:00</t>
  </si>
  <si>
    <t>12MOB-M146B01-001</t>
  </si>
  <si>
    <t>13-0134-P05-024--</t>
  </si>
  <si>
    <t>21:1191:000778</t>
  </si>
  <si>
    <t>21:0387:000664</t>
  </si>
  <si>
    <t>21:0387:000664:0005:0011:00</t>
  </si>
  <si>
    <t>12MOB-M146B01-002</t>
  </si>
  <si>
    <t>13-0134-P05-025--</t>
  </si>
  <si>
    <t>21:1191:000779</t>
  </si>
  <si>
    <t>21:0387:000664:0005:0012:00</t>
  </si>
  <si>
    <t>12MOB-M146B01-003</t>
  </si>
  <si>
    <t>13-0134-P05-026--</t>
  </si>
  <si>
    <t>21:1191:000780</t>
  </si>
  <si>
    <t>21:0387:000664:0005:0013:00</t>
  </si>
  <si>
    <t>12MOB-M146B01-004</t>
  </si>
  <si>
    <t>13-0134-P05-027--</t>
  </si>
  <si>
    <t>21:1191:000781</t>
  </si>
  <si>
    <t>21:0387:000664:0005:0014:00</t>
  </si>
  <si>
    <t>12MOB-M146B01-006</t>
  </si>
  <si>
    <t>13-0134-P05-029--</t>
  </si>
  <si>
    <t>21:1191:000782</t>
  </si>
  <si>
    <t>21:0387:000664:0005:0016:00</t>
  </si>
  <si>
    <t>12MOB-M146B01-008</t>
  </si>
  <si>
    <t>13-0134-P05-031--</t>
  </si>
  <si>
    <t>21:1191:000783</t>
  </si>
  <si>
    <t>21:0387:000664:0005:0018:00</t>
  </si>
  <si>
    <t>12MOB-M146B01-009</t>
  </si>
  <si>
    <t>13-0134-P05-032--</t>
  </si>
  <si>
    <t>21:1191:000784</t>
  </si>
  <si>
    <t>21:0387:000664:0005:0019:00</t>
  </si>
  <si>
    <t>12MOB-M151A01-006</t>
  </si>
  <si>
    <t>13-0134-P05-042--</t>
  </si>
  <si>
    <t>21:1191:000785</t>
  </si>
  <si>
    <t>21:0387:000669</t>
  </si>
  <si>
    <t>21:0387:000669:0004:0016:00</t>
  </si>
  <si>
    <t>12MOB-M151A01-008</t>
  </si>
  <si>
    <t>13-0134-P05-044--</t>
  </si>
  <si>
    <t>21:1191:000786</t>
  </si>
  <si>
    <t>21:0387:000669:0004:0018:00</t>
  </si>
  <si>
    <t>12MOB-M151A01-017</t>
  </si>
  <si>
    <t>13-0134-P06-069--</t>
  </si>
  <si>
    <t>21:1191:000787</t>
  </si>
  <si>
    <t>21:0387:000669:0004:0027:00</t>
  </si>
  <si>
    <t>12MOB-M162A01-001</t>
  </si>
  <si>
    <t>13-0134-P06-055--</t>
  </si>
  <si>
    <t>21:1191:000788</t>
  </si>
  <si>
    <t>21:0387:000680</t>
  </si>
  <si>
    <t>21:0387:000680:0004:0011:00</t>
  </si>
  <si>
    <t>12MOB-M162A01-002</t>
  </si>
  <si>
    <t>13-0134-P05-067--</t>
  </si>
  <si>
    <t>21:1191:000789</t>
  </si>
  <si>
    <t>21:0387:000680:0004:0012:00</t>
  </si>
  <si>
    <t>12MOB-M162A01-005</t>
  </si>
  <si>
    <t>13-0134-P05-070--</t>
  </si>
  <si>
    <t>21:1191:000790</t>
  </si>
  <si>
    <t>21:0387:000680:0004:0015:00</t>
  </si>
  <si>
    <t>12MOB-M162A01-007</t>
  </si>
  <si>
    <t>13-0134-P05-072--</t>
  </si>
  <si>
    <t>21:1191:000791</t>
  </si>
  <si>
    <t>21:0387:000680:0004:0017:00</t>
  </si>
  <si>
    <t>12MOB-M162A01-009</t>
  </si>
  <si>
    <t>13-0134-P05-074--</t>
  </si>
  <si>
    <t>21:1191:000792</t>
  </si>
  <si>
    <t>21:0387:000680:0004:0019:00</t>
  </si>
  <si>
    <t>12MOB-M162A01-013</t>
  </si>
  <si>
    <t>13-0134-P05-078--</t>
  </si>
  <si>
    <t>21:1191:000793</t>
  </si>
  <si>
    <t>21:0387:000680:0004:0023:00</t>
  </si>
  <si>
    <t>12MOB-M162A01-018</t>
  </si>
  <si>
    <t>13-0134-P05-083--</t>
  </si>
  <si>
    <t>21:1191:000794</t>
  </si>
  <si>
    <t>21:0387:000680:0004:0028:00</t>
  </si>
  <si>
    <t>12MOB-M165A01-001</t>
  </si>
  <si>
    <t>13-0134-P01-044--</t>
  </si>
  <si>
    <t>21:1191:000795</t>
  </si>
  <si>
    <t>21:0387:000683</t>
  </si>
  <si>
    <t>21:0387:000683:0004:0011:00</t>
  </si>
  <si>
    <t>12MOB-M165A01-002</t>
  </si>
  <si>
    <t>13-0134-P06-056--</t>
  </si>
  <si>
    <t>21:1191:000796</t>
  </si>
  <si>
    <t>21:0387:000683:0004:0012:00</t>
  </si>
  <si>
    <t>12MOB-M165A01-003</t>
  </si>
  <si>
    <t>13-0134-P06-057--</t>
  </si>
  <si>
    <t>21:1191:000797</t>
  </si>
  <si>
    <t>21:0387:000683:0004:0013:00</t>
  </si>
  <si>
    <t>12MOB-M168A01-001</t>
  </si>
  <si>
    <t>13-0134-P05-110--</t>
  </si>
  <si>
    <t>21:1191:000798</t>
  </si>
  <si>
    <t>21:0387:000686</t>
  </si>
  <si>
    <t>21:0387:000686:0004:0011:00</t>
  </si>
  <si>
    <t>12MOB-M168A01-002</t>
  </si>
  <si>
    <t>13-0134-P05-111--</t>
  </si>
  <si>
    <t>21:1191:000799</t>
  </si>
  <si>
    <t>21:0387:000686:0004:0012:00</t>
  </si>
  <si>
    <t>12MOB-M174A01-003</t>
  </si>
  <si>
    <t>13-0134-P05-142--</t>
  </si>
  <si>
    <t>21:1191:000800</t>
  </si>
  <si>
    <t>21:0387:000692</t>
  </si>
  <si>
    <t>21:0387:000692:0004:0013:00</t>
  </si>
  <si>
    <t>12MOB-M174A01-011</t>
  </si>
  <si>
    <t>13-0134-P05-150--</t>
  </si>
  <si>
    <t>21:1191:000801</t>
  </si>
  <si>
    <t>21:0387:000692:0004:0021:00</t>
  </si>
  <si>
    <t>12MOB-M174A01-024</t>
  </si>
  <si>
    <t>13-0134-P06-071--</t>
  </si>
  <si>
    <t>21:1191:000802</t>
  </si>
  <si>
    <t>21:0387:000692:0004:0034:00</t>
  </si>
  <si>
    <t>12MOB-M174A01-025</t>
  </si>
  <si>
    <t>13-0134-P06-072--</t>
  </si>
  <si>
    <t>21:1191:000803</t>
  </si>
  <si>
    <t>21:0387:000692:0004:0035:00</t>
  </si>
  <si>
    <t>12MOB-M176A01-019</t>
  </si>
  <si>
    <t>13-0134-P05-178--</t>
  </si>
  <si>
    <t>21:1191:000804</t>
  </si>
  <si>
    <t>21:0387:000694</t>
  </si>
  <si>
    <t>21:0387:000694:0004:0029:00</t>
  </si>
  <si>
    <t>12MOB-M176A01-030</t>
  </si>
  <si>
    <t>13-0134-P06-077--</t>
  </si>
  <si>
    <t>21:1191:000805</t>
  </si>
  <si>
    <t>21:0387:000694:0004:0040:00</t>
  </si>
  <si>
    <t>12MOB-M177A01-001</t>
  </si>
  <si>
    <t>13-0134-P05-180--</t>
  </si>
  <si>
    <t>21:1191:000806</t>
  </si>
  <si>
    <t>21:0387:000695</t>
  </si>
  <si>
    <t>21:0387:000695:0004:0011:00</t>
  </si>
  <si>
    <t>12MOB-M177A01-003</t>
  </si>
  <si>
    <t>13-0134-P05-182--</t>
  </si>
  <si>
    <t>21:1191:000807</t>
  </si>
  <si>
    <t>21:0387:000695:0004:0013:00</t>
  </si>
  <si>
    <t>12MOB-M177A01-004</t>
  </si>
  <si>
    <t>13-0134-P05-183--</t>
  </si>
  <si>
    <t>21:1191:000808</t>
  </si>
  <si>
    <t>21:0387:000695:0004:0014:00</t>
  </si>
  <si>
    <t>12MOB-M177A01-006</t>
  </si>
  <si>
    <t>13-0134-P05-185--</t>
  </si>
  <si>
    <t>21:1191:000809</t>
  </si>
  <si>
    <t>21:0387:000695:0004:0016:00</t>
  </si>
  <si>
    <t>12MOB-M177A01-007</t>
  </si>
  <si>
    <t>13-0134-P05-186--</t>
  </si>
  <si>
    <t>21:1191:000810</t>
  </si>
  <si>
    <t>21:0387:000695:0004:0017:00</t>
  </si>
  <si>
    <t>12MOB-M177A01-008</t>
  </si>
  <si>
    <t>13-0134-P05-187--</t>
  </si>
  <si>
    <t>21:1191:000811</t>
  </si>
  <si>
    <t>21:0387:000695:0004:0018:00</t>
  </si>
  <si>
    <t>12MOB-M177A01-009</t>
  </si>
  <si>
    <t>13-0134-P05-188--</t>
  </si>
  <si>
    <t>21:1191:000812</t>
  </si>
  <si>
    <t>21:0387:000695:0004:0019:00</t>
  </si>
  <si>
    <t>12MOB-M177A01-010</t>
  </si>
  <si>
    <t>13-0134-P05-189--</t>
  </si>
  <si>
    <t>21:1191:000813</t>
  </si>
  <si>
    <t>21:0387:000695:0004:0020:00</t>
  </si>
  <si>
    <t>12MOB-M177A01-011</t>
  </si>
  <si>
    <t>13-0134-P05-190--</t>
  </si>
  <si>
    <t>21:1191:000814</t>
  </si>
  <si>
    <t>21:0387:000695:0004:0021:00</t>
  </si>
  <si>
    <t>12MOB-M177A01-012</t>
  </si>
  <si>
    <t>13-0134-P05-191--</t>
  </si>
  <si>
    <t>21:1191:000815</t>
  </si>
  <si>
    <t>21:0387:000695:0004:0022:00</t>
  </si>
  <si>
    <t>12MOB-M177A01-013</t>
  </si>
  <si>
    <t>13-0134-P05-192--</t>
  </si>
  <si>
    <t>21:1191:000816</t>
  </si>
  <si>
    <t>21:0387:000695:0004:0023:00</t>
  </si>
  <si>
    <t>12MOB-M177A01-015</t>
  </si>
  <si>
    <t>13-0134-P05-194--</t>
  </si>
  <si>
    <t>21:1191:000817</t>
  </si>
  <si>
    <t>21:0387:000695:0004:0025:00</t>
  </si>
  <si>
    <t>12MOB-M177A01-016</t>
  </si>
  <si>
    <t>13-0134-P05-195--</t>
  </si>
  <si>
    <t>21:1191:000818</t>
  </si>
  <si>
    <t>21:0387:000695:0004:0026:00</t>
  </si>
  <si>
    <t>12MOB-M177A01-017</t>
  </si>
  <si>
    <t>13-0134-P05-196--</t>
  </si>
  <si>
    <t>21:1191:000819</t>
  </si>
  <si>
    <t>21:0387:000695:0004:0027:00</t>
  </si>
  <si>
    <t>12MOB-M177A01-018</t>
  </si>
  <si>
    <t>13-0134-P05-197--</t>
  </si>
  <si>
    <t>21:1191:000820</t>
  </si>
  <si>
    <t>21:0387:000695:0004:0028:00</t>
  </si>
  <si>
    <t>12MOB-M177A01-019</t>
  </si>
  <si>
    <t>13-0134-P05-198--</t>
  </si>
  <si>
    <t>21:1191:000821</t>
  </si>
  <si>
    <t>21:0387:000695:0004:0029:00</t>
  </si>
  <si>
    <t>12MOB-M177A01-021</t>
  </si>
  <si>
    <t>13-0134-P05-200--</t>
  </si>
  <si>
    <t>21:1191:000822</t>
  </si>
  <si>
    <t>21:0387:000695:0004:0031:00</t>
  </si>
  <si>
    <t>12MOB-M178A01-002</t>
  </si>
  <si>
    <t>13-0134-P05-201--</t>
  </si>
  <si>
    <t>21:1191:000823</t>
  </si>
  <si>
    <t>21:0387:000696</t>
  </si>
  <si>
    <t>21:0387:000696:0004:0012:00</t>
  </si>
  <si>
    <t>12MOB-M178A01-003</t>
  </si>
  <si>
    <t>13-0134-P05-202--</t>
  </si>
  <si>
    <t>21:1191:000824</t>
  </si>
  <si>
    <t>21:0387:000696:0004:0013:00</t>
  </si>
  <si>
    <t>12MOB-M178A01-004</t>
  </si>
  <si>
    <t>13-0134-P05-203--</t>
  </si>
  <si>
    <t>21:1191:000825</t>
  </si>
  <si>
    <t>21:0387:000696:0004:0014:00</t>
  </si>
  <si>
    <t>12MOB-M179B01-001</t>
  </si>
  <si>
    <t>13-0134-P05-207--</t>
  </si>
  <si>
    <t>21:1191:000826</t>
  </si>
  <si>
    <t>21:0387:000697</t>
  </si>
  <si>
    <t>21:0387:000697:0005:0011:00</t>
  </si>
  <si>
    <t>12MOB-M179B01-003</t>
  </si>
  <si>
    <t>13-0134-P05-209--</t>
  </si>
  <si>
    <t>21:1191:000827</t>
  </si>
  <si>
    <t>21:0387:000697:0005:0013:00</t>
  </si>
  <si>
    <t>12MOB-M179B01-004</t>
  </si>
  <si>
    <t>13-0134-P05-210--</t>
  </si>
  <si>
    <t>21:1191:000828</t>
  </si>
  <si>
    <t>21:0387:000697:0005:0014:00</t>
  </si>
  <si>
    <t>12MOB-M179B01-005</t>
  </si>
  <si>
    <t>13-0134-P05-211--</t>
  </si>
  <si>
    <t>21:1191:000829</t>
  </si>
  <si>
    <t>21:0387:000697:0005:0015:00</t>
  </si>
  <si>
    <t>12MOB-M179B01-006</t>
  </si>
  <si>
    <t>13-0134-P05-212--</t>
  </si>
  <si>
    <t>21:1191:000830</t>
  </si>
  <si>
    <t>21:0387:000697:0005:0016:00</t>
  </si>
  <si>
    <t>12MOB-M179B01-007</t>
  </si>
  <si>
    <t>13-0134-P05-213--</t>
  </si>
  <si>
    <t>21:1191:000831</t>
  </si>
  <si>
    <t>21:0387:000697:0005:0017:00</t>
  </si>
  <si>
    <t>12MOB-M179B01-009</t>
  </si>
  <si>
    <t>13-0134-P05-215--</t>
  </si>
  <si>
    <t>21:1191:000832</t>
  </si>
  <si>
    <t>21:0387:000697:0005:0019:00</t>
  </si>
  <si>
    <t>12MOB-M179B01-010</t>
  </si>
  <si>
    <t>13-0134-P05-216--</t>
  </si>
  <si>
    <t>21:1191:000833</t>
  </si>
  <si>
    <t>21:0387:000697:0005:0020:00</t>
  </si>
  <si>
    <t>12MOB-M179B01-011</t>
  </si>
  <si>
    <t>13-0134-P05-217--</t>
  </si>
  <si>
    <t>21:1191:000834</t>
  </si>
  <si>
    <t>21:0387:000697:0005:0021:00</t>
  </si>
  <si>
    <t>12MOB-M179B01-012</t>
  </si>
  <si>
    <t>13-0134-P05-218--</t>
  </si>
  <si>
    <t>21:1191:000835</t>
  </si>
  <si>
    <t>21:0387:000697:0005:0022:00</t>
  </si>
  <si>
    <t>12MOB-M179B01-013</t>
  </si>
  <si>
    <t>13-0134-P05-219--</t>
  </si>
  <si>
    <t>21:1191:000836</t>
  </si>
  <si>
    <t>21:0387:000697:0005:0023:00</t>
  </si>
  <si>
    <t>12MOB-M179B01-015</t>
  </si>
  <si>
    <t>13-0134-P05-221--</t>
  </si>
  <si>
    <t>21:1191:000837</t>
  </si>
  <si>
    <t>21:0387:000697:0005:0025:00</t>
  </si>
  <si>
    <t>12MOB-M179B01-017</t>
  </si>
  <si>
    <t>13-0134-P05-223--</t>
  </si>
  <si>
    <t>21:1191:000838</t>
  </si>
  <si>
    <t>21:0387:000697:0005:0027:00</t>
  </si>
  <si>
    <t>12MOB-M179B01-018</t>
  </si>
  <si>
    <t>13-0134-P05-224--</t>
  </si>
  <si>
    <t>21:1191:000839</t>
  </si>
  <si>
    <t>21:0387:000697:0005:0028:00</t>
  </si>
  <si>
    <t>12MOB-M179B01-019</t>
  </si>
  <si>
    <t>13-0134-P05-225--</t>
  </si>
  <si>
    <t>21:1191:000840</t>
  </si>
  <si>
    <t>21:0387:000697:0005:0029:00</t>
  </si>
  <si>
    <t>12MOB-M180A01-001</t>
  </si>
  <si>
    <t>13-0134-P06-058--</t>
  </si>
  <si>
    <t>21:1191:000841</t>
  </si>
  <si>
    <t>21:0387:000698</t>
  </si>
  <si>
    <t>21:0387:000698:0004:0011:00</t>
  </si>
  <si>
    <t>12MOB-M180A01-003</t>
  </si>
  <si>
    <t>13-0134-P05-227--</t>
  </si>
  <si>
    <t>21:1191:000842</t>
  </si>
  <si>
    <t>21:0387:000698:0004:0013:00</t>
  </si>
  <si>
    <t>12MOB-M180A01-006</t>
  </si>
  <si>
    <t>13-0134-P05-230--</t>
  </si>
  <si>
    <t>21:1191:000843</t>
  </si>
  <si>
    <t>21:0387:000698:0004:0016:00</t>
  </si>
  <si>
    <t>12MOB-M180A01-007</t>
  </si>
  <si>
    <t>13-0134-P05-231--</t>
  </si>
  <si>
    <t>21:1191:000844</t>
  </si>
  <si>
    <t>21:0387:000698:0004:0017:00</t>
  </si>
  <si>
    <t>12MOB-M180A01-012</t>
  </si>
  <si>
    <t>13-0134-P05-236--</t>
  </si>
  <si>
    <t>21:1191:000845</t>
  </si>
  <si>
    <t>21:0387:000698:0004:0022:00</t>
  </si>
  <si>
    <t>12MOB-M180A01-014</t>
  </si>
  <si>
    <t>13-0134-P06-073--</t>
  </si>
  <si>
    <t>21:1191:000846</t>
  </si>
  <si>
    <t>21:0387:000698:0004:0024:00</t>
  </si>
  <si>
    <t>12MOB-M180A01-016</t>
  </si>
  <si>
    <t>13-0134-P06-075--</t>
  </si>
  <si>
    <t>21:1191:000847</t>
  </si>
  <si>
    <t>21:0387:000698:0004:0026:00</t>
  </si>
  <si>
    <t>12MOB-M182A01-033</t>
  </si>
  <si>
    <t>13-0134-P06-076--</t>
  </si>
  <si>
    <t>21:1191:000848</t>
  </si>
  <si>
    <t>21:0387:000700</t>
  </si>
  <si>
    <t>21:0387:000700:0004:0043:00</t>
  </si>
  <si>
    <t>CR_PRB2011_1_01</t>
  </si>
  <si>
    <t>21:1191:000849</t>
  </si>
  <si>
    <t>CR_PRB2011_1_02</t>
  </si>
  <si>
    <t>21:1191:000850</t>
  </si>
  <si>
    <t>CR_PRB2011_1_03</t>
  </si>
  <si>
    <t>21:1191:000851</t>
  </si>
  <si>
    <t>CR_PRB2011_1_04</t>
  </si>
  <si>
    <t>21:1191:000852</t>
  </si>
  <si>
    <t>CR_PRB2011_1_05</t>
  </si>
  <si>
    <t>21:1191:000853</t>
  </si>
  <si>
    <t>CR_PRB2011_1_06</t>
  </si>
  <si>
    <t>21:1191:000854</t>
  </si>
  <si>
    <t>CR_PRB2011_1_07</t>
  </si>
  <si>
    <t>21:1191:000855</t>
  </si>
  <si>
    <t>CR_PRB2012_1_01</t>
  </si>
  <si>
    <t>21:1191:000856</t>
  </si>
  <si>
    <t>CR_PRB2012_1_02</t>
  </si>
  <si>
    <t>21:1191:000857</t>
  </si>
  <si>
    <t>CR_PRB2012_1_03</t>
  </si>
  <si>
    <t>21:1191:000858</t>
  </si>
  <si>
    <t>CR_PRB2012_1_04</t>
  </si>
  <si>
    <t>21:1191:000859</t>
  </si>
  <si>
    <t>CR_PRB2012_1_05</t>
  </si>
  <si>
    <t>21:1191:000860</t>
  </si>
  <si>
    <t>CR_PRB2012_1_06</t>
  </si>
  <si>
    <t>21:1191:000861</t>
  </si>
  <si>
    <t>CR_PRB2012_1_07</t>
  </si>
  <si>
    <t>21:1191:000862</t>
  </si>
  <si>
    <t>CR_PRB2012_1_08</t>
  </si>
  <si>
    <t>21:1191:000863</t>
  </si>
  <si>
    <t>CR_PRB2012_1_09</t>
  </si>
  <si>
    <t>21:1191:000864</t>
  </si>
  <si>
    <t>CR_PRB2012_1_10</t>
  </si>
  <si>
    <t>21:1191:000865</t>
  </si>
  <si>
    <t>CR_PRB2012_1_11</t>
  </si>
  <si>
    <t>21:1191:000866</t>
  </si>
  <si>
    <t>CR_PRB2012_1_12</t>
  </si>
  <si>
    <t>21:1191:000867</t>
  </si>
  <si>
    <t>CR_PRB2012_1_13</t>
  </si>
  <si>
    <t>21:1191:000868</t>
  </si>
  <si>
    <t>CR_PRB2012_1_14</t>
  </si>
  <si>
    <t>21:1191:000869</t>
  </si>
  <si>
    <t>CR_PRB2012_1_15</t>
  </si>
  <si>
    <t>21:1191:000870</t>
  </si>
  <si>
    <t>CR_PRB2011_1_08</t>
  </si>
  <si>
    <t>21:1191:000871</t>
  </si>
  <si>
    <t>CR_PRB2011_1_09</t>
  </si>
  <si>
    <t>21:1191:000872</t>
  </si>
  <si>
    <t>CR_PRB2011_1_10</t>
  </si>
  <si>
    <t>21:1191:000873</t>
  </si>
  <si>
    <t>CR_PRB2011_1_11</t>
  </si>
  <si>
    <t>21:1191:000874</t>
  </si>
  <si>
    <t>CR_PRB2011_1_12</t>
  </si>
  <si>
    <t>21:1191:000875</t>
  </si>
  <si>
    <t>CR_PRB2011_1_13</t>
  </si>
  <si>
    <t>21:1191:000876</t>
  </si>
  <si>
    <t>CR_PRB2011_1_14</t>
  </si>
  <si>
    <t>21:1191:000877</t>
  </si>
  <si>
    <t>CR_PRB2011_1_15</t>
  </si>
  <si>
    <t>21:1191:000878</t>
  </si>
  <si>
    <t>CR_PRB2011_1_16</t>
  </si>
  <si>
    <t>21:1191:000879</t>
  </si>
  <si>
    <t>CR_PRB2011_1_17</t>
  </si>
  <si>
    <t>21:1191:000880</t>
  </si>
  <si>
    <t>CR_PRB2011_1_18</t>
  </si>
  <si>
    <t>21:1191:000881</t>
  </si>
  <si>
    <t>CR_PRB2011_1_19</t>
  </si>
  <si>
    <t>21:1191:000882</t>
  </si>
  <si>
    <t>CR_PRB2011_1_20</t>
  </si>
  <si>
    <t>21:1191:000883</t>
  </si>
  <si>
    <t>CR_PRB2011_1_21</t>
  </si>
  <si>
    <t>21:1191:000884</t>
  </si>
  <si>
    <t>CR_PRB2011_1_22</t>
  </si>
  <si>
    <t>21:1191:000885</t>
  </si>
  <si>
    <t>CR_PRB2011_1_23</t>
  </si>
  <si>
    <t>21:1191:000886</t>
  </si>
  <si>
    <t>CR_PRB2011_1_24</t>
  </si>
  <si>
    <t>21:1191:000887</t>
  </si>
  <si>
    <t>CR_PRB2011_1_25</t>
  </si>
  <si>
    <t>21:1191:000888</t>
  </si>
  <si>
    <t>CR_PRB2011_1_26</t>
  </si>
  <si>
    <t>21:1191:000889</t>
  </si>
  <si>
    <t>CR_PRB2011_1_27</t>
  </si>
  <si>
    <t>21:1191:000890</t>
  </si>
  <si>
    <t>CR_PRB2011_1_28</t>
  </si>
  <si>
    <t>21:1191:000891</t>
  </si>
  <si>
    <t>CR_PRB2011_1_29</t>
  </si>
  <si>
    <t>21:1191:000892</t>
  </si>
  <si>
    <t>CR_PRB2011_1_30</t>
  </si>
  <si>
    <t>21:1191:000893</t>
  </si>
  <si>
    <t>CR_PRB2012_1_16</t>
  </si>
  <si>
    <t>21:1191:000894</t>
  </si>
  <si>
    <t>CR_PRB2012_1_17</t>
  </si>
  <si>
    <t>21:1191:000895</t>
  </si>
  <si>
    <t>CR_PRB2012_1_18</t>
  </si>
  <si>
    <t>21:1191:000896</t>
  </si>
  <si>
    <t>CR_PRB2012_1_19</t>
  </si>
  <si>
    <t>21:1191:000897</t>
  </si>
  <si>
    <t>CR_PRB2012_1_20</t>
  </si>
  <si>
    <t>21:1191:000898</t>
  </si>
  <si>
    <t>CR_PRB2012_1_21</t>
  </si>
  <si>
    <t>21:1191:000899</t>
  </si>
  <si>
    <t>CR_PRB2012_1_22</t>
  </si>
  <si>
    <t>21:1191:000900</t>
  </si>
  <si>
    <t>CR_PRB2012_1_23</t>
  </si>
  <si>
    <t>21:1191:000901</t>
  </si>
  <si>
    <t>CR_PRB2012_1_24</t>
  </si>
  <si>
    <t>21:1191:000902</t>
  </si>
  <si>
    <t>CR_PRB2012_1_25</t>
  </si>
  <si>
    <t>21:1191:000903</t>
  </si>
  <si>
    <t>CR_PRB2012_1_26</t>
  </si>
  <si>
    <t>21:1191:000904</t>
  </si>
  <si>
    <t>CR_PRB2012_1_27</t>
  </si>
  <si>
    <t>21:1191:000905</t>
  </si>
  <si>
    <t>CR_PRB2012_1_28</t>
  </si>
  <si>
    <t>21:1191:000906</t>
  </si>
  <si>
    <t>CR_PRB2012_1_29</t>
  </si>
  <si>
    <t>21:1191:000907</t>
  </si>
  <si>
    <t>CR_PRB2012_1_30</t>
  </si>
  <si>
    <t>21:1191:000908</t>
  </si>
  <si>
    <t>CR_PRB2012_1_31</t>
  </si>
  <si>
    <t>21:1191:000909</t>
  </si>
  <si>
    <t>CR_PRB2012_1_32</t>
  </si>
  <si>
    <t>21:1191:000910</t>
  </si>
  <si>
    <t>CR_PRB2012_1_33</t>
  </si>
  <si>
    <t>21:1191:000911</t>
  </si>
  <si>
    <t>CR_PRB2012_1_34</t>
  </si>
  <si>
    <t>21:1191:000912</t>
  </si>
  <si>
    <t>CR_PRB2012_1_35</t>
  </si>
  <si>
    <t>21:1191:000913</t>
  </si>
  <si>
    <t>CR_PRB2012_1_36</t>
  </si>
  <si>
    <t>21:1191:000914</t>
  </si>
  <si>
    <t>CR_PRB2012_1_37</t>
  </si>
  <si>
    <t>21:1191:000915</t>
  </si>
  <si>
    <t>CR_PRB2012_1_38</t>
  </si>
  <si>
    <t>21:1191:000916</t>
  </si>
  <si>
    <t>CR_PRB2012_1_39</t>
  </si>
  <si>
    <t>21:1191:000917</t>
  </si>
  <si>
    <t>CR_PRB2012_1_40</t>
  </si>
  <si>
    <t>21:1191:000918</t>
  </si>
  <si>
    <t>CR_PRB2012_1_41</t>
  </si>
  <si>
    <t>21:1191:000919</t>
  </si>
  <si>
    <t>CR_PRB2012_1_42</t>
  </si>
  <si>
    <t>21:1191:000920</t>
  </si>
  <si>
    <t>CR_PRB2012_1_43</t>
  </si>
  <si>
    <t>21:1191:000921</t>
  </si>
  <si>
    <t>CR_PRB2012_1_44</t>
  </si>
  <si>
    <t>21:1191:000922</t>
  </si>
  <si>
    <t>CR_PRB2012_1_45</t>
  </si>
  <si>
    <t>21:1191:000923</t>
  </si>
  <si>
    <t>CR_PRB2012_1_46</t>
  </si>
  <si>
    <t>21:1191:000924</t>
  </si>
  <si>
    <t>CR_PRB2012_1_47</t>
  </si>
  <si>
    <t>21:1191:000925</t>
  </si>
  <si>
    <t>CR_PRB2012_1_48</t>
  </si>
  <si>
    <t>21:1191:000926</t>
  </si>
  <si>
    <t>CR_PRB2012_1_49</t>
  </si>
  <si>
    <t>21:1191:000927</t>
  </si>
  <si>
    <t>CR_PRB2012_1_50</t>
  </si>
  <si>
    <t>21:1191:000928</t>
  </si>
  <si>
    <t>CR_PRB2012_1_51</t>
  </si>
  <si>
    <t>21:1191:000929</t>
  </si>
  <si>
    <t>CR_PRB2012_1_52</t>
  </si>
  <si>
    <t>21:1191:000930</t>
  </si>
  <si>
    <t>CR_PRB2012_1_53</t>
  </si>
  <si>
    <t>21:1191:000931</t>
  </si>
  <si>
    <t>CR_PRB2012_1_54</t>
  </si>
  <si>
    <t>21:1191:000932</t>
  </si>
  <si>
    <t>CR_PRB2012_1_55</t>
  </si>
  <si>
    <t>21:1191:000933</t>
  </si>
  <si>
    <t>CR_PRB2012_1_56</t>
  </si>
  <si>
    <t>21:1191:000934</t>
  </si>
  <si>
    <t>12MOB-C077A01-001</t>
  </si>
  <si>
    <t>13-0134-P02-182--</t>
  </si>
  <si>
    <t>21:1191:000935</t>
  </si>
  <si>
    <t>21:0387:000358:0004:0011:00</t>
  </si>
  <si>
    <t>12MOB-C182A01-022</t>
  </si>
  <si>
    <t>13-0134-P02-002--</t>
  </si>
  <si>
    <t>21:1191:000936</t>
  </si>
  <si>
    <t>21:0387:000463</t>
  </si>
  <si>
    <t>21:0387:000463:0004:0032:00</t>
  </si>
  <si>
    <t>12MOB-C182A01-023</t>
  </si>
  <si>
    <t>13-0134-P02-003--</t>
  </si>
  <si>
    <t>21:1191:000937</t>
  </si>
  <si>
    <t>21:0387:000463:0004:0033:00</t>
  </si>
  <si>
    <t>12MOB-C182A01-024</t>
  </si>
  <si>
    <t>13-0134-P02-004--</t>
  </si>
  <si>
    <t>21:1191:000938</t>
  </si>
  <si>
    <t>21:0387:000463:0004:0034:00</t>
  </si>
  <si>
    <t>12MOB-C182A01-025</t>
  </si>
  <si>
    <t>13-0134-P02-005--</t>
  </si>
  <si>
    <t>21:1191:000939</t>
  </si>
  <si>
    <t>21:0387:000463:0004:0035:00</t>
  </si>
  <si>
    <t>12MOB-C182A01-026</t>
  </si>
  <si>
    <t>13-0134-P02-006--</t>
  </si>
  <si>
    <t>21:1191:000940</t>
  </si>
  <si>
    <t>21:0387:000463:0004:0036:00</t>
  </si>
  <si>
    <t>12MOB-C211A01-008-r1</t>
  </si>
  <si>
    <t>13-0134-P02-157--</t>
  </si>
  <si>
    <t>21:1191:000941</t>
  </si>
  <si>
    <t>21:0387:000492:0004:0018:01</t>
  </si>
  <si>
    <t>12MOB-M011A01-001</t>
  </si>
  <si>
    <t>13-0134-P02-001--</t>
  </si>
  <si>
    <t>21:1191:000942</t>
  </si>
  <si>
    <t>21:0387:000528:0004:0011:00</t>
  </si>
  <si>
    <t>12MOB-M127A01-027</t>
  </si>
  <si>
    <t>13-0134-P06-079--</t>
  </si>
  <si>
    <t>21:1191:000943</t>
  </si>
  <si>
    <t>21:0387:000644</t>
  </si>
  <si>
    <t>21:0387:000644:0004:0037:00</t>
  </si>
  <si>
    <t>12MOB-M144C01-033</t>
  </si>
  <si>
    <t>13-0134-P01-028--</t>
  </si>
  <si>
    <t>21:1191:000944</t>
  </si>
  <si>
    <t>21:0387:000662:0004:0043:00</t>
  </si>
  <si>
    <t>CR_PRB2012_2_01</t>
  </si>
  <si>
    <t>21:1191:000945</t>
  </si>
  <si>
    <t>CR_PRB2012_2_02</t>
  </si>
  <si>
    <t>21:1191:000946</t>
  </si>
  <si>
    <t>CR_PRB2012_2_03</t>
  </si>
  <si>
    <t>21:1191:000947</t>
  </si>
  <si>
    <t>CR_PRB2012_2_04</t>
  </si>
  <si>
    <t>21:1191:000948</t>
  </si>
  <si>
    <t>CR_PRB2012_2_05</t>
  </si>
  <si>
    <t>21:1191:000949</t>
  </si>
  <si>
    <t>11MOB-C006A01-001</t>
  </si>
  <si>
    <t>12-0530-P01-006--</t>
  </si>
  <si>
    <t>21:1191:000950</t>
  </si>
  <si>
    <t>21:0387:000079</t>
  </si>
  <si>
    <t>21:0387:000079:0004:0011:00</t>
  </si>
  <si>
    <t>11MOB-C008A01-010</t>
  </si>
  <si>
    <t>12-0530-P01-007--</t>
  </si>
  <si>
    <t>21:1191:000951</t>
  </si>
  <si>
    <t>21:0387:000081:0007:0020:00</t>
  </si>
  <si>
    <t>11MOB-C008A01-011</t>
  </si>
  <si>
    <t>12-0530-P01-008--</t>
  </si>
  <si>
    <t>21:1191:000952</t>
  </si>
  <si>
    <t>21:0387:000081:0007:0021:00</t>
  </si>
  <si>
    <t>11MOB-C009A01-001</t>
  </si>
  <si>
    <t>12-0530-P01-009--</t>
  </si>
  <si>
    <t>21:1191:000953</t>
  </si>
  <si>
    <t>21:0387:000082</t>
  </si>
  <si>
    <t>21:0387:000082:0004:0011:00</t>
  </si>
  <si>
    <t>11MOB-C011A01-003</t>
  </si>
  <si>
    <t>12-0530-P01-010--</t>
  </si>
  <si>
    <t>21:1191:000954</t>
  </si>
  <si>
    <t>21:0387:000084:0004:0013:00</t>
  </si>
  <si>
    <t>11MOB-C011A01-004</t>
  </si>
  <si>
    <t>12-0530-P01-011--</t>
  </si>
  <si>
    <t>21:1191:000955</t>
  </si>
  <si>
    <t>21:0387:000084:0004:0014:00</t>
  </si>
  <si>
    <t>11MOB-C017A01-001</t>
  </si>
  <si>
    <t>12-0530-P01-012--</t>
  </si>
  <si>
    <t>21:1191:000956</t>
  </si>
  <si>
    <t>21:0387:000090:0004:0011:00</t>
  </si>
  <si>
    <t>11MOB-C017A01-003</t>
  </si>
  <si>
    <t>12-0530-P01-014--</t>
  </si>
  <si>
    <t>21:1191:000957</t>
  </si>
  <si>
    <t>21:0387:000090:0004:0013:00</t>
  </si>
  <si>
    <t>11MOB-C020A01-001</t>
  </si>
  <si>
    <t>12-0530-P01-015--</t>
  </si>
  <si>
    <t>21:1191:000958</t>
  </si>
  <si>
    <t>21:0387:000093:0004:0011:00</t>
  </si>
  <si>
    <t>11MOB-C022A01-001</t>
  </si>
  <si>
    <t>12-0530-P01-017--</t>
  </si>
  <si>
    <t>21:1191:000959</t>
  </si>
  <si>
    <t>21:0387:000095</t>
  </si>
  <si>
    <t>21:0387:000095:0004:0011:00</t>
  </si>
  <si>
    <t>11MOB-C022A01-002</t>
  </si>
  <si>
    <t>12-0530-P01-018--</t>
  </si>
  <si>
    <t>21:1191:000960</t>
  </si>
  <si>
    <t>21:0387:000095:0004:0012:00</t>
  </si>
  <si>
    <t>11MOB-C022A01-003</t>
  </si>
  <si>
    <t>12-0530-P01-019--</t>
  </si>
  <si>
    <t>21:1191:000961</t>
  </si>
  <si>
    <t>21:0387:000095:0004:0013:00</t>
  </si>
  <si>
    <t>11MOB-C024A01-001</t>
  </si>
  <si>
    <t>12-0530-P01-020--</t>
  </si>
  <si>
    <t>21:1191:000962</t>
  </si>
  <si>
    <t>21:0387:000097</t>
  </si>
  <si>
    <t>21:0387:000097:0004:0011:00</t>
  </si>
  <si>
    <t>11MOB-C025A01-001</t>
  </si>
  <si>
    <t>12-0530-P01-021--</t>
  </si>
  <si>
    <t>21:1191:000963</t>
  </si>
  <si>
    <t>21:0387:000098</t>
  </si>
  <si>
    <t>21:0387:000098:0004:0011:00</t>
  </si>
  <si>
    <t>11MOB-C026A01-003</t>
  </si>
  <si>
    <t>12-0530-P01-022--</t>
  </si>
  <si>
    <t>21:1191:000964</t>
  </si>
  <si>
    <t>21:0387:000099:0004:0013:00</t>
  </si>
  <si>
    <t>11MOB-C026A01-006</t>
  </si>
  <si>
    <t>12-0530-P01-025--</t>
  </si>
  <si>
    <t>21:1191:000965</t>
  </si>
  <si>
    <t>21:0387:000099:0004:0016:00</t>
  </si>
  <si>
    <t>11MOB-C034A01-001</t>
  </si>
  <si>
    <t>12-0530-P01-028--</t>
  </si>
  <si>
    <t>21:1191:000966</t>
  </si>
  <si>
    <t>21:0387:000107</t>
  </si>
  <si>
    <t>21:0387:000107:0004:0011:00</t>
  </si>
  <si>
    <t>11MOB-C034A01-002</t>
  </si>
  <si>
    <t>12-0530-P01-029--</t>
  </si>
  <si>
    <t>21:1191:000967</t>
  </si>
  <si>
    <t>21:0387:000107:0004:0012:00</t>
  </si>
  <si>
    <t>11MOB-C034A01-003</t>
  </si>
  <si>
    <t>12-0530-P01-030--</t>
  </si>
  <si>
    <t>21:1191:000968</t>
  </si>
  <si>
    <t>21:0387:000107:0004:0013:00</t>
  </si>
  <si>
    <t>11MOB-C034A01-004</t>
  </si>
  <si>
    <t>12-0530-P01-031--</t>
  </si>
  <si>
    <t>21:1191:000969</t>
  </si>
  <si>
    <t>21:0387:000107:0004:0014:00</t>
  </si>
  <si>
    <t>11MOB-C037A01-006</t>
  </si>
  <si>
    <t>12-0530-P01-032--</t>
  </si>
  <si>
    <t>21:1191:000970</t>
  </si>
  <si>
    <t>21:0387:000110:0004:0016:00</t>
  </si>
  <si>
    <t>11MOB-C038A01-002</t>
  </si>
  <si>
    <t>12-0530-P01-033--</t>
  </si>
  <si>
    <t>21:1191:000971</t>
  </si>
  <si>
    <t>21:0387:000111:0004:0012:00</t>
  </si>
  <si>
    <t>11MOB-C038A01-003</t>
  </si>
  <si>
    <t>12-0530-P01-034--</t>
  </si>
  <si>
    <t>21:1191:000972</t>
  </si>
  <si>
    <t>21:0387:000111:0004:0013:00</t>
  </si>
  <si>
    <t>11MOB-C044A01-005</t>
  </si>
  <si>
    <t>12-0530-P01-036--</t>
  </si>
  <si>
    <t>21:1191:000973</t>
  </si>
  <si>
    <t>21:0387:000117:0008:0015:00</t>
  </si>
  <si>
    <t>11MOB-C044A01-006</t>
  </si>
  <si>
    <t>12-0530-P01-037--</t>
  </si>
  <si>
    <t>21:1191:000974</t>
  </si>
  <si>
    <t>21:0387:000117:0008:0016:00</t>
  </si>
  <si>
    <t>11MOB-C044A01-007</t>
  </si>
  <si>
    <t>12-0530-P01-038--</t>
  </si>
  <si>
    <t>21:1191:000975</t>
  </si>
  <si>
    <t>21:0387:000117:0008:0017:00</t>
  </si>
  <si>
    <t>11MOB-C044A01-008</t>
  </si>
  <si>
    <t>12-0530-P01-039--</t>
  </si>
  <si>
    <t>21:1191:000976</t>
  </si>
  <si>
    <t>21:0387:000117:0008:0018:00</t>
  </si>
  <si>
    <t>11MOB-C044A01-009</t>
  </si>
  <si>
    <t>12-0530-P01-040--</t>
  </si>
  <si>
    <t>21:1191:000977</t>
  </si>
  <si>
    <t>21:0387:000117:0008:0019:00</t>
  </si>
  <si>
    <t>11MOB-C044A01-010</t>
  </si>
  <si>
    <t>12-0530-P01-041--</t>
  </si>
  <si>
    <t>21:1191:000978</t>
  </si>
  <si>
    <t>21:0387:000117:0008:0020:00</t>
  </si>
  <si>
    <t>11MOB-C044A01-011</t>
  </si>
  <si>
    <t>12-0530-P01-042--</t>
  </si>
  <si>
    <t>21:1191:000979</t>
  </si>
  <si>
    <t>21:0387:000117:0008:0021:00</t>
  </si>
  <si>
    <t>11MOB-C044A01-012</t>
  </si>
  <si>
    <t>12-0530-P01-043--</t>
  </si>
  <si>
    <t>21:1191:000980</t>
  </si>
  <si>
    <t>21:0387:000117:0008:0022:00</t>
  </si>
  <si>
    <t>11MOB-C044A01-013</t>
  </si>
  <si>
    <t>12-0530-P01-044--</t>
  </si>
  <si>
    <t>21:1191:000981</t>
  </si>
  <si>
    <t>21:0387:000117:0008:0023:00</t>
  </si>
  <si>
    <t>11MOB-C044A01-014</t>
  </si>
  <si>
    <t>12-0530-P01-045--</t>
  </si>
  <si>
    <t>21:1191:000982</t>
  </si>
  <si>
    <t>21:0387:000117:0008:0024:00</t>
  </si>
  <si>
    <t>11MOB-C044A01-015</t>
  </si>
  <si>
    <t>12-0530-P01-046--</t>
  </si>
  <si>
    <t>21:1191:000983</t>
  </si>
  <si>
    <t>21:0387:000117:0008:0025:00</t>
  </si>
  <si>
    <t>11MOB-C044A01-016</t>
  </si>
  <si>
    <t>12-0530-P01-047--</t>
  </si>
  <si>
    <t>21:1191:000984</t>
  </si>
  <si>
    <t>21:0387:000117:0008:0026:00</t>
  </si>
  <si>
    <t>11MOB-C044A01-017</t>
  </si>
  <si>
    <t>12-0530-P01-048--</t>
  </si>
  <si>
    <t>21:1191:000985</t>
  </si>
  <si>
    <t>21:0387:000117:0008:0027:00</t>
  </si>
  <si>
    <t>11MOB-C044A01-018</t>
  </si>
  <si>
    <t>12-0530-P01-049--</t>
  </si>
  <si>
    <t>21:1191:000986</t>
  </si>
  <si>
    <t>21:0387:000117:0008:0028:00</t>
  </si>
  <si>
    <t>11MOB-C044A01-019</t>
  </si>
  <si>
    <t>12-0530-P01-050--</t>
  </si>
  <si>
    <t>21:1191:000987</t>
  </si>
  <si>
    <t>21:0387:000117:0008:0029:00</t>
  </si>
  <si>
    <t>11MOB-C050A01-002</t>
  </si>
  <si>
    <t>12-0530-P01-055--</t>
  </si>
  <si>
    <t>21:1191:000988</t>
  </si>
  <si>
    <t>21:0387:000123:0004:0012:00</t>
  </si>
  <si>
    <t>11MOB-C050A01-003</t>
  </si>
  <si>
    <t>12-0530-P01-056--</t>
  </si>
  <si>
    <t>21:1191:000989</t>
  </si>
  <si>
    <t>21:0387:000123:0004:0013:00</t>
  </si>
  <si>
    <t>11MOB-C051B01-003</t>
  </si>
  <si>
    <t>12-0530-P01-057--</t>
  </si>
  <si>
    <t>21:1191:000990</t>
  </si>
  <si>
    <t>21:0387:000124:0007:0013:00</t>
  </si>
  <si>
    <t>11MOB-C052A01-001</t>
  </si>
  <si>
    <t>12-0530-P01-058--</t>
  </si>
  <si>
    <t>21:1191:000991</t>
  </si>
  <si>
    <t>21:0387:000125:0004:0011:00</t>
  </si>
  <si>
    <t>11MOB-C057A01-001</t>
  </si>
  <si>
    <t>12-0530-P01-062--</t>
  </si>
  <si>
    <t>21:1191:000992</t>
  </si>
  <si>
    <t>21:0387:000130</t>
  </si>
  <si>
    <t>21:0387:000130:0004:0011:00</t>
  </si>
  <si>
    <t>11MOB-C059A01-003</t>
  </si>
  <si>
    <t>12-0530-P01-063--</t>
  </si>
  <si>
    <t>21:1191:000993</t>
  </si>
  <si>
    <t>21:0387:000132:0004:0013:00</t>
  </si>
  <si>
    <t>11MOB-C059A01-004</t>
  </si>
  <si>
    <t>12-0530-P01-064--</t>
  </si>
  <si>
    <t>21:1191:000994</t>
  </si>
  <si>
    <t>21:0387:000132:0004:0014:00</t>
  </si>
  <si>
    <t>11MOB-C059A01-005</t>
  </si>
  <si>
    <t>12-0530-P01-065--</t>
  </si>
  <si>
    <t>21:1191:000995</t>
  </si>
  <si>
    <t>21:0387:000132:0004:0015:00</t>
  </si>
  <si>
    <t>11MOB-C059A01-006</t>
  </si>
  <si>
    <t>12-0530-P01-066--</t>
  </si>
  <si>
    <t>21:1191:000996</t>
  </si>
  <si>
    <t>21:0387:000132:0004:0016:00</t>
  </si>
  <si>
    <t>11MOB-C059A01-007</t>
  </si>
  <si>
    <t>12-0530-P01-067--</t>
  </si>
  <si>
    <t>21:1191:000997</t>
  </si>
  <si>
    <t>21:0387:000132:0004:0017:00</t>
  </si>
  <si>
    <t>11MOB-C059A01-008</t>
  </si>
  <si>
    <t>12-0530-P01-068--</t>
  </si>
  <si>
    <t>21:1191:000998</t>
  </si>
  <si>
    <t>21:0387:000132:0004:0018:00</t>
  </si>
  <si>
    <t>11MOB-C062A01-001</t>
  </si>
  <si>
    <t>12-0530-P01-069--</t>
  </si>
  <si>
    <t>21:1191:000999</t>
  </si>
  <si>
    <t>21:0387:000135:0004:0011:00</t>
  </si>
  <si>
    <t>11MOB-C067A01-001</t>
  </si>
  <si>
    <t>12-0530-P01-083--</t>
  </si>
  <si>
    <t>21:1191:001000</t>
  </si>
  <si>
    <t>21:0387:000140:0004:0011:00</t>
  </si>
  <si>
    <t>11MOB-C067A01-002</t>
  </si>
  <si>
    <t>12-0530-P01-084--</t>
  </si>
  <si>
    <t>21:1191:001001</t>
  </si>
  <si>
    <t>21:0387:000140:0004:0012:00</t>
  </si>
  <si>
    <t>11MOB-C067A01-003</t>
  </si>
  <si>
    <t>12-0530-P01-085--</t>
  </si>
  <si>
    <t>21:1191:001002</t>
  </si>
  <si>
    <t>21:0387:000140:0004:0013:00</t>
  </si>
  <si>
    <t>11MOB-C067A01-006</t>
  </si>
  <si>
    <t>12-0530-P01-088--</t>
  </si>
  <si>
    <t>21:1191:001003</t>
  </si>
  <si>
    <t>21:0387:000140:0004:0016:00</t>
  </si>
  <si>
    <t>11MOB-C068A01-001</t>
  </si>
  <si>
    <t>12-0530-P01-090--</t>
  </si>
  <si>
    <t>21:1191:001004</t>
  </si>
  <si>
    <t>21:0387:000141:0004:0011:00</t>
  </si>
  <si>
    <t>11MOB-C068A01-002</t>
  </si>
  <si>
    <t>12-0530-P01-091--</t>
  </si>
  <si>
    <t>21:1191:001005</t>
  </si>
  <si>
    <t>21:0387:000141:0004:0012:00</t>
  </si>
  <si>
    <t>11MOB-C068A01-003</t>
  </si>
  <si>
    <t>12-0530-P01-092--</t>
  </si>
  <si>
    <t>21:1191:001006</t>
  </si>
  <si>
    <t>21:0387:000141:0004:0013:00</t>
  </si>
  <si>
    <t>11MOB-C069C01-001</t>
  </si>
  <si>
    <t>12-0530-P01-095--</t>
  </si>
  <si>
    <t>21:1191:001007</t>
  </si>
  <si>
    <t>21:0387:000142:0004:0011:00</t>
  </si>
  <si>
    <t>11MOB-C070A01-002</t>
  </si>
  <si>
    <t>12-0530-P01-096--</t>
  </si>
  <si>
    <t>21:1191:001008</t>
  </si>
  <si>
    <t>21:0387:000143:0004:0012:00</t>
  </si>
  <si>
    <t>11MOB-C078A01-001</t>
  </si>
  <si>
    <t>12-0530-P01-099--</t>
  </si>
  <si>
    <t>21:1191:001009</t>
  </si>
  <si>
    <t>21:0387:000151</t>
  </si>
  <si>
    <t>21:0387:000151:0004:0011:00</t>
  </si>
  <si>
    <t>11MOB-C078A01-002</t>
  </si>
  <si>
    <t>12-0530-P01-100--</t>
  </si>
  <si>
    <t>21:1191:001010</t>
  </si>
  <si>
    <t>21:0387:000151:0004:0012:00</t>
  </si>
  <si>
    <t>11MOB-C078A01-003</t>
  </si>
  <si>
    <t>12-0530-P01-101--</t>
  </si>
  <si>
    <t>21:1191:001011</t>
  </si>
  <si>
    <t>21:0387:000151:0004:0013:00</t>
  </si>
  <si>
    <t>11MOB-C078A01-004</t>
  </si>
  <si>
    <t>12-0530-P01-102--</t>
  </si>
  <si>
    <t>21:1191:001012</t>
  </si>
  <si>
    <t>21:0387:000151:0004:0014:00</t>
  </si>
  <si>
    <t>11MOB-C078A01-005</t>
  </si>
  <si>
    <t>12-0530-P01-103--</t>
  </si>
  <si>
    <t>21:1191:001013</t>
  </si>
  <si>
    <t>21:0387:000151:0004:0015:00</t>
  </si>
  <si>
    <t>11MOB-C078A01-006</t>
  </si>
  <si>
    <t>12-0530-P01-104--</t>
  </si>
  <si>
    <t>21:1191:001014</t>
  </si>
  <si>
    <t>21:0387:000151:0004:0016:00</t>
  </si>
  <si>
    <t>11MOB-C078A01-007</t>
  </si>
  <si>
    <t>12-0530-P01-105--</t>
  </si>
  <si>
    <t>21:1191:001015</t>
  </si>
  <si>
    <t>21:0387:000151:0004:0017:00</t>
  </si>
  <si>
    <t>11MOB-C078A01-008</t>
  </si>
  <si>
    <t>12-0530-P01-106--</t>
  </si>
  <si>
    <t>21:1191:001016</t>
  </si>
  <si>
    <t>21:0387:000151:0004:0018:00</t>
  </si>
  <si>
    <t>11MOB-C078A01-009</t>
  </si>
  <si>
    <t>12-0530-P01-107--</t>
  </si>
  <si>
    <t>21:1191:001017</t>
  </si>
  <si>
    <t>21:0387:000151:0004:0019:00</t>
  </si>
  <si>
    <t>11MOB-C078A01-010</t>
  </si>
  <si>
    <t>12-0530-P01-108--</t>
  </si>
  <si>
    <t>21:1191:001018</t>
  </si>
  <si>
    <t>21:0387:000151:0004:0020:00</t>
  </si>
  <si>
    <t>11MOB-C078A01-011</t>
  </si>
  <si>
    <t>12-0530-P01-109--</t>
  </si>
  <si>
    <t>21:1191:001019</t>
  </si>
  <si>
    <t>21:0387:000151:0004:0021:00</t>
  </si>
  <si>
    <t>11MOB-C078A01-012</t>
  </si>
  <si>
    <t>12-0530-P01-110--</t>
  </si>
  <si>
    <t>21:1191:001020</t>
  </si>
  <si>
    <t>21:0387:000151:0004:0022:00</t>
  </si>
  <si>
    <t>11MOB-C078A01-013</t>
  </si>
  <si>
    <t>12-0530-P01-111--</t>
  </si>
  <si>
    <t>21:1191:001021</t>
  </si>
  <si>
    <t>21:0387:000151:0004:0023:00</t>
  </si>
  <si>
    <t>11MOB-C078A01-014</t>
  </si>
  <si>
    <t>12-0530-P01-112--</t>
  </si>
  <si>
    <t>21:1191:001022</t>
  </si>
  <si>
    <t>21:0387:000151:0004:0024:00</t>
  </si>
  <si>
    <t>11MOB-C078A01-015</t>
  </si>
  <si>
    <t>12-0530-P01-113--</t>
  </si>
  <si>
    <t>21:1191:001023</t>
  </si>
  <si>
    <t>21:0387:000151:0004:0025:00</t>
  </si>
  <si>
    <t>11MOB-C078A01-016</t>
  </si>
  <si>
    <t>12-0530-P01-114--</t>
  </si>
  <si>
    <t>21:1191:001024</t>
  </si>
  <si>
    <t>21:0387:000151:0004:0026:00</t>
  </si>
  <si>
    <t>11MOB-C078A01-017</t>
  </si>
  <si>
    <t>12-0530-P01-115--</t>
  </si>
  <si>
    <t>21:1191:001025</t>
  </si>
  <si>
    <t>21:0387:000151:0004:0027:00</t>
  </si>
  <si>
    <t>11MOB-C078A01-018</t>
  </si>
  <si>
    <t>12-0530-P01-116--</t>
  </si>
  <si>
    <t>21:1191:001026</t>
  </si>
  <si>
    <t>21:0387:000151:0004:0028:00</t>
  </si>
  <si>
    <t>11MOB-C078A01-019</t>
  </si>
  <si>
    <t>12-0530-P01-117--</t>
  </si>
  <si>
    <t>21:1191:001027</t>
  </si>
  <si>
    <t>21:0387:000151:0004:0029:00</t>
  </si>
  <si>
    <t>11MOB-C079A01-001</t>
  </si>
  <si>
    <t>12-0530-P01-118--</t>
  </si>
  <si>
    <t>21:1191:001028</t>
  </si>
  <si>
    <t>21:0387:000152</t>
  </si>
  <si>
    <t>21:0387:000152:0004:0011:00</t>
  </si>
  <si>
    <t>11MOB-C079A01-002</t>
  </si>
  <si>
    <t>12-0530-P01-119--</t>
  </si>
  <si>
    <t>21:1191:001029</t>
  </si>
  <si>
    <t>21:0387:000152:0004:0012:00</t>
  </si>
  <si>
    <t>11MOB-C082A01-001</t>
  </si>
  <si>
    <t>12-0530-P01-120--</t>
  </si>
  <si>
    <t>21:1191:001030</t>
  </si>
  <si>
    <t>21:0387:000155</t>
  </si>
  <si>
    <t>21:0387:000155:0004:0011:00</t>
  </si>
  <si>
    <t>11MOB-C082A01-002</t>
  </si>
  <si>
    <t>12-0530-P01-121--</t>
  </si>
  <si>
    <t>21:1191:001031</t>
  </si>
  <si>
    <t>21:0387:000155:0004:0012:00</t>
  </si>
  <si>
    <t>11MOB-C082A01-003</t>
  </si>
  <si>
    <t>12-0530-P01-122--</t>
  </si>
  <si>
    <t>21:1191:001032</t>
  </si>
  <si>
    <t>21:0387:000155:0004:0013:00</t>
  </si>
  <si>
    <t>11MOB-C082A01-004</t>
  </si>
  <si>
    <t>12-0530-P01-123--</t>
  </si>
  <si>
    <t>21:1191:001033</t>
  </si>
  <si>
    <t>21:0387:000155:0004:0014:00</t>
  </si>
  <si>
    <t>11MOB-C082A01-005</t>
  </si>
  <si>
    <t>12-0530-P01-124--</t>
  </si>
  <si>
    <t>21:1191:001034</t>
  </si>
  <si>
    <t>21:0387:000155:0004:0015:00</t>
  </si>
  <si>
    <t>11MOB-C082A01-006</t>
  </si>
  <si>
    <t>12-0530-P01-125--</t>
  </si>
  <si>
    <t>21:1191:001035</t>
  </si>
  <si>
    <t>21:0387:000155:0004:0016:00</t>
  </si>
  <si>
    <t>11MOB-C082A01-007</t>
  </si>
  <si>
    <t>12-0530-P01-126--</t>
  </si>
  <si>
    <t>21:1191:001036</t>
  </si>
  <si>
    <t>21:0387:000155:0004:0017:00</t>
  </si>
  <si>
    <t>11MOB-C082A01-008</t>
  </si>
  <si>
    <t>12-0530-P01-127--</t>
  </si>
  <si>
    <t>21:1191:001037</t>
  </si>
  <si>
    <t>21:0387:000155:0004:0018:00</t>
  </si>
  <si>
    <t>11MOB-C082A01-009</t>
  </si>
  <si>
    <t>12-0530-P01-128--</t>
  </si>
  <si>
    <t>21:1191:001038</t>
  </si>
  <si>
    <t>21:0387:000155:0004:0019:00</t>
  </si>
  <si>
    <t>11MOB-C082A01-010</t>
  </si>
  <si>
    <t>12-0530-P01-129--</t>
  </si>
  <si>
    <t>21:1191:001039</t>
  </si>
  <si>
    <t>21:0387:000155:0004:0020:00</t>
  </si>
  <si>
    <t>11MOB-C082A01-011</t>
  </si>
  <si>
    <t>12-0530-P01-130--</t>
  </si>
  <si>
    <t>21:1191:001040</t>
  </si>
  <si>
    <t>21:0387:000155:0004:0021:00</t>
  </si>
  <si>
    <t>11MOB-C082A01-012</t>
  </si>
  <si>
    <t>12-0530-P01-131--</t>
  </si>
  <si>
    <t>21:1191:001041</t>
  </si>
  <si>
    <t>21:0387:000155:0004:0022:00</t>
  </si>
  <si>
    <t>11MOB-C082A01-013</t>
  </si>
  <si>
    <t>12-0530-P01-132--</t>
  </si>
  <si>
    <t>21:1191:001042</t>
  </si>
  <si>
    <t>21:0387:000155:0004:0023:00</t>
  </si>
  <si>
    <t>11MOB-C082A01-014</t>
  </si>
  <si>
    <t>12-0530-P01-133--</t>
  </si>
  <si>
    <t>21:1191:001043</t>
  </si>
  <si>
    <t>21:0387:000155:0004:0024:00</t>
  </si>
  <si>
    <t>11MOB-C082A01-015</t>
  </si>
  <si>
    <t>12-0530-P01-134--</t>
  </si>
  <si>
    <t>21:1191:001044</t>
  </si>
  <si>
    <t>21:0387:000155:0004:0025:00</t>
  </si>
  <si>
    <t>11MOB-C087A01-004</t>
  </si>
  <si>
    <t>12-0530-P01-135--</t>
  </si>
  <si>
    <t>21:1191:001045</t>
  </si>
  <si>
    <t>21:0387:000160:0004:0014:00</t>
  </si>
  <si>
    <t>11MOB-C087A01-005</t>
  </si>
  <si>
    <t>12-0530-P01-136--</t>
  </si>
  <si>
    <t>21:1191:001046</t>
  </si>
  <si>
    <t>21:0387:000160:0004:0015:00</t>
  </si>
  <si>
    <t>11MOB-C087A01-006</t>
  </si>
  <si>
    <t>12-0530-P01-137--</t>
  </si>
  <si>
    <t>21:1191:001047</t>
  </si>
  <si>
    <t>21:0387:000160:0004:0016:00</t>
  </si>
  <si>
    <t>11MOB-C087A01-007</t>
  </si>
  <si>
    <t>12-0530-P01-138--</t>
  </si>
  <si>
    <t>21:1191:001048</t>
  </si>
  <si>
    <t>21:0387:000160:0004:0017:00</t>
  </si>
  <si>
    <t>11MOB-C087A01-008</t>
  </si>
  <si>
    <t>12-0530-P01-139--</t>
  </si>
  <si>
    <t>21:1191:001049</t>
  </si>
  <si>
    <t>21:0387:000160:0004:0018:00</t>
  </si>
  <si>
    <t>11MOB-C087A01-009</t>
  </si>
  <si>
    <t>12-0530-P01-140--</t>
  </si>
  <si>
    <t>21:1191:001050</t>
  </si>
  <si>
    <t>21:0387:000160:0004:0019:00</t>
  </si>
  <si>
    <t>11MOB-C087A01-010</t>
  </si>
  <si>
    <t>12-0530-P01-141--</t>
  </si>
  <si>
    <t>21:1191:001051</t>
  </si>
  <si>
    <t>21:0387:000160:0004:0020:00</t>
  </si>
  <si>
    <t>11MOB-C087A01-011</t>
  </si>
  <si>
    <t>12-0530-P01-142--</t>
  </si>
  <si>
    <t>21:1191:001052</t>
  </si>
  <si>
    <t>21:0387:000160:0004:0021:00</t>
  </si>
  <si>
    <t>11MOB-C087A01-012</t>
  </si>
  <si>
    <t>12-0530-P01-143--</t>
  </si>
  <si>
    <t>21:1191:001053</t>
  </si>
  <si>
    <t>21:0387:000160:0004:0022:00</t>
  </si>
  <si>
    <t>11MOB-C087A01-013</t>
  </si>
  <si>
    <t>12-0530-P01-144--</t>
  </si>
  <si>
    <t>21:1191:001054</t>
  </si>
  <si>
    <t>21:0387:000160:0004:0023:00</t>
  </si>
  <si>
    <t>11MOB-C087A01-014</t>
  </si>
  <si>
    <t>12-0530-P01-145--</t>
  </si>
  <si>
    <t>21:1191:001055</t>
  </si>
  <si>
    <t>21:0387:000160:0004:0024:00</t>
  </si>
  <si>
    <t>11MOB-C087A01-015</t>
  </si>
  <si>
    <t>12-0530-P01-146--</t>
  </si>
  <si>
    <t>21:1191:001056</t>
  </si>
  <si>
    <t>21:0387:000160:0004:0025:00</t>
  </si>
  <si>
    <t>11MOB-C087A01-016</t>
  </si>
  <si>
    <t>12-0530-P01-147--</t>
  </si>
  <si>
    <t>21:1191:001057</t>
  </si>
  <si>
    <t>21:0387:000160:0004:0026:00</t>
  </si>
  <si>
    <t>11MOB-C087A01-017</t>
  </si>
  <si>
    <t>12-0530-P01-148--</t>
  </si>
  <si>
    <t>21:1191:001058</t>
  </si>
  <si>
    <t>21:0387:000160:0004:0027:00</t>
  </si>
  <si>
    <t>11MOB-C087A01-018</t>
  </si>
  <si>
    <t>12-0530-P01-149--</t>
  </si>
  <si>
    <t>21:1191:001059</t>
  </si>
  <si>
    <t>21:0387:000160:0004:0028:00</t>
  </si>
  <si>
    <t>11MOB-C087A01-019</t>
  </si>
  <si>
    <t>12-0530-P01-150--</t>
  </si>
  <si>
    <t>21:1191:001060</t>
  </si>
  <si>
    <t>21:0387:000160:0004:0029:00</t>
  </si>
  <si>
    <t>11MOB-C087A01-020</t>
  </si>
  <si>
    <t>12-0530-P01-151--</t>
  </si>
  <si>
    <t>21:1191:001061</t>
  </si>
  <si>
    <t>21:0387:000160:0004:0030:00</t>
  </si>
  <si>
    <t>11MOB-C087A01-021</t>
  </si>
  <si>
    <t>12-0530-P01-152--</t>
  </si>
  <si>
    <t>21:1191:001062</t>
  </si>
  <si>
    <t>21:0387:000160:0004:0031:00</t>
  </si>
  <si>
    <t>11MOB-C087A01-022</t>
  </si>
  <si>
    <t>12-0530-P01-153--</t>
  </si>
  <si>
    <t>21:1191:001063</t>
  </si>
  <si>
    <t>21:0387:000160:0004:0032:00</t>
  </si>
  <si>
    <t>11MOB-C087A01-023</t>
  </si>
  <si>
    <t>12-0530-P01-154--</t>
  </si>
  <si>
    <t>21:1191:001064</t>
  </si>
  <si>
    <t>21:0387:000160:0004:0033:00</t>
  </si>
  <si>
    <t>11MOB-C087A01-024</t>
  </si>
  <si>
    <t>12-0530-P06-001--</t>
  </si>
  <si>
    <t>21:1191:001065</t>
  </si>
  <si>
    <t>21:0387:000160:0004:0034:00</t>
  </si>
  <si>
    <t>11MOB-C091A01-002</t>
  </si>
  <si>
    <t>12-0530-P01-155--</t>
  </si>
  <si>
    <t>21:1191:001066</t>
  </si>
  <si>
    <t>21:0387:000164:0004:0012:00</t>
  </si>
  <si>
    <t>11MOB-C091A01-003</t>
  </si>
  <si>
    <t>12-0530-P01-156--</t>
  </si>
  <si>
    <t>21:1191:001067</t>
  </si>
  <si>
    <t>21:0387:000164:0004:0013:00</t>
  </si>
  <si>
    <t>11MOB-C091A01-004</t>
  </si>
  <si>
    <t>12-0530-P01-157--</t>
  </si>
  <si>
    <t>21:1191:001068</t>
  </si>
  <si>
    <t>21:0387:000164:0004:0014:00</t>
  </si>
  <si>
    <t>11MOB-C092A01-002</t>
  </si>
  <si>
    <t>12-0530-P01-158--</t>
  </si>
  <si>
    <t>21:1191:001069</t>
  </si>
  <si>
    <t>21:0387:000165:0007:0012:00</t>
  </si>
  <si>
    <t>11MOB-C092A01-003</t>
  </si>
  <si>
    <t>12-0530-P01-159--</t>
  </si>
  <si>
    <t>21:1191:001070</t>
  </si>
  <si>
    <t>21:0387:000165:0007:0013:00</t>
  </si>
  <si>
    <t>11MOB-C092A01-004</t>
  </si>
  <si>
    <t>12-0530-P01-160--</t>
  </si>
  <si>
    <t>21:1191:001071</t>
  </si>
  <si>
    <t>21:0387:000165:0007:0014:00</t>
  </si>
  <si>
    <t>11MOB-C092A01-005</t>
  </si>
  <si>
    <t>12-0530-P01-161--</t>
  </si>
  <si>
    <t>21:1191:001072</t>
  </si>
  <si>
    <t>21:0387:000165:0007:0015:00</t>
  </si>
  <si>
    <t>11MOB-C092A01-006</t>
  </si>
  <si>
    <t>12-0530-P01-162--</t>
  </si>
  <si>
    <t>21:1191:001073</t>
  </si>
  <si>
    <t>21:0387:000165:0007:0016:00</t>
  </si>
  <si>
    <t>11MOB-M001A01-020</t>
  </si>
  <si>
    <t>12-0530-P01-163--</t>
  </si>
  <si>
    <t>21:1191:001074</t>
  </si>
  <si>
    <t>21:0387:000187:0004:0030:00</t>
  </si>
  <si>
    <t>11MOB-M001A01-021</t>
  </si>
  <si>
    <t>12-0530-P01-164--</t>
  </si>
  <si>
    <t>21:1191:001075</t>
  </si>
  <si>
    <t>21:0387:000187:0004:0031:00</t>
  </si>
  <si>
    <t>11MOB-M001A01-022</t>
  </si>
  <si>
    <t>12-0530-P01-165--</t>
  </si>
  <si>
    <t>21:1191:001076</t>
  </si>
  <si>
    <t>21:0387:000187:0004:0032:00</t>
  </si>
  <si>
    <t>11MOB-M001A01-023</t>
  </si>
  <si>
    <t>12-0530-P01-166--</t>
  </si>
  <si>
    <t>21:1191:001077</t>
  </si>
  <si>
    <t>21:0387:000187:0004:0033:00</t>
  </si>
  <si>
    <t>11MOB-M001A01-024</t>
  </si>
  <si>
    <t>12-0530-P01-167--</t>
  </si>
  <si>
    <t>21:1191:001078</t>
  </si>
  <si>
    <t>21:0387:000187:0004:0034:00</t>
  </si>
  <si>
    <t>11MOB-M001A01-025</t>
  </si>
  <si>
    <t>12-0530-P01-168--</t>
  </si>
  <si>
    <t>21:1191:001079</t>
  </si>
  <si>
    <t>21:0387:000187:0004:0035:00</t>
  </si>
  <si>
    <t>11MOB-M001A01-026</t>
  </si>
  <si>
    <t>12-0530-P01-169--</t>
  </si>
  <si>
    <t>21:1191:001080</t>
  </si>
  <si>
    <t>21:0387:000187:0004:0036:00</t>
  </si>
  <si>
    <t>11MOB-M001A01-027</t>
  </si>
  <si>
    <t>12-0530-P01-170--</t>
  </si>
  <si>
    <t>21:1191:001081</t>
  </si>
  <si>
    <t>21:0387:000187:0004:0037:00</t>
  </si>
  <si>
    <t>11MOB-M001A01-028</t>
  </si>
  <si>
    <t>12-0530-P01-171--</t>
  </si>
  <si>
    <t>21:1191:001082</t>
  </si>
  <si>
    <t>21:0387:000187:0004:0038:00</t>
  </si>
  <si>
    <t>11MOB-M001A01-029</t>
  </si>
  <si>
    <t>12-0530-P01-172--</t>
  </si>
  <si>
    <t>21:1191:001083</t>
  </si>
  <si>
    <t>21:0387:000187:0004:0039:00</t>
  </si>
  <si>
    <t>11MOB-M001A01-030</t>
  </si>
  <si>
    <t>12-0530-P01-173--</t>
  </si>
  <si>
    <t>21:1191:001084</t>
  </si>
  <si>
    <t>21:0387:000187:0004:0040:00</t>
  </si>
  <si>
    <t>11MOB-M001A01-031</t>
  </si>
  <si>
    <t>12-0530-P01-174--</t>
  </si>
  <si>
    <t>21:1191:001085</t>
  </si>
  <si>
    <t>21:0387:000187:0004:0041:00</t>
  </si>
  <si>
    <t>11MOB-M001A01-032</t>
  </si>
  <si>
    <t>12-0530-P01-175--</t>
  </si>
  <si>
    <t>21:1191:001086</t>
  </si>
  <si>
    <t>21:0387:000187:0004:0042:00</t>
  </si>
  <si>
    <t>11MOB-M001A01-033</t>
  </si>
  <si>
    <t>12-0530-P01-176--</t>
  </si>
  <si>
    <t>21:1191:001087</t>
  </si>
  <si>
    <t>21:0387:000187:0004:0043:00</t>
  </si>
  <si>
    <t>11MOB-M001A01-034</t>
  </si>
  <si>
    <t>12-0530-P01-177--</t>
  </si>
  <si>
    <t>21:1191:001088</t>
  </si>
  <si>
    <t>21:0387:000187:0004:0044:00</t>
  </si>
  <si>
    <t>11MOB-M001A01-035</t>
  </si>
  <si>
    <t>12-0530-P01-178--</t>
  </si>
  <si>
    <t>21:1191:001089</t>
  </si>
  <si>
    <t>21:0387:000187:0004:0045:00</t>
  </si>
  <si>
    <t>11MOB-M001A01-036</t>
  </si>
  <si>
    <t>12-0530-P01-179--</t>
  </si>
  <si>
    <t>21:1191:001090</t>
  </si>
  <si>
    <t>21:0387:000187:0004:0046:00</t>
  </si>
  <si>
    <t>11MOB-M001A01-037</t>
  </si>
  <si>
    <t>12-0530-P01-180--</t>
  </si>
  <si>
    <t>21:1191:001091</t>
  </si>
  <si>
    <t>21:0387:000187:0004:0047:00</t>
  </si>
  <si>
    <t>11MOB-M001A01-038</t>
  </si>
  <si>
    <t>12-0530-P01-181--</t>
  </si>
  <si>
    <t>21:1191:001092</t>
  </si>
  <si>
    <t>21:0387:000187:0004:0048:00</t>
  </si>
  <si>
    <t>11MOB-M001A01-039</t>
  </si>
  <si>
    <t>12-0530-P01-182--</t>
  </si>
  <si>
    <t>21:1191:001093</t>
  </si>
  <si>
    <t>21:0387:000187:0004:0049:00</t>
  </si>
  <si>
    <t>11MOB-M001A01-040</t>
  </si>
  <si>
    <t>12-0530-P01-183--</t>
  </si>
  <si>
    <t>21:1191:001094</t>
  </si>
  <si>
    <t>21:0387:000187:0004:0050:00</t>
  </si>
  <si>
    <t>11MOB-M001A01-041</t>
  </si>
  <si>
    <t>12-0530-P01-184--</t>
  </si>
  <si>
    <t>21:1191:001095</t>
  </si>
  <si>
    <t>21:0387:000187:0004:0051:00</t>
  </si>
  <si>
    <t>11MOB-M001A01-042</t>
  </si>
  <si>
    <t>12-0530-P01-185--</t>
  </si>
  <si>
    <t>21:1191:001096</t>
  </si>
  <si>
    <t>21:0387:000187:0004:0052:00</t>
  </si>
  <si>
    <t>11MOB-M001A01-043</t>
  </si>
  <si>
    <t>12-0530-P01-186--</t>
  </si>
  <si>
    <t>21:1191:001097</t>
  </si>
  <si>
    <t>21:0387:000187:0004:0053:00</t>
  </si>
  <si>
    <t>11MOB-M001A01-044</t>
  </si>
  <si>
    <t>12-0530-P01-187--</t>
  </si>
  <si>
    <t>21:1191:001098</t>
  </si>
  <si>
    <t>21:0387:000187:0004:0054:00</t>
  </si>
  <si>
    <t>11MOB-M001A01-045</t>
  </si>
  <si>
    <t>12-0530-P01-188--</t>
  </si>
  <si>
    <t>21:1191:001099</t>
  </si>
  <si>
    <t>21:0387:000187:0004:0055:00</t>
  </si>
  <si>
    <t>11MOB-M001A01-046</t>
  </si>
  <si>
    <t>12-0530-P01-189--</t>
  </si>
  <si>
    <t>21:1191:001100</t>
  </si>
  <si>
    <t>21:0387:000187:0004:0056:00</t>
  </si>
  <si>
    <t>11MOB-M001A01-047</t>
  </si>
  <si>
    <t>12-0530-P01-190--</t>
  </si>
  <si>
    <t>21:1191:001101</t>
  </si>
  <si>
    <t>21:0387:000187:0004:0057:00</t>
  </si>
  <si>
    <t>11MOB-M001A01-048</t>
  </si>
  <si>
    <t>12-0530-P06-002--</t>
  </si>
  <si>
    <t>21:1191:001102</t>
  </si>
  <si>
    <t>21:0387:000187:0004:0058:00</t>
  </si>
  <si>
    <t>11MOB-M001A01-049</t>
  </si>
  <si>
    <t>12-0530-P06-003--</t>
  </si>
  <si>
    <t>21:1191:001103</t>
  </si>
  <si>
    <t>21:0387:000187:0004:0059:00</t>
  </si>
  <si>
    <t>11MOB-M011A01-002</t>
  </si>
  <si>
    <t>12-0530-P02-001--</t>
  </si>
  <si>
    <t>21:1191:001104</t>
  </si>
  <si>
    <t>21:0387:000197:0004:0012:00</t>
  </si>
  <si>
    <t>11MOB-M011A01-004</t>
  </si>
  <si>
    <t>12-0530-P02-003--</t>
  </si>
  <si>
    <t>21:1191:001105</t>
  </si>
  <si>
    <t>21:0387:000197:0004:0014:00</t>
  </si>
  <si>
    <t>11MOB-M011A01-006</t>
  </si>
  <si>
    <t>12-0530-P02-005--</t>
  </si>
  <si>
    <t>21:1191:001106</t>
  </si>
  <si>
    <t>21:0387:000197:0004:0016:00</t>
  </si>
  <si>
    <t>11MOB-M025A01-002</t>
  </si>
  <si>
    <t>12-0530-P02-007--</t>
  </si>
  <si>
    <t>21:1191:001107</t>
  </si>
  <si>
    <t>21:0387:000211:0004:0012:00</t>
  </si>
  <si>
    <t>11MOB-M026A01-001</t>
  </si>
  <si>
    <t>12-0530-P02-009--</t>
  </si>
  <si>
    <t>21:1191:001108</t>
  </si>
  <si>
    <t>21:0387:000212:0004:0011:00</t>
  </si>
  <si>
    <t>11MOB-M026A01-002</t>
  </si>
  <si>
    <t>12-0530-P02-010--</t>
  </si>
  <si>
    <t>21:1191:001109</t>
  </si>
  <si>
    <t>21:0387:000212:0004:0012:00</t>
  </si>
  <si>
    <t>11MOB-M026A01-004</t>
  </si>
  <si>
    <t>12-0530-P02-012--</t>
  </si>
  <si>
    <t>21:1191:001110</t>
  </si>
  <si>
    <t>21:0387:000212:0004:0014:00</t>
  </si>
  <si>
    <t>11MOB-M026A01-005</t>
  </si>
  <si>
    <t>12-0530-P02-013--</t>
  </si>
  <si>
    <t>21:1191:001111</t>
  </si>
  <si>
    <t>21:0387:000212:0004:0015:00</t>
  </si>
  <si>
    <t>11MOB-M026A01-006</t>
  </si>
  <si>
    <t>12-0530-P02-014--</t>
  </si>
  <si>
    <t>21:1191:001112</t>
  </si>
  <si>
    <t>21:0387:000212:0004:0016:00</t>
  </si>
  <si>
    <t>11MOB-M026A01-007</t>
  </si>
  <si>
    <t>12-0530-P02-015--</t>
  </si>
  <si>
    <t>21:1191:001113</t>
  </si>
  <si>
    <t>21:0387:000212:0004:0017:00</t>
  </si>
  <si>
    <t>11MOB-M027A01-004</t>
  </si>
  <si>
    <t>12-0530-P02-016--</t>
  </si>
  <si>
    <t>21:1191:001114</t>
  </si>
  <si>
    <t>21:0387:000213:0004:0014:00</t>
  </si>
  <si>
    <t>11MOB-M027A01-005</t>
  </si>
  <si>
    <t>12-0530-P02-017--</t>
  </si>
  <si>
    <t>21:1191:001115</t>
  </si>
  <si>
    <t>21:0387:000213:0004:0015:00</t>
  </si>
  <si>
    <t>11MOB-M028A01-001</t>
  </si>
  <si>
    <t>12-0530-P02-018--</t>
  </si>
  <si>
    <t>21:1191:001116</t>
  </si>
  <si>
    <t>21:0387:000214</t>
  </si>
  <si>
    <t>21:0387:000214:0004:0011:00</t>
  </si>
  <si>
    <t>11MOB-M028A01-002</t>
  </si>
  <si>
    <t>12-0530-P02-019--</t>
  </si>
  <si>
    <t>21:1191:001117</t>
  </si>
  <si>
    <t>21:0387:000214:0004:0012:00</t>
  </si>
  <si>
    <t>11MOB-M030A01-001</t>
  </si>
  <si>
    <t>12-0530-P02-022--</t>
  </si>
  <si>
    <t>21:1191:001118</t>
  </si>
  <si>
    <t>21:0387:000216:0004:0011:00</t>
  </si>
  <si>
    <t>11MOB-M030A01-002</t>
  </si>
  <si>
    <t>12-0530-P02-023--</t>
  </si>
  <si>
    <t>21:1191:001119</t>
  </si>
  <si>
    <t>21:0387:000216:0004:0012:00</t>
  </si>
  <si>
    <t>11MOB-M030A01-003</t>
  </si>
  <si>
    <t>12-0530-P02-024--</t>
  </si>
  <si>
    <t>21:1191:001120</t>
  </si>
  <si>
    <t>21:0387:000216:0004:0013:00</t>
  </si>
  <si>
    <t>11MOB-M030A01-004</t>
  </si>
  <si>
    <t>12-0530-P02-025--</t>
  </si>
  <si>
    <t>21:1191:001121</t>
  </si>
  <si>
    <t>21:0387:000216:0004:0014:00</t>
  </si>
  <si>
    <t>11MOB-M030A01-005</t>
  </si>
  <si>
    <t>12-0530-P02-026--</t>
  </si>
  <si>
    <t>21:1191:001122</t>
  </si>
  <si>
    <t>21:0387:000216:0004:0015:00</t>
  </si>
  <si>
    <t>11MOB-M030A01-006</t>
  </si>
  <si>
    <t>12-0530-P02-027--</t>
  </si>
  <si>
    <t>21:1191:001123</t>
  </si>
  <si>
    <t>21:0387:000216:0004:0016:00</t>
  </si>
  <si>
    <t>11MOB-M030A01-007</t>
  </si>
  <si>
    <t>12-0530-P02-028--</t>
  </si>
  <si>
    <t>21:1191:001124</t>
  </si>
  <si>
    <t>21:0387:000216:0004:0017:00</t>
  </si>
  <si>
    <t>11MOB-M030A01-008</t>
  </si>
  <si>
    <t>12-0530-P02-029--</t>
  </si>
  <si>
    <t>21:1191:001125</t>
  </si>
  <si>
    <t>21:0387:000216:0004:0018:00</t>
  </si>
  <si>
    <t>11MOB-M030A01-009</t>
  </si>
  <si>
    <t>12-0530-P02-030--</t>
  </si>
  <si>
    <t>21:1191:001126</t>
  </si>
  <si>
    <t>21:0387:000216:0004:0019:00</t>
  </si>
  <si>
    <t>11MOB-M030A01-010</t>
  </si>
  <si>
    <t>12-0530-P02-031--</t>
  </si>
  <si>
    <t>21:1191:001127</t>
  </si>
  <si>
    <t>21:0387:000216:0004:0020:00</t>
  </si>
  <si>
    <t>11MOB-M030A01-011</t>
  </si>
  <si>
    <t>12-0530-P02-032--</t>
  </si>
  <si>
    <t>21:1191:001128</t>
  </si>
  <si>
    <t>21:0387:000216:0004:0021:00</t>
  </si>
  <si>
    <t>11MOB-M030A01-012</t>
  </si>
  <si>
    <t>12-0530-P02-033--</t>
  </si>
  <si>
    <t>21:1191:001129</t>
  </si>
  <si>
    <t>21:0387:000216:0004:0022:00</t>
  </si>
  <si>
    <t>11MOB-M030A01-013</t>
  </si>
  <si>
    <t>12-0530-P02-034--</t>
  </si>
  <si>
    <t>21:1191:001130</t>
  </si>
  <si>
    <t>21:0387:000216:0004:0023:00</t>
  </si>
  <si>
    <t>11MOB-M030A01-014</t>
  </si>
  <si>
    <t>12-0530-P02-035--</t>
  </si>
  <si>
    <t>21:1191:001131</t>
  </si>
  <si>
    <t>21:0387:000216:0004:0024:00</t>
  </si>
  <si>
    <t>11MOB-M030A01-015</t>
  </si>
  <si>
    <t>12-0530-P02-036--</t>
  </si>
  <si>
    <t>21:1191:001132</t>
  </si>
  <si>
    <t>21:0387:000216:0004:0025:00</t>
  </si>
  <si>
    <t>11MOB-M030A01-016</t>
  </si>
  <si>
    <t>12-0530-P02-037--</t>
  </si>
  <si>
    <t>21:1191:001133</t>
  </si>
  <si>
    <t>21:0387:000216:0004:0026:00</t>
  </si>
  <si>
    <t>11MOB-M030A01-017</t>
  </si>
  <si>
    <t>12-0530-P02-038--</t>
  </si>
  <si>
    <t>21:1191:001134</t>
  </si>
  <si>
    <t>21:0387:000216:0004:0027:00</t>
  </si>
  <si>
    <t>11MOB-M030A01-018</t>
  </si>
  <si>
    <t>12-0530-P02-039--</t>
  </si>
  <si>
    <t>21:1191:001135</t>
  </si>
  <si>
    <t>21:0387:000216:0004:0028:00</t>
  </si>
  <si>
    <t>11MOB-M030A01-019</t>
  </si>
  <si>
    <t>12-0530-P02-040--</t>
  </si>
  <si>
    <t>21:1191:001136</t>
  </si>
  <si>
    <t>21:0387:000216:0004:0029:00</t>
  </si>
  <si>
    <t>11MOB-M030A01-020</t>
  </si>
  <si>
    <t>12-0530-P02-041--</t>
  </si>
  <si>
    <t>21:1191:001137</t>
  </si>
  <si>
    <t>21:0387:000216:0004:0030:00</t>
  </si>
  <si>
    <t>11MOB-M030A01-021</t>
  </si>
  <si>
    <t>12-0530-P02-042--</t>
  </si>
  <si>
    <t>21:1191:001138</t>
  </si>
  <si>
    <t>21:0387:000216:0004:0031:00</t>
  </si>
  <si>
    <t>11MOB-M030A02-002</t>
  </si>
  <si>
    <t>12-0530-P02-043--</t>
  </si>
  <si>
    <t>21:1191:001139</t>
  </si>
  <si>
    <t>21:0387:000216:0005:0012:00</t>
  </si>
  <si>
    <t>11MOB-M030A02-003</t>
  </si>
  <si>
    <t>12-0530-P02-044--</t>
  </si>
  <si>
    <t>21:1191:001140</t>
  </si>
  <si>
    <t>21:0387:000216:0005:0013:00</t>
  </si>
  <si>
    <t>11MOB-M030A02-004</t>
  </si>
  <si>
    <t>12-0530-P02-045--</t>
  </si>
  <si>
    <t>21:1191:001141</t>
  </si>
  <si>
    <t>21:0387:000216:0005:0014:00</t>
  </si>
  <si>
    <t>11MOB-M030A02-005</t>
  </si>
  <si>
    <t>12-0530-P02-046--</t>
  </si>
  <si>
    <t>21:1191:001142</t>
  </si>
  <si>
    <t>21:0387:000216:0005:0015:00</t>
  </si>
  <si>
    <t>11MOB-M030A02-006</t>
  </si>
  <si>
    <t>12-0530-P02-047--</t>
  </si>
  <si>
    <t>21:1191:001143</t>
  </si>
  <si>
    <t>21:0387:000216:0005:0016:00</t>
  </si>
  <si>
    <t>11MOB-M030A02-007</t>
  </si>
  <si>
    <t>12-0530-P02-048--</t>
  </si>
  <si>
    <t>21:1191:001144</t>
  </si>
  <si>
    <t>21:0387:000216:0005:0017:00</t>
  </si>
  <si>
    <t>11MOB-M030A02-008</t>
  </si>
  <si>
    <t>12-0530-P02-049--</t>
  </si>
  <si>
    <t>21:1191:001145</t>
  </si>
  <si>
    <t>21:0387:000216:0005:0018:00</t>
  </si>
  <si>
    <t>11MOB-M030A02-009</t>
  </si>
  <si>
    <t>12-0530-P02-050--</t>
  </si>
  <si>
    <t>21:1191:001146</t>
  </si>
  <si>
    <t>21:0387:000216:0005:0019:00</t>
  </si>
  <si>
    <t>11MOB-M030A02-010</t>
  </si>
  <si>
    <t>12-0530-P02-051--</t>
  </si>
  <si>
    <t>21:1191:001147</t>
  </si>
  <si>
    <t>21:0387:000216:0005:0020:00</t>
  </si>
  <si>
    <t>11MOB-M030A02-011</t>
  </si>
  <si>
    <t>12-0530-P02-052--</t>
  </si>
  <si>
    <t>21:1191:001148</t>
  </si>
  <si>
    <t>21:0387:000216:0005:0021:00</t>
  </si>
  <si>
    <t>11MOB-M030A02-012</t>
  </si>
  <si>
    <t>12-0530-P02-053--</t>
  </si>
  <si>
    <t>21:1191:001149</t>
  </si>
  <si>
    <t>21:0387:000216:0005:0022:00</t>
  </si>
  <si>
    <t>11MOB-M030A02-013</t>
  </si>
  <si>
    <t>12-0530-P02-054--</t>
  </si>
  <si>
    <t>21:1191:001150</t>
  </si>
  <si>
    <t>21:0387:000216:0005:0023:00</t>
  </si>
  <si>
    <t>11MOB-M030A02-014</t>
  </si>
  <si>
    <t>12-0530-P02-055--</t>
  </si>
  <si>
    <t>21:1191:001151</t>
  </si>
  <si>
    <t>21:0387:000216:0005:0024:00</t>
  </si>
  <si>
    <t>11MOB-M030A02-015</t>
  </si>
  <si>
    <t>12-0530-P02-056--</t>
  </si>
  <si>
    <t>21:1191:001152</t>
  </si>
  <si>
    <t>21:0387:000216:0005:0025:00</t>
  </si>
  <si>
    <t>11MOB-M030A02-016</t>
  </si>
  <si>
    <t>12-0530-P02-057--</t>
  </si>
  <si>
    <t>21:1191:001153</t>
  </si>
  <si>
    <t>21:0387:000216:0005:0026:00</t>
  </si>
  <si>
    <t>11MOB-M030A02-017</t>
  </si>
  <si>
    <t>12-0530-P02-058--</t>
  </si>
  <si>
    <t>21:1191:001154</t>
  </si>
  <si>
    <t>21:0387:000216:0005:0027:00</t>
  </si>
  <si>
    <t>11MOB-M030A02-018</t>
  </si>
  <si>
    <t>12-0530-P02-059--</t>
  </si>
  <si>
    <t>21:1191:001155</t>
  </si>
  <si>
    <t>21:0387:000216:0005:0028:00</t>
  </si>
  <si>
    <t>11MOB-M030A02-019</t>
  </si>
  <si>
    <t>12-0530-P02-060--</t>
  </si>
  <si>
    <t>21:1191:001156</t>
  </si>
  <si>
    <t>21:0387:000216:0005:0029:00</t>
  </si>
  <si>
    <t>11MOB-M030A02-020</t>
  </si>
  <si>
    <t>12-0530-P02-061--</t>
  </si>
  <si>
    <t>21:1191:001157</t>
  </si>
  <si>
    <t>21:0387:000216:0005:0030:00</t>
  </si>
  <si>
    <t>11MOB-M043A01-001</t>
  </si>
  <si>
    <t>12-0530-P02-062--</t>
  </si>
  <si>
    <t>21:1191:001158</t>
  </si>
  <si>
    <t>21:0387:000229:0004:0011:00</t>
  </si>
  <si>
    <t>11MOB-M043A01-002</t>
  </si>
  <si>
    <t>12-0530-P02-063--</t>
  </si>
  <si>
    <t>21:1191:001159</t>
  </si>
  <si>
    <t>21:0387:000229:0004:0012:00</t>
  </si>
  <si>
    <t>11MOB-M043A01-003</t>
  </si>
  <si>
    <t>12-0530-P02-064--</t>
  </si>
  <si>
    <t>21:1191:001160</t>
  </si>
  <si>
    <t>21:0387:000229:0004:0013:00</t>
  </si>
  <si>
    <t>11MOB-M043A01-004</t>
  </si>
  <si>
    <t>12-0530-P02-065--</t>
  </si>
  <si>
    <t>21:1191:001161</t>
  </si>
  <si>
    <t>21:0387:000229:0004:0014:00</t>
  </si>
  <si>
    <t>11MOB-M043A01-005</t>
  </si>
  <si>
    <t>12-0530-P02-066--</t>
  </si>
  <si>
    <t>21:1191:001162</t>
  </si>
  <si>
    <t>21:0387:000229:0004:0015:00</t>
  </si>
  <si>
    <t>11MOB-M043A01-006</t>
  </si>
  <si>
    <t>12-0530-P02-067--</t>
  </si>
  <si>
    <t>21:1191:001163</t>
  </si>
  <si>
    <t>21:0387:000229:0004:0016:00</t>
  </si>
  <si>
    <t>11MOB-M043A01-007</t>
  </si>
  <si>
    <t>12-0530-P02-068--</t>
  </si>
  <si>
    <t>21:1191:001164</t>
  </si>
  <si>
    <t>21:0387:000229:0004:0017:00</t>
  </si>
  <si>
    <t>11MOB-M043A01-008</t>
  </si>
  <si>
    <t>12-0530-P02-069--</t>
  </si>
  <si>
    <t>21:1191:001165</t>
  </si>
  <si>
    <t>21:0387:000229:0004:0018:00</t>
  </si>
  <si>
    <t>11MOB-M043A01-010</t>
  </si>
  <si>
    <t>12-0530-P02-071--</t>
  </si>
  <si>
    <t>21:1191:001166</t>
  </si>
  <si>
    <t>21:0387:000229:0004:0020:00</t>
  </si>
  <si>
    <t>11MOB-M043A01-011</t>
  </si>
  <si>
    <t>12-0530-P02-072--</t>
  </si>
  <si>
    <t>21:1191:001167</t>
  </si>
  <si>
    <t>21:0387:000229:0004:0021:00</t>
  </si>
  <si>
    <t>11MOB-M043A01-012</t>
  </si>
  <si>
    <t>12-0530-P02-073--</t>
  </si>
  <si>
    <t>21:1191:001168</t>
  </si>
  <si>
    <t>21:0387:000229:0004:0022:00</t>
  </si>
  <si>
    <t>11MOB-M043A01-013</t>
  </si>
  <si>
    <t>12-0530-P02-074--</t>
  </si>
  <si>
    <t>21:1191:001169</t>
  </si>
  <si>
    <t>21:0387:000229:0004:0023:00</t>
  </si>
  <si>
    <t>11MOB-M043A01-014</t>
  </si>
  <si>
    <t>12-0530-P02-075--</t>
  </si>
  <si>
    <t>21:1191:001170</t>
  </si>
  <si>
    <t>21:0387:000229:0004:0024:00</t>
  </si>
  <si>
    <t>11MOB-M043A01-015</t>
  </si>
  <si>
    <t>12-0530-P02-076--</t>
  </si>
  <si>
    <t>21:1191:001171</t>
  </si>
  <si>
    <t>21:0387:000229:0004:0025:00</t>
  </si>
  <si>
    <t>11MOB-M043A01-016</t>
  </si>
  <si>
    <t>12-0530-P02-077--</t>
  </si>
  <si>
    <t>21:1191:001172</t>
  </si>
  <si>
    <t>21:0387:000229:0004:0026:00</t>
  </si>
  <si>
    <t>11MOB-M043A01-017</t>
  </si>
  <si>
    <t>12-0530-P02-078--</t>
  </si>
  <si>
    <t>21:1191:001173</t>
  </si>
  <si>
    <t>21:0387:000229:0004:0027:00</t>
  </si>
  <si>
    <t>11MOB-M043A01-018</t>
  </si>
  <si>
    <t>12-0530-P02-079--</t>
  </si>
  <si>
    <t>21:1191:001174</t>
  </si>
  <si>
    <t>21:0387:000229:0004:0028:00</t>
  </si>
  <si>
    <t>11MOB-M043A01-019</t>
  </si>
  <si>
    <t>12-0530-P02-080--</t>
  </si>
  <si>
    <t>21:1191:001175</t>
  </si>
  <si>
    <t>21:0387:000229:0004:0029:00</t>
  </si>
  <si>
    <t>11MOB-M043A01-020</t>
  </si>
  <si>
    <t>12-0530-P02-081--</t>
  </si>
  <si>
    <t>21:1191:001176</t>
  </si>
  <si>
    <t>21:0387:000229:0004:0030:00</t>
  </si>
  <si>
    <t>11MOB-M048A01-005</t>
  </si>
  <si>
    <t>12-0530-P02-084--</t>
  </si>
  <si>
    <t>21:1191:001177</t>
  </si>
  <si>
    <t>21:0387:000234:0004:0015:00</t>
  </si>
  <si>
    <t>11MOB-M049A01-001</t>
  </si>
  <si>
    <t>12-0530-P02-085--</t>
  </si>
  <si>
    <t>21:1191:001178</t>
  </si>
  <si>
    <t>21:0387:000235:0004:0011:00</t>
  </si>
  <si>
    <t>11MOB-M049A01-003</t>
  </si>
  <si>
    <t>12-0530-P02-087--</t>
  </si>
  <si>
    <t>21:1191:001179</t>
  </si>
  <si>
    <t>21:0387:000235:0004:0013:00</t>
  </si>
  <si>
    <t>11MOB-M067A01-001</t>
  </si>
  <si>
    <t>12-0530-P02-088--</t>
  </si>
  <si>
    <t>21:1191:001180</t>
  </si>
  <si>
    <t>21:0387:000253:0004:0011:00</t>
  </si>
  <si>
    <t>11MOB-M067A01-002</t>
  </si>
  <si>
    <t>12-0530-P02-089--</t>
  </si>
  <si>
    <t>21:1191:001181</t>
  </si>
  <si>
    <t>21:0387:000253:0004:0012:00</t>
  </si>
  <si>
    <t>11MOB-M067A01-003</t>
  </si>
  <si>
    <t>12-0530-P02-090--</t>
  </si>
  <si>
    <t>21:1191:001182</t>
  </si>
  <si>
    <t>21:0387:000253:0004:0013:00</t>
  </si>
  <si>
    <t>11MOB-M067A01-005</t>
  </si>
  <si>
    <t>12-0530-P02-092--</t>
  </si>
  <si>
    <t>21:1191:001183</t>
  </si>
  <si>
    <t>21:0387:000253:0004:0015:00</t>
  </si>
  <si>
    <t>11MOB-M067A01-006</t>
  </si>
  <si>
    <t>12-0530-P02-093--</t>
  </si>
  <si>
    <t>21:1191:001184</t>
  </si>
  <si>
    <t>21:0387:000253:0004:0016:00</t>
  </si>
  <si>
    <t>11MOB-M067A01-007</t>
  </si>
  <si>
    <t>12-0530-P02-094--</t>
  </si>
  <si>
    <t>21:1191:001185</t>
  </si>
  <si>
    <t>21:0387:000253:0004:0017:00</t>
  </si>
  <si>
    <t>11MOB-M067A01-008</t>
  </si>
  <si>
    <t>12-0530-P02-095--</t>
  </si>
  <si>
    <t>21:1191:001186</t>
  </si>
  <si>
    <t>21:0387:000253:0004:0018:00</t>
  </si>
  <si>
    <t>11MOB-M067A01-009</t>
  </si>
  <si>
    <t>12-0530-P02-096--</t>
  </si>
  <si>
    <t>21:1191:001187</t>
  </si>
  <si>
    <t>21:0387:000253:0004:0019:00</t>
  </si>
  <si>
    <t>11MOB-M067A01-010</t>
  </si>
  <si>
    <t>12-0530-P02-097--</t>
  </si>
  <si>
    <t>21:1191:001188</t>
  </si>
  <si>
    <t>21:0387:000253:0004:0020:00</t>
  </si>
  <si>
    <t>11MOB-M067A01-011</t>
  </si>
  <si>
    <t>12-0530-P02-098--</t>
  </si>
  <si>
    <t>21:1191:001189</t>
  </si>
  <si>
    <t>21:0387:000253:0004:0021:00</t>
  </si>
  <si>
    <t>11MOB-M069A01-002</t>
  </si>
  <si>
    <t>12-0530-P02-099--</t>
  </si>
  <si>
    <t>21:1191:001190</t>
  </si>
  <si>
    <t>21:0387:000255:0004:0012:00</t>
  </si>
  <si>
    <t>11MOB-M069A01-003</t>
  </si>
  <si>
    <t>12-0530-P02-100--</t>
  </si>
  <si>
    <t>21:1191:001191</t>
  </si>
  <si>
    <t>21:0387:000255:0004:0013:00</t>
  </si>
  <si>
    <t>11MOB-M069A01-004</t>
  </si>
  <si>
    <t>12-0530-P02-101--</t>
  </si>
  <si>
    <t>21:1191:001192</t>
  </si>
  <si>
    <t>21:0387:000255:0004:0014:00</t>
  </si>
  <si>
    <t>11MOB-M069A01-005</t>
  </si>
  <si>
    <t>12-0530-P02-102--</t>
  </si>
  <si>
    <t>21:1191:001193</t>
  </si>
  <si>
    <t>21:0387:000255:0004:0015:00</t>
  </si>
  <si>
    <t>11MOB-M069A01-006</t>
  </si>
  <si>
    <t>12-0530-P02-103--</t>
  </si>
  <si>
    <t>21:1191:001194</t>
  </si>
  <si>
    <t>21:0387:000255:0004:0016:00</t>
  </si>
  <si>
    <t>11MOB-M069A01-007</t>
  </si>
  <si>
    <t>12-0530-P02-104--</t>
  </si>
  <si>
    <t>21:1191:001195</t>
  </si>
  <si>
    <t>21:0387:000255:0004:0017:00</t>
  </si>
  <si>
    <t>11MOB-M069A01-008</t>
  </si>
  <si>
    <t>12-0530-P02-105--</t>
  </si>
  <si>
    <t>21:1191:001196</t>
  </si>
  <si>
    <t>21:0387:000255:0004:0018:00</t>
  </si>
  <si>
    <t>11MOB-M069A01-009</t>
  </si>
  <si>
    <t>12-0530-P02-106--</t>
  </si>
  <si>
    <t>21:1191:001197</t>
  </si>
  <si>
    <t>21:0387:000255:0004:0019:00</t>
  </si>
  <si>
    <t>11MOB-M069A01-010</t>
  </si>
  <si>
    <t>12-0530-P02-107--</t>
  </si>
  <si>
    <t>21:1191:001198</t>
  </si>
  <si>
    <t>21:0387:000255:0004:0020:00</t>
  </si>
  <si>
    <t>11MOB-M070A01-001</t>
  </si>
  <si>
    <t>12-0530-P02-108--</t>
  </si>
  <si>
    <t>21:1191:001199</t>
  </si>
  <si>
    <t>21:0387:000256:0004:0011:00</t>
  </si>
  <si>
    <t>11MOB-M070A01-002</t>
  </si>
  <si>
    <t>12-0530-P02-109--</t>
  </si>
  <si>
    <t>21:1191:001200</t>
  </si>
  <si>
    <t>21:0387:000256:0004:0012:00</t>
  </si>
  <si>
    <t>11MOB-M070A01-004</t>
  </si>
  <si>
    <t>12-0530-P02-111--</t>
  </si>
  <si>
    <t>21:1191:001201</t>
  </si>
  <si>
    <t>21:0387:000256:0004:0014:00</t>
  </si>
  <si>
    <t>11MOB-M072A01-001</t>
  </si>
  <si>
    <t>12-0530-P02-112--</t>
  </si>
  <si>
    <t>21:1191:001202</t>
  </si>
  <si>
    <t>21:0387:000258</t>
  </si>
  <si>
    <t>21:0387:000258:0004:0011:00</t>
  </si>
  <si>
    <t>11MOB-M072A01-002</t>
  </si>
  <si>
    <t>12-0530-P02-113--</t>
  </si>
  <si>
    <t>21:1191:001203</t>
  </si>
  <si>
    <t>21:0387:000258:0004:0012:00</t>
  </si>
  <si>
    <t>11MOB-M072A01-003</t>
  </si>
  <si>
    <t>12-0530-P02-114--</t>
  </si>
  <si>
    <t>21:1191:001204</t>
  </si>
  <si>
    <t>21:0387:000258:0004:0013:00</t>
  </si>
  <si>
    <t>11MOB-M072A01-004</t>
  </si>
  <si>
    <t>12-0530-P02-115--</t>
  </si>
  <si>
    <t>21:1191:001205</t>
  </si>
  <si>
    <t>21:0387:000258:0004:0014:00</t>
  </si>
  <si>
    <t>11MOB-M072A01-005</t>
  </si>
  <si>
    <t>12-0530-P02-116--</t>
  </si>
  <si>
    <t>21:1191:001206</t>
  </si>
  <si>
    <t>21:0387:000258:0004:0015:00</t>
  </si>
  <si>
    <t>11MOB-M072A01-006</t>
  </si>
  <si>
    <t>12-0530-P02-117--</t>
  </si>
  <si>
    <t>21:1191:001207</t>
  </si>
  <si>
    <t>21:0387:000258:0004:0016:00</t>
  </si>
  <si>
    <t>11MOB-M072A01-007</t>
  </si>
  <si>
    <t>12-0530-P02-118--</t>
  </si>
  <si>
    <t>21:1191:001208</t>
  </si>
  <si>
    <t>21:0387:000258:0004:0017:00</t>
  </si>
  <si>
    <t>11MOB-M072A01-008</t>
  </si>
  <si>
    <t>12-0530-P02-119--</t>
  </si>
  <si>
    <t>21:1191:001209</t>
  </si>
  <si>
    <t>21:0387:000258:0004:0018:00</t>
  </si>
  <si>
    <t>11MOB-M072A01-009</t>
  </si>
  <si>
    <t>12-0530-P02-120--</t>
  </si>
  <si>
    <t>21:1191:001210</t>
  </si>
  <si>
    <t>21:0387:000258:0004:0019:00</t>
  </si>
  <si>
    <t>11MOB-M072A01-010</t>
  </si>
  <si>
    <t>12-0530-P02-121--</t>
  </si>
  <si>
    <t>21:1191:001211</t>
  </si>
  <si>
    <t>21:0387:000258:0004:0020:00</t>
  </si>
  <si>
    <t>11MOB-M072A01-011</t>
  </si>
  <si>
    <t>12-0530-P02-122--</t>
  </si>
  <si>
    <t>21:1191:001212</t>
  </si>
  <si>
    <t>21:0387:000258:0004:0021:00</t>
  </si>
  <si>
    <t>11MOB-M083A01-001</t>
  </si>
  <si>
    <t>12-0530-P02-123--</t>
  </si>
  <si>
    <t>21:1191:001213</t>
  </si>
  <si>
    <t>21:0387:000269</t>
  </si>
  <si>
    <t>21:0387:000269:0004:0011:00</t>
  </si>
  <si>
    <t>11MOB-M089A01-001</t>
  </si>
  <si>
    <t>12-0530-P02-124--</t>
  </si>
  <si>
    <t>21:1191:001214</t>
  </si>
  <si>
    <t>21:0387:000275</t>
  </si>
  <si>
    <t>21:0387:000275:0004:0011:00</t>
  </si>
  <si>
    <t>11MOB-M089A01-002</t>
  </si>
  <si>
    <t>12-0530-P02-125--</t>
  </si>
  <si>
    <t>21:1191:001215</t>
  </si>
  <si>
    <t>21:0387:000275:0004:0012:00</t>
  </si>
  <si>
    <t>11MOB-M089A01-003</t>
  </si>
  <si>
    <t>12-0530-P02-126--</t>
  </si>
  <si>
    <t>21:1191:001216</t>
  </si>
  <si>
    <t>21:0387:000275:0004:0013:00</t>
  </si>
  <si>
    <t>11MOB-M089A01-004</t>
  </si>
  <si>
    <t>12-0530-P02-127--</t>
  </si>
  <si>
    <t>21:1191:001217</t>
  </si>
  <si>
    <t>21:0387:000275:0004:0014:00</t>
  </si>
  <si>
    <t>11MOB-M089A01-005</t>
  </si>
  <si>
    <t>12-0530-P02-128--</t>
  </si>
  <si>
    <t>21:1191:001218</t>
  </si>
  <si>
    <t>21:0387:000275:0004:0015:00</t>
  </si>
  <si>
    <t>11MOB-M089A01-007</t>
  </si>
  <si>
    <t>12-0530-P02-130--</t>
  </si>
  <si>
    <t>21:1191:001219</t>
  </si>
  <si>
    <t>21:0387:000275:0004:0017:00</t>
  </si>
  <si>
    <t>11MOB-M089A01-008</t>
  </si>
  <si>
    <t>12-0530-P02-131--</t>
  </si>
  <si>
    <t>21:1191:001220</t>
  </si>
  <si>
    <t>21:0387:000275:0004:0018:00</t>
  </si>
  <si>
    <t>11MOB-M089A01-009</t>
  </si>
  <si>
    <t>12-0530-P02-132--</t>
  </si>
  <si>
    <t>21:1191:001221</t>
  </si>
  <si>
    <t>21:0387:000275:0004:0019:00</t>
  </si>
  <si>
    <t>11MOB-M089A01-010</t>
  </si>
  <si>
    <t>12-0530-P02-133--</t>
  </si>
  <si>
    <t>21:1191:001222</t>
  </si>
  <si>
    <t>21:0387:000275:0004:0020:00</t>
  </si>
  <si>
    <t>11MOB-M089A01-011</t>
  </si>
  <si>
    <t>12-0530-P02-134--</t>
  </si>
  <si>
    <t>21:1191:001223</t>
  </si>
  <si>
    <t>21:0387:000275:0004:0021:00</t>
  </si>
  <si>
    <t>11MOB-M089A01-012</t>
  </si>
  <si>
    <t>12-0530-P02-135--</t>
  </si>
  <si>
    <t>21:1191:001224</t>
  </si>
  <si>
    <t>21:0387:000275:0004:0022:00</t>
  </si>
  <si>
    <t>11MOB-M089A01-013</t>
  </si>
  <si>
    <t>12-0530-P02-136--</t>
  </si>
  <si>
    <t>21:1191:001225</t>
  </si>
  <si>
    <t>21:0387:000275:0004:0023:00</t>
  </si>
  <si>
    <t>11MOB-M091A01-004</t>
  </si>
  <si>
    <t>12-0530-P02-137--</t>
  </si>
  <si>
    <t>21:1191:001226</t>
  </si>
  <si>
    <t>21:0387:000277:0004:0014:00</t>
  </si>
  <si>
    <t>11MOB-M092A01-001</t>
  </si>
  <si>
    <t>12-0530-P02-140--</t>
  </si>
  <si>
    <t>21:1191:001227</t>
  </si>
  <si>
    <t>21:0387:000278</t>
  </si>
  <si>
    <t>21:0387:000278:0004:0011:00</t>
  </si>
  <si>
    <t>11MOB-M092A01-002</t>
  </si>
  <si>
    <t>12-0530-P02-141--</t>
  </si>
  <si>
    <t>21:1191:001228</t>
  </si>
  <si>
    <t>21:0387:000278:0004:0012:00</t>
  </si>
  <si>
    <t>11MOB-M092A01-003</t>
  </si>
  <si>
    <t>12-0530-P02-142--</t>
  </si>
  <si>
    <t>21:1191:001229</t>
  </si>
  <si>
    <t>21:0387:000278:0004:0013:00</t>
  </si>
  <si>
    <t>11MOB-M092A01-004</t>
  </si>
  <si>
    <t>12-0530-P02-143--</t>
  </si>
  <si>
    <t>21:1191:001230</t>
  </si>
  <si>
    <t>21:0387:000278:0004:0014:00</t>
  </si>
  <si>
    <t>11MOB-M092A01-005</t>
  </si>
  <si>
    <t>12-0530-P02-144--</t>
  </si>
  <si>
    <t>21:1191:001231</t>
  </si>
  <si>
    <t>21:0387:000278:0004:0015:00</t>
  </si>
  <si>
    <t>11MOB-M093A01-001</t>
  </si>
  <si>
    <t>12-0530-P02-145--</t>
  </si>
  <si>
    <t>21:1191:001232</t>
  </si>
  <si>
    <t>21:0387:000279</t>
  </si>
  <si>
    <t>21:0387:000279:0004:0011:00</t>
  </si>
  <si>
    <t>11MOB-M093A01-002</t>
  </si>
  <si>
    <t>12-0530-P02-146--</t>
  </si>
  <si>
    <t>21:1191:001233</t>
  </si>
  <si>
    <t>21:0387:000279:0004:0012:00</t>
  </si>
  <si>
    <t>11MOB-M093A01-003</t>
  </si>
  <si>
    <t>12-0530-P02-147--</t>
  </si>
  <si>
    <t>21:1191:001234</t>
  </si>
  <si>
    <t>21:0387:000279:0004:0013:00</t>
  </si>
  <si>
    <t>11MOB-M093A01-004</t>
  </si>
  <si>
    <t>12-0530-P02-148--</t>
  </si>
  <si>
    <t>21:1191:001235</t>
  </si>
  <si>
    <t>21:0387:000279:0004:0014:00</t>
  </si>
  <si>
    <t>11MOB-M093A01-005</t>
  </si>
  <si>
    <t>12-0530-P02-149--</t>
  </si>
  <si>
    <t>21:1191:001236</t>
  </si>
  <si>
    <t>21:0387:000279:0004:0015:00</t>
  </si>
  <si>
    <t>11MOB-M093A01-006</t>
  </si>
  <si>
    <t>12-0530-P02-150--</t>
  </si>
  <si>
    <t>21:1191:001237</t>
  </si>
  <si>
    <t>21:0387:000279:0004:0016:00</t>
  </si>
  <si>
    <t>11MOB-M093A01-007</t>
  </si>
  <si>
    <t>12-0530-P02-151--</t>
  </si>
  <si>
    <t>21:1191:001238</t>
  </si>
  <si>
    <t>21:0387:000279:0004:0017:00</t>
  </si>
  <si>
    <t>11MOB-M093A01-008</t>
  </si>
  <si>
    <t>12-0530-P02-152--</t>
  </si>
  <si>
    <t>21:1191:001239</t>
  </si>
  <si>
    <t>21:0387:000279:0004:0018:00</t>
  </si>
  <si>
    <t>11MOB-M094A01-001</t>
  </si>
  <si>
    <t>12-0530-P02-153--</t>
  </si>
  <si>
    <t>21:1191:001240</t>
  </si>
  <si>
    <t>21:0387:000280:0004:0011:00</t>
  </si>
  <si>
    <t>11MOB-M094A01-002</t>
  </si>
  <si>
    <t>12-0530-P02-154--</t>
  </si>
  <si>
    <t>21:1191:001241</t>
  </si>
  <si>
    <t>21:0387:000280:0004:0012:00</t>
  </si>
  <si>
    <t>11MOB-M094A01-003</t>
  </si>
  <si>
    <t>12-0530-P02-155--</t>
  </si>
  <si>
    <t>21:1191:001242</t>
  </si>
  <si>
    <t>21:0387:000280:0004:0013:00</t>
  </si>
  <si>
    <t>11MOB-M094A01-004</t>
  </si>
  <si>
    <t>12-0530-P02-156--</t>
  </si>
  <si>
    <t>21:1191:001243</t>
  </si>
  <si>
    <t>21:0387:000280:0004:0014:00</t>
  </si>
  <si>
    <t>11MOB-M094A01-005</t>
  </si>
  <si>
    <t>12-0530-P02-157--</t>
  </si>
  <si>
    <t>21:1191:001244</t>
  </si>
  <si>
    <t>21:0387:000280:0004:0015:00</t>
  </si>
  <si>
    <t>11MOB-M094A01-006</t>
  </si>
  <si>
    <t>12-0530-P02-158--</t>
  </si>
  <si>
    <t>21:1191:001245</t>
  </si>
  <si>
    <t>21:0387:000280:0004:0016:00</t>
  </si>
  <si>
    <t>11MOB-M094A01-007</t>
  </si>
  <si>
    <t>12-0530-P02-159--</t>
  </si>
  <si>
    <t>21:1191:001246</t>
  </si>
  <si>
    <t>21:0387:000280:0004:0017:00</t>
  </si>
  <si>
    <t>11MOB-M094A01-009-d1</t>
  </si>
  <si>
    <t>12-0530-P06-004-a</t>
  </si>
  <si>
    <t>21:1191:001247</t>
  </si>
  <si>
    <t>21:0387:000280:0004:0019:01</t>
  </si>
  <si>
    <t>11MOB-M094A01-009-d2</t>
  </si>
  <si>
    <t>12-0530-P06-004-b</t>
  </si>
  <si>
    <t>21:1191:001248</t>
  </si>
  <si>
    <t>21:0387:000280:0004:0019:02</t>
  </si>
  <si>
    <t>11MOB-M094A02-001</t>
  </si>
  <si>
    <t>12-0530-P02-161--</t>
  </si>
  <si>
    <t>21:1191:001249</t>
  </si>
  <si>
    <t>21:0387:000280:0005:0011:00</t>
  </si>
  <si>
    <t>11MOB-M094A02-002</t>
  </si>
  <si>
    <t>12-0530-P02-162--</t>
  </si>
  <si>
    <t>21:1191:001250</t>
  </si>
  <si>
    <t>21:0387:000280:0005:0012:00</t>
  </si>
  <si>
    <t>11MOB-M094A02-003</t>
  </si>
  <si>
    <t>12-0530-P02-163--</t>
  </si>
  <si>
    <t>21:1191:001251</t>
  </si>
  <si>
    <t>21:0387:000280:0005:0013:00</t>
  </si>
  <si>
    <t>11MOB-M094A02-004</t>
  </si>
  <si>
    <t>12-0530-P02-164--</t>
  </si>
  <si>
    <t>21:1191:001252</t>
  </si>
  <si>
    <t>21:0387:000280:0005:0014:00</t>
  </si>
  <si>
    <t>11MOB-M094A02-005</t>
  </si>
  <si>
    <t>12-0530-P02-165--</t>
  </si>
  <si>
    <t>21:1191:001253</t>
  </si>
  <si>
    <t>21:0387:000280:0005:0015:00</t>
  </si>
  <si>
    <t>11MOB-M094A02-006</t>
  </si>
  <si>
    <t>12-0530-P02-166--</t>
  </si>
  <si>
    <t>21:1191:001254</t>
  </si>
  <si>
    <t>21:0387:000280:0005:0016:00</t>
  </si>
  <si>
    <t>11MOB-M094A02-007</t>
  </si>
  <si>
    <t>12-0530-P02-167--</t>
  </si>
  <si>
    <t>21:1191:001255</t>
  </si>
  <si>
    <t>21:0387:000280:0005:0017:00</t>
  </si>
  <si>
    <t>11MOB-M094A02-008</t>
  </si>
  <si>
    <t>12-0530-P02-168--</t>
  </si>
  <si>
    <t>21:1191:001256</t>
  </si>
  <si>
    <t>21:0387:000280:0005:0018:00</t>
  </si>
  <si>
    <t>11MOB-M095A01-001</t>
  </si>
  <si>
    <t>12-0530-P02-169--</t>
  </si>
  <si>
    <t>21:1191:001257</t>
  </si>
  <si>
    <t>21:0387:000281:0004:0011:00</t>
  </si>
  <si>
    <t>11MOB-M095A01-002</t>
  </si>
  <si>
    <t>12-0530-P02-170--</t>
  </si>
  <si>
    <t>21:1191:001258</t>
  </si>
  <si>
    <t>21:0387:000281:0004:0012:00</t>
  </si>
  <si>
    <t>11MOB-M095A01-003</t>
  </si>
  <si>
    <t>12-0530-P02-171--</t>
  </si>
  <si>
    <t>21:1191:001259</t>
  </si>
  <si>
    <t>21:0387:000281:0004:0013:00</t>
  </si>
  <si>
    <t>12MOB-C015A01-001</t>
  </si>
  <si>
    <t>13-0134-P02-007--</t>
  </si>
  <si>
    <t>21:1191:001260</t>
  </si>
  <si>
    <t>21:0387:000297</t>
  </si>
  <si>
    <t>21:0387:000297:0004:0011:00</t>
  </si>
  <si>
    <t>12MOB-C015A01-002</t>
  </si>
  <si>
    <t>13-0134-P02-008--</t>
  </si>
  <si>
    <t>21:1191:001261</t>
  </si>
  <si>
    <t>21:0387:000297:0004:0012:00</t>
  </si>
  <si>
    <t>12MOB-C015A01-003</t>
  </si>
  <si>
    <t>13-0134-P02-009--</t>
  </si>
  <si>
    <t>21:1191:001262</t>
  </si>
  <si>
    <t>21:0387:000297:0004:0013:00</t>
  </si>
  <si>
    <t>12MOB-C015A01-004</t>
  </si>
  <si>
    <t>13-0134-P02-010--</t>
  </si>
  <si>
    <t>21:1191:001263</t>
  </si>
  <si>
    <t>21:0387:000297:0004:0014:00</t>
  </si>
  <si>
    <t>12MOB-C015A01-005</t>
  </si>
  <si>
    <t>13-0134-P02-011--</t>
  </si>
  <si>
    <t>21:1191:001264</t>
  </si>
  <si>
    <t>21:0387:000297:0004:0015:00</t>
  </si>
  <si>
    <t>12MOB-C015A01-006</t>
  </si>
  <si>
    <t>13-0134-P02-012--</t>
  </si>
  <si>
    <t>21:1191:001265</t>
  </si>
  <si>
    <t>21:0387:000297:0004:0016:00</t>
  </si>
  <si>
    <t>12MOB-C015A01-007</t>
  </si>
  <si>
    <t>13-0134-P02-013--</t>
  </si>
  <si>
    <t>21:1191:001266</t>
  </si>
  <si>
    <t>21:0387:000297:0004:0017:00</t>
  </si>
  <si>
    <t>12MOB-C017A01-002</t>
  </si>
  <si>
    <t>13-0134-P02-014--</t>
  </si>
  <si>
    <t>21:1191:001267</t>
  </si>
  <si>
    <t>21:0387:000299:0004:0012:00</t>
  </si>
  <si>
    <t>12MOB-C017A01-003</t>
  </si>
  <si>
    <t>13-0134-P02-015--</t>
  </si>
  <si>
    <t>21:1191:001268</t>
  </si>
  <si>
    <t>21:0387:000299:0004:0013:00</t>
  </si>
  <si>
    <t>12MOB-C017A01-004</t>
  </si>
  <si>
    <t>13-0134-P02-016--</t>
  </si>
  <si>
    <t>21:1191:001269</t>
  </si>
  <si>
    <t>21:0387:000299:0004:0014:00</t>
  </si>
  <si>
    <t>12MOB-C019A01-001</t>
  </si>
  <si>
    <t>13-0134-P02-017--</t>
  </si>
  <si>
    <t>21:1191:001270</t>
  </si>
  <si>
    <t>21:0387:000301</t>
  </si>
  <si>
    <t>21:0387:000301:0004:0011:00</t>
  </si>
  <si>
    <t>12MOB-C024A01-001</t>
  </si>
  <si>
    <t>13-0134-P02-018--</t>
  </si>
  <si>
    <t>21:1191:001271</t>
  </si>
  <si>
    <t>21:0387:000306</t>
  </si>
  <si>
    <t>21:0387:000306:0004:0011:00</t>
  </si>
  <si>
    <t>12MOB-C038A01-006</t>
  </si>
  <si>
    <t>13-0134-P02-019--</t>
  </si>
  <si>
    <t>21:1191:001272</t>
  </si>
  <si>
    <t>21:0387:000319:0004:0016:00</t>
  </si>
  <si>
    <t>12MOB-C038A01-008</t>
  </si>
  <si>
    <t>13-0134-P02-021--</t>
  </si>
  <si>
    <t>21:1191:001273</t>
  </si>
  <si>
    <t>21:0387:000319:0004:0018:00</t>
  </si>
  <si>
    <t>12MOB-C038A01-009</t>
  </si>
  <si>
    <t>13-0134-P02-022--</t>
  </si>
  <si>
    <t>21:1191:001274</t>
  </si>
  <si>
    <t>21:0387:000319:0004:0019:00</t>
  </si>
  <si>
    <t>12MOB-C038A01-010</t>
  </si>
  <si>
    <t>13-0134-P02-023--</t>
  </si>
  <si>
    <t>21:1191:001275</t>
  </si>
  <si>
    <t>21:0387:000319:0004:0020:00</t>
  </si>
  <si>
    <t>12MOB-C042A01-002</t>
  </si>
  <si>
    <t>13-0134-P02-024--</t>
  </si>
  <si>
    <t>21:1191:001276</t>
  </si>
  <si>
    <t>21:0387:000323</t>
  </si>
  <si>
    <t>21:0387:000323:0004:0012:00</t>
  </si>
  <si>
    <t>12MOB-C043A01-004</t>
  </si>
  <si>
    <t>13-0134-P02-025--</t>
  </si>
  <si>
    <t>21:1191:001277</t>
  </si>
  <si>
    <t>21:0387:000324:0004:0014:00</t>
  </si>
  <si>
    <t>12MOB-C043A01-005</t>
  </si>
  <si>
    <t>13-0134-P02-026--</t>
  </si>
  <si>
    <t>21:1191:001278</t>
  </si>
  <si>
    <t>21:0387:000324:0004:0015:00</t>
  </si>
  <si>
    <t>12MOB-C043A01-006</t>
  </si>
  <si>
    <t>13-0134-P02-027--</t>
  </si>
  <si>
    <t>21:1191:001279</t>
  </si>
  <si>
    <t>21:0387:000324:0004:0016:00</t>
  </si>
  <si>
    <t>12MOB-C043A01-007</t>
  </si>
  <si>
    <t>13-0134-P02-028--</t>
  </si>
  <si>
    <t>21:1191:001280</t>
  </si>
  <si>
    <t>21:0387:000324:0004:0017:00</t>
  </si>
  <si>
    <t>12MOB-C043A01-008</t>
  </si>
  <si>
    <t>13-0134-P02-029--</t>
  </si>
  <si>
    <t>21:1191:001281</t>
  </si>
  <si>
    <t>21:0387:000324:0004:0018:00</t>
  </si>
  <si>
    <t>12MOB-C043A01-009</t>
  </si>
  <si>
    <t>13-0134-P02-030--</t>
  </si>
  <si>
    <t>21:1191:001282</t>
  </si>
  <si>
    <t>21:0387:000324:0004:0019:00</t>
  </si>
  <si>
    <t>12MOB-C043A01-010</t>
  </si>
  <si>
    <t>13-0134-P02-031--</t>
  </si>
  <si>
    <t>21:1191:001283</t>
  </si>
  <si>
    <t>21:0387:000324:0004:0020:00</t>
  </si>
  <si>
    <t>12MOB-C043A01-011</t>
  </si>
  <si>
    <t>13-0134-P02-032--</t>
  </si>
  <si>
    <t>21:1191:001284</t>
  </si>
  <si>
    <t>21:0387:000324:0004:0021:00</t>
  </si>
  <si>
    <t>12MOB-C043A01-012</t>
  </si>
  <si>
    <t>13-0134-P02-033--</t>
  </si>
  <si>
    <t>21:1191:001285</t>
  </si>
  <si>
    <t>21:0387:000324:0004:0022:00</t>
  </si>
  <si>
    <t>12MOB-C043A01-015</t>
  </si>
  <si>
    <t>13-0134-P02-036--</t>
  </si>
  <si>
    <t>21:1191:001286</t>
  </si>
  <si>
    <t>21:0387:000324:0004:0025:00</t>
  </si>
  <si>
    <t>12MOB-C056A01-003</t>
  </si>
  <si>
    <t>13-0134-P02-037--</t>
  </si>
  <si>
    <t>21:1191:001287</t>
  </si>
  <si>
    <t>21:0387:000337:0004:0013:00</t>
  </si>
  <si>
    <t>12MOB-C067A01-001</t>
  </si>
  <si>
    <t>13-0134-P02-038--</t>
  </si>
  <si>
    <t>21:1191:001288</t>
  </si>
  <si>
    <t>21:0387:000348:0004:0011:00</t>
  </si>
  <si>
    <t>12MOB-C067A01-003</t>
  </si>
  <si>
    <t>13-0134-P02-040--</t>
  </si>
  <si>
    <t>21:1191:001289</t>
  </si>
  <si>
    <t>21:0387:000348:0004:0013:00</t>
  </si>
  <si>
    <t>12MOB-C067A01-004</t>
  </si>
  <si>
    <t>13-0134-P02-041--</t>
  </si>
  <si>
    <t>21:1191:001290</t>
  </si>
  <si>
    <t>21:0387:000348:0004:0014:00</t>
  </si>
  <si>
    <t>12MOB-C067A01-005</t>
  </si>
  <si>
    <t>13-0134-P02-042--</t>
  </si>
  <si>
    <t>21:1191:001291</t>
  </si>
  <si>
    <t>21:0387:000348:0004:0015:00</t>
  </si>
  <si>
    <t>12MOB-C067A01-006</t>
  </si>
  <si>
    <t>13-0134-P02-043--</t>
  </si>
  <si>
    <t>21:1191:001292</t>
  </si>
  <si>
    <t>21:0387:000348:0004:0016:00</t>
  </si>
  <si>
    <t>12MOB-C067A01-007</t>
  </si>
  <si>
    <t>13-0134-P02-044--</t>
  </si>
  <si>
    <t>21:1191:001293</t>
  </si>
  <si>
    <t>21:0387:000348:0004:0017:00</t>
  </si>
  <si>
    <t>12MOB-C067A01-008</t>
  </si>
  <si>
    <t>13-0134-P07-006--</t>
  </si>
  <si>
    <t>21:1191:001294</t>
  </si>
  <si>
    <t>21:0387:000348:0004:0018:00</t>
  </si>
  <si>
    <t>12MOB-C071A01-002</t>
  </si>
  <si>
    <t>13-0134-P02-046--</t>
  </si>
  <si>
    <t>21:1191:001295</t>
  </si>
  <si>
    <t>21:0387:000352:0004:0012:00</t>
  </si>
  <si>
    <t>12MOB-C071A01-004</t>
  </si>
  <si>
    <t>13-0134-P02-048--</t>
  </si>
  <si>
    <t>21:1191:001296</t>
  </si>
  <si>
    <t>21:0387:000352:0004:0014:00</t>
  </si>
  <si>
    <t>12MOB-C071A01-007</t>
  </si>
  <si>
    <t>13-0134-P02-051--</t>
  </si>
  <si>
    <t>21:1191:001297</t>
  </si>
  <si>
    <t>21:0387:000352:0004:0017:00</t>
  </si>
  <si>
    <t>12MOB-C071A01-008</t>
  </si>
  <si>
    <t>13-0134-P02-052--</t>
  </si>
  <si>
    <t>21:1191:001298</t>
  </si>
  <si>
    <t>21:0387:000352:0004:0018:00</t>
  </si>
  <si>
    <t>12MOB-C071A01-010</t>
  </si>
  <si>
    <t>13-0134-P02-054--</t>
  </si>
  <si>
    <t>21:1191:001299</t>
  </si>
  <si>
    <t>21:0387:000352:0004:0020:00</t>
  </si>
  <si>
    <t>12MOB-C071A01-011</t>
  </si>
  <si>
    <t>13-0134-P02-055--</t>
  </si>
  <si>
    <t>21:1191:001300</t>
  </si>
  <si>
    <t>21:0387:000352:0004:0021:00</t>
  </si>
  <si>
    <t>12MOB-C071A01-012</t>
  </si>
  <si>
    <t>13-0134-P02-056--</t>
  </si>
  <si>
    <t>21:1191:001301</t>
  </si>
  <si>
    <t>21:0387:000352:0004:0022:00</t>
  </si>
  <si>
    <t>12MOB-C071A01-013</t>
  </si>
  <si>
    <t>13-0134-P02-057--</t>
  </si>
  <si>
    <t>21:1191:001302</t>
  </si>
  <si>
    <t>21:0387:000352:0004:0023:00</t>
  </si>
  <si>
    <t>12MOB-C071A01-014</t>
  </si>
  <si>
    <t>13-0134-P02-058--</t>
  </si>
  <si>
    <t>21:1191:001303</t>
  </si>
  <si>
    <t>21:0387:000352:0004:0024:00</t>
  </si>
  <si>
    <t>12MOB-C071A01-015</t>
  </si>
  <si>
    <t>13-0134-P02-059--</t>
  </si>
  <si>
    <t>21:1191:001304</t>
  </si>
  <si>
    <t>21:0387:000352:0004:0025:00</t>
  </si>
  <si>
    <t>12MOB-C071A01-016</t>
  </si>
  <si>
    <t>13-0134-P02-060--</t>
  </si>
  <si>
    <t>21:1191:001305</t>
  </si>
  <si>
    <t>21:0387:000352:0004:0026:00</t>
  </si>
  <si>
    <t>12MOB-C071A01-017</t>
  </si>
  <si>
    <t>13-0134-P02-061--</t>
  </si>
  <si>
    <t>21:1191:001306</t>
  </si>
  <si>
    <t>21:0387:000352:0004:0027:00</t>
  </si>
  <si>
    <t>12MOB-C071A01-018</t>
  </si>
  <si>
    <t>13-0134-P02-062--</t>
  </si>
  <si>
    <t>21:1191:001307</t>
  </si>
  <si>
    <t>21:0387:000352:0004:0028:00</t>
  </si>
  <si>
    <t>12MOB-C071A01-019</t>
  </si>
  <si>
    <t>13-0134-P02-063--</t>
  </si>
  <si>
    <t>21:1191:001308</t>
  </si>
  <si>
    <t>21:0387:000352:0004:0029:00</t>
  </si>
  <si>
    <t>12MOB-C071A01-020</t>
  </si>
  <si>
    <t>13-0134-P07-007--</t>
  </si>
  <si>
    <t>21:1191:001309</t>
  </si>
  <si>
    <t>21:0387:000352:0004:0030:00</t>
  </si>
  <si>
    <t>12MOB-C077A01-002</t>
  </si>
  <si>
    <t>13-0134-P02-064--</t>
  </si>
  <si>
    <t>21:1191:001310</t>
  </si>
  <si>
    <t>21:0387:000358:0004:0012:00</t>
  </si>
  <si>
    <t>12MOB-C077A01-006</t>
  </si>
  <si>
    <t>13-0134-P02-068--</t>
  </si>
  <si>
    <t>21:1191:001311</t>
  </si>
  <si>
    <t>21:0387:000358:0004:0016:00</t>
  </si>
  <si>
    <t>12MOB-C077A01-008</t>
  </si>
  <si>
    <t>13-0134-P02-070--</t>
  </si>
  <si>
    <t>21:1191:001312</t>
  </si>
  <si>
    <t>21:0387:000358:0004:0018:00</t>
  </si>
  <si>
    <t>12MOB-C077A01-009</t>
  </si>
  <si>
    <t>13-0134-P02-071--</t>
  </si>
  <si>
    <t>21:1191:001313</t>
  </si>
  <si>
    <t>21:0387:000358:0004:0019:00</t>
  </si>
  <si>
    <t>12MOB-C077A01-010</t>
  </si>
  <si>
    <t>13-0134-P02-072--</t>
  </si>
  <si>
    <t>21:1191:001314</t>
  </si>
  <si>
    <t>21:0387:000358:0004:0020:00</t>
  </si>
  <si>
    <t>12MOB-C077A01-011</t>
  </si>
  <si>
    <t>13-0134-P07-008--</t>
  </si>
  <si>
    <t>21:1191:001315</t>
  </si>
  <si>
    <t>21:0387:000358:0004:0021:00</t>
  </si>
  <si>
    <t>12MOB-C079A01-004</t>
  </si>
  <si>
    <t>13-0134-P02-076--</t>
  </si>
  <si>
    <t>21:1191:001316</t>
  </si>
  <si>
    <t>21:0387:000360:0004:0014:00</t>
  </si>
  <si>
    <t>12MOB-C079A01-006</t>
  </si>
  <si>
    <t>13-0134-P02-078--</t>
  </si>
  <si>
    <t>21:1191:001317</t>
  </si>
  <si>
    <t>21:0387:000360:0004:0016:00</t>
  </si>
  <si>
    <t>12MOB-C079A01-008</t>
  </si>
  <si>
    <t>13-0134-P02-080--</t>
  </si>
  <si>
    <t>21:1191:001318</t>
  </si>
  <si>
    <t>21:0387:000360:0004:0018:00</t>
  </si>
  <si>
    <t>12MOB-C079A01-011</t>
  </si>
  <si>
    <t>13-0134-P02-083--</t>
  </si>
  <si>
    <t>21:1191:001319</t>
  </si>
  <si>
    <t>21:0387:000360:0004:0021:00</t>
  </si>
  <si>
    <t>12MOB-C079A01-013</t>
  </si>
  <si>
    <t>13-0134-P02-085--</t>
  </si>
  <si>
    <t>21:1191:001320</t>
  </si>
  <si>
    <t>21:0387:000360:0004:0023:00</t>
  </si>
  <si>
    <t>12MOB-C093A01-005</t>
  </si>
  <si>
    <t>13-0134-P02-092--</t>
  </si>
  <si>
    <t>21:1191:001321</t>
  </si>
  <si>
    <t>21:0387:000374:0004:0015:00</t>
  </si>
  <si>
    <t>12MOB-C093A01-006</t>
  </si>
  <si>
    <t>13-0134-P02-093--</t>
  </si>
  <si>
    <t>21:1191:001322</t>
  </si>
  <si>
    <t>21:0387:000374:0004:0016:00</t>
  </si>
  <si>
    <t>12MOB-C093A01-011</t>
  </si>
  <si>
    <t>13-0134-P02-098--</t>
  </si>
  <si>
    <t>21:1191:001323</t>
  </si>
  <si>
    <t>21:0387:000374:0004:0021:00</t>
  </si>
  <si>
    <t>12MOB-C093A01-012</t>
  </si>
  <si>
    <t>13-0134-P02-099--</t>
  </si>
  <si>
    <t>21:1191:001324</t>
  </si>
  <si>
    <t>21:0387:000374:0004:0022:00</t>
  </si>
  <si>
    <t>12MOB-C093A01-015</t>
  </si>
  <si>
    <t>13-0134-P02-102--</t>
  </si>
  <si>
    <t>21:1191:001325</t>
  </si>
  <si>
    <t>21:0387:000374:0004:0025:00</t>
  </si>
  <si>
    <t>12MOB-C093A01-016</t>
  </si>
  <si>
    <t>13-0134-P02-103--</t>
  </si>
  <si>
    <t>21:1191:001326</t>
  </si>
  <si>
    <t>21:0387:000374:0004:0026:00</t>
  </si>
  <si>
    <t>12MOB-C093A01-018</t>
  </si>
  <si>
    <t>13-0134-P02-105--</t>
  </si>
  <si>
    <t>21:1191:001327</t>
  </si>
  <si>
    <t>21:0387:000374:0004:0028:00</t>
  </si>
  <si>
    <t>12MOB-C093A01-019</t>
  </si>
  <si>
    <t>13-0134-P02-106--</t>
  </si>
  <si>
    <t>21:1191:001328</t>
  </si>
  <si>
    <t>21:0387:000374:0004:0029:00</t>
  </si>
  <si>
    <t>12MOB-C093A01-020</t>
  </si>
  <si>
    <t>13-0134-P02-107--</t>
  </si>
  <si>
    <t>21:1191:001329</t>
  </si>
  <si>
    <t>21:0387:000374:0004:0030:00</t>
  </si>
  <si>
    <t>12MOB-C093A01-021</t>
  </si>
  <si>
    <t>13-0134-P02-108--</t>
  </si>
  <si>
    <t>21:1191:001330</t>
  </si>
  <si>
    <t>21:0387:000374:0004:0031:00</t>
  </si>
  <si>
    <t>12MOB-C093A01-023</t>
  </si>
  <si>
    <t>13-0134-P07-009--</t>
  </si>
  <si>
    <t>21:1191:001331</t>
  </si>
  <si>
    <t>21:0387:000374:0004:0033:00</t>
  </si>
  <si>
    <t>12MOB-C137A01-002</t>
  </si>
  <si>
    <t>13-0134-P02-115--</t>
  </si>
  <si>
    <t>21:1191:001332</t>
  </si>
  <si>
    <t>21:0387:000418:0004:0012:00</t>
  </si>
  <si>
    <t>12MOB-C137A01-003</t>
  </si>
  <si>
    <t>13-0134-P02-116--</t>
  </si>
  <si>
    <t>21:1191:001333</t>
  </si>
  <si>
    <t>21:0387:000418:0004:0013:00</t>
  </si>
  <si>
    <t>12MOB-C182A01-001</t>
  </si>
  <si>
    <t>13-0134-P02-117--</t>
  </si>
  <si>
    <t>21:1191:001334</t>
  </si>
  <si>
    <t>21:0387:000463:0004:0011:00</t>
  </si>
  <si>
    <t>12MOB-C182A01-002</t>
  </si>
  <si>
    <t>13-0134-P02-118--</t>
  </si>
  <si>
    <t>21:1191:001335</t>
  </si>
  <si>
    <t>21:0387:000463:0004:0012:00</t>
  </si>
  <si>
    <t>12MOB-C183A01-001</t>
  </si>
  <si>
    <t>13-0134-P02-119--</t>
  </si>
  <si>
    <t>21:1191:001336</t>
  </si>
  <si>
    <t>21:0387:000464:0004:0011:00</t>
  </si>
  <si>
    <t>12MOB-C184A01-001</t>
  </si>
  <si>
    <t>13-0134-P02-121--</t>
  </si>
  <si>
    <t>21:1191:001337</t>
  </si>
  <si>
    <t>21:0387:000465</t>
  </si>
  <si>
    <t>21:0387:000465:0004:0011:00</t>
  </si>
  <si>
    <t>12MOB-C188A01-004</t>
  </si>
  <si>
    <t>13-0134-P02-124--</t>
  </si>
  <si>
    <t>21:1191:001338</t>
  </si>
  <si>
    <t>21:0387:000469:0004:0014:00</t>
  </si>
  <si>
    <t>12MOB-C188A01-006</t>
  </si>
  <si>
    <t>13-0134-P02-126--</t>
  </si>
  <si>
    <t>21:1191:001339</t>
  </si>
  <si>
    <t>21:0387:000469:0004:0016:00</t>
  </si>
  <si>
    <t>12MOB-C188A01-008</t>
  </si>
  <si>
    <t>13-0134-P02-128--</t>
  </si>
  <si>
    <t>21:1191:001340</t>
  </si>
  <si>
    <t>21:0387:000469:0004:0018:00</t>
  </si>
  <si>
    <t>12MOB-C188A01-010</t>
  </si>
  <si>
    <t>13-0134-P02-130--</t>
  </si>
  <si>
    <t>21:1191:001341</t>
  </si>
  <si>
    <t>21:0387:000469:0004:0020:00</t>
  </si>
  <si>
    <t>12MOB-C188A01-012</t>
  </si>
  <si>
    <t>13-0134-P02-132--</t>
  </si>
  <si>
    <t>21:1191:001342</t>
  </si>
  <si>
    <t>21:0387:000469:0004:0022:00</t>
  </si>
  <si>
    <t>12MOB-C188A01-013</t>
  </si>
  <si>
    <t>13-0134-P02-133--</t>
  </si>
  <si>
    <t>21:1191:001343</t>
  </si>
  <si>
    <t>21:0387:000469:0004:0023:00</t>
  </si>
  <si>
    <t>12MOB-C188A01-015</t>
  </si>
  <si>
    <t>13-0134-P02-135--</t>
  </si>
  <si>
    <t>21:1191:001344</t>
  </si>
  <si>
    <t>21:0387:000469:0004:0025:00</t>
  </si>
  <si>
    <t>12MOB-C188A01-016</t>
  </si>
  <si>
    <t>13-0134-P02-136--</t>
  </si>
  <si>
    <t>21:1191:001345</t>
  </si>
  <si>
    <t>21:0387:000469:0004:0026:00</t>
  </si>
  <si>
    <t>12MOB-C188A01-018</t>
  </si>
  <si>
    <t>13-0134-P02-138--</t>
  </si>
  <si>
    <t>21:1191:001346</t>
  </si>
  <si>
    <t>21:0387:000469:0004:0028:00</t>
  </si>
  <si>
    <t>12MOB-C188A01-019</t>
  </si>
  <si>
    <t>13-0134-P02-139--</t>
  </si>
  <si>
    <t>21:1191:001347</t>
  </si>
  <si>
    <t>21:0387:000469:0004:0029:00</t>
  </si>
  <si>
    <t>12MOB-C190A01-001</t>
  </si>
  <si>
    <t>13-0134-P02-144--</t>
  </si>
  <si>
    <t>21:1191:001348</t>
  </si>
  <si>
    <t>21:0387:000471</t>
  </si>
  <si>
    <t>21:0387:000471:0004:0011:00</t>
  </si>
  <si>
    <t>12MOB-C211A01-006</t>
  </si>
  <si>
    <t>13-0134-P02-155--</t>
  </si>
  <si>
    <t>21:1191:001349</t>
  </si>
  <si>
    <t>21:0387:000492:0004:0016:00</t>
  </si>
  <si>
    <t>12MOB-C211A01-007</t>
  </si>
  <si>
    <t>13-0134-P02-156--</t>
  </si>
  <si>
    <t>21:1191:001350</t>
  </si>
  <si>
    <t>21:0387:000492:0004:0017:00</t>
  </si>
  <si>
    <t>12MOB-C212A01-001</t>
  </si>
  <si>
    <t>13-0134-P02-159--</t>
  </si>
  <si>
    <t>21:1191:001351</t>
  </si>
  <si>
    <t>21:0387:000493</t>
  </si>
  <si>
    <t>21:0387:000493:0004:0011:00</t>
  </si>
  <si>
    <t>12MOB-C216A01-022</t>
  </si>
  <si>
    <t>13-0134-P02-160--</t>
  </si>
  <si>
    <t>21:1191:001352</t>
  </si>
  <si>
    <t>21:0387:000497:0004:0032:00</t>
  </si>
  <si>
    <t>12MOB-C216A01-023</t>
  </si>
  <si>
    <t>13-0134-P02-161--</t>
  </si>
  <si>
    <t>21:1191:001353</t>
  </si>
  <si>
    <t>21:0387:000497:0004:0033:00</t>
  </si>
  <si>
    <t>12MOB-C216A01-024</t>
  </si>
  <si>
    <t>13-0134-P02-162--</t>
  </si>
  <si>
    <t>21:1191:001354</t>
  </si>
  <si>
    <t>21:0387:000497:0004:0034:00</t>
  </si>
  <si>
    <t>12MOB-C216A01-025-r2</t>
  </si>
  <si>
    <t>13-0134-P02-163-r2</t>
  </si>
  <si>
    <t>21:1191:001355</t>
  </si>
  <si>
    <t>21:0387:000497:0004:0035:02</t>
  </si>
  <si>
    <t>12MOB-C216A01-026</t>
  </si>
  <si>
    <t>13-0134-P02-164--</t>
  </si>
  <si>
    <t>21:1191:001356</t>
  </si>
  <si>
    <t>21:0387:000497:0004:0036:00</t>
  </si>
  <si>
    <t>12MOB-C216A01-027</t>
  </si>
  <si>
    <t>13-0134-P02-165--</t>
  </si>
  <si>
    <t>21:1191:001357</t>
  </si>
  <si>
    <t>21:0387:000497:0004:0037:00</t>
  </si>
  <si>
    <t>12MOB-C216A01-028</t>
  </si>
  <si>
    <t>13-0134-P02-166--</t>
  </si>
  <si>
    <t>21:1191:001358</t>
  </si>
  <si>
    <t>21:0387:000497:0004:0038:00</t>
  </si>
  <si>
    <t>12MOB-C216A01-029</t>
  </si>
  <si>
    <t>13-0134-P02-167--</t>
  </si>
  <si>
    <t>21:1191:001359</t>
  </si>
  <si>
    <t>21:0387:000497:0004:0039:00</t>
  </si>
  <si>
    <t>12MOB-C216A01-030</t>
  </si>
  <si>
    <t>13-0134-P02-168--</t>
  </si>
  <si>
    <t>21:1191:001360</t>
  </si>
  <si>
    <t>21:0387:000497:0004:0040:00</t>
  </si>
  <si>
    <t>12MOB-C216A01-031</t>
  </si>
  <si>
    <t>13-0134-P02-169--</t>
  </si>
  <si>
    <t>21:1191:001361</t>
  </si>
  <si>
    <t>21:0387:000497:0004:0041:00</t>
  </si>
  <si>
    <t>12MOB-C216A01-032</t>
  </si>
  <si>
    <t>13-0134-P02-170--</t>
  </si>
  <si>
    <t>21:1191:001362</t>
  </si>
  <si>
    <t>21:0387:000497:0004:0042:00</t>
  </si>
  <si>
    <t>12MOB-C216A01-033</t>
  </si>
  <si>
    <t>13-0134-P02-171--</t>
  </si>
  <si>
    <t>21:1191:001363</t>
  </si>
  <si>
    <t>21:0387:000497:0004:0043:00</t>
  </si>
  <si>
    <t>12MOB-C216A01-034</t>
  </si>
  <si>
    <t>13-0134-P02-172--</t>
  </si>
  <si>
    <t>21:1191:001364</t>
  </si>
  <si>
    <t>21:0387:000497:0004:0044:00</t>
  </si>
  <si>
    <t>12MOB-C216A01-035</t>
  </si>
  <si>
    <t>13-0134-P02-173--</t>
  </si>
  <si>
    <t>21:1191:001365</t>
  </si>
  <si>
    <t>21:0387:000497:0004:0045:00</t>
  </si>
  <si>
    <t>12MOB-C216A01-036</t>
  </si>
  <si>
    <t>13-0134-P02-174--</t>
  </si>
  <si>
    <t>21:1191:001366</t>
  </si>
  <si>
    <t>21:0387:000497:0004:0046:00</t>
  </si>
  <si>
    <t>12MOB-C216A01-037</t>
  </si>
  <si>
    <t>13-0134-P02-175--</t>
  </si>
  <si>
    <t>21:1191:001367</t>
  </si>
  <si>
    <t>21:0387:000497:0004:0047:00</t>
  </si>
  <si>
    <t>12MOB-C216A01-038</t>
  </si>
  <si>
    <t>13-0134-P02-176--</t>
  </si>
  <si>
    <t>21:1191:001368</t>
  </si>
  <si>
    <t>21:0387:000497:0004:0048:00</t>
  </si>
  <si>
    <t>12MOB-C216A01-039</t>
  </si>
  <si>
    <t>13-0134-P02-177--</t>
  </si>
  <si>
    <t>21:1191:001369</t>
  </si>
  <si>
    <t>21:0387:000497:0004:0049:00</t>
  </si>
  <si>
    <t>12MOB-C216A01-040</t>
  </si>
  <si>
    <t>13-0134-P02-178--</t>
  </si>
  <si>
    <t>21:1191:001370</t>
  </si>
  <si>
    <t>21:0387:000497:0004:0050:00</t>
  </si>
  <si>
    <t>12MOB-C216A01-041</t>
  </si>
  <si>
    <t>13-0134-P02-179--</t>
  </si>
  <si>
    <t>21:1191:001371</t>
  </si>
  <si>
    <t>21:0387:000497:0004:0051:00</t>
  </si>
  <si>
    <t>12MOB-C216A01-042</t>
  </si>
  <si>
    <t>13-0134-P02-180--</t>
  </si>
  <si>
    <t>21:1191:001372</t>
  </si>
  <si>
    <t>21:0387:000497:0004:0052:00</t>
  </si>
  <si>
    <t>12MOB-C216A01-043</t>
  </si>
  <si>
    <t>13-0134-P07-011--</t>
  </si>
  <si>
    <t>21:1191:001373</t>
  </si>
  <si>
    <t>21:0387:000497:0004:0053:00</t>
  </si>
  <si>
    <t>12MOB-C216A01-044</t>
  </si>
  <si>
    <t>13-0134-P07-012--</t>
  </si>
  <si>
    <t>21:1191:001374</t>
  </si>
  <si>
    <t>21:0387:000497:0004:0054:00</t>
  </si>
  <si>
    <t>12MOB-C216A01-045</t>
  </si>
  <si>
    <t>13-0134-P07-013--</t>
  </si>
  <si>
    <t>21:1191:001375</t>
  </si>
  <si>
    <t>21:0387:000497:0004:0055:00</t>
  </si>
  <si>
    <t>12MOB-C216A01-046</t>
  </si>
  <si>
    <t>13-0134-P07-014--</t>
  </si>
  <si>
    <t>21:1191:001376</t>
  </si>
  <si>
    <t>21:0387:000497:0004:0056:00</t>
  </si>
  <si>
    <t>12MOB-C216A01-047</t>
  </si>
  <si>
    <t>13-0134-P07-015--</t>
  </si>
  <si>
    <t>21:1191:001377</t>
  </si>
  <si>
    <t>21:0387:000497:0004:0057:00</t>
  </si>
  <si>
    <t>12MOB-C216A01-048</t>
  </si>
  <si>
    <t>13-0134-P07-016--</t>
  </si>
  <si>
    <t>21:1191:001378</t>
  </si>
  <si>
    <t>21:0387:000497:0004:0058:00</t>
  </si>
  <si>
    <t>12MOB-C220A01-001</t>
  </si>
  <si>
    <t>13-0134-P04-001--</t>
  </si>
  <si>
    <t>21:1191:001379</t>
  </si>
  <si>
    <t>21:0387:000501</t>
  </si>
  <si>
    <t>21:0387:000501:0004:0011:00</t>
  </si>
  <si>
    <t>12MOB-C220A01-002</t>
  </si>
  <si>
    <t>13-0134-P04-002--</t>
  </si>
  <si>
    <t>21:1191:001380</t>
  </si>
  <si>
    <t>21:0387:000501:0004:0012:00</t>
  </si>
  <si>
    <t>12MOB-M001A01-001</t>
  </si>
  <si>
    <t>13-0134-P03-001--</t>
  </si>
  <si>
    <t>21:1191:001381</t>
  </si>
  <si>
    <t>21:0387:000518</t>
  </si>
  <si>
    <t>21:0387:000518:0004:0011:00</t>
  </si>
  <si>
    <t>12MOB-M003A01-001</t>
  </si>
  <si>
    <t>13-0134-P03-002--</t>
  </si>
  <si>
    <t>21:1191:001382</t>
  </si>
  <si>
    <t>21:0387:000520:0004:0011:00</t>
  </si>
  <si>
    <t>12MOB-M003A01-002</t>
  </si>
  <si>
    <t>13-0134-P03-003--</t>
  </si>
  <si>
    <t>21:1191:001383</t>
  </si>
  <si>
    <t>21:0387:000520:0004:0012:00</t>
  </si>
  <si>
    <t>12MOB-M003A01-003</t>
  </si>
  <si>
    <t>13-0134-P03-004--</t>
  </si>
  <si>
    <t>21:1191:001384</t>
  </si>
  <si>
    <t>21:0387:000520:0004:0013:00</t>
  </si>
  <si>
    <t>12MOB-M003A01-004</t>
  </si>
  <si>
    <t>13-0134-P03-005--</t>
  </si>
  <si>
    <t>21:1191:001385</t>
  </si>
  <si>
    <t>21:0387:000520:0004:0014:00</t>
  </si>
  <si>
    <t>12MOB-M003A01-005</t>
  </si>
  <si>
    <t>13-0134-P03-006--</t>
  </si>
  <si>
    <t>21:1191:001386</t>
  </si>
  <si>
    <t>21:0387:000520:0004:0015:00</t>
  </si>
  <si>
    <t>12MOB-M003A01-006</t>
  </si>
  <si>
    <t>13-0134-P03-007--</t>
  </si>
  <si>
    <t>21:1191:001387</t>
  </si>
  <si>
    <t>21:0387:000520:0004:0016:00</t>
  </si>
  <si>
    <t>12MOB-M003A01-007</t>
  </si>
  <si>
    <t>13-0134-P03-008--</t>
  </si>
  <si>
    <t>21:1191:001388</t>
  </si>
  <si>
    <t>21:0387:000520:0004:0017:00</t>
  </si>
  <si>
    <t>12MOB-M003A01-008</t>
  </si>
  <si>
    <t>13-0134-P03-009--</t>
  </si>
  <si>
    <t>21:1191:001389</t>
  </si>
  <si>
    <t>21:0387:000520:0004:0018:00</t>
  </si>
  <si>
    <t>12MOB-M003A01-009</t>
  </si>
  <si>
    <t>13-0134-P03-010--</t>
  </si>
  <si>
    <t>21:1191:001390</t>
  </si>
  <si>
    <t>21:0387:000520:0004:0019:00</t>
  </si>
  <si>
    <t>12MOB-M003A01-010</t>
  </si>
  <si>
    <t>13-0134-P03-011--</t>
  </si>
  <si>
    <t>21:1191:001391</t>
  </si>
  <si>
    <t>21:0387:000520:0004:0020:00</t>
  </si>
  <si>
    <t>12MOB-M003A01-011</t>
  </si>
  <si>
    <t>13-0134-P03-012--</t>
  </si>
  <si>
    <t>21:1191:001392</t>
  </si>
  <si>
    <t>21:0387:000520:0004:0021:00</t>
  </si>
  <si>
    <t>12MOB-M003A01-013</t>
  </si>
  <si>
    <t>13-0134-P03-014--</t>
  </si>
  <si>
    <t>21:1191:001393</t>
  </si>
  <si>
    <t>21:0387:000520:0004:0023:00</t>
  </si>
  <si>
    <t>12MOB-M003A01-014</t>
  </si>
  <si>
    <t>13-0134-P03-015--</t>
  </si>
  <si>
    <t>21:1191:001394</t>
  </si>
  <si>
    <t>21:0387:000520:0004:0024:00</t>
  </si>
  <si>
    <t>12MOB-M003A01-015</t>
  </si>
  <si>
    <t>13-0134-P03-016--</t>
  </si>
  <si>
    <t>21:1191:001395</t>
  </si>
  <si>
    <t>21:0387:000520:0004:0025:00</t>
  </si>
  <si>
    <t>12MOB-M003A01-016</t>
  </si>
  <si>
    <t>13-0134-P03-017--</t>
  </si>
  <si>
    <t>21:1191:001396</t>
  </si>
  <si>
    <t>21:0387:000520:0004:0026:00</t>
  </si>
  <si>
    <t>12MOB-M003A01-017</t>
  </si>
  <si>
    <t>13-0134-P03-018--</t>
  </si>
  <si>
    <t>21:1191:001397</t>
  </si>
  <si>
    <t>21:0387:000520:0004:0027:00</t>
  </si>
  <si>
    <t>12MOB-M003A01-018</t>
  </si>
  <si>
    <t>13-0134-P03-019--</t>
  </si>
  <si>
    <t>21:1191:001398</t>
  </si>
  <si>
    <t>21:0387:000520:0004:0028:00</t>
  </si>
  <si>
    <t>12MOB-M003A01-019</t>
  </si>
  <si>
    <t>13-0134-P07-017--</t>
  </si>
  <si>
    <t>21:1191:001399</t>
  </si>
  <si>
    <t>21:0387:000520:0004:0029:00</t>
  </si>
  <si>
    <t>12MOB-M003A01-021</t>
  </si>
  <si>
    <t>13-0134-P07-019--</t>
  </si>
  <si>
    <t>21:1191:001400</t>
  </si>
  <si>
    <t>21:0387:000520:0004:0031:00</t>
  </si>
  <si>
    <t>12MOB-M003A01-024</t>
  </si>
  <si>
    <t>13-0134-P12-002--</t>
  </si>
  <si>
    <t>21:1191:001401</t>
  </si>
  <si>
    <t>21:0387:000520:0004:0034:00</t>
  </si>
  <si>
    <t>12MOB-M003A01-025</t>
  </si>
  <si>
    <t>13-0134-P12-003--</t>
  </si>
  <si>
    <t>21:1191:001402</t>
  </si>
  <si>
    <t>21:0387:000520:0004:0035:00</t>
  </si>
  <si>
    <t>12MOB-M007A01-001</t>
  </si>
  <si>
    <t>13-0134-P03-020--</t>
  </si>
  <si>
    <t>21:1191:001403</t>
  </si>
  <si>
    <t>21:0387:000524:0004:0011:00</t>
  </si>
  <si>
    <t>12MOB-M007A01-002</t>
  </si>
  <si>
    <t>13-0134-P03-021--</t>
  </si>
  <si>
    <t>21:1191:001404</t>
  </si>
  <si>
    <t>21:0387:000524:0004:0012:00</t>
  </si>
  <si>
    <t>12MOB-M007A01-004</t>
  </si>
  <si>
    <t>13-0134-P03-023--</t>
  </si>
  <si>
    <t>21:1191:001405</t>
  </si>
  <si>
    <t>21:0387:000524:0004:0014:00</t>
  </si>
  <si>
    <t>12MOB-M007A01-005</t>
  </si>
  <si>
    <t>13-0134-P03-024--</t>
  </si>
  <si>
    <t>21:1191:001406</t>
  </si>
  <si>
    <t>21:0387:000524:0004:0015:00</t>
  </si>
  <si>
    <t>12MOB-M007A01-006</t>
  </si>
  <si>
    <t>13-0134-P03-025--</t>
  </si>
  <si>
    <t>21:1191:001407</t>
  </si>
  <si>
    <t>21:0387:000524:0004:0016:00</t>
  </si>
  <si>
    <t>12MOB-M007A01-007</t>
  </si>
  <si>
    <t>13-0134-P03-026--</t>
  </si>
  <si>
    <t>21:1191:001408</t>
  </si>
  <si>
    <t>21:0387:000524:0004:0017:00</t>
  </si>
  <si>
    <t>12MOB-M007A01-008</t>
  </si>
  <si>
    <t>13-0134-P03-027--</t>
  </si>
  <si>
    <t>21:1191:001409</t>
  </si>
  <si>
    <t>21:0387:000524:0004:0018:00</t>
  </si>
  <si>
    <t>12MOB-M007A01-009</t>
  </si>
  <si>
    <t>13-0134-P03-028--</t>
  </si>
  <si>
    <t>21:1191:001410</t>
  </si>
  <si>
    <t>21:0387:000524:0004:0019:00</t>
  </si>
  <si>
    <t>12MOB-M007A01-010</t>
  </si>
  <si>
    <t>13-0134-P03-029--</t>
  </si>
  <si>
    <t>21:1191:001411</t>
  </si>
  <si>
    <t>21:0387:000524:0004:0020:00</t>
  </si>
  <si>
    <t>12MOB-M009A01-005</t>
  </si>
  <si>
    <t>13-0134-P03-035--</t>
  </si>
  <si>
    <t>21:1191:001412</t>
  </si>
  <si>
    <t>21:0387:000526:0004:0015:00</t>
  </si>
  <si>
    <t>12MOB-M009A01-008</t>
  </si>
  <si>
    <t>13-0134-P03-038--</t>
  </si>
  <si>
    <t>21:1191:001413</t>
  </si>
  <si>
    <t>21:0387:000526:0004:0018:00</t>
  </si>
  <si>
    <t>12MOB-M011A01-011</t>
  </si>
  <si>
    <t>13-0134-P03-049--</t>
  </si>
  <si>
    <t>21:1191:001414</t>
  </si>
  <si>
    <t>21:0387:000528:0004:0021:00</t>
  </si>
  <si>
    <t>12MOB-M013A01-001</t>
  </si>
  <si>
    <t>13-0134-P03-053--</t>
  </si>
  <si>
    <t>21:1191:001415</t>
  </si>
  <si>
    <t>21:0387:000530</t>
  </si>
  <si>
    <t>21:0387:000530:0004:0011:00</t>
  </si>
  <si>
    <t>12MOB-M013A01-002</t>
  </si>
  <si>
    <t>13-0134-P03-054--</t>
  </si>
  <si>
    <t>21:1191:001416</t>
  </si>
  <si>
    <t>21:0387:000530:0004:0012:00</t>
  </si>
  <si>
    <t>12MOB-M013A01-003</t>
  </si>
  <si>
    <t>13-0134-P03-055--</t>
  </si>
  <si>
    <t>21:1191:001417</t>
  </si>
  <si>
    <t>21:0387:000530:0004:0013:00</t>
  </si>
  <si>
    <t>12MOB-M013A01-004</t>
  </si>
  <si>
    <t>13-0134-P03-056--</t>
  </si>
  <si>
    <t>21:1191:001418</t>
  </si>
  <si>
    <t>21:0387:000530:0004:0014:00</t>
  </si>
  <si>
    <t>12MOB-M013A01-005</t>
  </si>
  <si>
    <t>13-0134-P03-057--</t>
  </si>
  <si>
    <t>21:1191:001419</t>
  </si>
  <si>
    <t>21:0387:000530:0004:0015:00</t>
  </si>
  <si>
    <t>12MOB-M013A01-006</t>
  </si>
  <si>
    <t>13-0134-P03-058--</t>
  </si>
  <si>
    <t>21:1191:001420</t>
  </si>
  <si>
    <t>21:0387:000530:0004:0016:00</t>
  </si>
  <si>
    <t>12MOB-M017A01-003</t>
  </si>
  <si>
    <t>13-0134-P03-061--</t>
  </si>
  <si>
    <t>21:1191:001421</t>
  </si>
  <si>
    <t>21:0387:000534:0004:0013:00</t>
  </si>
  <si>
    <t>12MOB-M018A01-001</t>
  </si>
  <si>
    <t>13-0134-P03-079--</t>
  </si>
  <si>
    <t>21:1191:001422</t>
  </si>
  <si>
    <t>21:0387:000535</t>
  </si>
  <si>
    <t>21:0387:000535:0004:0011:00</t>
  </si>
  <si>
    <t>12MOB-M018A01-002</t>
  </si>
  <si>
    <t>13-0134-P03-080--</t>
  </si>
  <si>
    <t>21:1191:001423</t>
  </si>
  <si>
    <t>21:0387:000535:0004:0012:00</t>
  </si>
  <si>
    <t>12MOB-M018A01-003</t>
  </si>
  <si>
    <t>13-0134-P07-023--</t>
  </si>
  <si>
    <t>21:1191:001424</t>
  </si>
  <si>
    <t>21:0387:000535:0004:0013:00</t>
  </si>
  <si>
    <t>12MOB-M023A01-010</t>
  </si>
  <si>
    <t>13-0134-P03-084--</t>
  </si>
  <si>
    <t>21:1191:001425</t>
  </si>
  <si>
    <t>21:0387:000540:0004:0020:00</t>
  </si>
  <si>
    <t>12MOB-M023A01-011</t>
  </si>
  <si>
    <t>13-0134-P03-085--</t>
  </si>
  <si>
    <t>21:1191:001426</t>
  </si>
  <si>
    <t>21:0387:000540:0004:0021:00</t>
  </si>
  <si>
    <t>12MOB-M023A01-012</t>
  </si>
  <si>
    <t>13-0134-P03-086--</t>
  </si>
  <si>
    <t>21:1191:001427</t>
  </si>
  <si>
    <t>21:0387:000540:0004:0022:00</t>
  </si>
  <si>
    <t>12MOB-M023A01-013</t>
  </si>
  <si>
    <t>13-0134-P03-087--</t>
  </si>
  <si>
    <t>21:1191:001428</t>
  </si>
  <si>
    <t>21:0387:000540:0004:0023:00</t>
  </si>
  <si>
    <t>12MOB-M023A01-014</t>
  </si>
  <si>
    <t>13-0134-P03-088--</t>
  </si>
  <si>
    <t>21:1191:001429</t>
  </si>
  <si>
    <t>21:0387:000540:0004:0024:00</t>
  </si>
  <si>
    <t>12MOB-M023A01-015</t>
  </si>
  <si>
    <t>13-0134-P03-089--</t>
  </si>
  <si>
    <t>21:1191:001430</t>
  </si>
  <si>
    <t>21:0387:000540:0004:0025:00</t>
  </si>
  <si>
    <t>12MOB-M023A01-016</t>
  </si>
  <si>
    <t>13-0134-P03-090--</t>
  </si>
  <si>
    <t>21:1191:001431</t>
  </si>
  <si>
    <t>21:0387:000540:0004:0026:00</t>
  </si>
  <si>
    <t>12MOB-M023A01-018</t>
  </si>
  <si>
    <t>13-0134-P03-092--</t>
  </si>
  <si>
    <t>21:1191:001432</t>
  </si>
  <si>
    <t>21:0387:000540:0004:0028:00</t>
  </si>
  <si>
    <t>12MOB-M023A01-019</t>
  </si>
  <si>
    <t>13-0134-P03-093--</t>
  </si>
  <si>
    <t>21:1191:001433</t>
  </si>
  <si>
    <t>21:0387:000540:0004:0029:00</t>
  </si>
  <si>
    <t>12MOB-M023A01-021</t>
  </si>
  <si>
    <t>13-0134-P03-095--</t>
  </si>
  <si>
    <t>21:1191:001434</t>
  </si>
  <si>
    <t>21:0387:000540:0004:0031:00</t>
  </si>
  <si>
    <t>12MOB-M023A01-022</t>
  </si>
  <si>
    <t>13-0134-P03-096--</t>
  </si>
  <si>
    <t>21:1191:001435</t>
  </si>
  <si>
    <t>21:0387:000540:0004:0032:00</t>
  </si>
  <si>
    <t>12MOB-M023A01-023</t>
  </si>
  <si>
    <t>13-0134-P03-097--</t>
  </si>
  <si>
    <t>21:1191:001436</t>
  </si>
  <si>
    <t>21:0387:000540:0004:0033:00</t>
  </si>
  <si>
    <t>12MOB-M023A01-024</t>
  </si>
  <si>
    <t>13-0134-P03-098--</t>
  </si>
  <si>
    <t>21:1191:001437</t>
  </si>
  <si>
    <t>21:0387:000540:0004:0034:00</t>
  </si>
  <si>
    <t>12MOB-M023A01-025</t>
  </si>
  <si>
    <t>13-0134-P03-099--</t>
  </si>
  <si>
    <t>21:1191:001438</t>
  </si>
  <si>
    <t>21:0387:000540:0004:0035:00</t>
  </si>
  <si>
    <t>12MOB-M023A01-026</t>
  </si>
  <si>
    <t>13-0134-P03-100--</t>
  </si>
  <si>
    <t>21:1191:001439</t>
  </si>
  <si>
    <t>21:0387:000540:0004:0036:00</t>
  </si>
  <si>
    <t>12MOB-M023A01-028</t>
  </si>
  <si>
    <t>13-0134-P03-102--</t>
  </si>
  <si>
    <t>21:1191:001440</t>
  </si>
  <si>
    <t>21:0387:000540:0004:0038:00</t>
  </si>
  <si>
    <t>12MOB-M023A01-029</t>
  </si>
  <si>
    <t>13-0134-P03-103--</t>
  </si>
  <si>
    <t>21:1191:001441</t>
  </si>
  <si>
    <t>21:0387:000540:0004:0039:00</t>
  </si>
  <si>
    <t>12MOB-M023A01-030</t>
  </si>
  <si>
    <t>13-0134-P03-104--</t>
  </si>
  <si>
    <t>21:1191:001442</t>
  </si>
  <si>
    <t>21:0387:000540:0004:0040:00</t>
  </si>
  <si>
    <t>12MOB-M031A01-002</t>
  </si>
  <si>
    <t>13-0134-P03-105--</t>
  </si>
  <si>
    <t>21:1191:001443</t>
  </si>
  <si>
    <t>21:0387:000548:0004:0012:00</t>
  </si>
  <si>
    <t>12MOB-M031A01-003</t>
  </si>
  <si>
    <t>13-0134-P03-106--</t>
  </si>
  <si>
    <t>21:1191:001444</t>
  </si>
  <si>
    <t>21:0387:000548:0004:0013:00</t>
  </si>
  <si>
    <t>12MOB-M031A01-004</t>
  </si>
  <si>
    <t>13-0134-P03-107--</t>
  </si>
  <si>
    <t>21:1191:001445</t>
  </si>
  <si>
    <t>21:0387:000548:0004:0014:00</t>
  </si>
  <si>
    <t>12MOB-M031A01-005</t>
  </si>
  <si>
    <t>13-0134-P03-108--</t>
  </si>
  <si>
    <t>21:1191:001446</t>
  </si>
  <si>
    <t>21:0387:000548:0004:0015:00</t>
  </si>
  <si>
    <t>12MOB-M031A01-006</t>
  </si>
  <si>
    <t>13-0134-P03-109--</t>
  </si>
  <si>
    <t>21:1191:001447</t>
  </si>
  <si>
    <t>21:0387:000548:0004:0016:00</t>
  </si>
  <si>
    <t>12MOB-M031A01-007</t>
  </si>
  <si>
    <t>13-0134-P03-110--</t>
  </si>
  <si>
    <t>21:1191:001448</t>
  </si>
  <si>
    <t>21:0387:000548:0004:0017:00</t>
  </si>
  <si>
    <t>12MOB-M031A01-009</t>
  </si>
  <si>
    <t>13-0134-P03-112--</t>
  </si>
  <si>
    <t>21:1191:001449</t>
  </si>
  <si>
    <t>21:0387:000548:0004:0019:00</t>
  </si>
  <si>
    <t>12MOB-M031A01-010</t>
  </si>
  <si>
    <t>13-0134-P03-113--</t>
  </si>
  <si>
    <t>21:1191:001450</t>
  </si>
  <si>
    <t>21:0387:000548:0004:0020:00</t>
  </si>
  <si>
    <t>12MOB-M031A01-012</t>
  </si>
  <si>
    <t>13-0134-P03-115--</t>
  </si>
  <si>
    <t>21:1191:001451</t>
  </si>
  <si>
    <t>21:0387:000548:0004:0022:00</t>
  </si>
  <si>
    <t>12MOB-M031A01-013</t>
  </si>
  <si>
    <t>13-0134-P03-116--</t>
  </si>
  <si>
    <t>21:1191:001452</t>
  </si>
  <si>
    <t>21:0387:000548:0004:0023:00</t>
  </si>
  <si>
    <t>12MOB-M031A01-015</t>
  </si>
  <si>
    <t>13-0134-P03-118--</t>
  </si>
  <si>
    <t>21:1191:001453</t>
  </si>
  <si>
    <t>21:0387:000548:0004:0025:00</t>
  </si>
  <si>
    <t>12MOB-M031A01-016</t>
  </si>
  <si>
    <t>13-0134-P03-119--</t>
  </si>
  <si>
    <t>21:1191:001454</t>
  </si>
  <si>
    <t>21:0387:000548:0004:0026:00</t>
  </si>
  <si>
    <t>12MOB-M031A01-017</t>
  </si>
  <si>
    <t>13-0134-P03-120--</t>
  </si>
  <si>
    <t>21:1191:001455</t>
  </si>
  <si>
    <t>21:0387:000548:0004:0027:00</t>
  </si>
  <si>
    <t>12MOB-M031A01-018</t>
  </si>
  <si>
    <t>13-0134-P03-121--</t>
  </si>
  <si>
    <t>21:1191:001456</t>
  </si>
  <si>
    <t>21:0387:000548:0004:0028:00</t>
  </si>
  <si>
    <t>12MOB-M031A01-019</t>
  </si>
  <si>
    <t>13-0134-P03-122--</t>
  </si>
  <si>
    <t>21:1191:001457</t>
  </si>
  <si>
    <t>21:0387:000548:0004:0029:00</t>
  </si>
  <si>
    <t>12MOB-M031A01-020</t>
  </si>
  <si>
    <t>13-0134-P03-123--</t>
  </si>
  <si>
    <t>21:1191:001458</t>
  </si>
  <si>
    <t>21:0387:000548:0004:0030:00</t>
  </si>
  <si>
    <t>12MOB-M044A01-001</t>
  </si>
  <si>
    <t>13-0134-P03-124--</t>
  </si>
  <si>
    <t>21:1191:001459</t>
  </si>
  <si>
    <t>21:0387:000561</t>
  </si>
  <si>
    <t>21:0387:000561:0004:0011:00</t>
  </si>
  <si>
    <t>12MOB-M044A01-002</t>
  </si>
  <si>
    <t>13-0134-P03-125--</t>
  </si>
  <si>
    <t>21:1191:001460</t>
  </si>
  <si>
    <t>21:0387:000561:0004:0012:00</t>
  </si>
  <si>
    <t>12MOB-M045A01-001</t>
  </si>
  <si>
    <t>13-0134-P03-126--</t>
  </si>
  <si>
    <t>21:1191:001461</t>
  </si>
  <si>
    <t>21:0387:000562:0004:0011:00</t>
  </si>
  <si>
    <t>12MOB-M045A01-003</t>
  </si>
  <si>
    <t>13-0134-P03-128--</t>
  </si>
  <si>
    <t>21:1191:001462</t>
  </si>
  <si>
    <t>21:0387:000562:0004:0013:00</t>
  </si>
  <si>
    <t>12MOB-M045A01-004</t>
  </si>
  <si>
    <t>13-0134-P03-129--</t>
  </si>
  <si>
    <t>21:1191:001463</t>
  </si>
  <si>
    <t>21:0387:000562:0004:0014:00</t>
  </si>
  <si>
    <t>12MOB-M045A01-005</t>
  </si>
  <si>
    <t>13-0134-P03-130--</t>
  </si>
  <si>
    <t>21:1191:001464</t>
  </si>
  <si>
    <t>21:0387:000562:0004:0015:00</t>
  </si>
  <si>
    <t>12MOB-M045A01-006</t>
  </si>
  <si>
    <t>13-0134-P03-131--</t>
  </si>
  <si>
    <t>21:1191:001465</t>
  </si>
  <si>
    <t>21:0387:000562:0004:0016:00</t>
  </si>
  <si>
    <t>12MOB-M045A01-007</t>
  </si>
  <si>
    <t>13-0134-P03-132--</t>
  </si>
  <si>
    <t>21:1191:001466</t>
  </si>
  <si>
    <t>21:0387:000562:0004:0017:00</t>
  </si>
  <si>
    <t>12MOB-M045A01-010</t>
  </si>
  <si>
    <t>13-0134-P03-135--</t>
  </si>
  <si>
    <t>21:1191:001467</t>
  </si>
  <si>
    <t>21:0387:000562:0004:0020:00</t>
  </si>
  <si>
    <t>12MOB-M045A01-011</t>
  </si>
  <si>
    <t>13-0134-P03-136--</t>
  </si>
  <si>
    <t>21:1191:001468</t>
  </si>
  <si>
    <t>21:0387:000562:0004:0021:00</t>
  </si>
  <si>
    <t>12MOB-M045A01-012</t>
  </si>
  <si>
    <t>13-0134-P03-137--</t>
  </si>
  <si>
    <t>21:1191:001469</t>
  </si>
  <si>
    <t>21:0387:000562:0004:0022:00</t>
  </si>
  <si>
    <t>12MOB-M045A01-013</t>
  </si>
  <si>
    <t>13-0134-P03-138--</t>
  </si>
  <si>
    <t>21:1191:001470</t>
  </si>
  <si>
    <t>21:0387:000562:0004:0023:00</t>
  </si>
  <si>
    <t>12MOB-M045A01-014</t>
  </si>
  <si>
    <t>13-0134-P03-139--</t>
  </si>
  <si>
    <t>21:1191:001471</t>
  </si>
  <si>
    <t>21:0387:000562:0004:0024:00</t>
  </si>
  <si>
    <t>12MOB-M045A01-015</t>
  </si>
  <si>
    <t>13-0134-P03-140--</t>
  </si>
  <si>
    <t>21:1191:001472</t>
  </si>
  <si>
    <t>21:0387:000562:0004:0025:00</t>
  </si>
  <si>
    <t>12MOB-M054A01-006</t>
  </si>
  <si>
    <t>13-0134-P03-146--</t>
  </si>
  <si>
    <t>21:1191:001473</t>
  </si>
  <si>
    <t>21:0387:000571:0004:0016:00</t>
  </si>
  <si>
    <t>12MOB-M054A01-008</t>
  </si>
  <si>
    <t>13-0134-P03-148--</t>
  </si>
  <si>
    <t>21:1191:001474</t>
  </si>
  <si>
    <t>21:0387:000571:0004:0018:00</t>
  </si>
  <si>
    <t>12MOB-M054A01-009</t>
  </si>
  <si>
    <t>13-0134-P03-149--</t>
  </si>
  <si>
    <t>21:1191:001475</t>
  </si>
  <si>
    <t>21:0387:000571:0004:0019:00</t>
  </si>
  <si>
    <t>12MOB-M056A01-004</t>
  </si>
  <si>
    <t>13-0134-P03-155--</t>
  </si>
  <si>
    <t>21:1191:001476</t>
  </si>
  <si>
    <t>21:0387:000573:0004:0014:00</t>
  </si>
  <si>
    <t>12MOB-M057A01-002</t>
  </si>
  <si>
    <t>13-0134-P03-157--</t>
  </si>
  <si>
    <t>21:1191:001477</t>
  </si>
  <si>
    <t>21:0387:000574:0004:0012:00</t>
  </si>
  <si>
    <t>12MOB-M057A01-004</t>
  </si>
  <si>
    <t>13-0134-P03-159--</t>
  </si>
  <si>
    <t>21:1191:001478</t>
  </si>
  <si>
    <t>21:0387:000574:0004:0014:00</t>
  </si>
  <si>
    <t>12MOB-M057A01-005</t>
  </si>
  <si>
    <t>13-0134-P03-160--</t>
  </si>
  <si>
    <t>21:1191:001479</t>
  </si>
  <si>
    <t>21:0387:000574:0004:0015:00</t>
  </si>
  <si>
    <t>12MOB-M057A01-006</t>
  </si>
  <si>
    <t>13-0134-P03-161--</t>
  </si>
  <si>
    <t>21:1191:001480</t>
  </si>
  <si>
    <t>21:0387:000574:0004:0016:00</t>
  </si>
  <si>
    <t>12MOB-M057A01-007</t>
  </si>
  <si>
    <t>13-0134-P03-162--</t>
  </si>
  <si>
    <t>21:1191:001481</t>
  </si>
  <si>
    <t>21:0387:000574:0004:0017:00</t>
  </si>
  <si>
    <t>12MOB-M057A01-008</t>
  </si>
  <si>
    <t>13-0134-P03-163--</t>
  </si>
  <si>
    <t>21:1191:001482</t>
  </si>
  <si>
    <t>21:0387:000574:0004:0018:00</t>
  </si>
  <si>
    <t>12MOB-M057A01-010</t>
  </si>
  <si>
    <t>13-0134-P03-165--</t>
  </si>
  <si>
    <t>21:1191:001483</t>
  </si>
  <si>
    <t>21:0387:000574:0004:0020:00</t>
  </si>
  <si>
    <t>12MOB-M057A01-011</t>
  </si>
  <si>
    <t>13-0134-P03-166--</t>
  </si>
  <si>
    <t>21:1191:001484</t>
  </si>
  <si>
    <t>21:0387:000574:0004:0021:00</t>
  </si>
  <si>
    <t>12MOB-M058A01-002</t>
  </si>
  <si>
    <t>13-0134-P04-004--</t>
  </si>
  <si>
    <t>21:1191:001485</t>
  </si>
  <si>
    <t>21:0387:000575:0004:0012:00</t>
  </si>
  <si>
    <t>12MOB-M058A01-003</t>
  </si>
  <si>
    <t>13-0134-P04-005--</t>
  </si>
  <si>
    <t>21:1191:001486</t>
  </si>
  <si>
    <t>21:0387:000575:0004:0013:00</t>
  </si>
  <si>
    <t>12MOB-M058A01-004</t>
  </si>
  <si>
    <t>13-0134-P04-006--</t>
  </si>
  <si>
    <t>21:1191:001487</t>
  </si>
  <si>
    <t>21:0387:000575:0004:0014:00</t>
  </si>
  <si>
    <t>12MOB-M058A01-005</t>
  </si>
  <si>
    <t>13-0134-P04-007--</t>
  </si>
  <si>
    <t>21:1191:001488</t>
  </si>
  <si>
    <t>21:0387:000575:0004:0015:00</t>
  </si>
  <si>
    <t>12MOB-M058A01-006</t>
  </si>
  <si>
    <t>13-0134-P04-008--</t>
  </si>
  <si>
    <t>21:1191:001489</t>
  </si>
  <si>
    <t>21:0387:000575:0004:0016:00</t>
  </si>
  <si>
    <t>12MOB-M058A01-007</t>
  </si>
  <si>
    <t>13-0134-P04-009--</t>
  </si>
  <si>
    <t>21:1191:001490</t>
  </si>
  <si>
    <t>21:0387:000575:0004:0017:00</t>
  </si>
  <si>
    <t>12MOB-M058A01-009</t>
  </si>
  <si>
    <t>13-0134-P04-011--</t>
  </si>
  <si>
    <t>21:1191:001491</t>
  </si>
  <si>
    <t>21:0387:000575:0004:0019:00</t>
  </si>
  <si>
    <t>12MOB-M058A01-011</t>
  </si>
  <si>
    <t>13-0134-P04-013--</t>
  </si>
  <si>
    <t>21:1191:001492</t>
  </si>
  <si>
    <t>21:0387:000575:0004:0021:00</t>
  </si>
  <si>
    <t>12MOB-M058A01-012</t>
  </si>
  <si>
    <t>13-0134-P04-014--</t>
  </si>
  <si>
    <t>21:1191:001493</t>
  </si>
  <si>
    <t>21:0387:000575:0004:0022:00</t>
  </si>
  <si>
    <t>12MOB-M058A01-013</t>
  </si>
  <si>
    <t>13-0134-P04-015--</t>
  </si>
  <si>
    <t>21:1191:001494</t>
  </si>
  <si>
    <t>21:0387:000575:0004:0023:00</t>
  </si>
  <si>
    <t>12MOB-M058A01-014</t>
  </si>
  <si>
    <t>13-0134-P04-016--</t>
  </si>
  <si>
    <t>21:1191:001495</t>
  </si>
  <si>
    <t>21:0387:000575:0004:0024:00</t>
  </si>
  <si>
    <t>12MOB-M058A01-015</t>
  </si>
  <si>
    <t>13-0134-P04-017--</t>
  </si>
  <si>
    <t>21:1191:001496</t>
  </si>
  <si>
    <t>21:0387:000575:0004:0025:00</t>
  </si>
  <si>
    <t>12MOB-M058A01-016</t>
  </si>
  <si>
    <t>13-0134-P04-018--</t>
  </si>
  <si>
    <t>21:1191:001497</t>
  </si>
  <si>
    <t>21:0387:000575:0004:0026:00</t>
  </si>
  <si>
    <t>12MOB-M058A01-018</t>
  </si>
  <si>
    <t>13-0134-P04-020--</t>
  </si>
  <si>
    <t>21:1191:001498</t>
  </si>
  <si>
    <t>21:0387:000575:0004:0028:00</t>
  </si>
  <si>
    <t>12MOB-M058A01-019</t>
  </si>
  <si>
    <t>13-0134-P04-021--</t>
  </si>
  <si>
    <t>21:1191:001499</t>
  </si>
  <si>
    <t>21:0387:000575:0004:0029:00</t>
  </si>
  <si>
    <t>12MOB-M058A01-020</t>
  </si>
  <si>
    <t>13-0134-P04-022--</t>
  </si>
  <si>
    <t>21:1191:001500</t>
  </si>
  <si>
    <t>21:0387:000575:0004:0030:00</t>
  </si>
  <si>
    <t>12MOB-M058A01-021</t>
  </si>
  <si>
    <t>13-0134-P04-023--</t>
  </si>
  <si>
    <t>21:1191:001501</t>
  </si>
  <si>
    <t>21:0387:000575:0004:0031:00</t>
  </si>
  <si>
    <t>12MOB-M058A01-022</t>
  </si>
  <si>
    <t>13-0134-P04-024--</t>
  </si>
  <si>
    <t>21:1191:001502</t>
  </si>
  <si>
    <t>21:0387:000575:0004:0032:00</t>
  </si>
  <si>
    <t>12MOB-M058A01-023</t>
  </si>
  <si>
    <t>13-0134-P07-024--</t>
  </si>
  <si>
    <t>21:1191:001503</t>
  </si>
  <si>
    <t>21:0387:000575:0004:0033:00</t>
  </si>
  <si>
    <t>12MOB-M058A01-024</t>
  </si>
  <si>
    <t>13-0134-P07-025--</t>
  </si>
  <si>
    <t>21:1191:001504</t>
  </si>
  <si>
    <t>21:0387:000575:0004:0034:00</t>
  </si>
  <si>
    <t>12MOB-M058A01-025</t>
  </si>
  <si>
    <t>13-0134-P07-026--</t>
  </si>
  <si>
    <t>21:1191:001505</t>
  </si>
  <si>
    <t>21:0387:000575:0004:0035:00</t>
  </si>
  <si>
    <t>12MOB-M059A01-001</t>
  </si>
  <si>
    <t>13-0134-P04-025--</t>
  </si>
  <si>
    <t>21:1191:001506</t>
  </si>
  <si>
    <t>21:0387:000576:0004:0011:00</t>
  </si>
  <si>
    <t>12MOB-M059A01-003</t>
  </si>
  <si>
    <t>13-0134-P04-027--</t>
  </si>
  <si>
    <t>21:1191:001507</t>
  </si>
  <si>
    <t>21:0387:000576:0004:0013:00</t>
  </si>
  <si>
    <t>12MOB-M059A01-004</t>
  </si>
  <si>
    <t>13-0134-P04-028--</t>
  </si>
  <si>
    <t>21:1191:001508</t>
  </si>
  <si>
    <t>21:0387:000576:0004:0014:00</t>
  </si>
  <si>
    <t>12MOB-M059A01-005</t>
  </si>
  <si>
    <t>13-0134-P04-029--</t>
  </si>
  <si>
    <t>21:1191:001509</t>
  </si>
  <si>
    <t>21:0387:000576:0004:0015:00</t>
  </si>
  <si>
    <t>12MOB-M059A01-006</t>
  </si>
  <si>
    <t>13-0134-P04-030--</t>
  </si>
  <si>
    <t>21:1191:001510</t>
  </si>
  <si>
    <t>21:0387:000576:0004:0016:00</t>
  </si>
  <si>
    <t>12MOB-M062A01-001</t>
  </si>
  <si>
    <t>13-0134-P04-036--</t>
  </si>
  <si>
    <t>21:1191:001511</t>
  </si>
  <si>
    <t>21:0387:000579</t>
  </si>
  <si>
    <t>21:0387:000579:0004:0011:00</t>
  </si>
  <si>
    <t>12MOB-M062A01-002</t>
  </si>
  <si>
    <t>13-0134-P04-037--</t>
  </si>
  <si>
    <t>21:1191:001512</t>
  </si>
  <si>
    <t>21:0387:000579:0004:0012:00</t>
  </si>
  <si>
    <t>12MOB-M062A01-003</t>
  </si>
  <si>
    <t>13-0134-P04-038--</t>
  </si>
  <si>
    <t>21:1191:001513</t>
  </si>
  <si>
    <t>21:0387:000579:0004:0013:00</t>
  </si>
  <si>
    <t>12MOB-M062A01-004</t>
  </si>
  <si>
    <t>13-0134-P04-039--</t>
  </si>
  <si>
    <t>21:1191:001514</t>
  </si>
  <si>
    <t>21:0387:000579:0004:0014:00</t>
  </si>
  <si>
    <t>12MOB-M078A01-001</t>
  </si>
  <si>
    <t>13-0134-P04-040--</t>
  </si>
  <si>
    <t>21:1191:001515</t>
  </si>
  <si>
    <t>21:0387:000595</t>
  </si>
  <si>
    <t>21:0387:000595:0004:0011:00</t>
  </si>
  <si>
    <t>12MOB-M078A01-002</t>
  </si>
  <si>
    <t>13-0134-P04-041--</t>
  </si>
  <si>
    <t>21:1191:001516</t>
  </si>
  <si>
    <t>21:0387:000595:0004:0012:00</t>
  </si>
  <si>
    <t>12MOB-M079A01-001</t>
  </si>
  <si>
    <t>13-0134-P04-042--</t>
  </si>
  <si>
    <t>21:1191:001517</t>
  </si>
  <si>
    <t>21:0387:000596</t>
  </si>
  <si>
    <t>21:0387:000596:0004:0011:00</t>
  </si>
  <si>
    <t>12MOB-M079A01-002</t>
  </si>
  <si>
    <t>13-0134-P04-043--</t>
  </si>
  <si>
    <t>21:1191:001518</t>
  </si>
  <si>
    <t>21:0387:000596:0004:0012:00</t>
  </si>
  <si>
    <t>12MOB-M079A01-003</t>
  </si>
  <si>
    <t>13-0134-P04-044--</t>
  </si>
  <si>
    <t>21:1191:001519</t>
  </si>
  <si>
    <t>21:0387:000596:0004:0013:00</t>
  </si>
  <si>
    <t>12MOB-M081A01-001</t>
  </si>
  <si>
    <t>13-0134-P04-045--</t>
  </si>
  <si>
    <t>21:1191:001520</t>
  </si>
  <si>
    <t>21:0387:000598:0004:0011:00</t>
  </si>
  <si>
    <t>12MOB-M081A01-002</t>
  </si>
  <si>
    <t>13-0134-P04-046--</t>
  </si>
  <si>
    <t>21:1191:001521</t>
  </si>
  <si>
    <t>21:0387:000598:0004:0012:00</t>
  </si>
  <si>
    <t>12MOB-M085A01-001</t>
  </si>
  <si>
    <t>13-0134-P04-047--</t>
  </si>
  <si>
    <t>21:1191:001522</t>
  </si>
  <si>
    <t>21:0387:000602</t>
  </si>
  <si>
    <t>21:0387:000602:0004:0011:00</t>
  </si>
  <si>
    <t>12MOB-M085A01-002</t>
  </si>
  <si>
    <t>13-0134-P04-048--</t>
  </si>
  <si>
    <t>21:1191:001523</t>
  </si>
  <si>
    <t>21:0387:000602:0004:0012:00</t>
  </si>
  <si>
    <t>12MOB-M085A01-003</t>
  </si>
  <si>
    <t>13-0134-P04-049--</t>
  </si>
  <si>
    <t>21:1191:001524</t>
  </si>
  <si>
    <t>21:0387:000602:0004:0013:00</t>
  </si>
  <si>
    <t>12MOB-M085A01-004</t>
  </si>
  <si>
    <t>13-0134-P04-050--</t>
  </si>
  <si>
    <t>21:1191:001525</t>
  </si>
  <si>
    <t>21:0387:000602:0004:0014:00</t>
  </si>
  <si>
    <t>12MOB-M085A01-005</t>
  </si>
  <si>
    <t>13-0134-P04-051--</t>
  </si>
  <si>
    <t>21:1191:001526</t>
  </si>
  <si>
    <t>21:0387:000602:0004:0015:00</t>
  </si>
  <si>
    <t>12MOB-M085A01-006</t>
  </si>
  <si>
    <t>13-0134-P04-052--</t>
  </si>
  <si>
    <t>21:1191:001527</t>
  </si>
  <si>
    <t>21:0387:000602:0004:0016:00</t>
  </si>
  <si>
    <t>12MOB-M085A01-007</t>
  </si>
  <si>
    <t>13-0134-P04-053--</t>
  </si>
  <si>
    <t>21:1191:001528</t>
  </si>
  <si>
    <t>21:0387:000602:0004:0017:00</t>
  </si>
  <si>
    <t>12MOB-M085A01-008</t>
  </si>
  <si>
    <t>13-0134-P04-054--</t>
  </si>
  <si>
    <t>21:1191:001529</t>
  </si>
  <si>
    <t>21:0387:000602:0004:0018:00</t>
  </si>
  <si>
    <t>12MOB-M085A01-009</t>
  </si>
  <si>
    <t>13-0134-P04-055--</t>
  </si>
  <si>
    <t>21:1191:001530</t>
  </si>
  <si>
    <t>21:0387:000602:0004:0019:00</t>
  </si>
  <si>
    <t>12MOB-M085A01-010</t>
  </si>
  <si>
    <t>13-0134-P04-056--</t>
  </si>
  <si>
    <t>21:1191:001531</t>
  </si>
  <si>
    <t>21:0387:000602:0004:0020:00</t>
  </si>
  <si>
    <t>12MOB-M085A01-011</t>
  </si>
  <si>
    <t>13-0134-P04-057--</t>
  </si>
  <si>
    <t>21:1191:001532</t>
  </si>
  <si>
    <t>21:0387:000602:0004:0021:00</t>
  </si>
  <si>
    <t>12MOB-M085A01-012</t>
  </si>
  <si>
    <t>13-0134-P04-058--</t>
  </si>
  <si>
    <t>21:1191:001533</t>
  </si>
  <si>
    <t>21:0387:000602:0004:0022:00</t>
  </si>
  <si>
    <t>12MOB-M085A01-013</t>
  </si>
  <si>
    <t>13-0134-P04-059--</t>
  </si>
  <si>
    <t>21:1191:001534</t>
  </si>
  <si>
    <t>21:0387:000602:0004:0023:00</t>
  </si>
  <si>
    <t>12MOB-M085A01-014</t>
  </si>
  <si>
    <t>13-0134-P04-060--</t>
  </si>
  <si>
    <t>21:1191:001535</t>
  </si>
  <si>
    <t>21:0387:000602:0004:0024:00</t>
  </si>
  <si>
    <t>12MOB-M085A01-015</t>
  </si>
  <si>
    <t>13-0134-P04-061--</t>
  </si>
  <si>
    <t>21:1191:001536</t>
  </si>
  <si>
    <t>21:0387:000602:0004:0025:00</t>
  </si>
  <si>
    <t>12MOB-M085A01-016</t>
  </si>
  <si>
    <t>13-0134-P04-062--</t>
  </si>
  <si>
    <t>21:1191:001537</t>
  </si>
  <si>
    <t>21:0387:000602:0004:0026:00</t>
  </si>
  <si>
    <t>12MOB-M085A01-017</t>
  </si>
  <si>
    <t>13-0134-P04-063--</t>
  </si>
  <si>
    <t>21:1191:001538</t>
  </si>
  <si>
    <t>21:0387:000602:0004:0027:00</t>
  </si>
  <si>
    <t>12MOB-M085A01-018</t>
  </si>
  <si>
    <t>13-0134-P04-064--</t>
  </si>
  <si>
    <t>21:1191:001539</t>
  </si>
  <si>
    <t>21:0387:000602:0004:0028:00</t>
  </si>
  <si>
    <t>12MOB-M085A01-019</t>
  </si>
  <si>
    <t>13-0134-P04-065--</t>
  </si>
  <si>
    <t>21:1191:001540</t>
  </si>
  <si>
    <t>21:0387:000602:0004:0029:00</t>
  </si>
  <si>
    <t>12MOB-M085A01-020</t>
  </si>
  <si>
    <t>13-0134-P04-066--</t>
  </si>
  <si>
    <t>21:1191:001541</t>
  </si>
  <si>
    <t>21:0387:000602:0004:0030:00</t>
  </si>
  <si>
    <t>12MOB-M087A01-002</t>
  </si>
  <si>
    <t>13-0134-P04-068--</t>
  </si>
  <si>
    <t>21:1191:001542</t>
  </si>
  <si>
    <t>21:0387:000604:0004:0012:00</t>
  </si>
  <si>
    <t>12MOB-M093A01-001</t>
  </si>
  <si>
    <t>13-0134-P04-069--</t>
  </si>
  <si>
    <t>21:1191:001543</t>
  </si>
  <si>
    <t>21:0387:000610:0004:0011:00</t>
  </si>
  <si>
    <t>12MOB-M093A01-003</t>
  </si>
  <si>
    <t>13-0134-P04-071--</t>
  </si>
  <si>
    <t>21:1191:001544</t>
  </si>
  <si>
    <t>21:0387:000610:0004:0013:00</t>
  </si>
  <si>
    <t>12MOB-M093A01-005</t>
  </si>
  <si>
    <t>13-0134-P04-073--</t>
  </si>
  <si>
    <t>21:1191:001545</t>
  </si>
  <si>
    <t>21:0387:000610:0004:0015:00</t>
  </si>
  <si>
    <t>12MOB-M093A01-007</t>
  </si>
  <si>
    <t>13-0134-P04-075--</t>
  </si>
  <si>
    <t>21:1191:001546</t>
  </si>
  <si>
    <t>21:0387:000610:0004:0017:00</t>
  </si>
  <si>
    <t>12MOB-M093A01-011</t>
  </si>
  <si>
    <t>13-0134-P04-079--</t>
  </si>
  <si>
    <t>21:1191:001547</t>
  </si>
  <si>
    <t>21:0387:000610:0004:0021:00</t>
  </si>
  <si>
    <t>12MOB-M093A01-012</t>
  </si>
  <si>
    <t>13-0134-P04-080--</t>
  </si>
  <si>
    <t>21:1191:001548</t>
  </si>
  <si>
    <t>21:0387:000610:0004:0022:00</t>
  </si>
  <si>
    <t>12MOB-M093A01-013</t>
  </si>
  <si>
    <t>13-0134-P04-081--</t>
  </si>
  <si>
    <t>21:1191:001549</t>
  </si>
  <si>
    <t>21:0387:000610:0004:0023:00</t>
  </si>
  <si>
    <t>12MOB-M093A01-014</t>
  </si>
  <si>
    <t>13-0134-P04-082--</t>
  </si>
  <si>
    <t>21:1191:001550</t>
  </si>
  <si>
    <t>21:0387:000610:0004:0024:00</t>
  </si>
  <si>
    <t>12MOB-M093A01-015</t>
  </si>
  <si>
    <t>13-0134-P04-083--</t>
  </si>
  <si>
    <t>21:1191:001551</t>
  </si>
  <si>
    <t>21:0387:000610:0004:0025:00</t>
  </si>
  <si>
    <t>12MOB-M094A01-003</t>
  </si>
  <si>
    <t>13-0134-P04-085--</t>
  </si>
  <si>
    <t>21:1191:001552</t>
  </si>
  <si>
    <t>21:0387:000611:0004:0013:00</t>
  </si>
  <si>
    <t>12MOB-M094A01-004</t>
  </si>
  <si>
    <t>13-0134-P04-086--</t>
  </si>
  <si>
    <t>21:1191:001553</t>
  </si>
  <si>
    <t>21:0387:000611:0004:0014:00</t>
  </si>
  <si>
    <t>12MOB-M094A01-005</t>
  </si>
  <si>
    <t>13-0134-P04-087--</t>
  </si>
  <si>
    <t>21:1191:001554</t>
  </si>
  <si>
    <t>21:0387:000611:0004:0015:00</t>
  </si>
  <si>
    <t>12MOB-M094A01-006</t>
  </si>
  <si>
    <t>13-0134-P04-088--</t>
  </si>
  <si>
    <t>21:1191:001555</t>
  </si>
  <si>
    <t>21:0387:000611:0004:0016:00</t>
  </si>
  <si>
    <t>12MOB-M094A01-007</t>
  </si>
  <si>
    <t>13-0134-P04-089--</t>
  </si>
  <si>
    <t>21:1191:001556</t>
  </si>
  <si>
    <t>21:0387:000611:0004:0017:00</t>
  </si>
  <si>
    <t>12MOB-M094A01-008</t>
  </si>
  <si>
    <t>13-0134-P04-090--</t>
  </si>
  <si>
    <t>21:1191:001557</t>
  </si>
  <si>
    <t>21:0387:000611:0004:0018:00</t>
  </si>
  <si>
    <t>12MOB-M094A01-009</t>
  </si>
  <si>
    <t>13-0134-P04-091--</t>
  </si>
  <si>
    <t>21:1191:001558</t>
  </si>
  <si>
    <t>21:0387:000611:0004:0019:00</t>
  </si>
  <si>
    <t>12MOB-M094A01-010</t>
  </si>
  <si>
    <t>13-0134-P04-092--</t>
  </si>
  <si>
    <t>21:1191:001559</t>
  </si>
  <si>
    <t>21:0387:000611:0004:0020:00</t>
  </si>
  <si>
    <t>12MOB-M094A01-011</t>
  </si>
  <si>
    <t>13-0134-P04-093--</t>
  </si>
  <si>
    <t>21:1191:001560</t>
  </si>
  <si>
    <t>21:0387:000611:0004:0021:00</t>
  </si>
  <si>
    <t>12MOB-M094A01-012</t>
  </si>
  <si>
    <t>13-0134-P04-094--</t>
  </si>
  <si>
    <t>21:1191:001561</t>
  </si>
  <si>
    <t>21:0387:000611:0004:0022:00</t>
  </si>
  <si>
    <t>12MOB-M094A01-013</t>
  </si>
  <si>
    <t>13-0134-P04-095--</t>
  </si>
  <si>
    <t>21:1191:001562</t>
  </si>
  <si>
    <t>21:0387:000611:0004:0023:00</t>
  </si>
  <si>
    <t>12MOB-M094A01-014</t>
  </si>
  <si>
    <t>13-0134-P04-096--</t>
  </si>
  <si>
    <t>21:1191:001563</t>
  </si>
  <si>
    <t>21:0387:000611:0004:0024:00</t>
  </si>
  <si>
    <t>12MOB-M094A01-015</t>
  </si>
  <si>
    <t>13-0134-P04-097--</t>
  </si>
  <si>
    <t>21:1191:001564</t>
  </si>
  <si>
    <t>21:0387:000611:0004:0025:00</t>
  </si>
  <si>
    <t>12MOB-M094A01-016</t>
  </si>
  <si>
    <t>13-0134-P04-098--</t>
  </si>
  <si>
    <t>21:1191:001565</t>
  </si>
  <si>
    <t>21:0387:000611:0004:0026:00</t>
  </si>
  <si>
    <t>12MOB-M094A01-017</t>
  </si>
  <si>
    <t>13-0134-P04-099--</t>
  </si>
  <si>
    <t>21:1191:001566</t>
  </si>
  <si>
    <t>21:0387:000611:0004:0027:00</t>
  </si>
  <si>
    <t>12MOB-M094A01-018</t>
  </si>
  <si>
    <t>13-0134-P04-100--</t>
  </si>
  <si>
    <t>21:1191:001567</t>
  </si>
  <si>
    <t>21:0387:000611:0004:0028:00</t>
  </si>
  <si>
    <t>12MOB-M094A01-019</t>
  </si>
  <si>
    <t>13-0134-P04-101--</t>
  </si>
  <si>
    <t>21:1191:001568</t>
  </si>
  <si>
    <t>21:0387:000611:0004:0029:00</t>
  </si>
  <si>
    <t>12MOB-M094A01-021</t>
  </si>
  <si>
    <t>13-0134-P04-103--</t>
  </si>
  <si>
    <t>21:1191:001569</t>
  </si>
  <si>
    <t>21:0387:000611:0004:0031:00</t>
  </si>
  <si>
    <t>12MOB-M094A01-022</t>
  </si>
  <si>
    <t>13-0134-P04-104--</t>
  </si>
  <si>
    <t>21:1191:001570</t>
  </si>
  <si>
    <t>21:0387:000611:0004:0032:00</t>
  </si>
  <si>
    <t>12MOB-M094A01-023</t>
  </si>
  <si>
    <t>13-0134-P07-027--</t>
  </si>
  <si>
    <t>21:1191:001571</t>
  </si>
  <si>
    <t>21:0387:000611:0004:0033:00</t>
  </si>
  <si>
    <t>12MOB-M094A01-024</t>
  </si>
  <si>
    <t>13-0134-P07-028--</t>
  </si>
  <si>
    <t>21:1191:001572</t>
  </si>
  <si>
    <t>21:0387:000611:0004:0034:00</t>
  </si>
  <si>
    <t>12MOB-M094A01-025</t>
  </si>
  <si>
    <t>13-0134-P07-029--</t>
  </si>
  <si>
    <t>21:1191:001573</t>
  </si>
  <si>
    <t>21:0387:000611:0004:0035:00</t>
  </si>
  <si>
    <t>12MOB-M094A01-026</t>
  </si>
  <si>
    <t>13-0134-P07-030--</t>
  </si>
  <si>
    <t>21:1191:001574</t>
  </si>
  <si>
    <t>21:0387:000611:0004:0036:00</t>
  </si>
  <si>
    <t>12MOB-M094A01-027</t>
  </si>
  <si>
    <t>13-0134-P07-031--</t>
  </si>
  <si>
    <t>21:1191:001575</t>
  </si>
  <si>
    <t>21:0387:000611:0004:0037:00</t>
  </si>
  <si>
    <t>12MOB-M094A01-028</t>
  </si>
  <si>
    <t>13-0134-P07-032--</t>
  </si>
  <si>
    <t>21:1191:001576</t>
  </si>
  <si>
    <t>21:0387:000611:0004:0038:00</t>
  </si>
  <si>
    <t>12MOB-M094A01-029</t>
  </si>
  <si>
    <t>13-0134-P07-033--</t>
  </si>
  <si>
    <t>21:1191:001577</t>
  </si>
  <si>
    <t>21:0387:000611:0004:0039:00</t>
  </si>
  <si>
    <t>12MOB-M094A01-030</t>
  </si>
  <si>
    <t>13-0134-P07-034--</t>
  </si>
  <si>
    <t>21:1191:001578</t>
  </si>
  <si>
    <t>21:0387:000611:0004:0040:00</t>
  </si>
  <si>
    <t>12MOB-M094A01-031</t>
  </si>
  <si>
    <t>13-0134-P07-035--</t>
  </si>
  <si>
    <t>21:1191:001579</t>
  </si>
  <si>
    <t>21:0387:000611:0004:0041:00</t>
  </si>
  <si>
    <t>12MOB-M094A01-032</t>
  </si>
  <si>
    <t>13-0134-P07-036--</t>
  </si>
  <si>
    <t>21:1191:001580</t>
  </si>
  <si>
    <t>21:0387:000611:0004:0042:00</t>
  </si>
  <si>
    <t>12MOB-M094A01-033</t>
  </si>
  <si>
    <t>13-0134-P07-037--</t>
  </si>
  <si>
    <t>21:1191:001581</t>
  </si>
  <si>
    <t>21:0387:000611:0004:0043:00</t>
  </si>
  <si>
    <t>12MOB-M094A01-034</t>
  </si>
  <si>
    <t>13-0134-P12-004--</t>
  </si>
  <si>
    <t>21:1191:001582</t>
  </si>
  <si>
    <t>21:0387:000611:0004:0044:00</t>
  </si>
  <si>
    <t>12MOB-M095A01-004</t>
  </si>
  <si>
    <t>13-0134-P04-107--</t>
  </si>
  <si>
    <t>21:1191:001583</t>
  </si>
  <si>
    <t>21:0387:000612:0004:0014:00</t>
  </si>
  <si>
    <t>12MOB-M095A01-012</t>
  </si>
  <si>
    <t>13-0134-P04-115--</t>
  </si>
  <si>
    <t>21:1191:001584</t>
  </si>
  <si>
    <t>21:0387:000612:0004:0022:00</t>
  </si>
  <si>
    <t>12MOB-M095A01-017</t>
  </si>
  <si>
    <t>13-0134-P04-120--</t>
  </si>
  <si>
    <t>21:1191:001585</t>
  </si>
  <si>
    <t>21:0387:000612:0004:0027:00</t>
  </si>
  <si>
    <t>12MOB-M095A01-018</t>
  </si>
  <si>
    <t>13-0134-P04-121--</t>
  </si>
  <si>
    <t>21:1191:001586</t>
  </si>
  <si>
    <t>21:0387:000612:0004:0028:00</t>
  </si>
  <si>
    <t>12MOB-M095A01-019</t>
  </si>
  <si>
    <t>13-0134-P04-122--</t>
  </si>
  <si>
    <t>21:1191:001587</t>
  </si>
  <si>
    <t>21:0387:000612:0004:0029:00</t>
  </si>
  <si>
    <t>12MOB-M099A01-004</t>
  </si>
  <si>
    <t>13-0134-P04-125--</t>
  </si>
  <si>
    <t>21:1191:001588</t>
  </si>
  <si>
    <t>21:0387:000616:0004:0014:00</t>
  </si>
  <si>
    <t>12MOB-M099A01-005</t>
  </si>
  <si>
    <t>13-0134-P04-126--</t>
  </si>
  <si>
    <t>21:1191:001589</t>
  </si>
  <si>
    <t>21:0387:000616:0004:0015:00</t>
  </si>
  <si>
    <t>12MOB-M103A01-001</t>
  </si>
  <si>
    <t>13-0134-P04-129--</t>
  </si>
  <si>
    <t>21:1191:001590</t>
  </si>
  <si>
    <t>21:0387:000620:0004:0011:00</t>
  </si>
  <si>
    <t>12MOB-M103A01-002</t>
  </si>
  <si>
    <t>13-0134-P04-130--</t>
  </si>
  <si>
    <t>21:1191:001591</t>
  </si>
  <si>
    <t>21:0387:000620:0004:0012:00</t>
  </si>
  <si>
    <t>12MOB-M103A01-003</t>
  </si>
  <si>
    <t>13-0134-P04-131--</t>
  </si>
  <si>
    <t>21:1191:001592</t>
  </si>
  <si>
    <t>21:0387:000620:0004:0013:00</t>
  </si>
  <si>
    <t>12MOB-M103A01-004</t>
  </si>
  <si>
    <t>13-0134-P04-132--</t>
  </si>
  <si>
    <t>21:1191:001593</t>
  </si>
  <si>
    <t>21:0387:000620:0004:0014:00</t>
  </si>
  <si>
    <t>12MOB-M103A01-005</t>
  </si>
  <si>
    <t>13-0134-P04-133--</t>
  </si>
  <si>
    <t>21:1191:001594</t>
  </si>
  <si>
    <t>21:0387:000620:0004:0015:00</t>
  </si>
  <si>
    <t>12MOB-M103A01-008</t>
  </si>
  <si>
    <t>13-0134-P04-136--</t>
  </si>
  <si>
    <t>21:1191:001595</t>
  </si>
  <si>
    <t>21:0387:000620:0004:0018:00</t>
  </si>
  <si>
    <t>12MOB-M103A01-009</t>
  </si>
  <si>
    <t>13-0134-P04-137--</t>
  </si>
  <si>
    <t>21:1191:001596</t>
  </si>
  <si>
    <t>21:0387:000620:0004:0019:00</t>
  </si>
  <si>
    <t>12MOB-M106A01-004</t>
  </si>
  <si>
    <t>13-0134-P04-141--</t>
  </si>
  <si>
    <t>21:1191:001597</t>
  </si>
  <si>
    <t>21:0387:000623:0004:0014:00</t>
  </si>
  <si>
    <t>12MOB-M106A01-013</t>
  </si>
  <si>
    <t>13-0134-P04-150--</t>
  </si>
  <si>
    <t>21:1191:001598</t>
  </si>
  <si>
    <t>21:0387:000623:0004:0023:00</t>
  </si>
  <si>
    <t>12MOB-M106A01-016</t>
  </si>
  <si>
    <t>13-0134-P04-153--</t>
  </si>
  <si>
    <t>21:1191:001599</t>
  </si>
  <si>
    <t>21:0387:000623:0004:0026:00</t>
  </si>
  <si>
    <t>12MOB-M106A01-018</t>
  </si>
  <si>
    <t>13-0134-P04-155--</t>
  </si>
  <si>
    <t>21:1191:001600</t>
  </si>
  <si>
    <t>21:0387:000623:0004:0028:00</t>
  </si>
  <si>
    <t>12MOB-M106A01-020</t>
  </si>
  <si>
    <t>13-0134-P04-157--</t>
  </si>
  <si>
    <t>21:1191:001601</t>
  </si>
  <si>
    <t>21:0387:000623:0004:0030:00</t>
  </si>
  <si>
    <t>12MOB-M120A01-001</t>
  </si>
  <si>
    <t>13-0134-P04-158--</t>
  </si>
  <si>
    <t>21:1191:001602</t>
  </si>
  <si>
    <t>21:0387:000637</t>
  </si>
  <si>
    <t>21:0387:000637:0004:0011:00</t>
  </si>
  <si>
    <t>12MOB-M120A01-002</t>
  </si>
  <si>
    <t>13-0134-P04-159--</t>
  </si>
  <si>
    <t>21:1191:001603</t>
  </si>
  <si>
    <t>21:0387:000637:0004:0012:00</t>
  </si>
  <si>
    <t>12MOB-M123A01-002</t>
  </si>
  <si>
    <t>13-0134-P04-161--</t>
  </si>
  <si>
    <t>21:1191:001604</t>
  </si>
  <si>
    <t>21:0387:000640:0004:0012:00</t>
  </si>
  <si>
    <t>12MOB-M123A01-004</t>
  </si>
  <si>
    <t>13-0134-P04-163--</t>
  </si>
  <si>
    <t>21:1191:001605</t>
  </si>
  <si>
    <t>21:0387:000640:0004:0014:00</t>
  </si>
  <si>
    <t>12MOB-M123A01-007</t>
  </si>
  <si>
    <t>13-0134-P04-166--</t>
  </si>
  <si>
    <t>21:1191:001606</t>
  </si>
  <si>
    <t>21:0387:000640:0004:0017:00</t>
  </si>
  <si>
    <t>12MOB-M123A01-009</t>
  </si>
  <si>
    <t>13-0134-P04-168--</t>
  </si>
  <si>
    <t>21:1191:001607</t>
  </si>
  <si>
    <t>21:0387:000640:0004:0019:00</t>
  </si>
  <si>
    <t>12MOB-M123A01-010</t>
  </si>
  <si>
    <t>13-0134-P04-169--</t>
  </si>
  <si>
    <t>21:1191:001608</t>
  </si>
  <si>
    <t>21:0387:000640:0004:0020:00</t>
  </si>
  <si>
    <t>12MOB-M128A01-001</t>
  </si>
  <si>
    <t>13-0134-P04-172--</t>
  </si>
  <si>
    <t>21:1191:001609</t>
  </si>
  <si>
    <t>21:0387:000645:0004:0011:00</t>
  </si>
  <si>
    <t>12MOB-M129A01-001</t>
  </si>
  <si>
    <t>13-0134-P04-179--</t>
  </si>
  <si>
    <t>21:1191:001610</t>
  </si>
  <si>
    <t>21:0387:000646:0004:0011:00</t>
  </si>
  <si>
    <t>12MOB-M129A01-002</t>
  </si>
  <si>
    <t>13-0134-P04-180--</t>
  </si>
  <si>
    <t>21:1191:001611</t>
  </si>
  <si>
    <t>21:0387:000646:0004:0012:00</t>
  </si>
  <si>
    <t>12MOB-M129A01-003</t>
  </si>
  <si>
    <t>13-0134-P04-181--</t>
  </si>
  <si>
    <t>21:1191:001612</t>
  </si>
  <si>
    <t>21:0387:000646:0004:0013:00</t>
  </si>
  <si>
    <t>12MOB-M129A01-004</t>
  </si>
  <si>
    <t>13-0134-P04-182--</t>
  </si>
  <si>
    <t>21:1191:001613</t>
  </si>
  <si>
    <t>21:0387:000646:0004:0014:00</t>
  </si>
  <si>
    <t>12MOB-M129A01-009</t>
  </si>
  <si>
    <t>13-0134-P04-187--</t>
  </si>
  <si>
    <t>21:1191:001614</t>
  </si>
  <si>
    <t>21:0387:000646:0004:0019:00</t>
  </si>
  <si>
    <t>12MOB-M129A01-010</t>
  </si>
  <si>
    <t>13-0134-P04-188--</t>
  </si>
  <si>
    <t>21:1191:001615</t>
  </si>
  <si>
    <t>21:0387:000646:0004:0020:00</t>
  </si>
  <si>
    <t>12MOB-M129A01-011</t>
  </si>
  <si>
    <t>13-0134-P04-189--</t>
  </si>
  <si>
    <t>21:1191:001616</t>
  </si>
  <si>
    <t>21:0387:000646:0004:0021:00</t>
  </si>
  <si>
    <t>12MOB-M129A01-013</t>
  </si>
  <si>
    <t>13-0134-P04-191--</t>
  </si>
  <si>
    <t>21:1191:001617</t>
  </si>
  <si>
    <t>21:0387:000646:0004:0023:00</t>
  </si>
  <si>
    <t>12MOB-M129A01-014</t>
  </si>
  <si>
    <t>13-0134-P04-192--</t>
  </si>
  <si>
    <t>21:1191:001618</t>
  </si>
  <si>
    <t>21:0387:000646:0004:0024:00</t>
  </si>
  <si>
    <t>12MOB-M131A01-001</t>
  </si>
  <si>
    <t>13-0134-P04-193--</t>
  </si>
  <si>
    <t>21:1191:001619</t>
  </si>
  <si>
    <t>21:0387:000648</t>
  </si>
  <si>
    <t>21:0387:000648:0004:0011:00</t>
  </si>
  <si>
    <t>12MOB-M131A01-002</t>
  </si>
  <si>
    <t>13-0134-P04-194--</t>
  </si>
  <si>
    <t>21:1191:001620</t>
  </si>
  <si>
    <t>21:0387:000648:0004:0012:00</t>
  </si>
  <si>
    <t>12MOB-M131A01-003</t>
  </si>
  <si>
    <t>13-0134-P04-195--</t>
  </si>
  <si>
    <t>21:1191:001621</t>
  </si>
  <si>
    <t>21:0387:000648:0004:0013:00</t>
  </si>
  <si>
    <t>12MOB-M131A01-004</t>
  </si>
  <si>
    <t>13-0134-P04-196--</t>
  </si>
  <si>
    <t>21:1191:001622</t>
  </si>
  <si>
    <t>21:0387:000648:0004:0014:00</t>
  </si>
  <si>
    <t>12MOB-M131A01-005</t>
  </si>
  <si>
    <t>13-0134-P04-197--</t>
  </si>
  <si>
    <t>21:1191:001623</t>
  </si>
  <si>
    <t>21:0387:000648:0004:0015:00</t>
  </si>
  <si>
    <t>12MOB-M131A01-006</t>
  </si>
  <si>
    <t>13-0134-P04-198--</t>
  </si>
  <si>
    <t>21:1191:001624</t>
  </si>
  <si>
    <t>21:0387:000648:0004:0016:00</t>
  </si>
  <si>
    <t>12MOB-M131A01-007</t>
  </si>
  <si>
    <t>13-0134-P04-199--</t>
  </si>
  <si>
    <t>21:1191:001625</t>
  </si>
  <si>
    <t>21:0387:000648:0004:0017:00</t>
  </si>
  <si>
    <t>12MOB-M131A01-008</t>
  </si>
  <si>
    <t>13-0134-P04-200--</t>
  </si>
  <si>
    <t>21:1191:001626</t>
  </si>
  <si>
    <t>21:0387:000648:0004:0018:00</t>
  </si>
  <si>
    <t>12MOB-M131A01-009</t>
  </si>
  <si>
    <t>13-0134-P04-201--</t>
  </si>
  <si>
    <t>21:1191:001627</t>
  </si>
  <si>
    <t>21:0387:000648:0004:0019:00</t>
  </si>
  <si>
    <t>12MOB-M131A01-010</t>
  </si>
  <si>
    <t>13-0134-P04-202--</t>
  </si>
  <si>
    <t>21:1191:001628</t>
  </si>
  <si>
    <t>21:0387:000648:0004:0020:00</t>
  </si>
  <si>
    <t>12MOB-M131A01-011</t>
  </si>
  <si>
    <t>13-0134-P04-203--</t>
  </si>
  <si>
    <t>21:1191:001629</t>
  </si>
  <si>
    <t>21:0387:000648:0004:0021:00</t>
  </si>
  <si>
    <t>12MOB-M131A01-012</t>
  </si>
  <si>
    <t>13-0134-P04-204--</t>
  </si>
  <si>
    <t>21:1191:001630</t>
  </si>
  <si>
    <t>21:0387:000648:0004:0022:00</t>
  </si>
  <si>
    <t>12MOB-M131A01-013</t>
  </si>
  <si>
    <t>13-0134-P04-205--</t>
  </si>
  <si>
    <t>21:1191:001631</t>
  </si>
  <si>
    <t>21:0387:000648:0004:0023:00</t>
  </si>
  <si>
    <t>12MOB-M134A01-001</t>
  </si>
  <si>
    <t>13-0134-P04-206--</t>
  </si>
  <si>
    <t>21:1191:001632</t>
  </si>
  <si>
    <t>21:0387:000652:0004:0011:00</t>
  </si>
  <si>
    <t>12MOB-M134A01-002</t>
  </si>
  <si>
    <t>13-0134-P04-207--</t>
  </si>
  <si>
    <t>21:1191:001633</t>
  </si>
  <si>
    <t>21:0387:000652:0004:0012:00</t>
  </si>
  <si>
    <t>12MOB-M134A01-005</t>
  </si>
  <si>
    <t>13-0134-P04-210--</t>
  </si>
  <si>
    <t>21:1191:001634</t>
  </si>
  <si>
    <t>21:0387:000652:0004:0015:00</t>
  </si>
  <si>
    <t>12MOB-M134A01-006</t>
  </si>
  <si>
    <t>13-0134-P04-211--</t>
  </si>
  <si>
    <t>21:1191:001635</t>
  </si>
  <si>
    <t>21:0387:000652:0004:0016:00</t>
  </si>
  <si>
    <t>12MOB-M134A01-008</t>
  </si>
  <si>
    <t>13-0134-P04-213--</t>
  </si>
  <si>
    <t>21:1191:001636</t>
  </si>
  <si>
    <t>21:0387:000652:0004:0018:00</t>
  </si>
  <si>
    <t>12MOB-M134A01-009</t>
  </si>
  <si>
    <t>13-0134-P04-214--</t>
  </si>
  <si>
    <t>21:1191:001637</t>
  </si>
  <si>
    <t>21:0387:000652:0004:0019:00</t>
  </si>
  <si>
    <t>12MOB-M134A01-010</t>
  </si>
  <si>
    <t>13-0134-P04-215--</t>
  </si>
  <si>
    <t>21:1191:001638</t>
  </si>
  <si>
    <t>21:0387:000652:0004:0020:00</t>
  </si>
  <si>
    <t>12MOB-M134A01-012</t>
  </si>
  <si>
    <t>13-0134-P04-217--</t>
  </si>
  <si>
    <t>21:1191:001639</t>
  </si>
  <si>
    <t>21:0387:000652:0004:0022:00</t>
  </si>
  <si>
    <t>12MOB-M134A01-013</t>
  </si>
  <si>
    <t>13-0134-P04-218--</t>
  </si>
  <si>
    <t>21:1191:001640</t>
  </si>
  <si>
    <t>21:0387:000652:0004:0023:00</t>
  </si>
  <si>
    <t>12MOB-M134A01-014</t>
  </si>
  <si>
    <t>13-0134-P04-219--</t>
  </si>
  <si>
    <t>21:1191:001641</t>
  </si>
  <si>
    <t>21:0387:000652:0004:0024:00</t>
  </si>
  <si>
    <t>12MOB-M134A01-015</t>
  </si>
  <si>
    <t>13-0134-P04-220--</t>
  </si>
  <si>
    <t>21:1191:001642</t>
  </si>
  <si>
    <t>21:0387:000652:0004:0025:00</t>
  </si>
  <si>
    <t>12MOB-M138A01-004</t>
  </si>
  <si>
    <t>13-0134-P04-222--</t>
  </si>
  <si>
    <t>21:1191:001643</t>
  </si>
  <si>
    <t>21:0387:000656:0004:0014:00</t>
  </si>
  <si>
    <t>12MOB-M138A01-006</t>
  </si>
  <si>
    <t>13-0134-P04-224--</t>
  </si>
  <si>
    <t>21:1191:001644</t>
  </si>
  <si>
    <t>21:0387:000656:0004:0016:00</t>
  </si>
  <si>
    <t>12MOB-M138A01-008</t>
  </si>
  <si>
    <t>13-0134-P04-226--</t>
  </si>
  <si>
    <t>21:1191:001645</t>
  </si>
  <si>
    <t>21:0387:000656:0004:0018:00</t>
  </si>
  <si>
    <t>12MOB-M138A01-009</t>
  </si>
  <si>
    <t>13-0134-P04-227--</t>
  </si>
  <si>
    <t>21:1191:001646</t>
  </si>
  <si>
    <t>21:0387:000656:0004:0019:00</t>
  </si>
  <si>
    <t>12MOB-M138A01-010</t>
  </si>
  <si>
    <t>13-0134-P04-228--</t>
  </si>
  <si>
    <t>21:1191:001647</t>
  </si>
  <si>
    <t>21:0387:000656:0004:0020:00</t>
  </si>
  <si>
    <t>12MOB-M138A01-012</t>
  </si>
  <si>
    <t>13-0134-P04-230--</t>
  </si>
  <si>
    <t>21:1191:001648</t>
  </si>
  <si>
    <t>21:0387:000656:0004:0022:00</t>
  </si>
  <si>
    <t>12MOB-M138A01-013</t>
  </si>
  <si>
    <t>13-0134-P04-231--</t>
  </si>
  <si>
    <t>21:1191:001649</t>
  </si>
  <si>
    <t>21:0387:000656:0004:0023:00</t>
  </si>
  <si>
    <t>12MOB-M138A01-014</t>
  </si>
  <si>
    <t>13-0134-P04-232--</t>
  </si>
  <si>
    <t>21:1191:001650</t>
  </si>
  <si>
    <t>21:0387:000656:0004:0024:00</t>
  </si>
  <si>
    <t>12MOB-M138A01-016</t>
  </si>
  <si>
    <t>13-0134-P04-234--</t>
  </si>
  <si>
    <t>21:1191:001651</t>
  </si>
  <si>
    <t>21:0387:000656:0004:0026:00</t>
  </si>
  <si>
    <t>12MOB-M138A01-017</t>
  </si>
  <si>
    <t>13-0134-P04-235--</t>
  </si>
  <si>
    <t>21:1191:001652</t>
  </si>
  <si>
    <t>21:0387:000656:0004:0027:00</t>
  </si>
  <si>
    <t>12MOB-M138A01-018</t>
  </si>
  <si>
    <t>13-0134-P04-236--</t>
  </si>
  <si>
    <t>21:1191:001653</t>
  </si>
  <si>
    <t>21:0387:000656:0004:0028:00</t>
  </si>
  <si>
    <t>12MOB-M138A01-019</t>
  </si>
  <si>
    <t>13-0134-P04-237--</t>
  </si>
  <si>
    <t>21:1191:001654</t>
  </si>
  <si>
    <t>21:0387:000656:0004:0029:00</t>
  </si>
  <si>
    <t>12MOB-M138A01-021</t>
  </si>
  <si>
    <t>13-0134-P04-239--</t>
  </si>
  <si>
    <t>21:1191:001655</t>
  </si>
  <si>
    <t>21:0387:000656:0004:0031:00</t>
  </si>
  <si>
    <t>12MOB-M138A01-022</t>
  </si>
  <si>
    <t>13-0134-P04-240--</t>
  </si>
  <si>
    <t>21:1191:001656</t>
  </si>
  <si>
    <t>21:0387:000656:0004:0032:00</t>
  </si>
  <si>
    <t>12MOB-M138A01-023</t>
  </si>
  <si>
    <t>13-0134-P04-241--</t>
  </si>
  <si>
    <t>21:1191:001657</t>
  </si>
  <si>
    <t>21:0387:000656:0004:0033:00</t>
  </si>
  <si>
    <t>12MOB-M138A01-024</t>
  </si>
  <si>
    <t>13-0134-P04-242--</t>
  </si>
  <si>
    <t>21:1191:001658</t>
  </si>
  <si>
    <t>21:0387:000656:0004:0034:00</t>
  </si>
  <si>
    <t>12MOB-M138A01-025</t>
  </si>
  <si>
    <t>13-0134-P04-243--</t>
  </si>
  <si>
    <t>21:1191:001659</t>
  </si>
  <si>
    <t>21:0387:000656:0004:0035:00</t>
  </si>
  <si>
    <t>12MOB-M138A01-026</t>
  </si>
  <si>
    <t>13-0134-P04-244--</t>
  </si>
  <si>
    <t>21:1191:001660</t>
  </si>
  <si>
    <t>21:0387:000656:0004:0036:00</t>
  </si>
  <si>
    <t>12MOB-M138A01-027</t>
  </si>
  <si>
    <t>13-0134-P04-245--</t>
  </si>
  <si>
    <t>21:1191:001661</t>
  </si>
  <si>
    <t>21:0387:000656:0004:0037:00</t>
  </si>
  <si>
    <t>12MOB-M138A01-028</t>
  </si>
  <si>
    <t>13-0134-P04-246--</t>
  </si>
  <si>
    <t>21:1191:001662</t>
  </si>
  <si>
    <t>21:0387:000656:0004:0038:00</t>
  </si>
  <si>
    <t>12MOB-M138A01-029</t>
  </si>
  <si>
    <t>13-0134-P04-247--</t>
  </si>
  <si>
    <t>21:1191:001663</t>
  </si>
  <si>
    <t>21:0387:000656:0004:0039:00</t>
  </si>
  <si>
    <t>12MOB-M138A01-030</t>
  </si>
  <si>
    <t>13-0134-P07-040--</t>
  </si>
  <si>
    <t>21:1191:001664</t>
  </si>
  <si>
    <t>21:0387:000656:0004:0040:00</t>
  </si>
  <si>
    <t>12MOB-M138A01-031</t>
  </si>
  <si>
    <t>13-0134-P07-041--</t>
  </si>
  <si>
    <t>21:1191:001665</t>
  </si>
  <si>
    <t>21:0387:000656:0004:0041:00</t>
  </si>
  <si>
    <t>12MOB-M138A01-032</t>
  </si>
  <si>
    <t>13-0134-P07-042--</t>
  </si>
  <si>
    <t>21:1191:001666</t>
  </si>
  <si>
    <t>21:0387:000656:0004:0042:00</t>
  </si>
  <si>
    <t>12MOB-M143A01-002</t>
  </si>
  <si>
    <t>13-0134-P05-001--</t>
  </si>
  <si>
    <t>21:1191:001667</t>
  </si>
  <si>
    <t>21:0387:000661:0004:0012:00</t>
  </si>
  <si>
    <t>12MOB-M143A01-005</t>
  </si>
  <si>
    <t>13-0134-P05-004--</t>
  </si>
  <si>
    <t>21:1191:001668</t>
  </si>
  <si>
    <t>21:0387:000661:0004:0015:00</t>
  </si>
  <si>
    <t>12MOB-M143A01-006</t>
  </si>
  <si>
    <t>13-0134-P05-005--</t>
  </si>
  <si>
    <t>21:1191:001669</t>
  </si>
  <si>
    <t>21:0387:000661:0004:0016:00</t>
  </si>
  <si>
    <t>12MOB-M143A01-007</t>
  </si>
  <si>
    <t>13-0134-P05-006--</t>
  </si>
  <si>
    <t>21:1191:001670</t>
  </si>
  <si>
    <t>21:0387:000661:0004:0017:00</t>
  </si>
  <si>
    <t>12MOB-M143A01-008</t>
  </si>
  <si>
    <t>13-0134-P05-007--</t>
  </si>
  <si>
    <t>21:1191:001671</t>
  </si>
  <si>
    <t>21:0387:000661:0004:0018:00</t>
  </si>
  <si>
    <t>12MOB-M143A01-010</t>
  </si>
  <si>
    <t>13-0134-P05-009--</t>
  </si>
  <si>
    <t>21:1191:001672</t>
  </si>
  <si>
    <t>21:0387:000661:0004:0020:00</t>
  </si>
  <si>
    <t>12MOB-M143A01-011</t>
  </si>
  <si>
    <t>13-0134-P05-010--</t>
  </si>
  <si>
    <t>21:1191:001673</t>
  </si>
  <si>
    <t>21:0387:000661:0004:0021:00</t>
  </si>
  <si>
    <t>12MOB-M143A01-013</t>
  </si>
  <si>
    <t>13-0134-P05-012--</t>
  </si>
  <si>
    <t>21:1191:001674</t>
  </si>
  <si>
    <t>21:0387:000661:0004:0023:00</t>
  </si>
  <si>
    <t>12MOB-M143A01-014</t>
  </si>
  <si>
    <t>13-0134-P05-013--</t>
  </si>
  <si>
    <t>21:1191:001675</t>
  </si>
  <si>
    <t>21:0387:000661:0004:0024:00</t>
  </si>
  <si>
    <t>12MOB-M143A01-016</t>
  </si>
  <si>
    <t>13-0134-P05-015--</t>
  </si>
  <si>
    <t>21:1191:001676</t>
  </si>
  <si>
    <t>21:0387:000661:0004:0026:00</t>
  </si>
  <si>
    <t>12MOB-M143A01-017</t>
  </si>
  <si>
    <t>13-0134-P05-016--</t>
  </si>
  <si>
    <t>21:1191:001677</t>
  </si>
  <si>
    <t>21:0387:000661:0004:0027:00</t>
  </si>
  <si>
    <t>12MOB-M143A01-018</t>
  </si>
  <si>
    <t>13-0134-P05-017--</t>
  </si>
  <si>
    <t>21:1191:001678</t>
  </si>
  <si>
    <t>21:0387:000661:0004:0028:00</t>
  </si>
  <si>
    <t>12MOB-M143A01-020</t>
  </si>
  <si>
    <t>13-0134-P05-019--</t>
  </si>
  <si>
    <t>21:1191:001679</t>
  </si>
  <si>
    <t>21:0387:000661:0004:0030:00</t>
  </si>
  <si>
    <t>12MOB-M143A01-021</t>
  </si>
  <si>
    <t>13-0134-P05-020--</t>
  </si>
  <si>
    <t>21:1191:001680</t>
  </si>
  <si>
    <t>21:0387:000661:0004:0031:00</t>
  </si>
  <si>
    <t>12MOB-M143A01-024</t>
  </si>
  <si>
    <t>13-0134-P07-045--</t>
  </si>
  <si>
    <t>21:1191:001681</t>
  </si>
  <si>
    <t>21:0387:000661:0004:0034:00</t>
  </si>
  <si>
    <t>12MOB-M146B01-005</t>
  </si>
  <si>
    <t>13-0134-P05-028--</t>
  </si>
  <si>
    <t>21:1191:001682</t>
  </si>
  <si>
    <t>21:0387:000664:0005:0015:00</t>
  </si>
  <si>
    <t>12MOB-M146B01-010</t>
  </si>
  <si>
    <t>13-0134-P05-033--</t>
  </si>
  <si>
    <t>21:1191:001683</t>
  </si>
  <si>
    <t>21:0387:000664:0005:0020:00</t>
  </si>
  <si>
    <t>12MOB-M146B01-011</t>
  </si>
  <si>
    <t>13-0134-P05-034--</t>
  </si>
  <si>
    <t>21:1191:001684</t>
  </si>
  <si>
    <t>21:0387:000664:0005:0021:00</t>
  </si>
  <si>
    <t>12MOB-M151A01-001</t>
  </si>
  <si>
    <t>13-0134-P05-037--</t>
  </si>
  <si>
    <t>21:1191:001685</t>
  </si>
  <si>
    <t>21:0387:000669:0004:0011:00</t>
  </si>
  <si>
    <t>12MOB-M151A01-002</t>
  </si>
  <si>
    <t>13-0134-P05-038--</t>
  </si>
  <si>
    <t>21:1191:001686</t>
  </si>
  <si>
    <t>21:0387:000669:0004:0012:00</t>
  </si>
  <si>
    <t>12MOB-M151A01-003</t>
  </si>
  <si>
    <t>13-0134-P05-039--</t>
  </si>
  <si>
    <t>21:1191:001687</t>
  </si>
  <si>
    <t>21:0387:000669:0004:0013:00</t>
  </si>
  <si>
    <t>12MOB-M151A01-004</t>
  </si>
  <si>
    <t>13-0134-P05-040--</t>
  </si>
  <si>
    <t>21:1191:001688</t>
  </si>
  <si>
    <t>21:0387:000669:0004:0014:00</t>
  </si>
  <si>
    <t>12MOB-M151A01-005</t>
  </si>
  <si>
    <t>13-0134-P05-041--</t>
  </si>
  <si>
    <t>21:1191:001689</t>
  </si>
  <si>
    <t>21:0387:000669:0004:0015:00</t>
  </si>
  <si>
    <t>12MOB-M151A01-007</t>
  </si>
  <si>
    <t>13-0134-P05-043--</t>
  </si>
  <si>
    <t>21:1191:001690</t>
  </si>
  <si>
    <t>21:0387:000669:0004:0017:00</t>
  </si>
  <si>
    <t>12MOB-M157A01-001</t>
  </si>
  <si>
    <t>13-0134-P05-045--</t>
  </si>
  <si>
    <t>21:1191:001691</t>
  </si>
  <si>
    <t>21:0387:000675</t>
  </si>
  <si>
    <t>21:0387:000675:0004:0011:00</t>
  </si>
  <si>
    <t>12MOB-M157A01-002</t>
  </si>
  <si>
    <t>13-0134-P05-046--</t>
  </si>
  <si>
    <t>21:1191:001692</t>
  </si>
  <si>
    <t>21:0387:000675:0004:0012:00</t>
  </si>
  <si>
    <t>12MOB-M157A01-004</t>
  </si>
  <si>
    <t>13-0134-P05-048--</t>
  </si>
  <si>
    <t>21:1191:001693</t>
  </si>
  <si>
    <t>21:0387:000675:0004:0014:00</t>
  </si>
  <si>
    <t>12MOB-M157A01-005</t>
  </si>
  <si>
    <t>13-0134-P05-049--</t>
  </si>
  <si>
    <t>21:1191:001694</t>
  </si>
  <si>
    <t>21:0387:000675:0004:0015:00</t>
  </si>
  <si>
    <t>12MOB-M157A01-006</t>
  </si>
  <si>
    <t>13-0134-P05-050--</t>
  </si>
  <si>
    <t>21:1191:001695</t>
  </si>
  <si>
    <t>21:0387:000675:0004:0016:00</t>
  </si>
  <si>
    <t>12MOB-M157A01-007</t>
  </si>
  <si>
    <t>13-0134-P05-051--</t>
  </si>
  <si>
    <t>21:1191:001696</t>
  </si>
  <si>
    <t>21:0387:000675:0004:0017:00</t>
  </si>
  <si>
    <t>12MOB-M157A01-008</t>
  </si>
  <si>
    <t>13-0134-P05-052--</t>
  </si>
  <si>
    <t>21:1191:001697</t>
  </si>
  <si>
    <t>21:0387:000675:0004:0018:00</t>
  </si>
  <si>
    <t>12MOB-M157A01-009</t>
  </si>
  <si>
    <t>13-0134-P05-053--</t>
  </si>
  <si>
    <t>21:1191:001698</t>
  </si>
  <si>
    <t>21:0387:000675:0004:0019:00</t>
  </si>
  <si>
    <t>12MOB-M157A01-010</t>
  </si>
  <si>
    <t>13-0134-P05-054--</t>
  </si>
  <si>
    <t>21:1191:001699</t>
  </si>
  <si>
    <t>21:0387:000675:0004:0020:00</t>
  </si>
  <si>
    <t>12MOB-M157A01-011</t>
  </si>
  <si>
    <t>13-0134-P05-055--</t>
  </si>
  <si>
    <t>21:1191:001700</t>
  </si>
  <si>
    <t>21:0387:000675:0004:0021:00</t>
  </si>
  <si>
    <t>12MOB-M157A01-012</t>
  </si>
  <si>
    <t>13-0134-P05-056--</t>
  </si>
  <si>
    <t>21:1191:001701</t>
  </si>
  <si>
    <t>21:0387:000675:0004:0022:00</t>
  </si>
  <si>
    <t>12MOB-M157A01-013</t>
  </si>
  <si>
    <t>13-0134-P05-057--</t>
  </si>
  <si>
    <t>21:1191:001702</t>
  </si>
  <si>
    <t>21:0387:000675:0004:0023:00</t>
  </si>
  <si>
    <t>12MOB-M157A01-014</t>
  </si>
  <si>
    <t>13-0134-P05-058--</t>
  </si>
  <si>
    <t>21:1191:001703</t>
  </si>
  <si>
    <t>21:0387:000675:0004:0024:00</t>
  </si>
  <si>
    <t>12MOB-M157A01-015</t>
  </si>
  <si>
    <t>13-0134-P05-059--</t>
  </si>
  <si>
    <t>21:1191:001704</t>
  </si>
  <si>
    <t>21:0387:000675:0004:0025:00</t>
  </si>
  <si>
    <t>12MOB-M157A01-016</t>
  </si>
  <si>
    <t>13-0134-P05-060--</t>
  </si>
  <si>
    <t>21:1191:001705</t>
  </si>
  <si>
    <t>21:0387:000675:0004:0026:00</t>
  </si>
  <si>
    <t>12MOB-M157A01-017</t>
  </si>
  <si>
    <t>13-0134-P05-061--</t>
  </si>
  <si>
    <t>21:1191:001706</t>
  </si>
  <si>
    <t>21:0387:000675:0004:0027:00</t>
  </si>
  <si>
    <t>12MOB-M157A01-018</t>
  </si>
  <si>
    <t>13-0134-P05-062--</t>
  </si>
  <si>
    <t>21:1191:001707</t>
  </si>
  <si>
    <t>21:0387:000675:0004:0028:00</t>
  </si>
  <si>
    <t>12MOB-M157A01-019</t>
  </si>
  <si>
    <t>13-0134-P05-063--</t>
  </si>
  <si>
    <t>21:1191:001708</t>
  </si>
  <si>
    <t>21:0387:000675:0004:0029:00</t>
  </si>
  <si>
    <t>12MOB-M157A01-020</t>
  </si>
  <si>
    <t>13-0134-P05-064--</t>
  </si>
  <si>
    <t>21:1191:001709</t>
  </si>
  <si>
    <t>21:0387:000675:0004:0030:00</t>
  </si>
  <si>
    <t>12MOB-M157A01-021</t>
  </si>
  <si>
    <t>13-0134-P05-065--</t>
  </si>
  <si>
    <t>21:1191:001710</t>
  </si>
  <si>
    <t>21:0387:000675:0004:0031:00</t>
  </si>
  <si>
    <t>12MOB-M162A01-003</t>
  </si>
  <si>
    <t>13-0134-P05-068--</t>
  </si>
  <si>
    <t>21:1191:001711</t>
  </si>
  <si>
    <t>21:0387:000680:0004:0013:00</t>
  </si>
  <si>
    <t>12MOB-M162A01-004</t>
  </si>
  <si>
    <t>13-0134-P05-069--</t>
  </si>
  <si>
    <t>21:1191:001712</t>
  </si>
  <si>
    <t>21:0387:000680:0004:0014:00</t>
  </si>
  <si>
    <t>12MOB-M162A01-006</t>
  </si>
  <si>
    <t>13-0134-P05-071--</t>
  </si>
  <si>
    <t>21:1191:001713</t>
  </si>
  <si>
    <t>21:0387:000680:0004:0016:00</t>
  </si>
  <si>
    <t>12MOB-M162A01-008</t>
  </si>
  <si>
    <t>13-0134-P05-073--</t>
  </si>
  <si>
    <t>21:1191:001714</t>
  </si>
  <si>
    <t>21:0387:000680:0004:0018:00</t>
  </si>
  <si>
    <t>12MOB-M162A01-010</t>
  </si>
  <si>
    <t>13-0134-P05-075--</t>
  </si>
  <si>
    <t>21:1191:001715</t>
  </si>
  <si>
    <t>21:0387:000680:0004:0020:00</t>
  </si>
  <si>
    <t>12MOB-M162A01-011</t>
  </si>
  <si>
    <t>13-0134-P05-076--</t>
  </si>
  <si>
    <t>21:1191:001716</t>
  </si>
  <si>
    <t>21:0387:000680:0004:0021:00</t>
  </si>
  <si>
    <t>12MOB-M162A01-012</t>
  </si>
  <si>
    <t>13-0134-P05-077--</t>
  </si>
  <si>
    <t>21:1191:001717</t>
  </si>
  <si>
    <t>21:0387:000680:0004:0022:00</t>
  </si>
  <si>
    <t>12MOB-M162A01-014</t>
  </si>
  <si>
    <t>13-0134-P05-079--</t>
  </si>
  <si>
    <t>21:1191:001718</t>
  </si>
  <si>
    <t>21:0387:000680:0004:0024:00</t>
  </si>
  <si>
    <t>12MOB-M162A01-015</t>
  </si>
  <si>
    <t>13-0134-P05-080--</t>
  </si>
  <si>
    <t>21:1191:001719</t>
  </si>
  <si>
    <t>21:0387:000680:0004:0025:00</t>
  </si>
  <si>
    <t>12MOB-M162A01-016</t>
  </si>
  <si>
    <t>13-0134-P05-081--</t>
  </si>
  <si>
    <t>21:1191:001720</t>
  </si>
  <si>
    <t>21:0387:000680:0004:0026:00</t>
  </si>
  <si>
    <t>12MOB-M162A01-017</t>
  </si>
  <si>
    <t>13-0134-P05-082--</t>
  </si>
  <si>
    <t>21:1191:001721</t>
  </si>
  <si>
    <t>21:0387:000680:0004:0027:00</t>
  </si>
  <si>
    <t>12MOB-M162A01-019</t>
  </si>
  <si>
    <t>13-0134-P05-084--</t>
  </si>
  <si>
    <t>21:1191:001722</t>
  </si>
  <si>
    <t>21:0387:000680:0004:0029:00</t>
  </si>
  <si>
    <t>12MOB-M162A01-020</t>
  </si>
  <si>
    <t>13-0134-P05-085--</t>
  </si>
  <si>
    <t>21:1191:001723</t>
  </si>
  <si>
    <t>21:0387:000680:0004:0030:00</t>
  </si>
  <si>
    <t>12MOB-M162A01-021</t>
  </si>
  <si>
    <t>13-0134-P05-086--</t>
  </si>
  <si>
    <t>21:1191:001724</t>
  </si>
  <si>
    <t>21:0387:000680:0004:0031:00</t>
  </si>
  <si>
    <t>12MOB-M162A01-022</t>
  </si>
  <si>
    <t>13-0134-P05-087--</t>
  </si>
  <si>
    <t>21:1191:001725</t>
  </si>
  <si>
    <t>21:0387:000680:0004:0032:00</t>
  </si>
  <si>
    <t>12MOB-M162A01-023</t>
  </si>
  <si>
    <t>13-0134-P05-088--</t>
  </si>
  <si>
    <t>21:1191:001726</t>
  </si>
  <si>
    <t>21:0387:000680:0004:0033:00</t>
  </si>
  <si>
    <t>12MOB-M162A01-024</t>
  </si>
  <si>
    <t>13-0134-P05-089--</t>
  </si>
  <si>
    <t>21:1191:001727</t>
  </si>
  <si>
    <t>21:0387:000680:0004:0034:00</t>
  </si>
  <si>
    <t>12MOB-M162A01-025</t>
  </si>
  <si>
    <t>13-0134-P05-090--</t>
  </si>
  <si>
    <t>21:1191:001728</t>
  </si>
  <si>
    <t>21:0387:000680:0004:0035:00</t>
  </si>
  <si>
    <t>12MOB-M162A01-026</t>
  </si>
  <si>
    <t>13-0134-P07-047--</t>
  </si>
  <si>
    <t>21:1191:001729</t>
  </si>
  <si>
    <t>21:0387:000680:0004:0036:00</t>
  </si>
  <si>
    <t>12MOB-M165A01-004</t>
  </si>
  <si>
    <t>13-0134-P05-091--</t>
  </si>
  <si>
    <t>21:1191:001730</t>
  </si>
  <si>
    <t>21:0387:000683:0004:0014:00</t>
  </si>
  <si>
    <t>12MOB-M165A01-005</t>
  </si>
  <si>
    <t>13-0134-P05-092--</t>
  </si>
  <si>
    <t>21:1191:001731</t>
  </si>
  <si>
    <t>21:0387:000683:0004:0015:00</t>
  </si>
  <si>
    <t>12MOB-M165A01-006</t>
  </si>
  <si>
    <t>13-0134-P05-093--</t>
  </si>
  <si>
    <t>21:1191:001732</t>
  </si>
  <si>
    <t>21:0387:000683:0004:0016:00</t>
  </si>
  <si>
    <t>12MOB-M165A01-007</t>
  </si>
  <si>
    <t>13-0134-P05-094--</t>
  </si>
  <si>
    <t>21:1191:001733</t>
  </si>
  <si>
    <t>21:0387:000683:0004:0017:00</t>
  </si>
  <si>
    <t>12MOB-M165A01-008</t>
  </si>
  <si>
    <t>13-0134-P05-095--</t>
  </si>
  <si>
    <t>21:1191:001734</t>
  </si>
  <si>
    <t>21:0387:000683:0004:0018:00</t>
  </si>
  <si>
    <t>12MOB-M165A01-009</t>
  </si>
  <si>
    <t>13-0134-P05-096--</t>
  </si>
  <si>
    <t>21:1191:001735</t>
  </si>
  <si>
    <t>21:0387:000683:0004:0019:00</t>
  </si>
  <si>
    <t>12MOB-M165A01-010</t>
  </si>
  <si>
    <t>13-0134-P05-097--</t>
  </si>
  <si>
    <t>21:1191:001736</t>
  </si>
  <si>
    <t>21:0387:000683:0004:0020:00</t>
  </si>
  <si>
    <t>12MOB-M165A01-011</t>
  </si>
  <si>
    <t>13-0134-P05-098--</t>
  </si>
  <si>
    <t>21:1191:001737</t>
  </si>
  <si>
    <t>21:0387:000683:0004:0021:00</t>
  </si>
  <si>
    <t>12MOB-M165A01-012</t>
  </si>
  <si>
    <t>13-0134-P05-099--</t>
  </si>
  <si>
    <t>21:1191:001738</t>
  </si>
  <si>
    <t>21:0387:000683:0004:0022:00</t>
  </si>
  <si>
    <t>12MOB-M165A01-013</t>
  </si>
  <si>
    <t>13-0134-P05-100--</t>
  </si>
  <si>
    <t>21:1191:001739</t>
  </si>
  <si>
    <t>21:0387:000683:0004:0023:00</t>
  </si>
  <si>
    <t>12MOB-M165A01-014</t>
  </si>
  <si>
    <t>13-0134-P05-101--</t>
  </si>
  <si>
    <t>21:1191:001740</t>
  </si>
  <si>
    <t>21:0387:000683:0004:0024:00</t>
  </si>
  <si>
    <t>12MOB-M165A01-015</t>
  </si>
  <si>
    <t>13-0134-P05-102--</t>
  </si>
  <si>
    <t>21:1191:001741</t>
  </si>
  <si>
    <t>21:0387:000683:0004:0025:00</t>
  </si>
  <si>
    <t>12MOB-M165A01-016</t>
  </si>
  <si>
    <t>13-0134-P05-103--</t>
  </si>
  <si>
    <t>21:1191:001742</t>
  </si>
  <si>
    <t>21:0387:000683:0004:0026:00</t>
  </si>
  <si>
    <t>12MOB-M165A01-017</t>
  </si>
  <si>
    <t>13-0134-P05-104--</t>
  </si>
  <si>
    <t>21:1191:001743</t>
  </si>
  <si>
    <t>21:0387:000683:0004:0027:00</t>
  </si>
  <si>
    <t>12MOB-M165A01-018</t>
  </si>
  <si>
    <t>13-0134-P05-105--</t>
  </si>
  <si>
    <t>21:1191:001744</t>
  </si>
  <si>
    <t>21:0387:000683:0004:0028:00</t>
  </si>
  <si>
    <t>12MOB-M165A01-019</t>
  </si>
  <si>
    <t>13-0134-P05-106--</t>
  </si>
  <si>
    <t>21:1191:001745</t>
  </si>
  <si>
    <t>21:0387:000683:0004:0029:00</t>
  </si>
  <si>
    <t>12MOB-M165A01-020</t>
  </si>
  <si>
    <t>13-0134-P05-107--</t>
  </si>
  <si>
    <t>21:1191:001746</t>
  </si>
  <si>
    <t>21:0387:000683:0004:0030:00</t>
  </si>
  <si>
    <t>12MOB-M165A01-021</t>
  </si>
  <si>
    <t>13-0134-P05-108--</t>
  </si>
  <si>
    <t>21:1191:001747</t>
  </si>
  <si>
    <t>21:0387:000683:0004:0031:00</t>
  </si>
  <si>
    <t>12MOB-M165A01-022</t>
  </si>
  <si>
    <t>13-0134-P05-109--</t>
  </si>
  <si>
    <t>21:1191:001748</t>
  </si>
  <si>
    <t>21:0387:000683:0004:0032:00</t>
  </si>
  <si>
    <t>12MOB-M165A01-023</t>
  </si>
  <si>
    <t>13-0134-P07-048--</t>
  </si>
  <si>
    <t>21:1191:001749</t>
  </si>
  <si>
    <t>21:0387:000683:0004:0033:00</t>
  </si>
  <si>
    <t>12MOB-M165A01-024</t>
  </si>
  <si>
    <t>13-0134-P07-049--</t>
  </si>
  <si>
    <t>21:1191:001750</t>
  </si>
  <si>
    <t>21:0387:000683:0004:0034:00</t>
  </si>
  <si>
    <t>12MOB-M165A01-025</t>
  </si>
  <si>
    <t>13-0134-P07-050--</t>
  </si>
  <si>
    <t>21:1191:001751</t>
  </si>
  <si>
    <t>21:0387:000683:0004:0035:00</t>
  </si>
  <si>
    <t>12MOB-M165A01-026</t>
  </si>
  <si>
    <t>13-0134-P07-051--</t>
  </si>
  <si>
    <t>21:1191:001752</t>
  </si>
  <si>
    <t>21:0387:000683:0004:0036:00</t>
  </si>
  <si>
    <t>12MOB-M165A01-027</t>
  </si>
  <si>
    <t>13-0134-P07-052--</t>
  </si>
  <si>
    <t>21:1191:001753</t>
  </si>
  <si>
    <t>21:0387:000683:0004:0037:00</t>
  </si>
  <si>
    <t>12MOB-M165A01-028</t>
  </si>
  <si>
    <t>13-0134-P07-053--</t>
  </si>
  <si>
    <t>21:1191:001754</t>
  </si>
  <si>
    <t>21:0387:000683:0004:0038:00</t>
  </si>
  <si>
    <t>12MOB-M165A01-029</t>
  </si>
  <si>
    <t>13-0134-P07-054--</t>
  </si>
  <si>
    <t>21:1191:001755</t>
  </si>
  <si>
    <t>21:0387:000683:0004:0039:00</t>
  </si>
  <si>
    <t>12MOB-M165A01-030</t>
  </si>
  <si>
    <t>13-0134-P07-055--</t>
  </si>
  <si>
    <t>21:1191:001756</t>
  </si>
  <si>
    <t>21:0387:000683:0004:0040:00</t>
  </si>
  <si>
    <t>12MOB-M165A01-031</t>
  </si>
  <si>
    <t>13-0134-P07-056--</t>
  </si>
  <si>
    <t>21:1191:001757</t>
  </si>
  <si>
    <t>21:0387:000683:0004:0041:00</t>
  </si>
  <si>
    <t>12MOB-M165A01-032</t>
  </si>
  <si>
    <t>13-0134-P07-057--</t>
  </si>
  <si>
    <t>21:1191:001758</t>
  </si>
  <si>
    <t>21:0387:000683:0004:0042:00</t>
  </si>
  <si>
    <t>12MOB-M165A01-033</t>
  </si>
  <si>
    <t>13-0134-P07-058--</t>
  </si>
  <si>
    <t>21:1191:001759</t>
  </si>
  <si>
    <t>21:0387:000683:0004:0043:00</t>
  </si>
  <si>
    <t>12MOB-M168A01-003</t>
  </si>
  <si>
    <t>13-0134-P05-112--</t>
  </si>
  <si>
    <t>21:1191:001760</t>
  </si>
  <si>
    <t>21:0387:000686:0004:0013:00</t>
  </si>
  <si>
    <t>12MOB-M168A01-004</t>
  </si>
  <si>
    <t>13-0134-P05-113--</t>
  </si>
  <si>
    <t>21:1191:001761</t>
  </si>
  <si>
    <t>21:0387:000686:0004:0014:00</t>
  </si>
  <si>
    <t>12MOB-M171A01-001</t>
  </si>
  <si>
    <t>13-0134-P05-114--</t>
  </si>
  <si>
    <t>21:1191:001762</t>
  </si>
  <si>
    <t>21:0387:000689</t>
  </si>
  <si>
    <t>21:0387:000689:0004:0011:00</t>
  </si>
  <si>
    <t>12MOB-M171A01-002</t>
  </si>
  <si>
    <t>13-0134-P05-115--</t>
  </si>
  <si>
    <t>21:1191:001763</t>
  </si>
  <si>
    <t>21:0387:000689:0004:0012:00</t>
  </si>
  <si>
    <t>12MOB-M171A01-003</t>
  </si>
  <si>
    <t>13-0134-P05-116--</t>
  </si>
  <si>
    <t>21:1191:001764</t>
  </si>
  <si>
    <t>21:0387:000689:0004:0013:00</t>
  </si>
  <si>
    <t>12MOB-M171A01-004</t>
  </si>
  <si>
    <t>13-0134-P05-117--</t>
  </si>
  <si>
    <t>21:1191:001765</t>
  </si>
  <si>
    <t>21:0387:000689:0004:0014:00</t>
  </si>
  <si>
    <t>12MOB-M171A01-005</t>
  </si>
  <si>
    <t>13-0134-P05-118--</t>
  </si>
  <si>
    <t>21:1191:001766</t>
  </si>
  <si>
    <t>21:0387:000689:0004:0015:00</t>
  </si>
  <si>
    <t>12MOB-M171A01-006</t>
  </si>
  <si>
    <t>13-0134-P05-119--</t>
  </si>
  <si>
    <t>21:1191:001767</t>
  </si>
  <si>
    <t>21:0387:000689:0004:0016:00</t>
  </si>
  <si>
    <t>12MOB-M171A01-007</t>
  </si>
  <si>
    <t>13-0134-P05-120--</t>
  </si>
  <si>
    <t>21:1191:001768</t>
  </si>
  <si>
    <t>21:0387:000689:0004:0017:00</t>
  </si>
  <si>
    <t>12MOB-M171A01-008</t>
  </si>
  <si>
    <t>13-0134-P05-121--</t>
  </si>
  <si>
    <t>21:1191:001769</t>
  </si>
  <si>
    <t>21:0387:000689:0004:0018:00</t>
  </si>
  <si>
    <t>12MOB-M171A01-009</t>
  </si>
  <si>
    <t>13-0134-P05-122--</t>
  </si>
  <si>
    <t>21:1191:001770</t>
  </si>
  <si>
    <t>21:0387:000689:0004:0019:00</t>
  </si>
  <si>
    <t>12MOB-M171A01-010</t>
  </si>
  <si>
    <t>13-0134-P05-123--</t>
  </si>
  <si>
    <t>21:1191:001771</t>
  </si>
  <si>
    <t>21:0387:000689:0004:0020:00</t>
  </si>
  <si>
    <t>12MOB-M171A01-011</t>
  </si>
  <si>
    <t>13-0134-P05-124--</t>
  </si>
  <si>
    <t>21:1191:001772</t>
  </si>
  <si>
    <t>21:0387:000689:0004:0021:00</t>
  </si>
  <si>
    <t>12MOB-M171A01-012</t>
  </si>
  <si>
    <t>13-0134-P05-125--</t>
  </si>
  <si>
    <t>21:1191:001773</t>
  </si>
  <si>
    <t>21:0387:000689:0004:0022:00</t>
  </si>
  <si>
    <t>12MOB-M171A01-013</t>
  </si>
  <si>
    <t>13-0134-P05-126--</t>
  </si>
  <si>
    <t>21:1191:001774</t>
  </si>
  <si>
    <t>21:0387:000689:0004:0023:00</t>
  </si>
  <si>
    <t>12MOB-M171A01-014</t>
  </si>
  <si>
    <t>13-0134-P05-127--</t>
  </si>
  <si>
    <t>21:1191:001775</t>
  </si>
  <si>
    <t>21:0387:000689:0004:0024:00</t>
  </si>
  <si>
    <t>12MOB-M171A01-015</t>
  </si>
  <si>
    <t>13-0134-P05-128--</t>
  </si>
  <si>
    <t>21:1191:001776</t>
  </si>
  <si>
    <t>21:0387:000689:0004:0025:00</t>
  </si>
  <si>
    <t>12MOB-M171A01-016</t>
  </si>
  <si>
    <t>13-0134-P05-129--</t>
  </si>
  <si>
    <t>21:1191:001777</t>
  </si>
  <si>
    <t>21:0387:000689:0004:0026:00</t>
  </si>
  <si>
    <t>12MOB-M171A01-017</t>
  </si>
  <si>
    <t>13-0134-P05-130--</t>
  </si>
  <si>
    <t>21:1191:001778</t>
  </si>
  <si>
    <t>21:0387:000689:0004:0027:00</t>
  </si>
  <si>
    <t>12MOB-M171A01-018</t>
  </si>
  <si>
    <t>13-0134-P05-131--</t>
  </si>
  <si>
    <t>21:1191:001779</t>
  </si>
  <si>
    <t>21:0387:000689:0004:0028:00</t>
  </si>
  <si>
    <t>12MOB-M171A01-019</t>
  </si>
  <si>
    <t>13-0134-P05-132--</t>
  </si>
  <si>
    <t>21:1191:001780</t>
  </si>
  <si>
    <t>21:0387:000689:0004:0029:00</t>
  </si>
  <si>
    <t>12MOB-M171A01-020</t>
  </si>
  <si>
    <t>13-0134-P05-133--</t>
  </si>
  <si>
    <t>21:1191:001781</t>
  </si>
  <si>
    <t>21:0387:000689:0004:0030:00</t>
  </si>
  <si>
    <t>12MOB-M171A01-021</t>
  </si>
  <si>
    <t>13-0134-P05-134--</t>
  </si>
  <si>
    <t>21:1191:001782</t>
  </si>
  <si>
    <t>21:0387:000689:0004:0031:00</t>
  </si>
  <si>
    <t>12MOB-M171A01-022</t>
  </si>
  <si>
    <t>13-0134-P05-135--</t>
  </si>
  <si>
    <t>21:1191:001783</t>
  </si>
  <si>
    <t>21:0387:000689:0004:0032:00</t>
  </si>
  <si>
    <t>12MOB-M171A01-023</t>
  </si>
  <si>
    <t>13-0134-P05-136--</t>
  </si>
  <si>
    <t>21:1191:001784</t>
  </si>
  <si>
    <t>21:0387:000689:0004:0033:00</t>
  </si>
  <si>
    <t>12MOB-M171A01-024</t>
  </si>
  <si>
    <t>13-0134-P05-137--</t>
  </si>
  <si>
    <t>21:1191:001785</t>
  </si>
  <si>
    <t>21:0387:000689:0004:0034:00</t>
  </si>
  <si>
    <t>12MOB-M171A01-025</t>
  </si>
  <si>
    <t>13-0134-P05-138--</t>
  </si>
  <si>
    <t>21:1191:001786</t>
  </si>
  <si>
    <t>21:0387:000689:0004:0035:00</t>
  </si>
  <si>
    <t>12MOB-M171A01-026</t>
  </si>
  <si>
    <t>13-0134-P05-139--</t>
  </si>
  <si>
    <t>21:1191:001787</t>
  </si>
  <si>
    <t>21:0387:000689:0004:0036:00</t>
  </si>
  <si>
    <t>12MOB-M174A01-001</t>
  </si>
  <si>
    <t>13-0134-P05-140--</t>
  </si>
  <si>
    <t>21:1191:001788</t>
  </si>
  <si>
    <t>21:0387:000692:0004:0011:00</t>
  </si>
  <si>
    <t>12MOB-M174A01-002</t>
  </si>
  <si>
    <t>13-0134-P05-141--</t>
  </si>
  <si>
    <t>21:1191:001789</t>
  </si>
  <si>
    <t>21:0387:000692:0004:0012:00</t>
  </si>
  <si>
    <t>12MOB-M174A01-004</t>
  </si>
  <si>
    <t>13-0134-P05-143--</t>
  </si>
  <si>
    <t>21:1191:001790</t>
  </si>
  <si>
    <t>21:0387:000692:0004:0014:00</t>
  </si>
  <si>
    <t>12MOB-M174A01-005</t>
  </si>
  <si>
    <t>13-0134-P05-144--</t>
  </si>
  <si>
    <t>21:1191:001791</t>
  </si>
  <si>
    <t>21:0387:000692:0004:0015:00</t>
  </si>
  <si>
    <t>12MOB-M174A01-006</t>
  </si>
  <si>
    <t>13-0134-P05-145--</t>
  </si>
  <si>
    <t>21:1191:001792</t>
  </si>
  <si>
    <t>21:0387:000692:0004:0016:00</t>
  </si>
  <si>
    <t>12MOB-M174A01-007</t>
  </si>
  <si>
    <t>13-0134-P05-146--</t>
  </si>
  <si>
    <t>21:1191:001793</t>
  </si>
  <si>
    <t>21:0387:000692:0004:0017:00</t>
  </si>
  <si>
    <t>12MOB-M174A01-008</t>
  </si>
  <si>
    <t>13-0134-P05-147--</t>
  </si>
  <si>
    <t>21:1191:001794</t>
  </si>
  <si>
    <t>21:0387:000692:0004:0018:00</t>
  </si>
  <si>
    <t>12MOB-M174A01-009</t>
  </si>
  <si>
    <t>13-0134-P05-148--</t>
  </si>
  <si>
    <t>21:1191:001795</t>
  </si>
  <si>
    <t>21:0387:000692:0004:0019:00</t>
  </si>
  <si>
    <t>12MOB-M174A01-010</t>
  </si>
  <si>
    <t>13-0134-P05-149--</t>
  </si>
  <si>
    <t>21:1191:001796</t>
  </si>
  <si>
    <t>21:0387:000692:0004:0020:00</t>
  </si>
  <si>
    <t>12MOB-M174A01-012</t>
  </si>
  <si>
    <t>13-0134-P05-151--</t>
  </si>
  <si>
    <t>21:1191:001797</t>
  </si>
  <si>
    <t>21:0387:000692:0004:0022:00</t>
  </si>
  <si>
    <t>12MOB-M174A01-013</t>
  </si>
  <si>
    <t>13-0134-P05-152--</t>
  </si>
  <si>
    <t>21:1191:001798</t>
  </si>
  <si>
    <t>21:0387:000692:0004:0023:00</t>
  </si>
  <si>
    <t>12MOB-M174A01-014</t>
  </si>
  <si>
    <t>13-0134-P05-153--</t>
  </si>
  <si>
    <t>21:1191:001799</t>
  </si>
  <si>
    <t>21:0387:000692:0004:0024:00</t>
  </si>
  <si>
    <t>12MOB-M174A01-015</t>
  </si>
  <si>
    <t>13-0134-P05-154--</t>
  </si>
  <si>
    <t>21:1191:001800</t>
  </si>
  <si>
    <t>21:0387:000692:0004:0025:00</t>
  </si>
  <si>
    <t>12MOB-M174A01-016</t>
  </si>
  <si>
    <t>13-0134-P05-155--</t>
  </si>
  <si>
    <t>21:1191:001801</t>
  </si>
  <si>
    <t>21:0387:000692:0004:0026:00</t>
  </si>
  <si>
    <t>12MOB-M174A01-017</t>
  </si>
  <si>
    <t>13-0134-P05-156--</t>
  </si>
  <si>
    <t>21:1191:001802</t>
  </si>
  <si>
    <t>21:0387:000692:0004:0027:00</t>
  </si>
  <si>
    <t>12MOB-M174A01-018</t>
  </si>
  <si>
    <t>13-0134-P05-157--</t>
  </si>
  <si>
    <t>21:1191:001803</t>
  </si>
  <si>
    <t>21:0387:000692:0004:0028:00</t>
  </si>
  <si>
    <t>12MOB-M174A01-019</t>
  </si>
  <si>
    <t>13-0134-P05-158--</t>
  </si>
  <si>
    <t>21:1191:001804</t>
  </si>
  <si>
    <t>21:0387:000692:0004:0029:00</t>
  </si>
  <si>
    <t>12MOB-M174A01-020</t>
  </si>
  <si>
    <t>13-0134-P05-159--</t>
  </si>
  <si>
    <t>21:1191:001805</t>
  </si>
  <si>
    <t>21:0387:000692:0004:0030:00</t>
  </si>
  <si>
    <t>12MOB-M174A01-021</t>
  </si>
  <si>
    <t>13-0134-P07-059--</t>
  </si>
  <si>
    <t>21:1191:001806</t>
  </si>
  <si>
    <t>21:0387:000692:0004:0031:00</t>
  </si>
  <si>
    <t>12MOB-M176A01-001</t>
  </si>
  <si>
    <t>13-0134-P05-160--</t>
  </si>
  <si>
    <t>21:1191:001807</t>
  </si>
  <si>
    <t>21:0387:000694:0004:0011:00</t>
  </si>
  <si>
    <t>12MOB-M176A01-002</t>
  </si>
  <si>
    <t>13-0134-P05-161--</t>
  </si>
  <si>
    <t>21:1191:001808</t>
  </si>
  <si>
    <t>21:0387:000694:0004:0012:00</t>
  </si>
  <si>
    <t>12MOB-M176A01-003</t>
  </si>
  <si>
    <t>13-0134-P05-162--</t>
  </si>
  <si>
    <t>21:1191:001809</t>
  </si>
  <si>
    <t>21:0387:000694:0004:0013:00</t>
  </si>
  <si>
    <t>12MOB-M176A01-004</t>
  </si>
  <si>
    <t>13-0134-P05-163--</t>
  </si>
  <si>
    <t>21:1191:001810</t>
  </si>
  <si>
    <t>21:0387:000694:0004:0014:00</t>
  </si>
  <si>
    <t>12MOB-M176A01-005</t>
  </si>
  <si>
    <t>13-0134-P05-164--</t>
  </si>
  <si>
    <t>21:1191:001811</t>
  </si>
  <si>
    <t>21:0387:000694:0004:0015:00</t>
  </si>
  <si>
    <t>12MOB-M176A01-006</t>
  </si>
  <si>
    <t>13-0134-P05-165--</t>
  </si>
  <si>
    <t>21:1191:001812</t>
  </si>
  <si>
    <t>21:0387:000694:0004:0016:00</t>
  </si>
  <si>
    <t>12MOB-M176A01-007</t>
  </si>
  <si>
    <t>13-0134-P05-166--</t>
  </si>
  <si>
    <t>21:1191:001813</t>
  </si>
  <si>
    <t>21:0387:000694:0004:0017:00</t>
  </si>
  <si>
    <t>12MOB-M176A01-008</t>
  </si>
  <si>
    <t>13-0134-P05-167--</t>
  </si>
  <si>
    <t>21:1191:001814</t>
  </si>
  <si>
    <t>21:0387:000694:0004:0018:00</t>
  </si>
  <si>
    <t>12MOB-M176A01-009</t>
  </si>
  <si>
    <t>13-0134-P05-168--</t>
  </si>
  <si>
    <t>21:1191:001815</t>
  </si>
  <si>
    <t>21:0387:000694:0004:0019:00</t>
  </si>
  <si>
    <t>12MOB-M176A01-010</t>
  </si>
  <si>
    <t>13-0134-P05-169--</t>
  </si>
  <si>
    <t>21:1191:001816</t>
  </si>
  <si>
    <t>21:0387:000694:0004:0020:00</t>
  </si>
  <si>
    <t>12MOB-M176A01-011</t>
  </si>
  <si>
    <t>13-0134-P05-170--</t>
  </si>
  <si>
    <t>21:1191:001817</t>
  </si>
  <si>
    <t>21:0387:000694:0004:0021:00</t>
  </si>
  <si>
    <t>12MOB-M176A01-012</t>
  </si>
  <si>
    <t>13-0134-P05-171--</t>
  </si>
  <si>
    <t>21:1191:001818</t>
  </si>
  <si>
    <t>21:0387:000694:0004:0022:00</t>
  </si>
  <si>
    <t>12MOB-M176A01-013</t>
  </si>
  <si>
    <t>13-0134-P05-172--</t>
  </si>
  <si>
    <t>21:1191:001819</t>
  </si>
  <si>
    <t>21:0387:000694:0004:0023:00</t>
  </si>
  <si>
    <t>12MOB-M176A01-014</t>
  </si>
  <si>
    <t>13-0134-P05-173--</t>
  </si>
  <si>
    <t>21:1191:001820</t>
  </si>
  <si>
    <t>21:0387:000694:0004:0024:00</t>
  </si>
  <si>
    <t>12MOB-M176A01-015</t>
  </si>
  <si>
    <t>13-0134-P05-174--</t>
  </si>
  <si>
    <t>21:1191:001821</t>
  </si>
  <si>
    <t>21:0387:000694:0004:0025:00</t>
  </si>
  <si>
    <t>12MOB-M176A01-016</t>
  </si>
  <si>
    <t>13-0134-P05-175--</t>
  </si>
  <si>
    <t>21:1191:001822</t>
  </si>
  <si>
    <t>21:0387:000694:0004:0026:00</t>
  </si>
  <si>
    <t>12MOB-M176A01-017</t>
  </si>
  <si>
    <t>13-0134-P05-176--</t>
  </si>
  <si>
    <t>21:1191:001823</t>
  </si>
  <si>
    <t>21:0387:000694:0004:0027:00</t>
  </si>
  <si>
    <t>12MOB-M176A01-018</t>
  </si>
  <si>
    <t>13-0134-P05-177--</t>
  </si>
  <si>
    <t>21:1191:001824</t>
  </si>
  <si>
    <t>21:0387:000694:0004:0028:00</t>
  </si>
  <si>
    <t>12MOB-M176A01-020</t>
  </si>
  <si>
    <t>13-0134-P05-179--</t>
  </si>
  <si>
    <t>21:1191:001825</t>
  </si>
  <si>
    <t>21:0387:000694:0004:0030:00</t>
  </si>
  <si>
    <t>12MOB-M176A01-021</t>
  </si>
  <si>
    <t>13-0134-P07-060--</t>
  </si>
  <si>
    <t>21:1191:001826</t>
  </si>
  <si>
    <t>21:0387:000694:0004:0031:00</t>
  </si>
  <si>
    <t>12MOB-M176A01-022</t>
  </si>
  <si>
    <t>13-0134-P07-061--</t>
  </si>
  <si>
    <t>21:1191:001827</t>
  </si>
  <si>
    <t>21:0387:000694:0004:0032:00</t>
  </si>
  <si>
    <t>12MOB-M177A01-002</t>
  </si>
  <si>
    <t>13-0134-P05-181--</t>
  </si>
  <si>
    <t>21:1191:001828</t>
  </si>
  <si>
    <t>21:0387:000695:0004:0012:00</t>
  </si>
  <si>
    <t>12MOB-M177A01-005</t>
  </si>
  <si>
    <t>13-0134-P05-184--</t>
  </si>
  <si>
    <t>21:1191:001829</t>
  </si>
  <si>
    <t>21:0387:000695:0004:0015:00</t>
  </si>
  <si>
    <t>12MOB-M177A01-014</t>
  </si>
  <si>
    <t>13-0134-P05-193--</t>
  </si>
  <si>
    <t>21:1191:001830</t>
  </si>
  <si>
    <t>21:0387:000695:0004:0024:00</t>
  </si>
  <si>
    <t>12MOB-M177A01-020</t>
  </si>
  <si>
    <t>13-0134-P05-199--</t>
  </si>
  <si>
    <t>21:1191:001831</t>
  </si>
  <si>
    <t>21:0387:000695:0004:0030:00</t>
  </si>
  <si>
    <t>12MOB-M177A01-022</t>
  </si>
  <si>
    <t>13-0134-P07-062--</t>
  </si>
  <si>
    <t>21:1191:001832</t>
  </si>
  <si>
    <t>21:0387:000695:0004:0032:00</t>
  </si>
  <si>
    <t>12MOB-M178A01-005</t>
  </si>
  <si>
    <t>13-0134-P05-204--</t>
  </si>
  <si>
    <t>21:1191:001833</t>
  </si>
  <si>
    <t>21:0387:000696:0004:0015:00</t>
  </si>
  <si>
    <t>12MOB-M178A01-006</t>
  </si>
  <si>
    <t>13-0134-P05-205--</t>
  </si>
  <si>
    <t>21:1191:001834</t>
  </si>
  <si>
    <t>21:0387:000696:0004:0016:00</t>
  </si>
  <si>
    <t>12MOB-M179A01-001</t>
  </si>
  <si>
    <t>13-0134-P05-206--</t>
  </si>
  <si>
    <t>21:1191:001835</t>
  </si>
  <si>
    <t>21:0387:000697:0004:0011:00</t>
  </si>
  <si>
    <t>12MOB-M179B01-002</t>
  </si>
  <si>
    <t>13-0134-P05-208--</t>
  </si>
  <si>
    <t>21:1191:001836</t>
  </si>
  <si>
    <t>21:0387:000697:0005:0012:00</t>
  </si>
  <si>
    <t>12MOB-M179B01-008</t>
  </si>
  <si>
    <t>13-0134-P05-214--</t>
  </si>
  <si>
    <t>21:1191:001837</t>
  </si>
  <si>
    <t>21:0387:000697:0005:0018:00</t>
  </si>
  <si>
    <t>12MOB-M179B01-014</t>
  </si>
  <si>
    <t>13-0134-P05-220--</t>
  </si>
  <si>
    <t>21:1191:001838</t>
  </si>
  <si>
    <t>21:0387:000697:0005:0024:00</t>
  </si>
  <si>
    <t>12MOB-M179B01-016</t>
  </si>
  <si>
    <t>13-0134-P05-222--</t>
  </si>
  <si>
    <t>21:1191:001839</t>
  </si>
  <si>
    <t>21:0387:000697:0005:0026:00</t>
  </si>
  <si>
    <t>12MOB-M180A01-002</t>
  </si>
  <si>
    <t>13-0134-P05-226--</t>
  </si>
  <si>
    <t>21:1191:001840</t>
  </si>
  <si>
    <t>21:0387:000698:0004:0012:00</t>
  </si>
  <si>
    <t>12MOB-M180A01-004</t>
  </si>
  <si>
    <t>13-0134-P05-228--</t>
  </si>
  <si>
    <t>21:1191:001841</t>
  </si>
  <si>
    <t>21:0387:000698:0004:0014:00</t>
  </si>
  <si>
    <t>12MOB-M180A01-005</t>
  </si>
  <si>
    <t>13-0134-P05-229--</t>
  </si>
  <si>
    <t>21:1191:001842</t>
  </si>
  <si>
    <t>21:0387:000698:0004:0015:00</t>
  </si>
  <si>
    <t>12MOB-M180A01-008</t>
  </si>
  <si>
    <t>13-0134-P05-232--</t>
  </si>
  <si>
    <t>21:1191:001843</t>
  </si>
  <si>
    <t>21:0387:000698:0004:0018:00</t>
  </si>
  <si>
    <t>12MOB-M180A01-009</t>
  </si>
  <si>
    <t>13-0134-P05-233--</t>
  </si>
  <si>
    <t>21:1191:001844</t>
  </si>
  <si>
    <t>21:0387:000698:0004:0019:00</t>
  </si>
  <si>
    <t>12MOB-M180A01-010</t>
  </si>
  <si>
    <t>13-0134-P05-234--</t>
  </si>
  <si>
    <t>21:1191:001845</t>
  </si>
  <si>
    <t>21:0387:000698:0004:0020:00</t>
  </si>
  <si>
    <t>12MOB-M180A01-011</t>
  </si>
  <si>
    <t>13-0134-P05-235--</t>
  </si>
  <si>
    <t>21:1191:001846</t>
  </si>
  <si>
    <t>21:0387:000698:0004:0021:00</t>
  </si>
  <si>
    <t>12MOB-M182A01-001</t>
  </si>
  <si>
    <t>13-0134-P06-001--</t>
  </si>
  <si>
    <t>21:1191:001847</t>
  </si>
  <si>
    <t>21:0387:000700:0004:0011:00</t>
  </si>
  <si>
    <t>12MOB-M182A01-002</t>
  </si>
  <si>
    <t>13-0134-P06-002--</t>
  </si>
  <si>
    <t>21:1191:001848</t>
  </si>
  <si>
    <t>21:0387:000700:0004:0012:00</t>
  </si>
  <si>
    <t>12MOB-M182A01-003</t>
  </si>
  <si>
    <t>13-0134-P06-003--</t>
  </si>
  <si>
    <t>21:1191:001849</t>
  </si>
  <si>
    <t>21:0387:000700:0004:0013:00</t>
  </si>
  <si>
    <t>12MOB-M182A01-004</t>
  </si>
  <si>
    <t>13-0134-P06-004--</t>
  </si>
  <si>
    <t>21:1191:001850</t>
  </si>
  <si>
    <t>21:0387:000700:0004:0014:00</t>
  </si>
  <si>
    <t>12MOB-M182A01-005</t>
  </si>
  <si>
    <t>13-0134-P06-005--</t>
  </si>
  <si>
    <t>21:1191:001851</t>
  </si>
  <si>
    <t>21:0387:000700:0004:0015:00</t>
  </si>
  <si>
    <t>12MOB-M182A01-006</t>
  </si>
  <si>
    <t>13-0134-P06-006--</t>
  </si>
  <si>
    <t>21:1191:001852</t>
  </si>
  <si>
    <t>21:0387:000700:0004:0016:00</t>
  </si>
  <si>
    <t>12MOB-M182A01-007</t>
  </si>
  <si>
    <t>13-0134-P06-007--</t>
  </si>
  <si>
    <t>21:1191:001853</t>
  </si>
  <si>
    <t>21:0387:000700:0004:0017:00</t>
  </si>
  <si>
    <t>12MOB-M182A01-008</t>
  </si>
  <si>
    <t>13-0134-P06-008--</t>
  </si>
  <si>
    <t>21:1191:001854</t>
  </si>
  <si>
    <t>21:0387:000700:0004:0018:00</t>
  </si>
  <si>
    <t>12MOB-M182A01-009</t>
  </si>
  <si>
    <t>13-0134-P06-009--</t>
  </si>
  <si>
    <t>21:1191:001855</t>
  </si>
  <si>
    <t>21:0387:000700:0004:0019:00</t>
  </si>
  <si>
    <t>12MOB-M182A01-010</t>
  </si>
  <si>
    <t>13-0134-P06-010--</t>
  </si>
  <si>
    <t>21:1191:001856</t>
  </si>
  <si>
    <t>21:0387:000700:0004:0020:00</t>
  </si>
  <si>
    <t>12MOB-M182A01-011</t>
  </si>
  <si>
    <t>13-0134-P06-011--</t>
  </si>
  <si>
    <t>21:1191:001857</t>
  </si>
  <si>
    <t>21:0387:000700:0004:0021:00</t>
  </si>
  <si>
    <t>12MOB-M182A01-012</t>
  </si>
  <si>
    <t>13-0134-P06-012--</t>
  </si>
  <si>
    <t>21:1191:001858</t>
  </si>
  <si>
    <t>21:0387:000700:0004:0022:00</t>
  </si>
  <si>
    <t>12MOB-M182A01-013</t>
  </si>
  <si>
    <t>13-0134-P06-013--</t>
  </si>
  <si>
    <t>21:1191:001859</t>
  </si>
  <si>
    <t>21:0387:000700:0004:0023:00</t>
  </si>
  <si>
    <t>12MOB-M182A01-014</t>
  </si>
  <si>
    <t>13-0134-P06-014--</t>
  </si>
  <si>
    <t>21:1191:001860</t>
  </si>
  <si>
    <t>21:0387:000700:0004:0024:00</t>
  </si>
  <si>
    <t>12MOB-M182A01-015</t>
  </si>
  <si>
    <t>13-0134-P06-015--</t>
  </si>
  <si>
    <t>21:1191:001861</t>
  </si>
  <si>
    <t>21:0387:000700:0004:0025:00</t>
  </si>
  <si>
    <t>12MOB-M182A01-016</t>
  </si>
  <si>
    <t>13-0134-P06-016--</t>
  </si>
  <si>
    <t>21:1191:001862</t>
  </si>
  <si>
    <t>21:0387:000700:0004:0026:00</t>
  </si>
  <si>
    <t>12MOB-M182A01-017</t>
  </si>
  <si>
    <t>13-0134-P06-017--</t>
  </si>
  <si>
    <t>21:1191:001863</t>
  </si>
  <si>
    <t>21:0387:000700:0004:0027:00</t>
  </si>
  <si>
    <t>12MOB-M182A01-018</t>
  </si>
  <si>
    <t>13-0134-P06-018--</t>
  </si>
  <si>
    <t>21:1191:001864</t>
  </si>
  <si>
    <t>21:0387:000700:0004:0028:00</t>
  </si>
  <si>
    <t>12MOB-M182A01-019</t>
  </si>
  <si>
    <t>13-0134-P06-019--</t>
  </si>
  <si>
    <t>21:1191:001865</t>
  </si>
  <si>
    <t>21:0387:000700:0004:0029:00</t>
  </si>
  <si>
    <t>12MOB-M182A01-020</t>
  </si>
  <si>
    <t>13-0134-P06-020--</t>
  </si>
  <si>
    <t>21:1191:001866</t>
  </si>
  <si>
    <t>21:0387:000700:0004:0030:00</t>
  </si>
  <si>
    <t>12MOB-M182A01-021</t>
  </si>
  <si>
    <t>13-0134-P06-021--</t>
  </si>
  <si>
    <t>21:1191:001867</t>
  </si>
  <si>
    <t>21:0387:000700:0004:0031:00</t>
  </si>
  <si>
    <t>12MOB-M182A01-022</t>
  </si>
  <si>
    <t>13-0134-P07-063--</t>
  </si>
  <si>
    <t>21:1191:001868</t>
  </si>
  <si>
    <t>21:0387:000700:0004:0032:00</t>
  </si>
  <si>
    <t>12MOB-M182A01-023</t>
  </si>
  <si>
    <t>13-0134-P07-064--</t>
  </si>
  <si>
    <t>21:1191:001869</t>
  </si>
  <si>
    <t>21:0387:000700:0004:0033:00</t>
  </si>
  <si>
    <t>12MOB-M182A01-024</t>
  </si>
  <si>
    <t>13-0134-P07-065--</t>
  </si>
  <si>
    <t>21:1191:001870</t>
  </si>
  <si>
    <t>21:0387:000700:0004:0034:00</t>
  </si>
  <si>
    <t>12MOB-M182A01-025</t>
  </si>
  <si>
    <t>13-0134-P07-066--</t>
  </si>
  <si>
    <t>21:1191:001871</t>
  </si>
  <si>
    <t>21:0387:000700:0004:0035:00</t>
  </si>
  <si>
    <t>12MOB-M182A01-026</t>
  </si>
  <si>
    <t>13-0134-P07-067--</t>
  </si>
  <si>
    <t>21:1191:001872</t>
  </si>
  <si>
    <t>21:0387:000700:0004:0036:00</t>
  </si>
  <si>
    <t>12MOB-M182A01-027</t>
  </si>
  <si>
    <t>13-0134-P07-068--</t>
  </si>
  <si>
    <t>21:1191:001873</t>
  </si>
  <si>
    <t>21:0387:000700:0004:0037:00</t>
  </si>
  <si>
    <t>CR_PRB2011_3_01</t>
  </si>
  <si>
    <t>21:1191:001874</t>
  </si>
  <si>
    <t>CR_PRB2011_3_02</t>
  </si>
  <si>
    <t>21:1191:001875</t>
  </si>
  <si>
    <t>CR_PRB2011_3_03</t>
  </si>
  <si>
    <t>21:1191:001876</t>
  </si>
  <si>
    <t>CR_PRB2011_3_04</t>
  </si>
  <si>
    <t>21:1191:001877</t>
  </si>
  <si>
    <t>CR_PRB2011_3_05</t>
  </si>
  <si>
    <t>21:1191:001878</t>
  </si>
  <si>
    <t>CR_PRB2011_3_06</t>
  </si>
  <si>
    <t>21:1191:001879</t>
  </si>
  <si>
    <t>CR_PRB2011_3_07</t>
  </si>
  <si>
    <t>21:1191:001880</t>
  </si>
  <si>
    <t>CR_PRB2011_3_08</t>
  </si>
  <si>
    <t>21:1191:001881</t>
  </si>
  <si>
    <t>CR_PRB2011_3_09</t>
  </si>
  <si>
    <t>21:1191:001882</t>
  </si>
  <si>
    <t>CR_PRB2011_3_10</t>
  </si>
  <si>
    <t>21:1191:001883</t>
  </si>
  <si>
    <t>CR_PRB2011_3_11</t>
  </si>
  <si>
    <t>21:1191:001884</t>
  </si>
  <si>
    <t>CR_PRB2011_3_12</t>
  </si>
  <si>
    <t>21:1191:001885</t>
  </si>
  <si>
    <t>CR_PRB2011_3_13</t>
  </si>
  <si>
    <t>21:1191:001886</t>
  </si>
  <si>
    <t>CR_PRB2011_3_14</t>
  </si>
  <si>
    <t>21:1191:001887</t>
  </si>
  <si>
    <t>CR_PRB2011_3_15</t>
  </si>
  <si>
    <t>21:1191:001888</t>
  </si>
  <si>
    <t>CR_PRB2011_3_16</t>
  </si>
  <si>
    <t>21:1191:001889</t>
  </si>
  <si>
    <t>CR_PRB2011_3_17</t>
  </si>
  <si>
    <t>21:1191:001890</t>
  </si>
  <si>
    <t>CR_PRB2011_3_18</t>
  </si>
  <si>
    <t>21:1191:001891</t>
  </si>
  <si>
    <t>CR_PRB2011_3_19</t>
  </si>
  <si>
    <t>21:1191:001892</t>
  </si>
  <si>
    <t>CR_PRB2011_3_20</t>
  </si>
  <si>
    <t>21:1191:001893</t>
  </si>
  <si>
    <t>CR_PRB2011_3_21</t>
  </si>
  <si>
    <t>21:1191:001894</t>
  </si>
  <si>
    <t>CR_PRB2011_3_22</t>
  </si>
  <si>
    <t>21:1191:001895</t>
  </si>
  <si>
    <t>CR_PRB2011_3_23</t>
  </si>
  <si>
    <t>21:1191:001896</t>
  </si>
  <si>
    <t>CR_PRB2011_3_24</t>
  </si>
  <si>
    <t>21:1191:001897</t>
  </si>
  <si>
    <t>CR_PRB2011_3_25</t>
  </si>
  <si>
    <t>21:1191:001898</t>
  </si>
  <si>
    <t>CR_PRB2011_3_26</t>
  </si>
  <si>
    <t>21:1191:001899</t>
  </si>
  <si>
    <t>CR_PRB2011_3_27</t>
  </si>
  <si>
    <t>21:1191:001900</t>
  </si>
  <si>
    <t>CR_PRB2011_3_28</t>
  </si>
  <si>
    <t>21:1191:001901</t>
  </si>
  <si>
    <t>CR_PRB2011_3_29</t>
  </si>
  <si>
    <t>21:1191:001902</t>
  </si>
  <si>
    <t>CR_PRB2011_3_30</t>
  </si>
  <si>
    <t>21:1191:001903</t>
  </si>
  <si>
    <t>CR_PRB2011_3_31</t>
  </si>
  <si>
    <t>21:1191:001904</t>
  </si>
  <si>
    <t>CR_PRB2011_3_32</t>
  </si>
  <si>
    <t>21:1191:001905</t>
  </si>
  <si>
    <t>CR_PRB2011_3_33</t>
  </si>
  <si>
    <t>21:1191:001906</t>
  </si>
  <si>
    <t>CR_PRB2011_3_34</t>
  </si>
  <si>
    <t>21:1191:001907</t>
  </si>
  <si>
    <t>CR_PRB2011_3_35</t>
  </si>
  <si>
    <t>21:1191:001908</t>
  </si>
  <si>
    <t>CR_PRB2011_3_36</t>
  </si>
  <si>
    <t>21:1191:001909</t>
  </si>
  <si>
    <t>CR_PRB2011_3_37</t>
  </si>
  <si>
    <t>21:1191:001910</t>
  </si>
  <si>
    <t>CR_PRB2011_3_38</t>
  </si>
  <si>
    <t>21:1191:001911</t>
  </si>
  <si>
    <t>CR_PRB2011_3_39</t>
  </si>
  <si>
    <t>21:1191:001912</t>
  </si>
  <si>
    <t>CR_PRB2011_3_40</t>
  </si>
  <si>
    <t>21:1191:001913</t>
  </si>
  <si>
    <t>CR_PRB2011_3_41</t>
  </si>
  <si>
    <t>21:1191:001914</t>
  </si>
  <si>
    <t>CR_PRB2011_3_42</t>
  </si>
  <si>
    <t>21:1191:001915</t>
  </si>
  <si>
    <t>CR_PRB2011_3_43</t>
  </si>
  <si>
    <t>21:1191:001916</t>
  </si>
  <si>
    <t>CR_PRB2011_3_44</t>
  </si>
  <si>
    <t>21:1191:001917</t>
  </si>
  <si>
    <t>CR_PRB2011_3_45</t>
  </si>
  <si>
    <t>21:1191:001918</t>
  </si>
  <si>
    <t>CR_PRB2012_3_01</t>
  </si>
  <si>
    <t>21:1191:001919</t>
  </si>
  <si>
    <t>CR_PRB2012_3_02</t>
  </si>
  <si>
    <t>21:1191:001920</t>
  </si>
  <si>
    <t>CR_PRB2012_3_03</t>
  </si>
  <si>
    <t>21:1191:001921</t>
  </si>
  <si>
    <t>CR_PRB2012_3_04</t>
  </si>
  <si>
    <t>21:1191:001922</t>
  </si>
  <si>
    <t>CR_PRB2012_3_05</t>
  </si>
  <si>
    <t>21:1191:001923</t>
  </si>
  <si>
    <t>CR_PRB2012_3_06</t>
  </si>
  <si>
    <t>21:1191:001924</t>
  </si>
  <si>
    <t>CR_PRB2012_3_07</t>
  </si>
  <si>
    <t>21:1191:001925</t>
  </si>
  <si>
    <t>CR_PRB2012_3_08</t>
  </si>
  <si>
    <t>21:1191:001926</t>
  </si>
  <si>
    <t>CR_PRB2012_3_09</t>
  </si>
  <si>
    <t>21:1191:001927</t>
  </si>
  <si>
    <t>CR_PRB2012_3_10</t>
  </si>
  <si>
    <t>21:1191:001928</t>
  </si>
  <si>
    <t>CR_PRB2012_3_11</t>
  </si>
  <si>
    <t>21:1191:001929</t>
  </si>
  <si>
    <t>CR_PRB2012_3_12</t>
  </si>
  <si>
    <t>21:1191:001930</t>
  </si>
  <si>
    <t>CR_PRB2012_3_13</t>
  </si>
  <si>
    <t>21:1191:001931</t>
  </si>
  <si>
    <t>CR_PRB2012_3_14</t>
  </si>
  <si>
    <t>21:1191:001932</t>
  </si>
  <si>
    <t>CR_PRB2012_3_15</t>
  </si>
  <si>
    <t>21:1191:001933</t>
  </si>
  <si>
    <t>CR_PRB2012_3_16</t>
  </si>
  <si>
    <t>21:1191:001934</t>
  </si>
  <si>
    <t>CR_PRB2012_3_17</t>
  </si>
  <si>
    <t>21:1191:001935</t>
  </si>
  <si>
    <t>CR_PRB2012_3_18</t>
  </si>
  <si>
    <t>21:1191:001936</t>
  </si>
  <si>
    <t>CR_PRB2012_3_19</t>
  </si>
  <si>
    <t>21:1191:001937</t>
  </si>
  <si>
    <t>CR_PRB2012_3_20</t>
  </si>
  <si>
    <t>21:1191:001938</t>
  </si>
  <si>
    <t>CR_PRB2012_3_21</t>
  </si>
  <si>
    <t>21:1191:001939</t>
  </si>
  <si>
    <t>CR_PRB2012_3_22</t>
  </si>
  <si>
    <t>21:1191:001940</t>
  </si>
  <si>
    <t>CR_PRB2012_3_23</t>
  </si>
  <si>
    <t>21:1191:001941</t>
  </si>
  <si>
    <t>CR_PRB2012_3_24</t>
  </si>
  <si>
    <t>21:1191:001942</t>
  </si>
  <si>
    <t>CR_PRB2012_3_25</t>
  </si>
  <si>
    <t>21:1191:001943</t>
  </si>
  <si>
    <t>CR_PRB2012_3_26</t>
  </si>
  <si>
    <t>21:1191:001944</t>
  </si>
  <si>
    <t>CR_PRB2012_3_27</t>
  </si>
  <si>
    <t>21:1191:001945</t>
  </si>
  <si>
    <t>CR_PRB2012_3_28</t>
  </si>
  <si>
    <t>21:1191:001946</t>
  </si>
  <si>
    <t>CR_PRB2012_3_29</t>
  </si>
  <si>
    <t>21:1191:001947</t>
  </si>
  <si>
    <t>CR_PRB2012_3_30</t>
  </si>
  <si>
    <t>21:1191:001948</t>
  </si>
  <si>
    <t>CR_PRB2012_3_31</t>
  </si>
  <si>
    <t>21:1191:001949</t>
  </si>
  <si>
    <t>CR_PRB2012_3_32</t>
  </si>
  <si>
    <t>21:1191:001950</t>
  </si>
  <si>
    <t>CR_PRB2012_3_33</t>
  </si>
  <si>
    <t>21:1191:001951</t>
  </si>
  <si>
    <t>CR_PRB2012_3_34</t>
  </si>
  <si>
    <t>21:1191:001952</t>
  </si>
  <si>
    <t>CR_PRB2012_3_35</t>
  </si>
  <si>
    <t>21:1191:001953</t>
  </si>
  <si>
    <t>CR_PRB2012_3_36</t>
  </si>
  <si>
    <t>21:1191:001954</t>
  </si>
  <si>
    <t>CR_PRB2012_3_37</t>
  </si>
  <si>
    <t>21:1191:001955</t>
  </si>
  <si>
    <t>CR_PRB2012_3_38</t>
  </si>
  <si>
    <t>21:1191:001956</t>
  </si>
  <si>
    <t>CR_PRB2012_3_39</t>
  </si>
  <si>
    <t>21:1191:001957</t>
  </si>
  <si>
    <t>CR_PRB2012_3_40</t>
  </si>
  <si>
    <t>21:1191:001958</t>
  </si>
  <si>
    <t>CR_PRB2012_3_41</t>
  </si>
  <si>
    <t>21:1191:001959</t>
  </si>
  <si>
    <t>CR_PRB2012_3_42</t>
  </si>
  <si>
    <t>21:1191:001960</t>
  </si>
  <si>
    <t>CR_PRB2012_3_43</t>
  </si>
  <si>
    <t>21:1191:001961</t>
  </si>
  <si>
    <t>CR_PRB2012_3_44</t>
  </si>
  <si>
    <t>21:1191:001962</t>
  </si>
  <si>
    <t>CR_PRB2012_3_45</t>
  </si>
  <si>
    <t>21:1191:001963</t>
  </si>
  <si>
    <t>CR_PRB2012_3_46</t>
  </si>
  <si>
    <t>21:1191:001964</t>
  </si>
  <si>
    <t>CR_PRB2012_3_47</t>
  </si>
  <si>
    <t>21:1191:001965</t>
  </si>
  <si>
    <t>CR_PRB2012_3_48</t>
  </si>
  <si>
    <t>21:1191:001966</t>
  </si>
  <si>
    <t>CR_PRB2012_3_49</t>
  </si>
  <si>
    <t>21:1191:001967</t>
  </si>
  <si>
    <t>CR_PRB2012_3_50</t>
  </si>
  <si>
    <t>21:1191:001968</t>
  </si>
  <si>
    <t>CR_PRB2012_3_51</t>
  </si>
  <si>
    <t>21:1191:001969</t>
  </si>
  <si>
    <t>CR_PRB2012_3_52</t>
  </si>
  <si>
    <t>21:1191:001970</t>
  </si>
  <si>
    <t>CR_PRB2012_3_53</t>
  </si>
  <si>
    <t>21:1191:001971</t>
  </si>
  <si>
    <t>CR_PRB2012_3_54</t>
  </si>
  <si>
    <t>21:1191:001972</t>
  </si>
  <si>
    <t>CR_PRB2012_3_55</t>
  </si>
  <si>
    <t>21:1191:001973</t>
  </si>
  <si>
    <t>CR_PRB2012_3_56</t>
  </si>
  <si>
    <t>21:1191:001974</t>
  </si>
  <si>
    <t>CR_PRB2012_3_57</t>
  </si>
  <si>
    <t>21:1191:001975</t>
  </si>
  <si>
    <t>CR_PRB2012_3_58</t>
  </si>
  <si>
    <t>21:1191:001976</t>
  </si>
  <si>
    <t>CR_PRB2012_3_59</t>
  </si>
  <si>
    <t>21:1191:001977</t>
  </si>
  <si>
    <t>CR_PRB2012_3_60</t>
  </si>
  <si>
    <t>21:1191:001978</t>
  </si>
  <si>
    <t>CR_PRB2012_3_61</t>
  </si>
  <si>
    <t>21:1191:001979</t>
  </si>
  <si>
    <t>CR_PRB2012_3_62</t>
  </si>
  <si>
    <t>21:1191:001980</t>
  </si>
  <si>
    <t>CR_PRB2012_3_63</t>
  </si>
  <si>
    <t>21:1191:001981</t>
  </si>
  <si>
    <t>CR_PRB2012_3_64</t>
  </si>
  <si>
    <t>21:1191:001982</t>
  </si>
  <si>
    <t>CR_PRB2012_3_65</t>
  </si>
  <si>
    <t>21:1191:001983</t>
  </si>
  <si>
    <t>CR_PRB2012_3_66</t>
  </si>
  <si>
    <t>21:1191:001984</t>
  </si>
  <si>
    <t>CR_PRB2012_3_67</t>
  </si>
  <si>
    <t>21:1191:001985</t>
  </si>
  <si>
    <t>CR_PRB2012_3_68</t>
  </si>
  <si>
    <t>21:1191:001986</t>
  </si>
  <si>
    <t>CR_PRB2012_3_69</t>
  </si>
  <si>
    <t>21:1191:001987</t>
  </si>
  <si>
    <t>CR_PRB2012_3_70</t>
  </si>
  <si>
    <t>21:1191:001988</t>
  </si>
  <si>
    <t>CR_PRB2012_3_71</t>
  </si>
  <si>
    <t>21:1191:001989</t>
  </si>
  <si>
    <t>CR_PRB2012_3_72</t>
  </si>
  <si>
    <t>21:1191:001990</t>
  </si>
  <si>
    <t>CR_PRB2012_3_73</t>
  </si>
  <si>
    <t>21:1191:001991</t>
  </si>
  <si>
    <t>CR_PRB2012_3_74</t>
  </si>
  <si>
    <t>21:1191:001992</t>
  </si>
  <si>
    <t>CR_PRB2012_3_75</t>
  </si>
  <si>
    <t>21:1191:001993</t>
  </si>
  <si>
    <t>CR_PRB2012_3_76</t>
  </si>
  <si>
    <t>21:1191:001994</t>
  </si>
  <si>
    <t>CR_PRB2012_3_77</t>
  </si>
  <si>
    <t>21:1191:001995</t>
  </si>
  <si>
    <t>11MOB-C003A01-002</t>
  </si>
  <si>
    <t>12-0530-P04-001--</t>
  </si>
  <si>
    <t>21:1191:001996</t>
  </si>
  <si>
    <t>21:0387:000076:0004:0012:00</t>
  </si>
  <si>
    <t>11MOB-C006A01-002</t>
  </si>
  <si>
    <t>12-0530-P04-002--</t>
  </si>
  <si>
    <t>21:1191:001997</t>
  </si>
  <si>
    <t>21:0387:000079:0004:0012:00</t>
  </si>
  <si>
    <t>11MOB-C007A01-002</t>
  </si>
  <si>
    <t>12-0530-P04-003--</t>
  </si>
  <si>
    <t>21:1191:001998</t>
  </si>
  <si>
    <t>21:0387:000080</t>
  </si>
  <si>
    <t>21:0387:000080:0007:0012:00</t>
  </si>
  <si>
    <t>11MOB-C007A01-003</t>
  </si>
  <si>
    <t>12-0530-P04-004--</t>
  </si>
  <si>
    <t>21:1191:001999</t>
  </si>
  <si>
    <t>21:0387:000080:0007:0013:00</t>
  </si>
  <si>
    <t>11MOB-C009A01-002</t>
  </si>
  <si>
    <t>12-0530-P04-005--</t>
  </si>
  <si>
    <t>21:1191:002000</t>
  </si>
  <si>
    <t>21:0387:000082:0004:0012:00</t>
  </si>
  <si>
    <t>11MOB-C011A01-005</t>
  </si>
  <si>
    <t>12-0530-P04-006--</t>
  </si>
  <si>
    <t>21:1191:002001</t>
  </si>
  <si>
    <t>21:0387:000084:0004:0015:00</t>
  </si>
  <si>
    <t>11MOB-C011A01-006</t>
  </si>
  <si>
    <t>12-0530-P04-007--</t>
  </si>
  <si>
    <t>21:1191:002002</t>
  </si>
  <si>
    <t>21:0387:000084:0004:0016:00</t>
  </si>
  <si>
    <t>11MOB-C011A01-007</t>
  </si>
  <si>
    <t>12-0530-P04-008--</t>
  </si>
  <si>
    <t>21:1191:002003</t>
  </si>
  <si>
    <t>21:0387:000084:0004:0017:00</t>
  </si>
  <si>
    <t>11MOB-C011A01-008</t>
  </si>
  <si>
    <t>12-0530-P04-009--</t>
  </si>
  <si>
    <t>21:1191:002004</t>
  </si>
  <si>
    <t>21:0387:000084:0004:0018:00</t>
  </si>
  <si>
    <t>11MOB-C016A01-001</t>
  </si>
  <si>
    <t>12-0530-P04-010--</t>
  </si>
  <si>
    <t>21:1191:002005</t>
  </si>
  <si>
    <t>21:0387:000089</t>
  </si>
  <si>
    <t>21:0387:000089:0004:0011:00</t>
  </si>
  <si>
    <t>11MOB-C017A01-004</t>
  </si>
  <si>
    <t>12-0530-P04-011--</t>
  </si>
  <si>
    <t>21:1191:002006</t>
  </si>
  <si>
    <t>21:0387:000090:0004:0014:00</t>
  </si>
  <si>
    <t>11MOB-C017A01-006</t>
  </si>
  <si>
    <t>12-0530-P06-006--</t>
  </si>
  <si>
    <t>21:1191:002007</t>
  </si>
  <si>
    <t>21:0387:000090:0004:0016:00</t>
  </si>
  <si>
    <t>11MOB-C018A01-001</t>
  </si>
  <si>
    <t>12-0530-P04-013--</t>
  </si>
  <si>
    <t>21:1191:002008</t>
  </si>
  <si>
    <t>21:0387:000091</t>
  </si>
  <si>
    <t>21:0387:000091:0004:0011:00</t>
  </si>
  <si>
    <t>11MOB-C018A02-001</t>
  </si>
  <si>
    <t>12-0530-P04-014--</t>
  </si>
  <si>
    <t>21:1191:002009</t>
  </si>
  <si>
    <t>21:0387:000091:0005:0011:00</t>
  </si>
  <si>
    <t>11MOB-C018A02-002</t>
  </si>
  <si>
    <t>12-0530-P04-015--</t>
  </si>
  <si>
    <t>21:1191:002010</t>
  </si>
  <si>
    <t>21:0387:000091:0005:0012:00</t>
  </si>
  <si>
    <t>11MOB-C019A01-002</t>
  </si>
  <si>
    <t>12-0530-P04-016--</t>
  </si>
  <si>
    <t>21:1191:002011</t>
  </si>
  <si>
    <t>21:0387:000092:0004:0012:00</t>
  </si>
  <si>
    <t>11MOB-C019A01-003</t>
  </si>
  <si>
    <t>12-0530-P04-017--</t>
  </si>
  <si>
    <t>21:1191:002012</t>
  </si>
  <si>
    <t>21:0387:000092:0004:0013:00</t>
  </si>
  <si>
    <t>11MOB-C019A01-004</t>
  </si>
  <si>
    <t>12-0530-P04-018--</t>
  </si>
  <si>
    <t>21:1191:002013</t>
  </si>
  <si>
    <t>21:0387:000092:0004:0014:00</t>
  </si>
  <si>
    <t>11MOB-C020A01-003</t>
  </si>
  <si>
    <t>12-0530-P04-019--</t>
  </si>
  <si>
    <t>21:1191:002014</t>
  </si>
  <si>
    <t>21:0387:000093:0004:0013:00</t>
  </si>
  <si>
    <t>11MOB-C020A01-004</t>
  </si>
  <si>
    <t>12-0530-P04-020--</t>
  </si>
  <si>
    <t>21:1191:002015</t>
  </si>
  <si>
    <t>21:0387:000093:0004:0014:00</t>
  </si>
  <si>
    <t>11MOB-C022A01-004</t>
  </si>
  <si>
    <t>12-0530-P04-021--</t>
  </si>
  <si>
    <t>21:1191:002016</t>
  </si>
  <si>
    <t>21:0387:000095:0004:0014:00</t>
  </si>
  <si>
    <t>11MOB-C023A01-001</t>
  </si>
  <si>
    <t>12-0530-P04-022--</t>
  </si>
  <si>
    <t>21:1191:002017</t>
  </si>
  <si>
    <t>21:0387:000096</t>
  </si>
  <si>
    <t>21:0387:000096:0004:0011:00</t>
  </si>
  <si>
    <t>11MOB-C023A01-002</t>
  </si>
  <si>
    <t>12-0530-P04-023--</t>
  </si>
  <si>
    <t>21:1191:002018</t>
  </si>
  <si>
    <t>21:0387:000096:0004:0012:00</t>
  </si>
  <si>
    <t>11MOB-C023A01-003</t>
  </si>
  <si>
    <t>12-0530-P04-024--</t>
  </si>
  <si>
    <t>21:1191:002019</t>
  </si>
  <si>
    <t>21:0387:000096:0004:0013:00</t>
  </si>
  <si>
    <t>11MOB-C023A01-004</t>
  </si>
  <si>
    <t>12-0530-P04-025--</t>
  </si>
  <si>
    <t>21:1191:002020</t>
  </si>
  <si>
    <t>21:0387:000096:0004:0014:00</t>
  </si>
  <si>
    <t>11MOB-C023A01-005</t>
  </si>
  <si>
    <t>12-0530-P06-007--</t>
  </si>
  <si>
    <t>21:1191:002021</t>
  </si>
  <si>
    <t>21:0387:000096:0004:0015:00</t>
  </si>
  <si>
    <t>11MOB-C023A01-006</t>
  </si>
  <si>
    <t>12-0530-P06-008--</t>
  </si>
  <si>
    <t>21:1191:002022</t>
  </si>
  <si>
    <t>21:0387:000096:0004:0016:00</t>
  </si>
  <si>
    <t>11MOB-C025A01-002</t>
  </si>
  <si>
    <t>12-0530-P04-026--</t>
  </si>
  <si>
    <t>21:1191:002023</t>
  </si>
  <si>
    <t>21:0387:000098:0004:0012:00</t>
  </si>
  <si>
    <t>11MOB-C025A01-003</t>
  </si>
  <si>
    <t>12-0530-P04-027--</t>
  </si>
  <si>
    <t>21:1191:002024</t>
  </si>
  <si>
    <t>21:0387:000098:0004:0013:00</t>
  </si>
  <si>
    <t>11MOB-C025A01-004</t>
  </si>
  <si>
    <t>12-0530-P04-028--</t>
  </si>
  <si>
    <t>21:1191:002025</t>
  </si>
  <si>
    <t>21:0387:000098:0004:0014:00</t>
  </si>
  <si>
    <t>11MOB-C025A01-005</t>
  </si>
  <si>
    <t>12-0530-P04-029--</t>
  </si>
  <si>
    <t>21:1191:002026</t>
  </si>
  <si>
    <t>21:0387:000098:0004:0015:00</t>
  </si>
  <si>
    <t>11MOB-C025A01-006</t>
  </si>
  <si>
    <t>12-0530-P04-030--</t>
  </si>
  <si>
    <t>21:1191:002027</t>
  </si>
  <si>
    <t>21:0387:000098:0004:0016:00</t>
  </si>
  <si>
    <t>11MOB-C025A01-007</t>
  </si>
  <si>
    <t>12-0530-P04-031--</t>
  </si>
  <si>
    <t>21:1191:002028</t>
  </si>
  <si>
    <t>21:0387:000098:0004:0017:00</t>
  </si>
  <si>
    <t>11MOB-C025A01-008</t>
  </si>
  <si>
    <t>12-0530-P04-032--</t>
  </si>
  <si>
    <t>21:1191:002029</t>
  </si>
  <si>
    <t>21:0387:000098:0004:0018:00</t>
  </si>
  <si>
    <t>11MOB-C026A01-009</t>
  </si>
  <si>
    <t>12-0530-P04-033--</t>
  </si>
  <si>
    <t>21:1191:002030</t>
  </si>
  <si>
    <t>21:0387:000099:0004:0019:00</t>
  </si>
  <si>
    <t>11MOB-C026A01-010</t>
  </si>
  <si>
    <t>12-0530-P06-009--</t>
  </si>
  <si>
    <t>21:1191:002031</t>
  </si>
  <si>
    <t>21:0387:000099:0004:0020:00</t>
  </si>
  <si>
    <t>11MOB-C034A01-005</t>
  </si>
  <si>
    <t>12-0530-P04-034--</t>
  </si>
  <si>
    <t>21:1191:002032</t>
  </si>
  <si>
    <t>21:0387:000107:0004:0015:00</t>
  </si>
  <si>
    <t>11MOB-C036A01-002</t>
  </si>
  <si>
    <t>12-0530-P04-035--</t>
  </si>
  <si>
    <t>21:1191:002033</t>
  </si>
  <si>
    <t>21:0387:000109:0004:0012:00</t>
  </si>
  <si>
    <t>11MOB-C037A01-007</t>
  </si>
  <si>
    <t>12-0530-P04-036--</t>
  </si>
  <si>
    <t>21:1191:002034</t>
  </si>
  <si>
    <t>21:0387:000110:0004:0017:00</t>
  </si>
  <si>
    <t>11MOB-C037A01-008</t>
  </si>
  <si>
    <t>12-0530-P04-037--</t>
  </si>
  <si>
    <t>21:1191:002035</t>
  </si>
  <si>
    <t>21:0387:000110:0004:0018:00</t>
  </si>
  <si>
    <t>11MOB-C037A01-009</t>
  </si>
  <si>
    <t>12-0530-P04-038--</t>
  </si>
  <si>
    <t>21:1191:002036</t>
  </si>
  <si>
    <t>21:0387:000110:0004:0019:00</t>
  </si>
  <si>
    <t>11MOB-C038A01-005</t>
  </si>
  <si>
    <t>12-0530-P04-039--</t>
  </si>
  <si>
    <t>21:1191:002037</t>
  </si>
  <si>
    <t>21:0387:000111:0004:0015:00</t>
  </si>
  <si>
    <t>11MOB-C038A01-006</t>
  </si>
  <si>
    <t>12-0530-P04-040--</t>
  </si>
  <si>
    <t>21:1191:002038</t>
  </si>
  <si>
    <t>21:0387:000111:0004:0016:00</t>
  </si>
  <si>
    <t>11MOB-C038A01-007</t>
  </si>
  <si>
    <t>12-0530-P04-041--</t>
  </si>
  <si>
    <t>21:1191:002039</t>
  </si>
  <si>
    <t>21:0387:000111:0004:0017:00</t>
  </si>
  <si>
    <t>11MOB-C038A01-008</t>
  </si>
  <si>
    <t>12-0530-P04-042--</t>
  </si>
  <si>
    <t>21:1191:002040</t>
  </si>
  <si>
    <t>21:0387:000111:0004:0018:00</t>
  </si>
  <si>
    <t>11MOB-C038A01-009</t>
  </si>
  <si>
    <t>12-0530-P04-043--</t>
  </si>
  <si>
    <t>21:1191:002041</t>
  </si>
  <si>
    <t>21:0387:000111:0004:0019:00</t>
  </si>
  <si>
    <t>11MOB-C038A01-010</t>
  </si>
  <si>
    <t>12-0530-P04-044--</t>
  </si>
  <si>
    <t>21:1191:002042</t>
  </si>
  <si>
    <t>21:0387:000111:0004:0020:00</t>
  </si>
  <si>
    <t>11MOB-C038A01-011</t>
  </si>
  <si>
    <t>12-0530-P04-045--</t>
  </si>
  <si>
    <t>21:1191:002043</t>
  </si>
  <si>
    <t>21:0387:000111:0004:0021:00</t>
  </si>
  <si>
    <t>11MOB-C038A01-012</t>
  </si>
  <si>
    <t>12-0530-P04-046--</t>
  </si>
  <si>
    <t>21:1191:002044</t>
  </si>
  <si>
    <t>21:0387:000111:0004:0022:00</t>
  </si>
  <si>
    <t>11MOB-C038A01-013</t>
  </si>
  <si>
    <t>12-0530-P04-047--</t>
  </si>
  <si>
    <t>21:1191:002045</t>
  </si>
  <si>
    <t>21:0387:000111:0004:0023:00</t>
  </si>
  <si>
    <t>11MOB-C038A01-014</t>
  </si>
  <si>
    <t>12-0530-P06-010--</t>
  </si>
  <si>
    <t>21:1191:002046</t>
  </si>
  <si>
    <t>21:0387:000111:0004:0024:00</t>
  </si>
  <si>
    <t>11MOB-C038A01-015</t>
  </si>
  <si>
    <t>12-0530-P06-011--</t>
  </si>
  <si>
    <t>21:1191:002047</t>
  </si>
  <si>
    <t>21:0387:000111:0004:0025:00</t>
  </si>
  <si>
    <t>11MOB-C039A01-001</t>
  </si>
  <si>
    <t>12-0530-P04-048--</t>
  </si>
  <si>
    <t>21:1191:002048</t>
  </si>
  <si>
    <t>21:0387:000112</t>
  </si>
  <si>
    <t>21:0387:000112:0004:0011:00</t>
  </si>
  <si>
    <t>11MOB-C039A01-002</t>
  </si>
  <si>
    <t>12-0530-P04-049--</t>
  </si>
  <si>
    <t>21:1191:002049</t>
  </si>
  <si>
    <t>21:0387:000112:0004:0012:00</t>
  </si>
  <si>
    <t>11MOB-C039A01-003</t>
  </si>
  <si>
    <t>12-0530-P04-050--</t>
  </si>
  <si>
    <t>21:1191:002050</t>
  </si>
  <si>
    <t>21:0387:000112:0004:0013:00</t>
  </si>
  <si>
    <t>11MOB-C039A01-004</t>
  </si>
  <si>
    <t>12-0530-P04-051--</t>
  </si>
  <si>
    <t>21:1191:002051</t>
  </si>
  <si>
    <t>21:0387:000112:0004:0014:00</t>
  </si>
  <si>
    <t>11MOB-C039A01-005</t>
  </si>
  <si>
    <t>12-0530-P04-052--</t>
  </si>
  <si>
    <t>21:1191:002052</t>
  </si>
  <si>
    <t>21:0387:000112:0004:0015:00</t>
  </si>
  <si>
    <t>11MOB-C039A01-006</t>
  </si>
  <si>
    <t>12-0530-P04-053--</t>
  </si>
  <si>
    <t>21:1191:002053</t>
  </si>
  <si>
    <t>21:0387:000112:0004:0016:00</t>
  </si>
  <si>
    <t>11MOB-C039A01-007</t>
  </si>
  <si>
    <t>12-0530-P04-054--</t>
  </si>
  <si>
    <t>21:1191:002054</t>
  </si>
  <si>
    <t>21:0387:000112:0004:0017:00</t>
  </si>
  <si>
    <t>11MOB-C039A01-008</t>
  </si>
  <si>
    <t>12-0530-P04-055--</t>
  </si>
  <si>
    <t>21:1191:002055</t>
  </si>
  <si>
    <t>21:0387:000112:0004:0018:00</t>
  </si>
  <si>
    <t>11MOB-C044A01-020</t>
  </si>
  <si>
    <t>12-0530-P04-056--</t>
  </si>
  <si>
    <t>21:1191:002056</t>
  </si>
  <si>
    <t>21:0387:000117:0008:0030:00</t>
  </si>
  <si>
    <t>11MOB-C044A01-021</t>
  </si>
  <si>
    <t>12-0530-P04-057--</t>
  </si>
  <si>
    <t>21:1191:002057</t>
  </si>
  <si>
    <t>21:0387:000117:0008:0031:00</t>
  </si>
  <si>
    <t>11MOB-C044A01-022</t>
  </si>
  <si>
    <t>12-0530-P04-058--</t>
  </si>
  <si>
    <t>21:1191:002058</t>
  </si>
  <si>
    <t>21:0387:000117:0008:0032:00</t>
  </si>
  <si>
    <t>11MOB-C044A01-023</t>
  </si>
  <si>
    <t>12-0530-P04-059--</t>
  </si>
  <si>
    <t>21:1191:002059</t>
  </si>
  <si>
    <t>21:0387:000117:0008:0033:00</t>
  </si>
  <si>
    <t>11MOB-C044A01-024</t>
  </si>
  <si>
    <t>12-0530-P04-060--</t>
  </si>
  <si>
    <t>21:1191:002060</t>
  </si>
  <si>
    <t>21:0387:000117:0008:0034:00</t>
  </si>
  <si>
    <t>11MOB-C044A01-025</t>
  </si>
  <si>
    <t>12-0530-P04-061--</t>
  </si>
  <si>
    <t>21:1191:002061</t>
  </si>
  <si>
    <t>21:0387:000117:0008:0035:00</t>
  </si>
  <si>
    <t>11MOB-C044A01-026</t>
  </si>
  <si>
    <t>12-0530-P04-062--</t>
  </si>
  <si>
    <t>21:1191:002062</t>
  </si>
  <si>
    <t>21:0387:000117:0008:0036:00</t>
  </si>
  <si>
    <t>11MOB-C044A01-027</t>
  </si>
  <si>
    <t>12-0530-P04-063--</t>
  </si>
  <si>
    <t>21:1191:002063</t>
  </si>
  <si>
    <t>21:0387:000117:0008:0037:00</t>
  </si>
  <si>
    <t>11MOB-C045A01-002</t>
  </si>
  <si>
    <t>12-0530-P04-064--</t>
  </si>
  <si>
    <t>21:1191:002064</t>
  </si>
  <si>
    <t>21:0387:000118:0004:0012:00</t>
  </si>
  <si>
    <t>11MOB-C045A01-003</t>
  </si>
  <si>
    <t>12-0530-P04-065--</t>
  </si>
  <si>
    <t>21:1191:002065</t>
  </si>
  <si>
    <t>21:0387:000118:0004:0013:00</t>
  </si>
  <si>
    <t>11MOB-C045A01-004</t>
  </si>
  <si>
    <t>12-0530-P04-066--</t>
  </si>
  <si>
    <t>21:1191:002066</t>
  </si>
  <si>
    <t>21:0387:000118:0004:0014:00</t>
  </si>
  <si>
    <t>11MOB-C046A01-004</t>
  </si>
  <si>
    <t>12-0530-P04-067--</t>
  </si>
  <si>
    <t>21:1191:002067</t>
  </si>
  <si>
    <t>21:0387:000119:0004:0014:00</t>
  </si>
  <si>
    <t>11MOB-C046A01-005</t>
  </si>
  <si>
    <t>12-0530-P04-068--</t>
  </si>
  <si>
    <t>21:1191:002068</t>
  </si>
  <si>
    <t>21:0387:000119:0004:0015:00</t>
  </si>
  <si>
    <t>11MOB-C046A01-006</t>
  </si>
  <si>
    <t>12-0530-P04-069--</t>
  </si>
  <si>
    <t>21:1191:002069</t>
  </si>
  <si>
    <t>21:0387:000119:0004:0016:00</t>
  </si>
  <si>
    <t>11MOB-C046A01-007</t>
  </si>
  <si>
    <t>12-0530-P04-070--</t>
  </si>
  <si>
    <t>21:1191:002070</t>
  </si>
  <si>
    <t>21:0387:000119:0004:0017:00</t>
  </si>
  <si>
    <t>11MOB-C047A01-001</t>
  </si>
  <si>
    <t>12-0530-P04-071--</t>
  </si>
  <si>
    <t>21:1191:002071</t>
  </si>
  <si>
    <t>21:0387:000120</t>
  </si>
  <si>
    <t>21:0387:000120:0004:0011:00</t>
  </si>
  <si>
    <t>11MOB-C047A01-002</t>
  </si>
  <si>
    <t>12-0530-P04-072--</t>
  </si>
  <si>
    <t>21:1191:002072</t>
  </si>
  <si>
    <t>21:0387:000120:0004:0012:00</t>
  </si>
  <si>
    <t>11MOB-C047A01-003</t>
  </si>
  <si>
    <t>12-0530-P04-073--</t>
  </si>
  <si>
    <t>21:1191:002073</t>
  </si>
  <si>
    <t>21:0387:000120:0004:0013:00</t>
  </si>
  <si>
    <t>11MOB-C047A01-004</t>
  </si>
  <si>
    <t>12-0530-P04-074--</t>
  </si>
  <si>
    <t>21:1191:002074</t>
  </si>
  <si>
    <t>21:0387:000120:0004:0014:00</t>
  </si>
  <si>
    <t>11MOB-C047A01-005</t>
  </si>
  <si>
    <t>12-0530-P04-075--</t>
  </si>
  <si>
    <t>21:1191:002075</t>
  </si>
  <si>
    <t>21:0387:000120:0004:0015:00</t>
  </si>
  <si>
    <t>11MOB-C047A01-006</t>
  </si>
  <si>
    <t>12-0530-P04-076--</t>
  </si>
  <si>
    <t>21:1191:002076</t>
  </si>
  <si>
    <t>21:0387:000120:0004:0016:00</t>
  </si>
  <si>
    <t>11MOB-C047A01-007</t>
  </si>
  <si>
    <t>12-0530-P04-077--</t>
  </si>
  <si>
    <t>21:1191:002077</t>
  </si>
  <si>
    <t>21:0387:000120:0004:0017:00</t>
  </si>
  <si>
    <t>11MOB-C051C01-003</t>
  </si>
  <si>
    <t>12-0530-P04-078--</t>
  </si>
  <si>
    <t>21:1191:002078</t>
  </si>
  <si>
    <t>21:0387:000124:0004:0013:00</t>
  </si>
  <si>
    <t>11MOB-C051C01-004</t>
  </si>
  <si>
    <t>12-0530-P04-079--</t>
  </si>
  <si>
    <t>21:1191:002079</t>
  </si>
  <si>
    <t>21:0387:000124:0004:0014:00</t>
  </si>
  <si>
    <t>11MOB-C051C01-005</t>
  </si>
  <si>
    <t>12-0530-P04-080--</t>
  </si>
  <si>
    <t>21:1191:002080</t>
  </si>
  <si>
    <t>21:0387:000124:0004:0015:00</t>
  </si>
  <si>
    <t>11MOB-C052A01-004</t>
  </si>
  <si>
    <t>12-0530-P04-081--</t>
  </si>
  <si>
    <t>21:1191:002081</t>
  </si>
  <si>
    <t>21:0387:000125:0004:0014:00</t>
  </si>
  <si>
    <t>11MOB-C052A01-005</t>
  </si>
  <si>
    <t>12-0530-P04-082--</t>
  </si>
  <si>
    <t>21:1191:002082</t>
  </si>
  <si>
    <t>21:0387:000125:0004:0015:00</t>
  </si>
  <si>
    <t>11MOB-C052A01-006</t>
  </si>
  <si>
    <t>12-0530-P04-083--</t>
  </si>
  <si>
    <t>21:1191:002083</t>
  </si>
  <si>
    <t>21:0387:000125:0004:0016:00</t>
  </si>
  <si>
    <t>11MOB-C052A01-007</t>
  </si>
  <si>
    <t>12-0530-P04-084--</t>
  </si>
  <si>
    <t>21:1191:002084</t>
  </si>
  <si>
    <t>21:0387:000125:0004:0017:00</t>
  </si>
  <si>
    <t>11MOB-C052A01-008</t>
  </si>
  <si>
    <t>12-0530-P06-012--</t>
  </si>
  <si>
    <t>21:1191:002085</t>
  </si>
  <si>
    <t>21:0387:000125:0004:0018:00</t>
  </si>
  <si>
    <t>11MOB-C053A01-001</t>
  </si>
  <si>
    <t>12-0530-P04-085--</t>
  </si>
  <si>
    <t>21:1191:002086</t>
  </si>
  <si>
    <t>21:0387:000126</t>
  </si>
  <si>
    <t>21:0387:000126:0004:0011:00</t>
  </si>
  <si>
    <t>11MOB-C053A01-002</t>
  </si>
  <si>
    <t>12-0530-P04-086--</t>
  </si>
  <si>
    <t>21:1191:002087</t>
  </si>
  <si>
    <t>21:0387:000126:0004:0012:00</t>
  </si>
  <si>
    <t>11MOB-C054A01-001</t>
  </si>
  <si>
    <t>12-0530-P04-087--</t>
  </si>
  <si>
    <t>21:1191:002088</t>
  </si>
  <si>
    <t>21:0387:000127</t>
  </si>
  <si>
    <t>21:0387:000127:0004:0011:00</t>
  </si>
  <si>
    <t>11MOB-C054A01-002</t>
  </si>
  <si>
    <t>12-0530-P04-088--</t>
  </si>
  <si>
    <t>21:1191:002089</t>
  </si>
  <si>
    <t>21:0387:000127:0004:0012:00</t>
  </si>
  <si>
    <t>11MOB-C054A01-003</t>
  </si>
  <si>
    <t>12-0530-P04-089--</t>
  </si>
  <si>
    <t>21:1191:002090</t>
  </si>
  <si>
    <t>21:0387:000127:0004:0013:00</t>
  </si>
  <si>
    <t>11MOB-C055A01-002</t>
  </si>
  <si>
    <t>12-0530-P04-090--</t>
  </si>
  <si>
    <t>21:1191:002091</t>
  </si>
  <si>
    <t>21:0387:000128:0004:0012:00</t>
  </si>
  <si>
    <t>11MOB-C056A01-001</t>
  </si>
  <si>
    <t>12-0530-P04-091--</t>
  </si>
  <si>
    <t>21:1191:002092</t>
  </si>
  <si>
    <t>21:0387:000129</t>
  </si>
  <si>
    <t>21:0387:000129:0004:0011:00</t>
  </si>
  <si>
    <t>11MOB-C058A01-001</t>
  </si>
  <si>
    <t>12-0530-P04-092--</t>
  </si>
  <si>
    <t>21:1191:002093</t>
  </si>
  <si>
    <t>21:0387:000131</t>
  </si>
  <si>
    <t>21:0387:000131:0004:0011:00</t>
  </si>
  <si>
    <t>11MOB-C058A01-002</t>
  </si>
  <si>
    <t>12-0530-P04-093--</t>
  </si>
  <si>
    <t>21:1191:002094</t>
  </si>
  <si>
    <t>21:0387:000131:0004:0012:00</t>
  </si>
  <si>
    <t>11MOB-C058A01-003</t>
  </si>
  <si>
    <t>12-0530-P04-094--</t>
  </si>
  <si>
    <t>21:1191:002095</t>
  </si>
  <si>
    <t>21:0387:000131:0004:0013:00</t>
  </si>
  <si>
    <t>11MOB-C059A01-010</t>
  </si>
  <si>
    <t>12-0530-P04-095--</t>
  </si>
  <si>
    <t>21:1191:002096</t>
  </si>
  <si>
    <t>21:0387:000132:0004:0020:00</t>
  </si>
  <si>
    <t>11MOB-C059A01-011</t>
  </si>
  <si>
    <t>12-0530-P04-096--</t>
  </si>
  <si>
    <t>21:1191:002097</t>
  </si>
  <si>
    <t>21:0387:000132:0004:0021:00</t>
  </si>
  <si>
    <t>11MOB-C059A01-012</t>
  </si>
  <si>
    <t>12-0530-P04-097--</t>
  </si>
  <si>
    <t>21:1191:002098</t>
  </si>
  <si>
    <t>21:0387:000132:0004:0022:00</t>
  </si>
  <si>
    <t>11MOB-C059A01-013</t>
  </si>
  <si>
    <t>12-0530-P06-013--</t>
  </si>
  <si>
    <t>21:1191:002099</t>
  </si>
  <si>
    <t>21:0387:000132:0004:0023:00</t>
  </si>
  <si>
    <t>11MOB-C060A01-002</t>
  </si>
  <si>
    <t>12-0530-P04-098--</t>
  </si>
  <si>
    <t>21:1191:002100</t>
  </si>
  <si>
    <t>21:0387:000133:0004:0012:00</t>
  </si>
  <si>
    <t>11MOB-C060A01-003</t>
  </si>
  <si>
    <t>12-0530-P04-099--</t>
  </si>
  <si>
    <t>21:1191:002101</t>
  </si>
  <si>
    <t>21:0387:000133:0004:0013:00</t>
  </si>
  <si>
    <t>11MOB-C060A01-004</t>
  </si>
  <si>
    <t>12-0530-P04-100--</t>
  </si>
  <si>
    <t>21:1191:002102</t>
  </si>
  <si>
    <t>21:0387:000133:0004:0014:00</t>
  </si>
  <si>
    <t>11MOB-C060A01-005</t>
  </si>
  <si>
    <t>12-0530-P04-101--</t>
  </si>
  <si>
    <t>21:1191:002103</t>
  </si>
  <si>
    <t>21:0387:000133:0004:0015:00</t>
  </si>
  <si>
    <t>11MOB-C060A01-006</t>
  </si>
  <si>
    <t>12-0530-P04-102--</t>
  </si>
  <si>
    <t>21:1191:002104</t>
  </si>
  <si>
    <t>21:0387:000133:0004:0016:00</t>
  </si>
  <si>
    <t>11MOB-C062A01-007</t>
  </si>
  <si>
    <t>12-0530-P04-103--</t>
  </si>
  <si>
    <t>21:1191:002105</t>
  </si>
  <si>
    <t>21:0387:000135:0004:0017:00</t>
  </si>
  <si>
    <t>11MOB-C062A01-008</t>
  </si>
  <si>
    <t>12-0530-P04-104--</t>
  </si>
  <si>
    <t>21:1191:002106</t>
  </si>
  <si>
    <t>21:0387:000135:0004:0018:00</t>
  </si>
  <si>
    <t>11MOB-C063A01-002</t>
  </si>
  <si>
    <t>12-0530-P04-105--</t>
  </si>
  <si>
    <t>21:1191:002107</t>
  </si>
  <si>
    <t>21:0387:000136:0004:0012:00</t>
  </si>
  <si>
    <t>11MOB-C063A01-003</t>
  </si>
  <si>
    <t>12-0530-P04-106--</t>
  </si>
  <si>
    <t>21:1191:002108</t>
  </si>
  <si>
    <t>21:0387:000136:0004:0013:00</t>
  </si>
  <si>
    <t>11MOB-C065A01-004</t>
  </si>
  <si>
    <t>12-0530-P04-107--</t>
  </si>
  <si>
    <t>21:1191:002109</t>
  </si>
  <si>
    <t>21:0387:000138:0004:0014:00</t>
  </si>
  <si>
    <t>11MOB-C065A02-004</t>
  </si>
  <si>
    <t>12-0530-P04-108--</t>
  </si>
  <si>
    <t>21:1191:002110</t>
  </si>
  <si>
    <t>21:0387:000138:0005:0014:00</t>
  </si>
  <si>
    <t>11MOB-C065A02-005</t>
  </si>
  <si>
    <t>12-0530-P04-109--</t>
  </si>
  <si>
    <t>21:1191:002111</t>
  </si>
  <si>
    <t>21:0387:000138:0005:0015:00</t>
  </si>
  <si>
    <t>11MOB-C066A01-001</t>
  </si>
  <si>
    <t>12-0530-P04-110--</t>
  </si>
  <si>
    <t>21:1191:002112</t>
  </si>
  <si>
    <t>21:0387:000139:0004:0011:00</t>
  </si>
  <si>
    <t>11MOB-C066B01-004</t>
  </si>
  <si>
    <t>12-0530-P04-111--</t>
  </si>
  <si>
    <t>21:1191:002113</t>
  </si>
  <si>
    <t>21:0387:000139:0005:0014:00</t>
  </si>
  <si>
    <t>11MOB-C066B01-005</t>
  </si>
  <si>
    <t>12-0530-P04-112--</t>
  </si>
  <si>
    <t>21:1191:002114</t>
  </si>
  <si>
    <t>21:0387:000139:0005:0015:00</t>
  </si>
  <si>
    <t>11MOB-C066B01-006</t>
  </si>
  <si>
    <t>12-0530-P04-113--</t>
  </si>
  <si>
    <t>21:1191:002115</t>
  </si>
  <si>
    <t>21:0387:000139:0005:0016:00</t>
  </si>
  <si>
    <t>11MOB-C067A01-009</t>
  </si>
  <si>
    <t>12-0530-P04-114--</t>
  </si>
  <si>
    <t>21:1191:002116</t>
  </si>
  <si>
    <t>21:0387:000140:0004:0019:00</t>
  </si>
  <si>
    <t>11MOB-C068A01-006</t>
  </si>
  <si>
    <t>12-0530-P04-115--</t>
  </si>
  <si>
    <t>21:1191:002117</t>
  </si>
  <si>
    <t>21:0387:000141:0004:0016:00</t>
  </si>
  <si>
    <t>11MOB-C068A01-007</t>
  </si>
  <si>
    <t>12-0530-P04-116--</t>
  </si>
  <si>
    <t>21:1191:002118</t>
  </si>
  <si>
    <t>21:0387:000141:0004:0017:00</t>
  </si>
  <si>
    <t>11MOB-C070A01-004</t>
  </si>
  <si>
    <t>12-0530-P04-117--</t>
  </si>
  <si>
    <t>21:1191:002119</t>
  </si>
  <si>
    <t>21:0387:000143:0004:0014:00</t>
  </si>
  <si>
    <t>11MOB-C071A01-001</t>
  </si>
  <si>
    <t>12-0530-P04-118--</t>
  </si>
  <si>
    <t>21:1191:002120</t>
  </si>
  <si>
    <t>21:0387:000144</t>
  </si>
  <si>
    <t>21:0387:000144:0004:0011:00</t>
  </si>
  <si>
    <t>11MOB-C071A01-002</t>
  </si>
  <si>
    <t>12-0530-P04-119--</t>
  </si>
  <si>
    <t>21:1191:002121</t>
  </si>
  <si>
    <t>21:0387:000144:0004:0012:00</t>
  </si>
  <si>
    <t>11MOB-C075A01-002</t>
  </si>
  <si>
    <t>12-0530-P04-120--</t>
  </si>
  <si>
    <t>21:1191:002122</t>
  </si>
  <si>
    <t>21:0387:000148:0004:0012:00</t>
  </si>
  <si>
    <t>11MOB-C075A01-003</t>
  </si>
  <si>
    <t>12-0530-P04-121--</t>
  </si>
  <si>
    <t>21:1191:002123</t>
  </si>
  <si>
    <t>21:0387:000148:0004:0013:00</t>
  </si>
  <si>
    <t>11MOB-C075A01-004</t>
  </si>
  <si>
    <t>12-0530-P04-122--</t>
  </si>
  <si>
    <t>21:1191:002124</t>
  </si>
  <si>
    <t>21:0387:000148:0004:0014:00</t>
  </si>
  <si>
    <t>11MOB-C076A01-002</t>
  </si>
  <si>
    <t>12-0530-P04-123--</t>
  </si>
  <si>
    <t>21:1191:002125</t>
  </si>
  <si>
    <t>21:0387:000149:0004:0012:00</t>
  </si>
  <si>
    <t>11MOB-C076A01-003</t>
  </si>
  <si>
    <t>12-0530-P04-124--</t>
  </si>
  <si>
    <t>21:1191:002126</t>
  </si>
  <si>
    <t>21:0387:000149:0004:0013:00</t>
  </si>
  <si>
    <t>11MOB-C076A01-004</t>
  </si>
  <si>
    <t>12-0530-P04-125--</t>
  </si>
  <si>
    <t>21:1191:002127</t>
  </si>
  <si>
    <t>21:0387:000149:0004:0014:00</t>
  </si>
  <si>
    <t>11MOB-C077A01-003</t>
  </si>
  <si>
    <t>12-0530-P04-126--</t>
  </si>
  <si>
    <t>21:1191:002128</t>
  </si>
  <si>
    <t>21:0387:000150:0004:0013:00</t>
  </si>
  <si>
    <t>11MOB-C077A01-004</t>
  </si>
  <si>
    <t>12-0530-P04-127--</t>
  </si>
  <si>
    <t>21:1191:002129</t>
  </si>
  <si>
    <t>21:0387:000150:0004:0014:00</t>
  </si>
  <si>
    <t>11MOB-C077A01-005</t>
  </si>
  <si>
    <t>12-0530-P04-128--</t>
  </si>
  <si>
    <t>21:1191:002130</t>
  </si>
  <si>
    <t>21:0387:000150:0004:0015:00</t>
  </si>
  <si>
    <t>11MOB-C077A01-006</t>
  </si>
  <si>
    <t>12-0530-P04-129--</t>
  </si>
  <si>
    <t>21:1191:002131</t>
  </si>
  <si>
    <t>21:0387:000150:0004:0016:00</t>
  </si>
  <si>
    <t>11MOB-C079A01-003</t>
  </si>
  <si>
    <t>12-0530-P04-130--</t>
  </si>
  <si>
    <t>21:1191:002132</t>
  </si>
  <si>
    <t>21:0387:000152:0004:0013:00</t>
  </si>
  <si>
    <t>11MOB-C080A01-001</t>
  </si>
  <si>
    <t>12-0530-P04-131--</t>
  </si>
  <si>
    <t>21:1191:002133</t>
  </si>
  <si>
    <t>21:0387:000153</t>
  </si>
  <si>
    <t>21:0387:000153:0004:0011:00</t>
  </si>
  <si>
    <t>11MOB-C080A01-002</t>
  </si>
  <si>
    <t>12-0530-P04-132--</t>
  </si>
  <si>
    <t>21:1191:002134</t>
  </si>
  <si>
    <t>21:0387:000153:0004:0012:00</t>
  </si>
  <si>
    <t>11MOB-C080A01-003</t>
  </si>
  <si>
    <t>12-0530-P04-133--</t>
  </si>
  <si>
    <t>21:1191:002135</t>
  </si>
  <si>
    <t>21:0387:000153:0004:0013:00</t>
  </si>
  <si>
    <t>11MOB-C080A01-004</t>
  </si>
  <si>
    <t>12-0530-P04-134--</t>
  </si>
  <si>
    <t>21:1191:002136</t>
  </si>
  <si>
    <t>21:0387:000153:0004:0014:00</t>
  </si>
  <si>
    <t>11MOB-C083A01-001</t>
  </si>
  <si>
    <t>12-0530-P04-135--</t>
  </si>
  <si>
    <t>21:1191:002137</t>
  </si>
  <si>
    <t>21:0387:000156</t>
  </si>
  <si>
    <t>21:0387:000156:0004:0011:00</t>
  </si>
  <si>
    <t>11MOB-C087A01-025</t>
  </si>
  <si>
    <t>12-0530-P04-136--</t>
  </si>
  <si>
    <t>21:1191:002138</t>
  </si>
  <si>
    <t>21:0387:000160:0004:0035:00</t>
  </si>
  <si>
    <t>11MOB-C087A01-026</t>
  </si>
  <si>
    <t>12-0530-P04-137--</t>
  </si>
  <si>
    <t>21:1191:002139</t>
  </si>
  <si>
    <t>21:0387:000160:0004:0036:00</t>
  </si>
  <si>
    <t>11MOB-C087A01-027</t>
  </si>
  <si>
    <t>12-0530-P04-138--</t>
  </si>
  <si>
    <t>21:1191:002140</t>
  </si>
  <si>
    <t>21:0387:000160:0004:0037:00</t>
  </si>
  <si>
    <t>11MOB-C087A01-028</t>
  </si>
  <si>
    <t>12-0530-P06-019--</t>
  </si>
  <si>
    <t>21:1191:002141</t>
  </si>
  <si>
    <t>21:0387:000160:0004:0038:00</t>
  </si>
  <si>
    <t>11MOB-C092A01-007</t>
  </si>
  <si>
    <t>12-0530-P04-139--</t>
  </si>
  <si>
    <t>21:1191:002142</t>
  </si>
  <si>
    <t>21:0387:000165:0007:0017:00</t>
  </si>
  <si>
    <t>11MOB-C092A01-008</t>
  </si>
  <si>
    <t>12-0530-P04-140--</t>
  </si>
  <si>
    <t>21:1191:002143</t>
  </si>
  <si>
    <t>21:0387:000165:0007:0018:00</t>
  </si>
  <si>
    <t>11MOB-C092A01-009</t>
  </si>
  <si>
    <t>12-0530-P04-141--</t>
  </si>
  <si>
    <t>21:1191:002144</t>
  </si>
  <si>
    <t>21:0387:000165:0007:0019:00</t>
  </si>
  <si>
    <t>11MOB-C092A01-010</t>
  </si>
  <si>
    <t>12-0530-P04-142--</t>
  </si>
  <si>
    <t>21:1191:002145</t>
  </si>
  <si>
    <t>21:0387:000165:0007:0020:00</t>
  </si>
  <si>
    <t>11MOB-C092A01-011</t>
  </si>
  <si>
    <t>12-0530-P04-143--</t>
  </si>
  <si>
    <t>21:1191:002146</t>
  </si>
  <si>
    <t>21:0387:000165:0007:0021:00</t>
  </si>
  <si>
    <t>11MOB-C092A01-012</t>
  </si>
  <si>
    <t>12-0530-P04-144--</t>
  </si>
  <si>
    <t>21:1191:002147</t>
  </si>
  <si>
    <t>21:0387:000165:0007:0022:00</t>
  </si>
  <si>
    <t>11MOB-C092A01-013</t>
  </si>
  <si>
    <t>12-0530-P04-145--</t>
  </si>
  <si>
    <t>21:1191:002148</t>
  </si>
  <si>
    <t>21:0387:000165:0007:0023:00</t>
  </si>
  <si>
    <t>11MOB-C092A01-014</t>
  </si>
  <si>
    <t>12-0530-P04-146--</t>
  </si>
  <si>
    <t>21:1191:002149</t>
  </si>
  <si>
    <t>21:0387:000165:0007:0024:00</t>
  </si>
  <si>
    <t>11MOB-C092A01-015</t>
  </si>
  <si>
    <t>12-0530-P04-147--</t>
  </si>
  <si>
    <t>21:1191:002150</t>
  </si>
  <si>
    <t>21:0387:000165:0007:0025:00</t>
  </si>
  <si>
    <t>11MOB-C092A01-016</t>
  </si>
  <si>
    <t>12-0530-P04-148--</t>
  </si>
  <si>
    <t>21:1191:002151</t>
  </si>
  <si>
    <t>21:0387:000165:0007:0026:00</t>
  </si>
  <si>
    <t>11MOB-C092A01-017</t>
  </si>
  <si>
    <t>12-0530-P04-149--</t>
  </si>
  <si>
    <t>21:1191:002152</t>
  </si>
  <si>
    <t>21:0387:000165:0007:0027:00</t>
  </si>
  <si>
    <t>11MOB-C092A01-018</t>
  </si>
  <si>
    <t>12-0530-P04-150--</t>
  </si>
  <si>
    <t>21:1191:002153</t>
  </si>
  <si>
    <t>21:0387:000165:0007:0028:00</t>
  </si>
  <si>
    <t>11MOB-C092A01-019</t>
  </si>
  <si>
    <t>12-0530-P04-151--</t>
  </si>
  <si>
    <t>21:1191:002154</t>
  </si>
  <si>
    <t>21:0387:000165:0007:0029:00</t>
  </si>
  <si>
    <t>11MOB-C092A01-020</t>
  </si>
  <si>
    <t>12-0530-P04-152--</t>
  </si>
  <si>
    <t>21:1191:002155</t>
  </si>
  <si>
    <t>21:0387:000165:0007:0030:00</t>
  </si>
  <si>
    <t>11MOB-C092A01-021</t>
  </si>
  <si>
    <t>12-0530-P04-153--</t>
  </si>
  <si>
    <t>21:1191:002156</t>
  </si>
  <si>
    <t>21:0387:000165:0007:0031:00</t>
  </si>
  <si>
    <t>11MOB-C092A01-022</t>
  </si>
  <si>
    <t>12-0530-P04-154--</t>
  </si>
  <si>
    <t>21:1191:002157</t>
  </si>
  <si>
    <t>21:0387:000165:0007:0032:00</t>
  </si>
  <si>
    <t>11MOB-C092A01-023</t>
  </si>
  <si>
    <t>12-0530-P04-155--</t>
  </si>
  <si>
    <t>21:1191:002158</t>
  </si>
  <si>
    <t>21:0387:000165:0007:0033:00</t>
  </si>
  <si>
    <t>11MOB-C092A01-025</t>
  </si>
  <si>
    <t>12-0530-P04-157--</t>
  </si>
  <si>
    <t>21:1191:002159</t>
  </si>
  <si>
    <t>21:0387:000165:0007:0035:00</t>
  </si>
  <si>
    <t>11MOB-C092A01-026</t>
  </si>
  <si>
    <t>12-0530-P04-158--</t>
  </si>
  <si>
    <t>21:1191:002160</t>
  </si>
  <si>
    <t>21:0387:000165:0007:0036:00</t>
  </si>
  <si>
    <t>11MOB-C092A01-027</t>
  </si>
  <si>
    <t>12-0530-P04-159--</t>
  </si>
  <si>
    <t>21:1191:002161</t>
  </si>
  <si>
    <t>21:0387:000165:0007:0037:00</t>
  </si>
  <si>
    <t>11MOB-C093A01-001</t>
  </si>
  <si>
    <t>12-0530-P04-160--</t>
  </si>
  <si>
    <t>21:1191:002162</t>
  </si>
  <si>
    <t>21:0387:000166</t>
  </si>
  <si>
    <t>21:0387:000166:0007:0011:00</t>
  </si>
  <si>
    <t>11MOB-M001A01-050</t>
  </si>
  <si>
    <t>12-0530-P05-002--</t>
  </si>
  <si>
    <t>21:1191:002163</t>
  </si>
  <si>
    <t>21:0387:000187:0004:0060:00</t>
  </si>
  <si>
    <t>11MOB-M001A01-051</t>
  </si>
  <si>
    <t>12-0530-P05-003--</t>
  </si>
  <si>
    <t>21:1191:002164</t>
  </si>
  <si>
    <t>21:0387:000187:0004:0061:00</t>
  </si>
  <si>
    <t>11MOB-M001A01-052</t>
  </si>
  <si>
    <t>12-0530-P05-004--</t>
  </si>
  <si>
    <t>21:1191:002165</t>
  </si>
  <si>
    <t>21:0387:000187:0004:0062:00</t>
  </si>
  <si>
    <t>11MOB-M001A01-053</t>
  </si>
  <si>
    <t>12-0530-P05-005--</t>
  </si>
  <si>
    <t>21:1191:002166</t>
  </si>
  <si>
    <t>21:0387:000187:0004:0063:00</t>
  </si>
  <si>
    <t>11MOB-M001A01-054</t>
  </si>
  <si>
    <t>12-0530-P05-006--</t>
  </si>
  <si>
    <t>21:1191:002167</t>
  </si>
  <si>
    <t>21:0387:000187:0004:0064:00</t>
  </si>
  <si>
    <t>11MOB-M001A01-055</t>
  </si>
  <si>
    <t>12-0530-P05-007--</t>
  </si>
  <si>
    <t>21:1191:002168</t>
  </si>
  <si>
    <t>21:0387:000187:0004:0065:00</t>
  </si>
  <si>
    <t>11MOB-M001A01-056</t>
  </si>
  <si>
    <t>12-0530-P05-008--</t>
  </si>
  <si>
    <t>21:1191:002169</t>
  </si>
  <si>
    <t>21:0387:000187:0004:0066:00</t>
  </si>
  <si>
    <t>11MOB-M001A01-057</t>
  </si>
  <si>
    <t>12-0530-P05-009--</t>
  </si>
  <si>
    <t>21:1191:002170</t>
  </si>
  <si>
    <t>21:0387:000187:0004:0067:00</t>
  </si>
  <si>
    <t>11MOB-M001A01-059</t>
  </si>
  <si>
    <t>12-0530-P05-011--</t>
  </si>
  <si>
    <t>21:1191:002171</t>
  </si>
  <si>
    <t>21:0387:000187:0004:0069:00</t>
  </si>
  <si>
    <t>11MOB-M001A01-060</t>
  </si>
  <si>
    <t>12-0530-P05-012--</t>
  </si>
  <si>
    <t>21:1191:002172</t>
  </si>
  <si>
    <t>21:0387:000187:0004:0070:00</t>
  </si>
  <si>
    <t>11MOB-M001A01-061</t>
  </si>
  <si>
    <t>12-0530-P06-014--</t>
  </si>
  <si>
    <t>21:1191:002173</t>
  </si>
  <si>
    <t>21:0387:000187:0004:0071:00</t>
  </si>
  <si>
    <t>11MOB-M001A01-062</t>
  </si>
  <si>
    <t>12-0530-P06-015--</t>
  </si>
  <si>
    <t>21:1191:002174</t>
  </si>
  <si>
    <t>21:0387:000187:0004:0072:00</t>
  </si>
  <si>
    <t>11MOB-M008B01-003</t>
  </si>
  <si>
    <t>12-0530-P05-013--</t>
  </si>
  <si>
    <t>21:1191:002175</t>
  </si>
  <si>
    <t>21:0387:000194:0004:0013:00</t>
  </si>
  <si>
    <t>11MOB-M008B01-004</t>
  </si>
  <si>
    <t>12-0530-P06-016--</t>
  </si>
  <si>
    <t>21:1191:002176</t>
  </si>
  <si>
    <t>21:0387:000194:0004:0014:00</t>
  </si>
  <si>
    <t>11MOB-M008B01-005</t>
  </si>
  <si>
    <t>12-0530-P06-017--</t>
  </si>
  <si>
    <t>21:1191:002177</t>
  </si>
  <si>
    <t>21:0387:000194:0004:0015:00</t>
  </si>
  <si>
    <t>11MOB-M008B01-006</t>
  </si>
  <si>
    <t>12-0530-P06-018--</t>
  </si>
  <si>
    <t>21:1191:002178</t>
  </si>
  <si>
    <t>21:0387:000194:0004:0016:00</t>
  </si>
  <si>
    <t>11MOB-M009A01-002</t>
  </si>
  <si>
    <t>12-0530-P05-014--</t>
  </si>
  <si>
    <t>21:1191:002179</t>
  </si>
  <si>
    <t>21:0387:000195</t>
  </si>
  <si>
    <t>21:0387:000195:0004:0012:00</t>
  </si>
  <si>
    <t>11MOB-M010A01-001</t>
  </si>
  <si>
    <t>12-0530-P05-015--</t>
  </si>
  <si>
    <t>21:1191:002180</t>
  </si>
  <si>
    <t>21:0387:000196</t>
  </si>
  <si>
    <t>21:0387:000196:0004:0011:00</t>
  </si>
  <si>
    <t>11MOB-M010A01-002</t>
  </si>
  <si>
    <t>12-0530-P05-016--</t>
  </si>
  <si>
    <t>21:1191:002181</t>
  </si>
  <si>
    <t>21:0387:000196:0004:0012:00</t>
  </si>
  <si>
    <t>11MOB-M010A01-003</t>
  </si>
  <si>
    <t>12-0530-P05-017--</t>
  </si>
  <si>
    <t>21:1191:002182</t>
  </si>
  <si>
    <t>21:0387:000196:0004:0013:00</t>
  </si>
  <si>
    <t>11MOB-M012A01-002</t>
  </si>
  <si>
    <t>12-0530-P05-018--</t>
  </si>
  <si>
    <t>21:1191:002183</t>
  </si>
  <si>
    <t>21:0387:000198:0004:0012:00</t>
  </si>
  <si>
    <t>11MOB-M012A01-003</t>
  </si>
  <si>
    <t>12-0530-P05-019--</t>
  </si>
  <si>
    <t>21:1191:002184</t>
  </si>
  <si>
    <t>21:0387:000198:0004:0013:00</t>
  </si>
  <si>
    <t>11MOB-M013A01-002</t>
  </si>
  <si>
    <t>12-0530-P05-020--</t>
  </si>
  <si>
    <t>21:1191:002185</t>
  </si>
  <si>
    <t>21:0387:000199:0004:0012:00</t>
  </si>
  <si>
    <t>11MOB-M025A01-004</t>
  </si>
  <si>
    <t>12-0530-P05-021--</t>
  </si>
  <si>
    <t>21:1191:002186</t>
  </si>
  <si>
    <t>21:0387:000211:0004:0014:00</t>
  </si>
  <si>
    <t>11MOB-M026A01-008</t>
  </si>
  <si>
    <t>12-0530-P05-022--</t>
  </si>
  <si>
    <t>21:1191:002187</t>
  </si>
  <si>
    <t>21:0387:000212:0004:0018:00</t>
  </si>
  <si>
    <t>11MOB-M027A01-006</t>
  </si>
  <si>
    <t>12-0530-P05-023--</t>
  </si>
  <si>
    <t>21:1191:002188</t>
  </si>
  <si>
    <t>21:0387:000213:0004:0016:00</t>
  </si>
  <si>
    <t>11MOB-M027A01-007</t>
  </si>
  <si>
    <t>12-0530-P05-024--</t>
  </si>
  <si>
    <t>21:1191:002189</t>
  </si>
  <si>
    <t>21:0387:000213:0004:0017:00</t>
  </si>
  <si>
    <t>11MOB-M029A01-003</t>
  </si>
  <si>
    <t>12-0530-P05-025--</t>
  </si>
  <si>
    <t>21:1191:002190</t>
  </si>
  <si>
    <t>21:0387:000215:0004:0013:00</t>
  </si>
  <si>
    <t>11MOB-M030A01-022</t>
  </si>
  <si>
    <t>12-0530-P05-026--</t>
  </si>
  <si>
    <t>21:1191:002191</t>
  </si>
  <si>
    <t>21:0387:000216:0004:0032:00</t>
  </si>
  <si>
    <t>11MOB-M030A02-021</t>
  </si>
  <si>
    <t>12-0530-P05-027--</t>
  </si>
  <si>
    <t>21:1191:002192</t>
  </si>
  <si>
    <t>21:0387:000216:0005:0031:00</t>
  </si>
  <si>
    <t>11MOB-M030A02-022</t>
  </si>
  <si>
    <t>12-0530-P05-028--</t>
  </si>
  <si>
    <t>21:1191:002193</t>
  </si>
  <si>
    <t>21:0387:000216:0005:0032:00</t>
  </si>
  <si>
    <t>11MOB-M043A01-021</t>
  </si>
  <si>
    <t>12-0530-P05-029--</t>
  </si>
  <si>
    <t>21:1191:002194</t>
  </si>
  <si>
    <t>21:0387:000229:0004:0031:00</t>
  </si>
  <si>
    <t>11MOB-M043A01-022</t>
  </si>
  <si>
    <t>12-0530-P05-030--</t>
  </si>
  <si>
    <t>21:1191:002195</t>
  </si>
  <si>
    <t>21:0387:000229:0004:0032:00</t>
  </si>
  <si>
    <t>11MOB-M044A01-005</t>
  </si>
  <si>
    <t>12-0530-P05-031--</t>
  </si>
  <si>
    <t>21:1191:002196</t>
  </si>
  <si>
    <t>21:0387:000230:0004:0015:00</t>
  </si>
  <si>
    <t>11MOB-M044A01-006</t>
  </si>
  <si>
    <t>12-0530-P05-032--</t>
  </si>
  <si>
    <t>21:1191:002197</t>
  </si>
  <si>
    <t>21:0387:000230:0004:0016:00</t>
  </si>
  <si>
    <t>11MOB-M044A01-007</t>
  </si>
  <si>
    <t>12-0530-P05-033--</t>
  </si>
  <si>
    <t>21:1191:002198</t>
  </si>
  <si>
    <t>21:0387:000230:0004:0017:00</t>
  </si>
  <si>
    <t>11MOB-M044A01-008</t>
  </si>
  <si>
    <t>12-0530-P05-034--</t>
  </si>
  <si>
    <t>21:1191:002199</t>
  </si>
  <si>
    <t>21:0387:000230:0004:0018:00</t>
  </si>
  <si>
    <t>11MOB-M045A01-003</t>
  </si>
  <si>
    <t>12-0530-P05-035--</t>
  </si>
  <si>
    <t>21:1191:002200</t>
  </si>
  <si>
    <t>21:0387:000231</t>
  </si>
  <si>
    <t>21:0387:000231:0004:0013:00</t>
  </si>
  <si>
    <t>11MOB-M045A01-004</t>
  </si>
  <si>
    <t>12-0530-P05-036--</t>
  </si>
  <si>
    <t>21:1191:002201</t>
  </si>
  <si>
    <t>21:0387:000231:0004:0014:00</t>
  </si>
  <si>
    <t>11MOB-M045A01-005</t>
  </si>
  <si>
    <t>12-0530-P05-037--</t>
  </si>
  <si>
    <t>21:1191:002202</t>
  </si>
  <si>
    <t>21:0387:000231:0004:0015:00</t>
  </si>
  <si>
    <t>11MOB-M045A01-006</t>
  </si>
  <si>
    <t>12-0530-P05-038--</t>
  </si>
  <si>
    <t>21:1191:002203</t>
  </si>
  <si>
    <t>21:0387:000231:0004:0016:00</t>
  </si>
  <si>
    <t>11MOB-M045A01-007</t>
  </si>
  <si>
    <t>12-0530-P05-039--</t>
  </si>
  <si>
    <t>21:1191:002204</t>
  </si>
  <si>
    <t>21:0387:000231:0004:0017:00</t>
  </si>
  <si>
    <t>11MOB-M045A01-008</t>
  </si>
  <si>
    <t>12-0530-P05-040--</t>
  </si>
  <si>
    <t>21:1191:002205</t>
  </si>
  <si>
    <t>21:0387:000231:0004:0018:00</t>
  </si>
  <si>
    <t>11MOB-M045A01-009</t>
  </si>
  <si>
    <t>12-0530-P05-041--</t>
  </si>
  <si>
    <t>21:1191:002206</t>
  </si>
  <si>
    <t>21:0387:000231:0004:0019:00</t>
  </si>
  <si>
    <t>11MOB-M045A01-010</t>
  </si>
  <si>
    <t>12-0530-P05-042--</t>
  </si>
  <si>
    <t>21:1191:002207</t>
  </si>
  <si>
    <t>21:0387:000231:0004:0020:00</t>
  </si>
  <si>
    <t>11MOB-M048A01-006</t>
  </si>
  <si>
    <t>12-0530-P05-043--</t>
  </si>
  <si>
    <t>21:1191:002208</t>
  </si>
  <si>
    <t>21:0387:000234:0004:0016:00</t>
  </si>
  <si>
    <t>11MOB-M048A01-007</t>
  </si>
  <si>
    <t>12-0530-P05-044--</t>
  </si>
  <si>
    <t>21:1191:002209</t>
  </si>
  <si>
    <t>21:0387:000234:0004:0017:00</t>
  </si>
  <si>
    <t>11MOB-M048A01-008</t>
  </si>
  <si>
    <t>12-0530-P05-045--</t>
  </si>
  <si>
    <t>21:1191:002210</t>
  </si>
  <si>
    <t>21:0387:000234:0004:0018:00</t>
  </si>
  <si>
    <t>11MOB-M048A01-009</t>
  </si>
  <si>
    <t>12-0530-P05-046--</t>
  </si>
  <si>
    <t>21:1191:002211</t>
  </si>
  <si>
    <t>21:0387:000234:0004:0019:00</t>
  </si>
  <si>
    <t>11MOB-M048A01-010</t>
  </si>
  <si>
    <t>12-0530-P05-047--</t>
  </si>
  <si>
    <t>21:1191:002212</t>
  </si>
  <si>
    <t>21:0387:000234:0004:0020:00</t>
  </si>
  <si>
    <t>11MOB-M048A01-011</t>
  </si>
  <si>
    <t>12-0530-P05-048--</t>
  </si>
  <si>
    <t>21:1191:002213</t>
  </si>
  <si>
    <t>21:0387:000234:0004:0021:00</t>
  </si>
  <si>
    <t>11MOB-M064A01-001</t>
  </si>
  <si>
    <t>12-0530-P05-049--</t>
  </si>
  <si>
    <t>21:1191:002214</t>
  </si>
  <si>
    <t>21:0387:000250</t>
  </si>
  <si>
    <t>21:0387:000250:0004:0011:00</t>
  </si>
  <si>
    <t>11MOB-M064A01-002</t>
  </si>
  <si>
    <t>12-0530-P05-050--</t>
  </si>
  <si>
    <t>21:1191:002215</t>
  </si>
  <si>
    <t>21:0387:000250:0004:0012:00</t>
  </si>
  <si>
    <t>11MOB-M064A01-003</t>
  </si>
  <si>
    <t>12-0530-P05-051--</t>
  </si>
  <si>
    <t>21:1191:002216</t>
  </si>
  <si>
    <t>21:0387:000250:0004:0013:00</t>
  </si>
  <si>
    <t>11MOB-M064A01-004</t>
  </si>
  <si>
    <t>12-0530-P05-052--</t>
  </si>
  <si>
    <t>21:1191:002217</t>
  </si>
  <si>
    <t>21:0387:000250:0004:0014:00</t>
  </si>
  <si>
    <t>11MOB-M064A01-005</t>
  </si>
  <si>
    <t>12-0530-P05-053--</t>
  </si>
  <si>
    <t>21:1191:002218</t>
  </si>
  <si>
    <t>21:0387:000250:0004:0015:00</t>
  </si>
  <si>
    <t>11MOB-M067A01-012</t>
  </si>
  <si>
    <t>12-0530-P05-054--</t>
  </si>
  <si>
    <t>21:1191:002219</t>
  </si>
  <si>
    <t>21:0387:000253:0004:0022:00</t>
  </si>
  <si>
    <t>11MOB-M067A01-013</t>
  </si>
  <si>
    <t>12-0530-P05-055--</t>
  </si>
  <si>
    <t>21:1191:002220</t>
  </si>
  <si>
    <t>21:0387:000253:0004:0023:00</t>
  </si>
  <si>
    <t>11MOB-M067A01-014</t>
  </si>
  <si>
    <t>12-0530-P05-056--</t>
  </si>
  <si>
    <t>21:1191:002221</t>
  </si>
  <si>
    <t>21:0387:000253:0004:0024:00</t>
  </si>
  <si>
    <t>11MOB-M067A01-015</t>
  </si>
  <si>
    <t>12-0530-P05-057--</t>
  </si>
  <si>
    <t>21:1191:002222</t>
  </si>
  <si>
    <t>21:0387:000253:0004:0025:00</t>
  </si>
  <si>
    <t>11MOB-M067A01-016</t>
  </si>
  <si>
    <t>12-0530-P05-058--</t>
  </si>
  <si>
    <t>21:1191:002223</t>
  </si>
  <si>
    <t>21:0387:000253:0004:0026:00</t>
  </si>
  <si>
    <t>11MOB-M069A01-011</t>
  </si>
  <si>
    <t>12-0530-P05-001--</t>
  </si>
  <si>
    <t>21:1191:002224</t>
  </si>
  <si>
    <t>21:0387:000255:0004:0021:00</t>
  </si>
  <si>
    <t>11MOB-M069A01-012</t>
  </si>
  <si>
    <t>12-0530-P05-059--</t>
  </si>
  <si>
    <t>21:1191:002225</t>
  </si>
  <si>
    <t>21:0387:000255:0004:0022:00</t>
  </si>
  <si>
    <t>11MOB-M069A01-013</t>
  </si>
  <si>
    <t>12-0530-P05-060--</t>
  </si>
  <si>
    <t>21:1191:002226</t>
  </si>
  <si>
    <t>21:0387:000255:0004:0023:00</t>
  </si>
  <si>
    <t>11MOB-M069A01-014</t>
  </si>
  <si>
    <t>12-0530-P05-061--</t>
  </si>
  <si>
    <t>21:1191:002227</t>
  </si>
  <si>
    <t>21:0387:000255:0004:0024:00</t>
  </si>
  <si>
    <t>11MOB-M069A01-015</t>
  </si>
  <si>
    <t>12-0530-P05-062--</t>
  </si>
  <si>
    <t>21:1191:002228</t>
  </si>
  <si>
    <t>21:0387:000255:0004:0025:00</t>
  </si>
  <si>
    <t>11MOB-M069A01-016</t>
  </si>
  <si>
    <t>12-0530-P05-063--</t>
  </si>
  <si>
    <t>21:1191:002229</t>
  </si>
  <si>
    <t>21:0387:000255:0004:0026:00</t>
  </si>
  <si>
    <t>11MOB-M069A01-017</t>
  </si>
  <si>
    <t>12-0530-P05-064--</t>
  </si>
  <si>
    <t>21:1191:002230</t>
  </si>
  <si>
    <t>21:0387:000255:0004:0027:00</t>
  </si>
  <si>
    <t>11MOB-M069A01-018</t>
  </si>
  <si>
    <t>12-0530-P05-065--</t>
  </si>
  <si>
    <t>21:1191:002231</t>
  </si>
  <si>
    <t>21:0387:000255:0004:0028:00</t>
  </si>
  <si>
    <t>11MOB-M070A01-005</t>
  </si>
  <si>
    <t>12-0530-P05-066--</t>
  </si>
  <si>
    <t>21:1191:002232</t>
  </si>
  <si>
    <t>21:0387:000256:0004:0015:00</t>
  </si>
  <si>
    <t>11MOB-M070A01-006</t>
  </si>
  <si>
    <t>12-0530-P05-067--</t>
  </si>
  <si>
    <t>21:1191:002233</t>
  </si>
  <si>
    <t>21:0387:000256:0004:0016:00</t>
  </si>
  <si>
    <t>11MOB-M070A01-007</t>
  </si>
  <si>
    <t>12-0530-P05-068--</t>
  </si>
  <si>
    <t>21:1191:002234</t>
  </si>
  <si>
    <t>21:0387:000256:0004:0017:00</t>
  </si>
  <si>
    <t>11MOB-M070A01-008</t>
  </si>
  <si>
    <t>12-0530-P05-069--</t>
  </si>
  <si>
    <t>21:1191:002235</t>
  </si>
  <si>
    <t>21:0387:000256:0004:0018:00</t>
  </si>
  <si>
    <t>11MOB-M072A01-012</t>
  </si>
  <si>
    <t>12-0530-P05-070--</t>
  </si>
  <si>
    <t>21:1191:002236</t>
  </si>
  <si>
    <t>21:0387:000258:0004:0022:00</t>
  </si>
  <si>
    <t>11MOB-M072A01-013</t>
  </si>
  <si>
    <t>12-0530-P05-071--</t>
  </si>
  <si>
    <t>21:1191:002237</t>
  </si>
  <si>
    <t>21:0387:000258:0004:0023:00</t>
  </si>
  <si>
    <t>11MOB-M073A01-001</t>
  </si>
  <si>
    <t>12-0530-P05-072--</t>
  </si>
  <si>
    <t>21:1191:002238</t>
  </si>
  <si>
    <t>21:0387:000259</t>
  </si>
  <si>
    <t>21:0387:000259:0004:0011:00</t>
  </si>
  <si>
    <t>11MOB-M082A01-002</t>
  </si>
  <si>
    <t>12-0530-P05-073--</t>
  </si>
  <si>
    <t>21:1191:002239</t>
  </si>
  <si>
    <t>21:0387:000268:0004:0012:00</t>
  </si>
  <si>
    <t>11MOB-M089A01-014</t>
  </si>
  <si>
    <t>12-0530-P05-074--</t>
  </si>
  <si>
    <t>21:1191:002240</t>
  </si>
  <si>
    <t>21:0387:000275:0004:0024:00</t>
  </si>
  <si>
    <t>11MOB-M089A01-015</t>
  </si>
  <si>
    <t>12-0530-P05-075--</t>
  </si>
  <si>
    <t>21:1191:002241</t>
  </si>
  <si>
    <t>21:0387:000275:0004:0025:00</t>
  </si>
  <si>
    <t>11MOB-M091A01-007</t>
  </si>
  <si>
    <t>12-0530-P05-076--</t>
  </si>
  <si>
    <t>21:1191:002242</t>
  </si>
  <si>
    <t>21:0387:000277:0004:0017:00</t>
  </si>
  <si>
    <t>11MOB-M091A01-008</t>
  </si>
  <si>
    <t>12-0530-P05-077--</t>
  </si>
  <si>
    <t>21:1191:002243</t>
  </si>
  <si>
    <t>21:0387:000277:0004:0018:00</t>
  </si>
  <si>
    <t>11MOB-M091A01-009</t>
  </si>
  <si>
    <t>12-0530-P05-078--</t>
  </si>
  <si>
    <t>21:1191:002244</t>
  </si>
  <si>
    <t>21:0387:000277:0004:0019:00</t>
  </si>
  <si>
    <t>11MOB-M091A01-010</t>
  </si>
  <si>
    <t>12-0530-P05-079--</t>
  </si>
  <si>
    <t>21:1191:002245</t>
  </si>
  <si>
    <t>21:0387:000277:0004:0020:00</t>
  </si>
  <si>
    <t>11MOB-M091A01-011</t>
  </si>
  <si>
    <t>12-0530-P05-080--</t>
  </si>
  <si>
    <t>21:1191:002246</t>
  </si>
  <si>
    <t>21:0387:000277:0004:0021:00</t>
  </si>
  <si>
    <t>11MOB-M091A01-012</t>
  </si>
  <si>
    <t>12-0530-P05-081--</t>
  </si>
  <si>
    <t>21:1191:002247</t>
  </si>
  <si>
    <t>21:0387:000277:0004:0022:00</t>
  </si>
  <si>
    <t>11MOB-M092A01-006</t>
  </si>
  <si>
    <t>12-0530-P05-082--</t>
  </si>
  <si>
    <t>21:1191:002248</t>
  </si>
  <si>
    <t>21:0387:000278:0004:0016:00</t>
  </si>
  <si>
    <t>11MOB-M092A01-007</t>
  </si>
  <si>
    <t>12-0530-P05-083--</t>
  </si>
  <si>
    <t>21:1191:002249</t>
  </si>
  <si>
    <t>21:0387:000278:0004:0017:00</t>
  </si>
  <si>
    <t>11MOB-M093A01-010</t>
  </si>
  <si>
    <t>12-0530-P05-084--</t>
  </si>
  <si>
    <t>21:1191:002250</t>
  </si>
  <si>
    <t>21:0387:000279:0004:0020:00</t>
  </si>
  <si>
    <t>11MOB-M093A01-011</t>
  </si>
  <si>
    <t>12-0530-P05-085--</t>
  </si>
  <si>
    <t>21:1191:002251</t>
  </si>
  <si>
    <t>21:0387:000279:0004:0021:00</t>
  </si>
  <si>
    <t>11MOB-M093A01-012</t>
  </si>
  <si>
    <t>12-0530-P05-086--</t>
  </si>
  <si>
    <t>21:1191:002252</t>
  </si>
  <si>
    <t>21:0387:000279:0004:0022:00</t>
  </si>
  <si>
    <t>11MOB-M093A01-013</t>
  </si>
  <si>
    <t>12-0530-P05-087--</t>
  </si>
  <si>
    <t>21:1191:002253</t>
  </si>
  <si>
    <t>21:0387:000279:0004:0023:00</t>
  </si>
  <si>
    <t>11MOB-M094A01-011</t>
  </si>
  <si>
    <t>12-0530-P05-088--</t>
  </si>
  <si>
    <t>21:1191:002254</t>
  </si>
  <si>
    <t>21:0387:000280:0004:0021:00</t>
  </si>
  <si>
    <t>11MOB-M094A01-012</t>
  </si>
  <si>
    <t>12-0530-P05-089--</t>
  </si>
  <si>
    <t>21:1191:002255</t>
  </si>
  <si>
    <t>21:0387:000280:0004:0022:00</t>
  </si>
  <si>
    <t>11MOB-M094A01-013</t>
  </si>
  <si>
    <t>12-0530-P05-090--</t>
  </si>
  <si>
    <t>21:1191:002256</t>
  </si>
  <si>
    <t>21:0387:000280:0004:0023:00</t>
  </si>
  <si>
    <t>11MOB-M094A01-014</t>
  </si>
  <si>
    <t>12-0530-P05-091--</t>
  </si>
  <si>
    <t>21:1191:002257</t>
  </si>
  <si>
    <t>21:0387:000280:0004:0024:00</t>
  </si>
  <si>
    <t>11MOB-M094A02-009</t>
  </si>
  <si>
    <t>12-0530-P05-092--</t>
  </si>
  <si>
    <t>21:1191:002258</t>
  </si>
  <si>
    <t>21:0387:000280:0005:0019:00</t>
  </si>
  <si>
    <t>11MOB-M094A02-010</t>
  </si>
  <si>
    <t>12-0530-P05-093--</t>
  </si>
  <si>
    <t>21:1191:002259</t>
  </si>
  <si>
    <t>21:0387:000280:0005:0020:00</t>
  </si>
  <si>
    <t>11MOB-M094A02-011</t>
  </si>
  <si>
    <t>12-0530-P05-094--</t>
  </si>
  <si>
    <t>21:1191:002260</t>
  </si>
  <si>
    <t>21:0387:000280:0005:0021:00</t>
  </si>
  <si>
    <t>11MOB-M095A01-005</t>
  </si>
  <si>
    <t>12-0530-P05-095--</t>
  </si>
  <si>
    <t>21:1191:002261</t>
  </si>
  <si>
    <t>21:0387:000281:0004:0015:00</t>
  </si>
  <si>
    <t>11MOB-M095A01-006</t>
  </si>
  <si>
    <t>12-0530-P05-096--</t>
  </si>
  <si>
    <t>21:1191:002262</t>
  </si>
  <si>
    <t>21:0387:000281:0004:0016:00</t>
  </si>
  <si>
    <t>11MOB-M096A01-001</t>
  </si>
  <si>
    <t>12-0530-P05-097--</t>
  </si>
  <si>
    <t>21:1191:002263</t>
  </si>
  <si>
    <t>21:0387:000282</t>
  </si>
  <si>
    <t>21:0387:000282:0004:0011:00</t>
  </si>
  <si>
    <t>11MOB-M096A01-002</t>
  </si>
  <si>
    <t>12-0530-P05-098--</t>
  </si>
  <si>
    <t>21:1191:002264</t>
  </si>
  <si>
    <t>21:0387:000282:0004:0012:00</t>
  </si>
  <si>
    <t>11MOB-M096A01-003</t>
  </si>
  <si>
    <t>12-0530-P05-099--</t>
  </si>
  <si>
    <t>21:1191:002265</t>
  </si>
  <si>
    <t>21:0387:000282:0004:0013:00</t>
  </si>
  <si>
    <t>11MOB-M096A01-004</t>
  </si>
  <si>
    <t>12-0530-P05-100--</t>
  </si>
  <si>
    <t>21:1191:002266</t>
  </si>
  <si>
    <t>21:0387:000282:0004:0014:00</t>
  </si>
  <si>
    <t>11MOB-M096A01-005</t>
  </si>
  <si>
    <t>12-0530-P05-101--</t>
  </si>
  <si>
    <t>21:1191:002267</t>
  </si>
  <si>
    <t>21:0387:000282:0004:0015:00</t>
  </si>
  <si>
    <t>11MOB-M096A01-006</t>
  </si>
  <si>
    <t>12-0530-P05-102--</t>
  </si>
  <si>
    <t>21:1191:002268</t>
  </si>
  <si>
    <t>21:0387:000282:0004:0016:00</t>
  </si>
  <si>
    <t>11MOB-M096A01-007</t>
  </si>
  <si>
    <t>12-0530-P05-103--</t>
  </si>
  <si>
    <t>21:1191:002269</t>
  </si>
  <si>
    <t>21:0387:000282:0004:0017:00</t>
  </si>
  <si>
    <t>12MOB-C001A01-001</t>
  </si>
  <si>
    <t>13-0134-P08-001--</t>
  </si>
  <si>
    <t>21:1191:002270</t>
  </si>
  <si>
    <t>21:0387:000283</t>
  </si>
  <si>
    <t>21:0387:000283:0004:0011:00</t>
  </si>
  <si>
    <t>12MOB-C001A01-002</t>
  </si>
  <si>
    <t>13-0134-P08-002--</t>
  </si>
  <si>
    <t>21:1191:002271</t>
  </si>
  <si>
    <t>21:0387:000283:0004:0012:00</t>
  </si>
  <si>
    <t>12MOB-C001A01-003</t>
  </si>
  <si>
    <t>13-0134-P08-003--</t>
  </si>
  <si>
    <t>21:1191:002272</t>
  </si>
  <si>
    <t>21:0387:000283:0004:0013:00</t>
  </si>
  <si>
    <t>12MOB-C015A01-008</t>
  </si>
  <si>
    <t>13-0134-P08-004--</t>
  </si>
  <si>
    <t>21:1191:002273</t>
  </si>
  <si>
    <t>21:0387:000297:0004:0018:00</t>
  </si>
  <si>
    <t>12MOB-C017A01-005</t>
  </si>
  <si>
    <t>13-0134-P08-005--</t>
  </si>
  <si>
    <t>21:1191:002274</t>
  </si>
  <si>
    <t>21:0387:000299:0004:0015:00</t>
  </si>
  <si>
    <t>12MOB-C017A01-006</t>
  </si>
  <si>
    <t>13-0134-P11-001--</t>
  </si>
  <si>
    <t>21:1191:002275</t>
  </si>
  <si>
    <t>21:0387:000299:0004:0016:00</t>
  </si>
  <si>
    <t>12MOB-C019A01-002</t>
  </si>
  <si>
    <t>13-0134-P08-006--</t>
  </si>
  <si>
    <t>21:1191:002276</t>
  </si>
  <si>
    <t>21:0387:000301:0004:0012:00</t>
  </si>
  <si>
    <t>12MOB-C022A01-001</t>
  </si>
  <si>
    <t>13-0134-P08-007--</t>
  </si>
  <si>
    <t>21:1191:002277</t>
  </si>
  <si>
    <t>21:0387:000304</t>
  </si>
  <si>
    <t>21:0387:000304:0004:0011:00</t>
  </si>
  <si>
    <t>12MOB-C025A01-001</t>
  </si>
  <si>
    <t>13-0134-P08-008--</t>
  </si>
  <si>
    <t>21:1191:002278</t>
  </si>
  <si>
    <t>21:0387:000307</t>
  </si>
  <si>
    <t>21:0387:000307:0004:0011:00</t>
  </si>
  <si>
    <t>12MOB-C028A01-001</t>
  </si>
  <si>
    <t>13-0134-P08-009--</t>
  </si>
  <si>
    <t>21:1191:002279</t>
  </si>
  <si>
    <t>21:0387:000310</t>
  </si>
  <si>
    <t>21:0387:000310:0004:0011:00</t>
  </si>
  <si>
    <t>12MOB-C030C01-001</t>
  </si>
  <si>
    <t>13-0134-P08-010--</t>
  </si>
  <si>
    <t>21:1191:002280</t>
  </si>
  <si>
    <t>21:0387:000312</t>
  </si>
  <si>
    <t>21:0387:000312:0005:0011:00</t>
  </si>
  <si>
    <t>12MOB-C030C01-002</t>
  </si>
  <si>
    <t>13-0134-P08-011--</t>
  </si>
  <si>
    <t>21:1191:002281</t>
  </si>
  <si>
    <t>21:0387:000312:0005:0012:00</t>
  </si>
  <si>
    <t>12MOB-C030C01-003</t>
  </si>
  <si>
    <t>13-0134-P11-002--</t>
  </si>
  <si>
    <t>21:1191:002282</t>
  </si>
  <si>
    <t>21:0387:000312:0005:0013:00</t>
  </si>
  <si>
    <t>12MOB-C031A01-001</t>
  </si>
  <si>
    <t>13-0134-P08-012--</t>
  </si>
  <si>
    <t>21:1191:002283</t>
  </si>
  <si>
    <t>21:0387:000313</t>
  </si>
  <si>
    <t>21:0387:000313:0004:0011:00</t>
  </si>
  <si>
    <t>12MOB-C034A01-001</t>
  </si>
  <si>
    <t>13-0134-P08-013--</t>
  </si>
  <si>
    <t>21:1191:002284</t>
  </si>
  <si>
    <t>21:0387:000315</t>
  </si>
  <si>
    <t>21:0387:000315:0004:0011:00</t>
  </si>
  <si>
    <t>12MOB-C038A01-011</t>
  </si>
  <si>
    <t>13-0134-P08-014--</t>
  </si>
  <si>
    <t>21:1191:002285</t>
  </si>
  <si>
    <t>21:0387:000319:0004:0021:00</t>
  </si>
  <si>
    <t>12MOB-C038A01-012</t>
  </si>
  <si>
    <t>13-0134-P08-015--</t>
  </si>
  <si>
    <t>21:1191:002286</t>
  </si>
  <si>
    <t>21:0387:000319:0004:0022:00</t>
  </si>
  <si>
    <t>12MOB-C041A01-001</t>
  </si>
  <si>
    <t>13-0134-P08-016--</t>
  </si>
  <si>
    <t>21:1191:002287</t>
  </si>
  <si>
    <t>21:0387:000322</t>
  </si>
  <si>
    <t>21:0387:000322:0004:0011:00</t>
  </si>
  <si>
    <t>12MOB-C042A01-003</t>
  </si>
  <si>
    <t>13-0134-P08-017--</t>
  </si>
  <si>
    <t>21:1191:002288</t>
  </si>
  <si>
    <t>21:0387:000323:0004:0013:00</t>
  </si>
  <si>
    <t>12MOB-C042A01-004</t>
  </si>
  <si>
    <t>13-0134-P08-018--</t>
  </si>
  <si>
    <t>21:1191:002289</t>
  </si>
  <si>
    <t>21:0387:000323:0004:0014:00</t>
  </si>
  <si>
    <t>12MOB-C042A01-005</t>
  </si>
  <si>
    <t>13-0134-P08-019--</t>
  </si>
  <si>
    <t>21:1191:002290</t>
  </si>
  <si>
    <t>21:0387:000323:0004:0015:00</t>
  </si>
  <si>
    <t>12MOB-C042A01-006</t>
  </si>
  <si>
    <t>13-0134-P08-020--</t>
  </si>
  <si>
    <t>21:1191:002291</t>
  </si>
  <si>
    <t>21:0387:000323:0004:0016:00</t>
  </si>
  <si>
    <t>12MOB-C042A01-007</t>
  </si>
  <si>
    <t>13-0134-P08-021--</t>
  </si>
  <si>
    <t>21:1191:002292</t>
  </si>
  <si>
    <t>21:0387:000323:0004:0017:00</t>
  </si>
  <si>
    <t>12MOB-C042A01-008</t>
  </si>
  <si>
    <t>13-0134-P08-022--</t>
  </si>
  <si>
    <t>21:1191:002293</t>
  </si>
  <si>
    <t>21:0387:000323:0004:0018:00</t>
  </si>
  <si>
    <t>12MOB-C042A01-009</t>
  </si>
  <si>
    <t>13-0134-P08-023--</t>
  </si>
  <si>
    <t>21:1191:002294</t>
  </si>
  <si>
    <t>21:0387:000323:0004:0019:00</t>
  </si>
  <si>
    <t>12MOB-C043A01-016</t>
  </si>
  <si>
    <t>13-0134-P08-024--</t>
  </si>
  <si>
    <t>21:1191:002295</t>
  </si>
  <si>
    <t>21:0387:000324:0004:0026:00</t>
  </si>
  <si>
    <t>12MOB-C043A01-017</t>
  </si>
  <si>
    <t>13-0134-P08-025--</t>
  </si>
  <si>
    <t>21:1191:002296</t>
  </si>
  <si>
    <t>21:0387:000324:0004:0027:00</t>
  </si>
  <si>
    <t>12MOB-C043A01-018</t>
  </si>
  <si>
    <t>13-0134-P08-026--</t>
  </si>
  <si>
    <t>21:1191:002297</t>
  </si>
  <si>
    <t>21:0387:000324:0004:0028:00</t>
  </si>
  <si>
    <t>12MOB-C043A01-019</t>
  </si>
  <si>
    <t>13-0134-P08-027--</t>
  </si>
  <si>
    <t>21:1191:002298</t>
  </si>
  <si>
    <t>21:0387:000324:0004:0029:00</t>
  </si>
  <si>
    <t>12MOB-C043A01-020</t>
  </si>
  <si>
    <t>13-0134-P08-028--</t>
  </si>
  <si>
    <t>21:1191:002299</t>
  </si>
  <si>
    <t>21:0387:000324:0004:0030:00</t>
  </si>
  <si>
    <t>12MOB-C044A01-001</t>
  </si>
  <si>
    <t>13-0134-P08-029--</t>
  </si>
  <si>
    <t>21:1191:002300</t>
  </si>
  <si>
    <t>21:0387:000325</t>
  </si>
  <si>
    <t>21:0387:000325:0004:0011:00</t>
  </si>
  <si>
    <t>12MOB-C045A01-001</t>
  </si>
  <si>
    <t>13-0134-P08-030--</t>
  </si>
  <si>
    <t>21:1191:002301</t>
  </si>
  <si>
    <t>21:0387:000326</t>
  </si>
  <si>
    <t>21:0387:000326:0004:0011:00</t>
  </si>
  <si>
    <t>12MOB-C045A01-002</t>
  </si>
  <si>
    <t>13-0134-P08-031--</t>
  </si>
  <si>
    <t>21:1191:002302</t>
  </si>
  <si>
    <t>21:0387:000326:0004:0012:00</t>
  </si>
  <si>
    <t>12MOB-C045A01-003</t>
  </si>
  <si>
    <t>13-0134-P08-032--</t>
  </si>
  <si>
    <t>21:1191:002303</t>
  </si>
  <si>
    <t>21:0387:000326:0004:0013:00</t>
  </si>
  <si>
    <t>12MOB-C045A01-004</t>
  </si>
  <si>
    <t>13-0134-P08-033--</t>
  </si>
  <si>
    <t>21:1191:002304</t>
  </si>
  <si>
    <t>21:0387:000326:0004:0014:00</t>
  </si>
  <si>
    <t>12MOB-C046A01-001</t>
  </si>
  <si>
    <t>13-0134-P08-034--</t>
  </si>
  <si>
    <t>21:1191:002305</t>
  </si>
  <si>
    <t>21:0387:000327</t>
  </si>
  <si>
    <t>21:0387:000327:0004:0011:00</t>
  </si>
  <si>
    <t>12MOB-C046A01-002</t>
  </si>
  <si>
    <t>13-0134-P08-035--</t>
  </si>
  <si>
    <t>21:1191:002306</t>
  </si>
  <si>
    <t>21:0387:000327:0004:0012:00</t>
  </si>
  <si>
    <t>12MOB-C046A01-003</t>
  </si>
  <si>
    <t>13-0134-P08-036--</t>
  </si>
  <si>
    <t>21:1191:002307</t>
  </si>
  <si>
    <t>21:0387:000327:0004:0013:00</t>
  </si>
  <si>
    <t>12MOB-C046A01-004</t>
  </si>
  <si>
    <t>13-0134-P08-037--</t>
  </si>
  <si>
    <t>21:1191:002308</t>
  </si>
  <si>
    <t>21:0387:000327:0004:0014:00</t>
  </si>
  <si>
    <t>12MOB-C046A01-005</t>
  </si>
  <si>
    <t>13-0134-P08-038--</t>
  </si>
  <si>
    <t>21:1191:002309</t>
  </si>
  <si>
    <t>21:0387:000327:0004:0015:00</t>
  </si>
  <si>
    <t>12MOB-C048A01-008</t>
  </si>
  <si>
    <t>13-0134-P08-039--</t>
  </si>
  <si>
    <t>21:1191:002310</t>
  </si>
  <si>
    <t>21:0387:000329:0004:0018:00</t>
  </si>
  <si>
    <t>12MOB-C048A01-009</t>
  </si>
  <si>
    <t>13-0134-P08-040--</t>
  </si>
  <si>
    <t>21:1191:002311</t>
  </si>
  <si>
    <t>21:0387:000329:0004:0019:00</t>
  </si>
  <si>
    <t>12MOB-C048A01-010</t>
  </si>
  <si>
    <t>13-0134-P08-041--</t>
  </si>
  <si>
    <t>21:1191:002312</t>
  </si>
  <si>
    <t>21:0387:000329:0004:0020:00</t>
  </si>
  <si>
    <t>12MOB-C048A01-011</t>
  </si>
  <si>
    <t>13-0134-P08-042--</t>
  </si>
  <si>
    <t>21:1191:002313</t>
  </si>
  <si>
    <t>21:0387:000329:0004:0021:00</t>
  </si>
  <si>
    <t>12MOB-C048A01-012</t>
  </si>
  <si>
    <t>13-0134-P08-043--</t>
  </si>
  <si>
    <t>21:1191:002314</t>
  </si>
  <si>
    <t>21:0387:000329:0004:0022:00</t>
  </si>
  <si>
    <t>12MOB-C048A01-013</t>
  </si>
  <si>
    <t>13-0134-P08-044--</t>
  </si>
  <si>
    <t>21:1191:002315</t>
  </si>
  <si>
    <t>21:0387:000329:0004:0023:00</t>
  </si>
  <si>
    <t>12MOB-C048A01-014</t>
  </si>
  <si>
    <t>13-0134-P08-045--</t>
  </si>
  <si>
    <t>21:1191:002316</t>
  </si>
  <si>
    <t>21:0387:000329:0004:0024:00</t>
  </si>
  <si>
    <t>12MOB-C048A01-015</t>
  </si>
  <si>
    <t>13-0134-P08-046--</t>
  </si>
  <si>
    <t>21:1191:002317</t>
  </si>
  <si>
    <t>21:0387:000329:0004:0025:00</t>
  </si>
  <si>
    <t>12MOB-C048A01-016</t>
  </si>
  <si>
    <t>13-0134-P08-047--</t>
  </si>
  <si>
    <t>21:1191:002318</t>
  </si>
  <si>
    <t>21:0387:000329:0004:0026:00</t>
  </si>
  <si>
    <t>12MOB-C048A01-017</t>
  </si>
  <si>
    <t>13-0134-P08-048--</t>
  </si>
  <si>
    <t>21:1191:002319</t>
  </si>
  <si>
    <t>21:0387:000329:0004:0027:00</t>
  </si>
  <si>
    <t>12MOB-C048A01-018</t>
  </si>
  <si>
    <t>13-0134-P08-049--</t>
  </si>
  <si>
    <t>21:1191:002320</t>
  </si>
  <si>
    <t>21:0387:000329:0004:0028:00</t>
  </si>
  <si>
    <t>12MOB-C048A01-019</t>
  </si>
  <si>
    <t>13-0134-P08-050--</t>
  </si>
  <si>
    <t>21:1191:002321</t>
  </si>
  <si>
    <t>21:0387:000329:0004:0029:00</t>
  </si>
  <si>
    <t>12MOB-C048A01-020</t>
  </si>
  <si>
    <t>13-0134-P08-051--</t>
  </si>
  <si>
    <t>21:1191:002322</t>
  </si>
  <si>
    <t>21:0387:000329:0004:0030:00</t>
  </si>
  <si>
    <t>12MOB-C048A01-021</t>
  </si>
  <si>
    <t>13-0134-P08-052--</t>
  </si>
  <si>
    <t>21:1191:002323</t>
  </si>
  <si>
    <t>21:0387:000329:0004:0031:00</t>
  </si>
  <si>
    <t>12MOB-C056A01-004</t>
  </si>
  <si>
    <t>13-0134-P08-053--</t>
  </si>
  <si>
    <t>21:1191:002324</t>
  </si>
  <si>
    <t>21:0387:000337:0004:0014:00</t>
  </si>
  <si>
    <t>12MOB-C067A01-009</t>
  </si>
  <si>
    <t>13-0134-P08-054--</t>
  </si>
  <si>
    <t>21:1191:002325</t>
  </si>
  <si>
    <t>21:0387:000348:0004:0019:00</t>
  </si>
  <si>
    <t>12MOB-C093A01-024</t>
  </si>
  <si>
    <t>13-0134-P08-055--</t>
  </si>
  <si>
    <t>21:1191:002326</t>
  </si>
  <si>
    <t>21:0387:000374:0004:0034:00</t>
  </si>
  <si>
    <t>12MOB-C093A01-025</t>
  </si>
  <si>
    <t>13-0134-P11-003--</t>
  </si>
  <si>
    <t>21:1191:002327</t>
  </si>
  <si>
    <t>21:0387:000374:0004:0035:00</t>
  </si>
  <si>
    <t>12MOB-C126A01-001</t>
  </si>
  <si>
    <t>13-0134-P08-056--</t>
  </si>
  <si>
    <t>21:1191:002328</t>
  </si>
  <si>
    <t>21:0387:000407</t>
  </si>
  <si>
    <t>21:0387:000407:0004:0011:00</t>
  </si>
  <si>
    <t>12MOB-C126A01-002</t>
  </si>
  <si>
    <t>13-0134-P08-057--</t>
  </si>
  <si>
    <t>21:1191:002329</t>
  </si>
  <si>
    <t>21:0387:000407:0004:0012:00</t>
  </si>
  <si>
    <t>12MOB-C126A01-003</t>
  </si>
  <si>
    <t>13-0134-P08-058--</t>
  </si>
  <si>
    <t>21:1191:002330</t>
  </si>
  <si>
    <t>21:0387:000407:0004:0013:00</t>
  </si>
  <si>
    <t>12MOB-C126A01-004</t>
  </si>
  <si>
    <t>13-0134-P08-059--</t>
  </si>
  <si>
    <t>21:1191:002331</t>
  </si>
  <si>
    <t>21:0387:000407:0004:0014:00</t>
  </si>
  <si>
    <t>12MOB-C126A01-005</t>
  </si>
  <si>
    <t>13-0134-P08-060--</t>
  </si>
  <si>
    <t>21:1191:002332</t>
  </si>
  <si>
    <t>21:0387:000407:0004:0015:00</t>
  </si>
  <si>
    <t>12MOB-C129A01-001</t>
  </si>
  <si>
    <t>13-0134-P08-061--</t>
  </si>
  <si>
    <t>21:1191:002333</t>
  </si>
  <si>
    <t>21:0387:000410</t>
  </si>
  <si>
    <t>21:0387:000410:0004:0011:00</t>
  </si>
  <si>
    <t>12MOB-C129A01-002</t>
  </si>
  <si>
    <t>13-0134-P08-062--</t>
  </si>
  <si>
    <t>21:1191:002334</t>
  </si>
  <si>
    <t>21:0387:000410:0004:0012:00</t>
  </si>
  <si>
    <t>12MOB-C137A01-004</t>
  </si>
  <si>
    <t>13-0134-P08-063--</t>
  </si>
  <si>
    <t>21:1191:002335</t>
  </si>
  <si>
    <t>21:0387:000418:0004:0014:00</t>
  </si>
  <si>
    <t>12MOB-C137A01-005</t>
  </si>
  <si>
    <t>13-0134-P08-064--</t>
  </si>
  <si>
    <t>21:1191:002336</t>
  </si>
  <si>
    <t>21:0387:000418:0004:0015:00</t>
  </si>
  <si>
    <t>12MOB-C137A01-006</t>
  </si>
  <si>
    <t>13-0134-P08-065--</t>
  </si>
  <si>
    <t>21:1191:002337</t>
  </si>
  <si>
    <t>21:0387:000418:0004:0016:00</t>
  </si>
  <si>
    <t>12MOB-C147A01-001</t>
  </si>
  <si>
    <t>13-0134-P08-066--</t>
  </si>
  <si>
    <t>21:1191:002338</t>
  </si>
  <si>
    <t>21:0387:000428</t>
  </si>
  <si>
    <t>21:0387:000428:0004:0011:00</t>
  </si>
  <si>
    <t>12MOB-C158A01-001</t>
  </si>
  <si>
    <t>13-0134-P08-067--</t>
  </si>
  <si>
    <t>21:1191:002339</t>
  </si>
  <si>
    <t>21:0387:000439</t>
  </si>
  <si>
    <t>21:0387:000439:0004:0011:00</t>
  </si>
  <si>
    <t>12MOB-C158A01-002</t>
  </si>
  <si>
    <t>13-0134-P08-068--</t>
  </si>
  <si>
    <t>21:1191:002340</t>
  </si>
  <si>
    <t>21:0387:000439:0004:0012:00</t>
  </si>
  <si>
    <t>12MOB-C171A01-002</t>
  </si>
  <si>
    <t>13-0134-P08-069--</t>
  </si>
  <si>
    <t>21:1191:002341</t>
  </si>
  <si>
    <t>21:0387:000452:0007:0012:00</t>
  </si>
  <si>
    <t>12MOB-C180A01-002</t>
  </si>
  <si>
    <t>13-0134-P08-070--</t>
  </si>
  <si>
    <t>21:1191:002342</t>
  </si>
  <si>
    <t>21:0387:000461:0004:0012:00</t>
  </si>
  <si>
    <t>12MOB-C180A01-003</t>
  </si>
  <si>
    <t>13-0134-P08-071--</t>
  </si>
  <si>
    <t>21:1191:002343</t>
  </si>
  <si>
    <t>21:0387:000461:0004:0013:00</t>
  </si>
  <si>
    <t>12MOB-C180A01-004</t>
  </si>
  <si>
    <t>13-0134-P08-072--</t>
  </si>
  <si>
    <t>21:1191:002344</t>
  </si>
  <si>
    <t>21:0387:000461:0004:0014:00</t>
  </si>
  <si>
    <t>12MOB-C182A01-003</t>
  </si>
  <si>
    <t>13-0134-P08-073--</t>
  </si>
  <si>
    <t>21:1191:002345</t>
  </si>
  <si>
    <t>21:0387:000463:0004:0013:00</t>
  </si>
  <si>
    <t>12MOB-C182A01-004</t>
  </si>
  <si>
    <t>13-0134-P08-074--</t>
  </si>
  <si>
    <t>21:1191:002346</t>
  </si>
  <si>
    <t>21:0387:000463:0004:0014:00</t>
  </si>
  <si>
    <t>12MOB-C182A01-005</t>
  </si>
  <si>
    <t>13-0134-P08-075--</t>
  </si>
  <si>
    <t>21:1191:002347</t>
  </si>
  <si>
    <t>21:0387:000463:0004:0015:00</t>
  </si>
  <si>
    <t>12MOB-C182A01-006</t>
  </si>
  <si>
    <t>13-0134-P08-076--</t>
  </si>
  <si>
    <t>21:1191:002348</t>
  </si>
  <si>
    <t>21:0387:000463:0004:0016:00</t>
  </si>
  <si>
    <t>12MOB-C182A01-007</t>
  </si>
  <si>
    <t>13-0134-P08-077--</t>
  </si>
  <si>
    <t>21:1191:002349</t>
  </si>
  <si>
    <t>21:0387:000463:0004:0017:00</t>
  </si>
  <si>
    <t>12MOB-C182A01-008</t>
  </si>
  <si>
    <t>13-0134-P08-078--</t>
  </si>
  <si>
    <t>21:1191:002350</t>
  </si>
  <si>
    <t>21:0387:000463:0004:0018:00</t>
  </si>
  <si>
    <t>12MOB-C182A01-009</t>
  </si>
  <si>
    <t>13-0134-P08-079--</t>
  </si>
  <si>
    <t>21:1191:002351</t>
  </si>
  <si>
    <t>21:0387:000463:0004:0019:00</t>
  </si>
  <si>
    <t>12MOB-C182A01-010</t>
  </si>
  <si>
    <t>13-0134-P08-080--</t>
  </si>
  <si>
    <t>21:1191:002352</t>
  </si>
  <si>
    <t>21:0387:000463:0004:0020:00</t>
  </si>
  <si>
    <t>12MOB-C182A01-011</t>
  </si>
  <si>
    <t>13-0134-P08-081--</t>
  </si>
  <si>
    <t>21:1191:002353</t>
  </si>
  <si>
    <t>21:0387:000463:0004:0021:00</t>
  </si>
  <si>
    <t>12MOB-C182A01-012</t>
  </si>
  <si>
    <t>13-0134-P08-082--</t>
  </si>
  <si>
    <t>21:1191:002354</t>
  </si>
  <si>
    <t>21:0387:000463:0004:0022:00</t>
  </si>
  <si>
    <t>12MOB-C182A01-013</t>
  </si>
  <si>
    <t>13-0134-P08-083--</t>
  </si>
  <si>
    <t>21:1191:002355</t>
  </si>
  <si>
    <t>21:0387:000463:0004:0023:00</t>
  </si>
  <si>
    <t>12MOB-C182A01-014</t>
  </si>
  <si>
    <t>13-0134-P08-084--</t>
  </si>
  <si>
    <t>21:1191:002356</t>
  </si>
  <si>
    <t>21:0387:000463:0004:0024:00</t>
  </si>
  <si>
    <t>12MOB-C182A01-015</t>
  </si>
  <si>
    <t>13-0134-P08-085--</t>
  </si>
  <si>
    <t>21:1191:002357</t>
  </si>
  <si>
    <t>21:0387:000463:0004:0025:00</t>
  </si>
  <si>
    <t>12MOB-C182A01-016</t>
  </si>
  <si>
    <t>13-0134-P08-086--</t>
  </si>
  <si>
    <t>21:1191:002358</t>
  </si>
  <si>
    <t>21:0387:000463:0004:0026:00</t>
  </si>
  <si>
    <t>12MOB-C182A01-017</t>
  </si>
  <si>
    <t>13-0134-P08-087--</t>
  </si>
  <si>
    <t>21:1191:002359</t>
  </si>
  <si>
    <t>21:0387:000463:0004:0027:00</t>
  </si>
  <si>
    <t>12MOB-C182A01-018</t>
  </si>
  <si>
    <t>13-0134-P08-088--</t>
  </si>
  <si>
    <t>21:1191:002360</t>
  </si>
  <si>
    <t>21:0387:000463:0004:0028:00</t>
  </si>
  <si>
    <t>12MOB-C182A01-019</t>
  </si>
  <si>
    <t>13-0134-P08-089--</t>
  </si>
  <si>
    <t>21:1191:002361</t>
  </si>
  <si>
    <t>21:0387:000463:0004:0029:00</t>
  </si>
  <si>
    <t>12MOB-C182A01-020</t>
  </si>
  <si>
    <t>13-0134-P11-004--</t>
  </si>
  <si>
    <t>21:1191:002362</t>
  </si>
  <si>
    <t>21:0387:000463:0004:0030:00</t>
  </si>
  <si>
    <t>12MOB-C188A01-025</t>
  </si>
  <si>
    <t>13-0134-P08-090--</t>
  </si>
  <si>
    <t>21:1191:002363</t>
  </si>
  <si>
    <t>21:0387:000469:0004:0035:00</t>
  </si>
  <si>
    <t>12MOB-C191A01-001</t>
  </si>
  <si>
    <t>13-0134-P12-001--</t>
  </si>
  <si>
    <t>21:1191:002364</t>
  </si>
  <si>
    <t>21:0387:000472</t>
  </si>
  <si>
    <t>21:0387:000472:0004:0011:00</t>
  </si>
  <si>
    <t>12MOB-C193A01-004</t>
  </si>
  <si>
    <t>13-0134-P08-091--</t>
  </si>
  <si>
    <t>21:1191:002365</t>
  </si>
  <si>
    <t>21:0387:000474</t>
  </si>
  <si>
    <t>21:0387:000474:0004:0014:00</t>
  </si>
  <si>
    <t>12MOB-C194A01-004</t>
  </si>
  <si>
    <t>13-0134-P08-092--</t>
  </si>
  <si>
    <t>21:1191:002366</t>
  </si>
  <si>
    <t>21:0387:000475:0004:0014:00</t>
  </si>
  <si>
    <t>12MOB-C210A01-003</t>
  </si>
  <si>
    <t>13-0134-P08-093--</t>
  </si>
  <si>
    <t>21:1191:002367</t>
  </si>
  <si>
    <t>21:0387:000491:0004:0013:00</t>
  </si>
  <si>
    <t>12MOB-C211A01-010</t>
  </si>
  <si>
    <t>13-0134-P08-094--</t>
  </si>
  <si>
    <t>21:1191:002368</t>
  </si>
  <si>
    <t>21:0387:000492:0004:0020:00</t>
  </si>
  <si>
    <t>12MOB-C211A01-011</t>
  </si>
  <si>
    <t>13-0134-P08-095--</t>
  </si>
  <si>
    <t>21:1191:002369</t>
  </si>
  <si>
    <t>21:0387:000492:0004:0021:00</t>
  </si>
  <si>
    <t>12MOB-C211A01-012</t>
  </si>
  <si>
    <t>13-0134-P08-096--</t>
  </si>
  <si>
    <t>21:1191:002370</t>
  </si>
  <si>
    <t>21:0387:000492:0004:0022:00</t>
  </si>
  <si>
    <t>12MOB-C211A01-013</t>
  </si>
  <si>
    <t>13-0134-P08-097--</t>
  </si>
  <si>
    <t>21:1191:002371</t>
  </si>
  <si>
    <t>21:0387:000492:0004:0023:00</t>
  </si>
  <si>
    <t>12MOB-C211A01-014</t>
  </si>
  <si>
    <t>13-0134-P08-098--</t>
  </si>
  <si>
    <t>21:1191:002372</t>
  </si>
  <si>
    <t>21:0387:000492:0004:0024:00</t>
  </si>
  <si>
    <t>12MOB-C211A01-015</t>
  </si>
  <si>
    <t>13-0134-P08-099--</t>
  </si>
  <si>
    <t>21:1191:002373</t>
  </si>
  <si>
    <t>21:0387:000492:0004:0025:00</t>
  </si>
  <si>
    <t>12MOB-C211A01-016</t>
  </si>
  <si>
    <t>13-0134-P08-100--</t>
  </si>
  <si>
    <t>21:1191:002374</t>
  </si>
  <si>
    <t>21:0387:000492:0004:0026:00</t>
  </si>
  <si>
    <t>12MOB-C211A01-017</t>
  </si>
  <si>
    <t>13-0134-P08-101--</t>
  </si>
  <si>
    <t>21:1191:002375</t>
  </si>
  <si>
    <t>21:0387:000492:0004:0027:00</t>
  </si>
  <si>
    <t>12MOB-C211A01-018</t>
  </si>
  <si>
    <t>13-0134-P08-102--</t>
  </si>
  <si>
    <t>21:1191:002376</t>
  </si>
  <si>
    <t>21:0387:000492:0004:0028:00</t>
  </si>
  <si>
    <t>12MOB-C211A01-019</t>
  </si>
  <si>
    <t>13-0134-P11-005--</t>
  </si>
  <si>
    <t>21:1191:002377</t>
  </si>
  <si>
    <t>21:0387:000492:0004:0029:00</t>
  </si>
  <si>
    <t>12MOB-C212A01-002</t>
  </si>
  <si>
    <t>13-0134-P08-103--</t>
  </si>
  <si>
    <t>21:1191:002378</t>
  </si>
  <si>
    <t>21:0387:000493:0004:0012:00</t>
  </si>
  <si>
    <t>12MOB-C212A01-003</t>
  </si>
  <si>
    <t>13-0134-P08-104--</t>
  </si>
  <si>
    <t>21:1191:002379</t>
  </si>
  <si>
    <t>21:0387:000493:0004:0013:00</t>
  </si>
  <si>
    <t>12MOB-C212A01-004</t>
  </si>
  <si>
    <t>13-0134-P08-105--</t>
  </si>
  <si>
    <t>21:1191:002380</t>
  </si>
  <si>
    <t>21:0387:000493:0004:0014:00</t>
  </si>
  <si>
    <t>12MOB-C215A01-002</t>
  </si>
  <si>
    <t>13-0134-P08-106--</t>
  </si>
  <si>
    <t>21:1191:002381</t>
  </si>
  <si>
    <t>21:0387:000496:0004:0012:00</t>
  </si>
  <si>
    <t>12MOB-C215A01-003</t>
  </si>
  <si>
    <t>13-0134-P08-107--</t>
  </si>
  <si>
    <t>21:1191:002382</t>
  </si>
  <si>
    <t>21:0387:000496:0004:0013:00</t>
  </si>
  <si>
    <t>12MOB-C215A01-004</t>
  </si>
  <si>
    <t>13-0134-P08-108--</t>
  </si>
  <si>
    <t>21:1191:002383</t>
  </si>
  <si>
    <t>21:0387:000496:0004:0014:00</t>
  </si>
  <si>
    <t>12MOB-C215A01-005</t>
  </si>
  <si>
    <t>13-0134-P08-109--</t>
  </si>
  <si>
    <t>21:1191:002384</t>
  </si>
  <si>
    <t>21:0387:000496:0004:0015:00</t>
  </si>
  <si>
    <t>12MOB-M001A01-002</t>
  </si>
  <si>
    <t>13-0134-P08-110--</t>
  </si>
  <si>
    <t>21:1191:002385</t>
  </si>
  <si>
    <t>21:0387:000518:0004:0012:00</t>
  </si>
  <si>
    <t>12MOB-M001A01-003</t>
  </si>
  <si>
    <t>13-0134-P08-111--</t>
  </si>
  <si>
    <t>21:1191:002386</t>
  </si>
  <si>
    <t>21:0387:000518:0004:0013:00</t>
  </si>
  <si>
    <t>12MOB-M001A01-004</t>
  </si>
  <si>
    <t>13-0134-P08-112--</t>
  </si>
  <si>
    <t>21:1191:002387</t>
  </si>
  <si>
    <t>21:0387:000518:0004:0014:00</t>
  </si>
  <si>
    <t>12MOB-M001A01-005</t>
  </si>
  <si>
    <t>13-0134-P08-113--</t>
  </si>
  <si>
    <t>21:1191:002388</t>
  </si>
  <si>
    <t>21:0387:000518:0004:0015:00</t>
  </si>
  <si>
    <t>12MOB-M001A01-006</t>
  </si>
  <si>
    <t>13-0134-P08-114--</t>
  </si>
  <si>
    <t>21:1191:002389</t>
  </si>
  <si>
    <t>21:0387:000518:0004:0016:00</t>
  </si>
  <si>
    <t>12MOB-M001A01-007</t>
  </si>
  <si>
    <t>13-0134-P08-115--</t>
  </si>
  <si>
    <t>21:1191:002390</t>
  </si>
  <si>
    <t>21:0387:000518:0004:0017:00</t>
  </si>
  <si>
    <t>12MOB-M003A01-026</t>
  </si>
  <si>
    <t>13-0134-P08-116--</t>
  </si>
  <si>
    <t>21:1191:002391</t>
  </si>
  <si>
    <t>21:0387:000520:0004:0036:00</t>
  </si>
  <si>
    <t>12MOB-M003A01-027</t>
  </si>
  <si>
    <t>13-0134-P08-117--</t>
  </si>
  <si>
    <t>21:1191:002392</t>
  </si>
  <si>
    <t>21:0387:000520:0004:0037:00</t>
  </si>
  <si>
    <t>12MOB-M003A01-028</t>
  </si>
  <si>
    <t>13-0134-P08-118--</t>
  </si>
  <si>
    <t>21:1191:002393</t>
  </si>
  <si>
    <t>21:0387:000520:0004:0038:00</t>
  </si>
  <si>
    <t>12MOB-M003A01-029</t>
  </si>
  <si>
    <t>13-0134-P08-119--</t>
  </si>
  <si>
    <t>21:1191:002394</t>
  </si>
  <si>
    <t>21:0387:000520:0004:0039:00</t>
  </si>
  <si>
    <t>12MOB-M003A01-030</t>
  </si>
  <si>
    <t>13-0134-P08-120--</t>
  </si>
  <si>
    <t>21:1191:002395</t>
  </si>
  <si>
    <t>21:0387:000520:0004:0040:00</t>
  </si>
  <si>
    <t>12MOB-M003A01-031</t>
  </si>
  <si>
    <t>13-0134-P08-121--</t>
  </si>
  <si>
    <t>21:1191:002396</t>
  </si>
  <si>
    <t>21:0387:000520:0004:0041:00</t>
  </si>
  <si>
    <t>12MOB-M007A01-012</t>
  </si>
  <si>
    <t>13-0134-P08-122--</t>
  </si>
  <si>
    <t>21:1191:002397</t>
  </si>
  <si>
    <t>21:0387:000524:0004:0022:00</t>
  </si>
  <si>
    <t>12MOB-M007A01-013</t>
  </si>
  <si>
    <t>13-0134-P08-123--</t>
  </si>
  <si>
    <t>21:1191:002398</t>
  </si>
  <si>
    <t>21:0387:000524:0004:0023:00</t>
  </si>
  <si>
    <t>12MOB-M007A01-014</t>
  </si>
  <si>
    <t>13-0134-P08-124--</t>
  </si>
  <si>
    <t>21:1191:002399</t>
  </si>
  <si>
    <t>21:0387:000524:0004:0024:00</t>
  </si>
  <si>
    <t>12MOB-M007A01-015</t>
  </si>
  <si>
    <t>13-0134-P08-125--</t>
  </si>
  <si>
    <t>21:1191:002400</t>
  </si>
  <si>
    <t>21:0387:000524:0004:0025:00</t>
  </si>
  <si>
    <t>12MOB-M007A01-016</t>
  </si>
  <si>
    <t>13-0134-P08-126--</t>
  </si>
  <si>
    <t>21:1191:002401</t>
  </si>
  <si>
    <t>21:0387:000524:0004:0026:00</t>
  </si>
  <si>
    <t>12MOB-M007A01-017</t>
  </si>
  <si>
    <t>13-0134-P08-127--</t>
  </si>
  <si>
    <t>21:1191:002402</t>
  </si>
  <si>
    <t>21:0387:000524:0004:0027:00</t>
  </si>
  <si>
    <t>12MOB-M007A01-018</t>
  </si>
  <si>
    <t>13-0134-P08-128--</t>
  </si>
  <si>
    <t>21:1191:002403</t>
  </si>
  <si>
    <t>21:0387:000524:0004:0028:00</t>
  </si>
  <si>
    <t>12MOB-M007A01-019</t>
  </si>
  <si>
    <t>13-0134-P08-129--</t>
  </si>
  <si>
    <t>21:1191:002404</t>
  </si>
  <si>
    <t>21:0387:000524:0004:0029:00</t>
  </si>
  <si>
    <t>12MOB-M007A01-020</t>
  </si>
  <si>
    <t>13-0134-P08-130--</t>
  </si>
  <si>
    <t>21:1191:002405</t>
  </si>
  <si>
    <t>21:0387:000524:0004:0030:00</t>
  </si>
  <si>
    <t>12MOB-M009A01-010</t>
  </si>
  <si>
    <t>13-0134-P08-131--</t>
  </si>
  <si>
    <t>21:1191:002406</t>
  </si>
  <si>
    <t>21:0387:000526:0004:0020:00</t>
  </si>
  <si>
    <t>12MOB-M009A01-011</t>
  </si>
  <si>
    <t>13-0134-P08-132--</t>
  </si>
  <si>
    <t>21:1191:002407</t>
  </si>
  <si>
    <t>21:0387:000526:0004:0021:00</t>
  </si>
  <si>
    <t>12MOB-M009A01-012</t>
  </si>
  <si>
    <t>13-0134-P08-133--</t>
  </si>
  <si>
    <t>21:1191:002408</t>
  </si>
  <si>
    <t>21:0387:000526:0004:0022:00</t>
  </si>
  <si>
    <t>12MOB-M011A01-016</t>
  </si>
  <si>
    <t>13-0134-P08-134--</t>
  </si>
  <si>
    <t>21:1191:002409</t>
  </si>
  <si>
    <t>21:0387:000528:0004:0026:00</t>
  </si>
  <si>
    <t>12MOB-M011A01-017</t>
  </si>
  <si>
    <t>13-0134-P08-135--</t>
  </si>
  <si>
    <t>21:1191:002410</t>
  </si>
  <si>
    <t>21:0387:000528:0004:0027:00</t>
  </si>
  <si>
    <t>12MOB-M011A01-018</t>
  </si>
  <si>
    <t>13-0134-P08-136--</t>
  </si>
  <si>
    <t>21:1191:002411</t>
  </si>
  <si>
    <t>21:0387:000528:0004:0028:00</t>
  </si>
  <si>
    <t>12MOB-M011A01-019</t>
  </si>
  <si>
    <t>13-0134-P08-137--</t>
  </si>
  <si>
    <t>21:1191:002412</t>
  </si>
  <si>
    <t>21:0387:000528:0004:0029:00</t>
  </si>
  <si>
    <t>12MOB-M011A01-020</t>
  </si>
  <si>
    <t>13-0134-P08-138--</t>
  </si>
  <si>
    <t>21:1191:002413</t>
  </si>
  <si>
    <t>21:0387:000528:0004:0030:00</t>
  </si>
  <si>
    <t>12MOB-M011A01-021</t>
  </si>
  <si>
    <t>13-0134-P08-139--</t>
  </si>
  <si>
    <t>21:1191:002414</t>
  </si>
  <si>
    <t>21:0387:000528:0004:0031:00</t>
  </si>
  <si>
    <t>12MOB-M011A01-022</t>
  </si>
  <si>
    <t>13-0134-P08-140--</t>
  </si>
  <si>
    <t>21:1191:002415</t>
  </si>
  <si>
    <t>21:0387:000528:0004:0032:00</t>
  </si>
  <si>
    <t>12MOB-M011A01-023</t>
  </si>
  <si>
    <t>13-0134-P08-141--</t>
  </si>
  <si>
    <t>21:1191:002416</t>
  </si>
  <si>
    <t>21:0387:000528:0004:0033:00</t>
  </si>
  <si>
    <t>12MOB-M011A01-024</t>
  </si>
  <si>
    <t>13-0134-P08-142--</t>
  </si>
  <si>
    <t>21:1191:002417</t>
  </si>
  <si>
    <t>21:0387:000528:0004:0034:00</t>
  </si>
  <si>
    <t>12MOB-M011A01-025</t>
  </si>
  <si>
    <t>13-0134-P08-143--</t>
  </si>
  <si>
    <t>21:1191:002418</t>
  </si>
  <si>
    <t>21:0387:000528:0004:0035:00</t>
  </si>
  <si>
    <t>12MOB-M013A01-007</t>
  </si>
  <si>
    <t>13-0134-P08-144--</t>
  </si>
  <si>
    <t>21:1191:002419</t>
  </si>
  <si>
    <t>21:0387:000530:0004:0017:00</t>
  </si>
  <si>
    <t>12MOB-M017A01-021</t>
  </si>
  <si>
    <t>13-0134-P08-145-r</t>
  </si>
  <si>
    <t>21:1191:002420</t>
  </si>
  <si>
    <t>21:0387:000534:0004:0031:00</t>
  </si>
  <si>
    <t>12MOB-M017A01-022</t>
  </si>
  <si>
    <t>13-0134-P08-146--</t>
  </si>
  <si>
    <t>21:1191:002421</t>
  </si>
  <si>
    <t>21:0387:000534:0004:0032:00</t>
  </si>
  <si>
    <t>12MOB-M017A01-023</t>
  </si>
  <si>
    <t>13-0134-P08-147--</t>
  </si>
  <si>
    <t>21:1191:002422</t>
  </si>
  <si>
    <t>21:0387:000534:0004:0033:00</t>
  </si>
  <si>
    <t>12MOB-M017A01-024</t>
  </si>
  <si>
    <t>13-0134-P08-148--</t>
  </si>
  <si>
    <t>21:1191:002423</t>
  </si>
  <si>
    <t>21:0387:000534:0004:0034:00</t>
  </si>
  <si>
    <t>12MOB-M017A01-025</t>
  </si>
  <si>
    <t>13-0134-P08-149--</t>
  </si>
  <si>
    <t>21:1191:002424</t>
  </si>
  <si>
    <t>21:0387:000534:0004:0035:00</t>
  </si>
  <si>
    <t>12MOB-M017A01-026</t>
  </si>
  <si>
    <t>13-0134-P08-150--</t>
  </si>
  <si>
    <t>21:1191:002425</t>
  </si>
  <si>
    <t>21:0387:000534:0004:0036:00</t>
  </si>
  <si>
    <t>12MOB-M018A01-004</t>
  </si>
  <si>
    <t>13-0134-P08-151--</t>
  </si>
  <si>
    <t>21:1191:002426</t>
  </si>
  <si>
    <t>21:0387:000535:0004:0014:00</t>
  </si>
  <si>
    <t>12MOB-M021A01-004</t>
  </si>
  <si>
    <t>13-0134-P08-152--</t>
  </si>
  <si>
    <t>21:1191:002427</t>
  </si>
  <si>
    <t>21:0387:000538:0004:0014:00</t>
  </si>
  <si>
    <t>12MOB-M023A01-031</t>
  </si>
  <si>
    <t>13-0134-P08-153--</t>
  </si>
  <si>
    <t>21:1191:002428</t>
  </si>
  <si>
    <t>21:0387:000540:0004:0041:00</t>
  </si>
  <si>
    <t>12MOB-M023A01-032</t>
  </si>
  <si>
    <t>13-0134-P08-154-r</t>
  </si>
  <si>
    <t>21:1191:002429</t>
  </si>
  <si>
    <t>21:0387:000540:0004:0042:00</t>
  </si>
  <si>
    <t>12MOB-M023A01-033</t>
  </si>
  <si>
    <t>13-0134-P08-155--</t>
  </si>
  <si>
    <t>21:1191:002430</t>
  </si>
  <si>
    <t>21:0387:000540:0004:0043:00</t>
  </si>
  <si>
    <t>12MOB-M023A01-034</t>
  </si>
  <si>
    <t>13-0134-P08-156--</t>
  </si>
  <si>
    <t>21:1191:002431</t>
  </si>
  <si>
    <t>21:0387:000540:0004:0044:00</t>
  </si>
  <si>
    <t>12MOB-M023A01-035</t>
  </si>
  <si>
    <t>13-0134-P08-157--</t>
  </si>
  <si>
    <t>21:1191:002432</t>
  </si>
  <si>
    <t>21:0387:000540:0004:0045:00</t>
  </si>
  <si>
    <t>12MOB-M023A01-036</t>
  </si>
  <si>
    <t>13-0134-P08-158--</t>
  </si>
  <si>
    <t>21:1191:002433</t>
  </si>
  <si>
    <t>21:0387:000540:0004:0046:00</t>
  </si>
  <si>
    <t>12MOB-M023A01-037</t>
  </si>
  <si>
    <t>13-0134-P08-159--</t>
  </si>
  <si>
    <t>21:1191:002434</t>
  </si>
  <si>
    <t>21:0387:000540:0004:0047:00</t>
  </si>
  <si>
    <t>12MOB-M023A01-038</t>
  </si>
  <si>
    <t>13-0134-P08-160--</t>
  </si>
  <si>
    <t>21:1191:002435</t>
  </si>
  <si>
    <t>21:0387:000540:0004:0048:00</t>
  </si>
  <si>
    <t>12MOB-M023A01-039</t>
  </si>
  <si>
    <t>13-0134-P08-161--</t>
  </si>
  <si>
    <t>21:1191:002436</t>
  </si>
  <si>
    <t>21:0387:000540:0004:0049:00</t>
  </si>
  <si>
    <t>12MOB-M023A01-040</t>
  </si>
  <si>
    <t>13-0134-P08-162--</t>
  </si>
  <si>
    <t>21:1191:002437</t>
  </si>
  <si>
    <t>21:0387:000540:0004:0050:00</t>
  </si>
  <si>
    <t>12MOB-M023A01-041</t>
  </si>
  <si>
    <t>13-0134-P08-163--</t>
  </si>
  <si>
    <t>21:1191:002438</t>
  </si>
  <si>
    <t>21:0387:000540:0004:0051:00</t>
  </si>
  <si>
    <t>12MOB-M026A01-003</t>
  </si>
  <si>
    <t>13-0134-P10-021--</t>
  </si>
  <si>
    <t>21:1191:002439</t>
  </si>
  <si>
    <t>21:0387:000543:0004:0013:00</t>
  </si>
  <si>
    <t>12MOB-M026A01-004</t>
  </si>
  <si>
    <t>13-0134-P11-006--</t>
  </si>
  <si>
    <t>21:1191:002440</t>
  </si>
  <si>
    <t>21:0387:000543:0004:0014:00</t>
  </si>
  <si>
    <t>12MOB-M030A01-001</t>
  </si>
  <si>
    <t>13-0134-P08-164--</t>
  </si>
  <si>
    <t>21:1191:002441</t>
  </si>
  <si>
    <t>21:0387:000547</t>
  </si>
  <si>
    <t>21:0387:000547:0004:0011:00</t>
  </si>
  <si>
    <t>12MOB-M030A01-002</t>
  </si>
  <si>
    <t>13-0134-P08-165--</t>
  </si>
  <si>
    <t>21:1191:002442</t>
  </si>
  <si>
    <t>21:0387:000547:0004:0012:00</t>
  </si>
  <si>
    <t>12MOB-M030A01-003</t>
  </si>
  <si>
    <t>13-0134-P08-166--</t>
  </si>
  <si>
    <t>21:1191:002443</t>
  </si>
  <si>
    <t>21:0387:000547:0004:0013:00</t>
  </si>
  <si>
    <t>12MOB-M030A01-004</t>
  </si>
  <si>
    <t>13-0134-P11-007--</t>
  </si>
  <si>
    <t>21:1191:002444</t>
  </si>
  <si>
    <t>21:0387:000547:0004:0014:00</t>
  </si>
  <si>
    <t>12MOB-M031A01-021</t>
  </si>
  <si>
    <t>13-0134-P08-167--</t>
  </si>
  <si>
    <t>21:1191:002445</t>
  </si>
  <si>
    <t>21:0387:000548:0004:0031:00</t>
  </si>
  <si>
    <t>12MOB-M031A01-022</t>
  </si>
  <si>
    <t>13-0134-P08-168--</t>
  </si>
  <si>
    <t>21:1191:002446</t>
  </si>
  <si>
    <t>21:0387:000548:0004:0032:00</t>
  </si>
  <si>
    <t>12MOB-M031A01-023</t>
  </si>
  <si>
    <t>13-0134-P08-169--</t>
  </si>
  <si>
    <t>21:1191:002447</t>
  </si>
  <si>
    <t>21:0387:000548:0004:0033:00</t>
  </si>
  <si>
    <t>12MOB-M031A01-024</t>
  </si>
  <si>
    <t>13-0134-P08-170--</t>
  </si>
  <si>
    <t>21:1191:002448</t>
  </si>
  <si>
    <t>21:0387:000548:0004:0034:00</t>
  </si>
  <si>
    <t>12MOB-M031A01-025</t>
  </si>
  <si>
    <t>13-0134-P08-171--</t>
  </si>
  <si>
    <t>21:1191:002449</t>
  </si>
  <si>
    <t>21:0387:000548:0004:0035:00</t>
  </si>
  <si>
    <t>12MOB-M031A01-026</t>
  </si>
  <si>
    <t>13-0134-P08-172--</t>
  </si>
  <si>
    <t>21:1191:002450</t>
  </si>
  <si>
    <t>21:0387:000548:0004:0036:00</t>
  </si>
  <si>
    <t>12MOB-M031A01-027</t>
  </si>
  <si>
    <t>13-0134-P08-173--</t>
  </si>
  <si>
    <t>21:1191:002451</t>
  </si>
  <si>
    <t>21:0387:000548:0004:0037:00</t>
  </si>
  <si>
    <t>12MOB-M031A01-028</t>
  </si>
  <si>
    <t>13-0134-P08-174--</t>
  </si>
  <si>
    <t>21:1191:002452</t>
  </si>
  <si>
    <t>21:0387:000548:0004:0038:00</t>
  </si>
  <si>
    <t>12MOB-M031A01-029</t>
  </si>
  <si>
    <t>13-0134-P08-175--</t>
  </si>
  <si>
    <t>21:1191:002453</t>
  </si>
  <si>
    <t>21:0387:000548:0004:0039:00</t>
  </si>
  <si>
    <t>12MOB-M031A01-030</t>
  </si>
  <si>
    <t>13-0134-P08-176--</t>
  </si>
  <si>
    <t>21:1191:002454</t>
  </si>
  <si>
    <t>21:0387:000548:0004:0040:00</t>
  </si>
  <si>
    <t>12MOB-M031A01-031</t>
  </si>
  <si>
    <t>13-0134-P08-177--</t>
  </si>
  <si>
    <t>21:1191:002455</t>
  </si>
  <si>
    <t>21:0387:000548:0004:0041:00</t>
  </si>
  <si>
    <t>12MOB-M031A01-032</t>
  </si>
  <si>
    <t>13-0134-P08-178--</t>
  </si>
  <si>
    <t>21:1191:002456</t>
  </si>
  <si>
    <t>21:0387:000548:0004:0042:00</t>
  </si>
  <si>
    <t>12MOB-M031A01-033</t>
  </si>
  <si>
    <t>13-0134-P08-179--</t>
  </si>
  <si>
    <t>21:1191:002457</t>
  </si>
  <si>
    <t>21:0387:000548:0004:0043:00</t>
  </si>
  <si>
    <t>12MOB-M031A01-034</t>
  </si>
  <si>
    <t>13-0134-P08-180--</t>
  </si>
  <si>
    <t>21:1191:002458</t>
  </si>
  <si>
    <t>21:0387:000548:0004:0044:00</t>
  </si>
  <si>
    <t>12MOB-M031A01-035</t>
  </si>
  <si>
    <t>13-0134-P08-181--</t>
  </si>
  <si>
    <t>21:1191:002459</t>
  </si>
  <si>
    <t>21:0387:000548:0004:0045:00</t>
  </si>
  <si>
    <t>12MOB-M031A01-036</t>
  </si>
  <si>
    <t>13-0134-P08-182--</t>
  </si>
  <si>
    <t>21:1191:002460</t>
  </si>
  <si>
    <t>21:0387:000548:0004:0046:00</t>
  </si>
  <si>
    <t>12MOB-M031A01-037</t>
  </si>
  <si>
    <t>13-0134-P08-183--</t>
  </si>
  <si>
    <t>21:1191:002461</t>
  </si>
  <si>
    <t>21:0387:000548:0004:0047:00</t>
  </si>
  <si>
    <t>12MOB-M054A01-012</t>
  </si>
  <si>
    <t>13-0134-P08-184--</t>
  </si>
  <si>
    <t>21:1191:002462</t>
  </si>
  <si>
    <t>21:0387:000571:0004:0022:00</t>
  </si>
  <si>
    <t>12MOB-M054A01-013</t>
  </si>
  <si>
    <t>13-0134-P08-185--</t>
  </si>
  <si>
    <t>21:1191:002463</t>
  </si>
  <si>
    <t>21:0387:000571:0004:0023:00</t>
  </si>
  <si>
    <t>12MOB-M054A01-014</t>
  </si>
  <si>
    <t>13-0134-P08-186--</t>
  </si>
  <si>
    <t>21:1191:002464</t>
  </si>
  <si>
    <t>21:0387:000571:0004:0024:00</t>
  </si>
  <si>
    <t>12MOB-M056A01-005</t>
  </si>
  <si>
    <t>13-0134-P08-187--</t>
  </si>
  <si>
    <t>21:1191:002465</t>
  </si>
  <si>
    <t>21:0387:000573:0004:0015:00</t>
  </si>
  <si>
    <t>12MOB-M057A01-013</t>
  </si>
  <si>
    <t>13-0134-P09-001--</t>
  </si>
  <si>
    <t>21:1191:002466</t>
  </si>
  <si>
    <t>21:0387:000574:0004:0023:00</t>
  </si>
  <si>
    <t>12MOB-M057A01-014</t>
  </si>
  <si>
    <t>13-0134-P09-002--</t>
  </si>
  <si>
    <t>21:1191:002467</t>
  </si>
  <si>
    <t>21:0387:000574:0004:0024:00</t>
  </si>
  <si>
    <t>12MOB-M057A01-015</t>
  </si>
  <si>
    <t>13-0134-P09-003--</t>
  </si>
  <si>
    <t>21:1191:002468</t>
  </si>
  <si>
    <t>21:0387:000574:0004:0025:00</t>
  </si>
  <si>
    <t>12MOB-M057A01-016</t>
  </si>
  <si>
    <t>13-0134-P09-004--</t>
  </si>
  <si>
    <t>21:1191:002469</t>
  </si>
  <si>
    <t>21:0387:000574:0004:0026:00</t>
  </si>
  <si>
    <t>12MOB-M057A01-017</t>
  </si>
  <si>
    <t>13-0134-P09-005--</t>
  </si>
  <si>
    <t>21:1191:002470</t>
  </si>
  <si>
    <t>21:0387:000574:0004:0027:00</t>
  </si>
  <si>
    <t>12MOB-M057A01-018</t>
  </si>
  <si>
    <t>13-0134-P09-006--</t>
  </si>
  <si>
    <t>21:1191:002471</t>
  </si>
  <si>
    <t>21:0387:000574:0004:0028:00</t>
  </si>
  <si>
    <t>12MOB-M057A01-019</t>
  </si>
  <si>
    <t>13-0134-P09-007--</t>
  </si>
  <si>
    <t>21:1191:002472</t>
  </si>
  <si>
    <t>21:0387:000574:0004:0029:00</t>
  </si>
  <si>
    <t>12MOB-M057A01-020</t>
  </si>
  <si>
    <t>13-0134-P09-008--</t>
  </si>
  <si>
    <t>21:1191:002473</t>
  </si>
  <si>
    <t>21:0387:000574:0004:0030:00</t>
  </si>
  <si>
    <t>12MOB-M057A01-021</t>
  </si>
  <si>
    <t>13-0134-P09-009--</t>
  </si>
  <si>
    <t>21:1191:002474</t>
  </si>
  <si>
    <t>21:0387:000574:0004:0031:00</t>
  </si>
  <si>
    <t>12MOB-M057A01-022</t>
  </si>
  <si>
    <t>13-0134-P09-010--</t>
  </si>
  <si>
    <t>21:1191:002475</t>
  </si>
  <si>
    <t>21:0387:000574:0004:0032:00</t>
  </si>
  <si>
    <t>12MOB-M057A01-023</t>
  </si>
  <si>
    <t>13-0134-P09-011--</t>
  </si>
  <si>
    <t>21:1191:002476</t>
  </si>
  <si>
    <t>21:0387:000574:0004:0033:00</t>
  </si>
  <si>
    <t>12MOB-M057A01-024</t>
  </si>
  <si>
    <t>13-0134-P09-012--</t>
  </si>
  <si>
    <t>21:1191:002477</t>
  </si>
  <si>
    <t>21:0387:000574:0004:0034:00</t>
  </si>
  <si>
    <t>12MOB-M057A01-025</t>
  </si>
  <si>
    <t>13-0134-P09-013--</t>
  </si>
  <si>
    <t>21:1191:002478</t>
  </si>
  <si>
    <t>21:0387:000574:0004:0035:00</t>
  </si>
  <si>
    <t>12MOB-M057A01-026</t>
  </si>
  <si>
    <t>13-0134-P09-014--</t>
  </si>
  <si>
    <t>21:1191:002479</t>
  </si>
  <si>
    <t>21:0387:000574:0004:0036:00</t>
  </si>
  <si>
    <t>12MOB-M057A01-027</t>
  </si>
  <si>
    <t>13-0134-P11-008--</t>
  </si>
  <si>
    <t>21:1191:002480</t>
  </si>
  <si>
    <t>21:0387:000574:0004:0037:00</t>
  </si>
  <si>
    <t>12MOB-M057A01-028</t>
  </si>
  <si>
    <t>13-0134-P11-009--</t>
  </si>
  <si>
    <t>21:1191:002481</t>
  </si>
  <si>
    <t>21:0387:000574:0004:0038:00</t>
  </si>
  <si>
    <t>12MOB-M060A01-006</t>
  </si>
  <si>
    <t>13-0134-P09-015--</t>
  </si>
  <si>
    <t>21:1191:002482</t>
  </si>
  <si>
    <t>21:0387:000577:0004:0016:00</t>
  </si>
  <si>
    <t>12MOB-M060A01-007</t>
  </si>
  <si>
    <t>13-0134-P09-016--</t>
  </si>
  <si>
    <t>21:1191:002483</t>
  </si>
  <si>
    <t>21:0387:000577:0004:0017:00</t>
  </si>
  <si>
    <t>12MOB-M062A01-005</t>
  </si>
  <si>
    <t>13-0134-P09-017--</t>
  </si>
  <si>
    <t>21:1191:002484</t>
  </si>
  <si>
    <t>21:0387:000579:0004:0015:00</t>
  </si>
  <si>
    <t>12MOB-M062A01-006</t>
  </si>
  <si>
    <t>13-0134-P09-018--</t>
  </si>
  <si>
    <t>21:1191:002485</t>
  </si>
  <si>
    <t>21:0387:000579:0004:0016:00</t>
  </si>
  <si>
    <t>12MOB-M078A01-003</t>
  </si>
  <si>
    <t>13-0134-P09-019--</t>
  </si>
  <si>
    <t>21:1191:002486</t>
  </si>
  <si>
    <t>21:0387:000595:0004:0013:00</t>
  </si>
  <si>
    <t>12MOB-M079A01-004</t>
  </si>
  <si>
    <t>13-0134-P09-020--</t>
  </si>
  <si>
    <t>21:1191:002487</t>
  </si>
  <si>
    <t>21:0387:000596:0004:0014:00</t>
  </si>
  <si>
    <t>12MOB-M079A01-005</t>
  </si>
  <si>
    <t>13-0134-P09-021--</t>
  </si>
  <si>
    <t>21:1191:002488</t>
  </si>
  <si>
    <t>21:0387:000596:0004:0015:00</t>
  </si>
  <si>
    <t>12MOB-M081A01-003</t>
  </si>
  <si>
    <t>13-0134-P09-022--</t>
  </si>
  <si>
    <t>21:1191:002489</t>
  </si>
  <si>
    <t>21:0387:000598:0004:0013:00</t>
  </si>
  <si>
    <t>12MOB-M081A01-004</t>
  </si>
  <si>
    <t>13-0134-P09-023--</t>
  </si>
  <si>
    <t>21:1191:002490</t>
  </si>
  <si>
    <t>21:0387:000598:0004:0014:00</t>
  </si>
  <si>
    <t>12MOB-M081A01-005</t>
  </si>
  <si>
    <t>13-0134-P09-024--</t>
  </si>
  <si>
    <t>21:1191:002491</t>
  </si>
  <si>
    <t>21:0387:000598:0004:0015:00</t>
  </si>
  <si>
    <t>12MOB-M081A01-006</t>
  </si>
  <si>
    <t>13-0134-P09-025--</t>
  </si>
  <si>
    <t>21:1191:002492</t>
  </si>
  <si>
    <t>21:0387:000598:0004:0016:00</t>
  </si>
  <si>
    <t>12MOB-M081A01-007</t>
  </si>
  <si>
    <t>13-0134-P09-026--</t>
  </si>
  <si>
    <t>21:1191:002493</t>
  </si>
  <si>
    <t>21:0387:000598:0004:0017:00</t>
  </si>
  <si>
    <t>12MOB-M081A01-008</t>
  </si>
  <si>
    <t>13-0134-P09-027--</t>
  </si>
  <si>
    <t>21:1191:002494</t>
  </si>
  <si>
    <t>21:0387:000598:0004:0018:00</t>
  </si>
  <si>
    <t>12MOB-M081A01-009</t>
  </si>
  <si>
    <t>13-0134-P09-028--</t>
  </si>
  <si>
    <t>21:1191:002495</t>
  </si>
  <si>
    <t>21:0387:000598:0004:0019:00</t>
  </si>
  <si>
    <t>12MOB-M081A01-010</t>
  </si>
  <si>
    <t>13-0134-P11-010--</t>
  </si>
  <si>
    <t>21:1191:002496</t>
  </si>
  <si>
    <t>21:0387:000598:0004:0020:00</t>
  </si>
  <si>
    <t>12MOB-M082A01-002</t>
  </si>
  <si>
    <t>13-0134-P09-029--</t>
  </si>
  <si>
    <t>21:1191:002497</t>
  </si>
  <si>
    <t>21:0387:000599:0004:0012:00</t>
  </si>
  <si>
    <t>12MOB-M082A01-003</t>
  </si>
  <si>
    <t>13-0134-P09-030--</t>
  </si>
  <si>
    <t>21:1191:002498</t>
  </si>
  <si>
    <t>21:0387:000599:0004:0013:00</t>
  </si>
  <si>
    <t>12MOB-M082A01-004</t>
  </si>
  <si>
    <t>13-0134-P09-031--</t>
  </si>
  <si>
    <t>21:1191:002499</t>
  </si>
  <si>
    <t>21:0387:000599:0004:0014:00</t>
  </si>
  <si>
    <t>12MOB-M082A01-005</t>
  </si>
  <si>
    <t>13-0134-P09-032--</t>
  </si>
  <si>
    <t>21:1191:002500</t>
  </si>
  <si>
    <t>21:0387:000599:0004:0015:00</t>
  </si>
  <si>
    <t>12MOB-M082A01-006</t>
  </si>
  <si>
    <t>13-0134-P09-033--</t>
  </si>
  <si>
    <t>21:1191:002501</t>
  </si>
  <si>
    <t>21:0387:000599:0004:0016:00</t>
  </si>
  <si>
    <t>12MOB-M082A01-007</t>
  </si>
  <si>
    <t>13-0134-P09-034--</t>
  </si>
  <si>
    <t>21:1191:002502</t>
  </si>
  <si>
    <t>21:0387:000599:0004:0017:00</t>
  </si>
  <si>
    <t>12MOB-M082A01-008</t>
  </si>
  <si>
    <t>13-0134-P09-035--</t>
  </si>
  <si>
    <t>21:1191:002503</t>
  </si>
  <si>
    <t>21:0387:000599:0004:0018:00</t>
  </si>
  <si>
    <t>12MOB-M082A01-009</t>
  </si>
  <si>
    <t>13-0134-P09-036--</t>
  </si>
  <si>
    <t>21:1191:002504</t>
  </si>
  <si>
    <t>21:0387:000599:0004:0019:00</t>
  </si>
  <si>
    <t>12MOB-M082A01-010</t>
  </si>
  <si>
    <t>13-0134-P09-037--</t>
  </si>
  <si>
    <t>21:1191:002505</t>
  </si>
  <si>
    <t>21:0387:000599:0004:0020:00</t>
  </si>
  <si>
    <t>12MOB-M082A01-011</t>
  </si>
  <si>
    <t>13-0134-P09-038--</t>
  </si>
  <si>
    <t>21:1191:002506</t>
  </si>
  <si>
    <t>21:0387:000599:0004:0021:00</t>
  </si>
  <si>
    <t>12MOB-M085A01-021</t>
  </si>
  <si>
    <t>13-0134-P09-039--</t>
  </si>
  <si>
    <t>21:1191:002507</t>
  </si>
  <si>
    <t>21:0387:000602:0004:0031:00</t>
  </si>
  <si>
    <t>12MOB-M085A01-022</t>
  </si>
  <si>
    <t>13-0134-P09-040--</t>
  </si>
  <si>
    <t>21:1191:002508</t>
  </si>
  <si>
    <t>21:0387:000602:0004:0032:00</t>
  </si>
  <si>
    <t>12MOB-M093A01-017</t>
  </si>
  <si>
    <t>13-0134-P09-041--</t>
  </si>
  <si>
    <t>21:1191:002509</t>
  </si>
  <si>
    <t>21:0387:000610:0004:0027:00</t>
  </si>
  <si>
    <t>12MOB-M093A01-018</t>
  </si>
  <si>
    <t>13-0134-P09-042--</t>
  </si>
  <si>
    <t>21:1191:002510</t>
  </si>
  <si>
    <t>21:0387:000610:0004:0028:00</t>
  </si>
  <si>
    <t>12MOB-M093A01-019</t>
  </si>
  <si>
    <t>13-0134-P09-043--</t>
  </si>
  <si>
    <t>21:1191:002511</t>
  </si>
  <si>
    <t>21:0387:000610:0004:0029:00</t>
  </si>
  <si>
    <t>12MOB-M093A01-020</t>
  </si>
  <si>
    <t>13-0134-P09-044--</t>
  </si>
  <si>
    <t>21:1191:002512</t>
  </si>
  <si>
    <t>21:0387:000610:0004:0030:00</t>
  </si>
  <si>
    <t>12MOB-M093A01-021</t>
  </si>
  <si>
    <t>13-0134-P09-045--</t>
  </si>
  <si>
    <t>21:1191:002513</t>
  </si>
  <si>
    <t>21:0387:000610:0004:0031:00</t>
  </si>
  <si>
    <t>12MOB-M093A01-022</t>
  </si>
  <si>
    <t>13-0134-P09-046--</t>
  </si>
  <si>
    <t>21:1191:002514</t>
  </si>
  <si>
    <t>21:0387:000610:0004:0032:00</t>
  </si>
  <si>
    <t>12MOB-M094A01-035</t>
  </si>
  <si>
    <t>13-0134-P09-047--</t>
  </si>
  <si>
    <t>21:1191:002515</t>
  </si>
  <si>
    <t>21:0387:000611:0004:0045:00</t>
  </si>
  <si>
    <t>12MOB-M094A01-036</t>
  </si>
  <si>
    <t>13-0134-P09-048--</t>
  </si>
  <si>
    <t>21:1191:002516</t>
  </si>
  <si>
    <t>21:0387:000611:0004:0046:00</t>
  </si>
  <si>
    <t>12MOB-M094A01-037</t>
  </si>
  <si>
    <t>13-0134-P09-049--</t>
  </si>
  <si>
    <t>21:1191:002517</t>
  </si>
  <si>
    <t>21:0387:000611:0004:0047:00</t>
  </si>
  <si>
    <t>12MOB-M094A01-038</t>
  </si>
  <si>
    <t>13-0134-P09-050--</t>
  </si>
  <si>
    <t>21:1191:002518</t>
  </si>
  <si>
    <t>21:0387:000611:0004:0048:00</t>
  </si>
  <si>
    <t>12MOB-M094A01-039</t>
  </si>
  <si>
    <t>13-0134-P09-051--</t>
  </si>
  <si>
    <t>21:1191:002519</t>
  </si>
  <si>
    <t>21:0387:000611:0004:0049:00</t>
  </si>
  <si>
    <t>12MOB-M094A01-040</t>
  </si>
  <si>
    <t>13-0134-P09-052--</t>
  </si>
  <si>
    <t>21:1191:002520</t>
  </si>
  <si>
    <t>21:0387:000611:0004:0050:00</t>
  </si>
  <si>
    <t>12MOB-M094A01-041</t>
  </si>
  <si>
    <t>13-0134-P09-053--</t>
  </si>
  <si>
    <t>21:1191:002521</t>
  </si>
  <si>
    <t>21:0387:000611:0004:0051:00</t>
  </si>
  <si>
    <t>12MOB-M094A01-042</t>
  </si>
  <si>
    <t>13-0134-P09-054--</t>
  </si>
  <si>
    <t>21:1191:002522</t>
  </si>
  <si>
    <t>21:0387:000611:0004:0052:00</t>
  </si>
  <si>
    <t>12MOB-M094A01-043</t>
  </si>
  <si>
    <t>13-0134-P09-055--</t>
  </si>
  <si>
    <t>21:1191:002523</t>
  </si>
  <si>
    <t>21:0387:000611:0004:0053:00</t>
  </si>
  <si>
    <t>12MOB-M094A01-044</t>
  </si>
  <si>
    <t>13-0134-P09-056--</t>
  </si>
  <si>
    <t>21:1191:002524</t>
  </si>
  <si>
    <t>21:0387:000611:0004:0054:00</t>
  </si>
  <si>
    <t>12MOB-M094A01-045</t>
  </si>
  <si>
    <t>13-0134-P09-057--</t>
  </si>
  <si>
    <t>21:1191:002525</t>
  </si>
  <si>
    <t>21:0387:000611:0004:0055:00</t>
  </si>
  <si>
    <t>12MOB-M095A01-021</t>
  </si>
  <si>
    <t>13-0134-P09-058--</t>
  </si>
  <si>
    <t>21:1191:002526</t>
  </si>
  <si>
    <t>21:0387:000612:0004:0031:00</t>
  </si>
  <si>
    <t>12MOB-M095A01-022</t>
  </si>
  <si>
    <t>13-0134-P09-059--</t>
  </si>
  <si>
    <t>21:1191:002527</t>
  </si>
  <si>
    <t>21:0387:000612:0004:0032:00</t>
  </si>
  <si>
    <t>12MOB-M095A01-023</t>
  </si>
  <si>
    <t>13-0134-P09-060--</t>
  </si>
  <si>
    <t>21:1191:002528</t>
  </si>
  <si>
    <t>21:0387:000612:0004:0033:00</t>
  </si>
  <si>
    <t>12MOB-M095A01-024</t>
  </si>
  <si>
    <t>13-0134-P09-061--</t>
  </si>
  <si>
    <t>21:1191:002529</t>
  </si>
  <si>
    <t>21:0387:000612:0004:0034:00</t>
  </si>
  <si>
    <t>12MOB-M095A01-025</t>
  </si>
  <si>
    <t>13-0134-P09-062--</t>
  </si>
  <si>
    <t>21:1191:002530</t>
  </si>
  <si>
    <t>21:0387:000612:0004:0035:00</t>
  </si>
  <si>
    <t>12MOB-M095A01-026</t>
  </si>
  <si>
    <t>13-0134-P09-063--</t>
  </si>
  <si>
    <t>21:1191:002531</t>
  </si>
  <si>
    <t>21:0387:000612:0004:0036:00</t>
  </si>
  <si>
    <t>12MOB-M095A01-027</t>
  </si>
  <si>
    <t>13-0134-P09-064--</t>
  </si>
  <si>
    <t>21:1191:002532</t>
  </si>
  <si>
    <t>21:0387:000612:0004:0037:00</t>
  </si>
  <si>
    <t>12MOB-M095A01-028</t>
  </si>
  <si>
    <t>13-0134-P09-065--</t>
  </si>
  <si>
    <t>21:1191:002533</t>
  </si>
  <si>
    <t>21:0387:000612:0004:0038:00</t>
  </si>
  <si>
    <t>12MOB-M095A01-029</t>
  </si>
  <si>
    <t>13-0134-P09-066--</t>
  </si>
  <si>
    <t>21:1191:002534</t>
  </si>
  <si>
    <t>21:0387:000612:0004:0039:00</t>
  </si>
  <si>
    <t>12MOB-M095A01-030</t>
  </si>
  <si>
    <t>13-0134-P11-011--</t>
  </si>
  <si>
    <t>21:1191:002535</t>
  </si>
  <si>
    <t>21:0387:000612:0004:0040:00</t>
  </si>
  <si>
    <t>12MOB-M099A01-006</t>
  </si>
  <si>
    <t>13-0134-P09-067--</t>
  </si>
  <si>
    <t>21:1191:002536</t>
  </si>
  <si>
    <t>21:0387:000616:0004:0016:00</t>
  </si>
  <si>
    <t>12MOB-M099A01-007</t>
  </si>
  <si>
    <t>13-0134-P11-012--</t>
  </si>
  <si>
    <t>21:1191:002537</t>
  </si>
  <si>
    <t>21:0387:000616:0004:0017:00</t>
  </si>
  <si>
    <t>12MOB-M100A01-003</t>
  </si>
  <si>
    <t>13-0134-P09-068--</t>
  </si>
  <si>
    <t>21:1191:002538</t>
  </si>
  <si>
    <t>21:0387:000617:0004:0013:00</t>
  </si>
  <si>
    <t>12MOB-M100A01-004</t>
  </si>
  <si>
    <t>13-0134-P09-069--</t>
  </si>
  <si>
    <t>21:1191:002539</t>
  </si>
  <si>
    <t>21:0387:000617:0004:0014:00</t>
  </si>
  <si>
    <t>12MOB-M100A01-005</t>
  </si>
  <si>
    <t>13-0134-P09-070--</t>
  </si>
  <si>
    <t>21:1191:002540</t>
  </si>
  <si>
    <t>21:0387:000617:0004:0015:00</t>
  </si>
  <si>
    <t>12MOB-M100A01-006</t>
  </si>
  <si>
    <t>13-0134-P09-071--</t>
  </si>
  <si>
    <t>21:1191:002541</t>
  </si>
  <si>
    <t>21:0387:000617:0004:0016:00</t>
  </si>
  <si>
    <t>12MOB-M100A01-007</t>
  </si>
  <si>
    <t>13-0134-P09-072--</t>
  </si>
  <si>
    <t>21:1191:002542</t>
  </si>
  <si>
    <t>21:0387:000617:0004:0017:00</t>
  </si>
  <si>
    <t>12MOB-M100A01-008</t>
  </si>
  <si>
    <t>13-0134-P09-073--</t>
  </si>
  <si>
    <t>21:1191:002543</t>
  </si>
  <si>
    <t>21:0387:000617:0004:0018:00</t>
  </si>
  <si>
    <t>12MOB-M100A01-009</t>
  </si>
  <si>
    <t>13-0134-P11-013--</t>
  </si>
  <si>
    <t>21:1191:002544</t>
  </si>
  <si>
    <t>21:0387:000617:0004:0019:00</t>
  </si>
  <si>
    <t>12MOB-M103A01-010</t>
  </si>
  <si>
    <t>13-0134-P09-074--</t>
  </si>
  <si>
    <t>21:1191:002545</t>
  </si>
  <si>
    <t>21:0387:000620:0004:0020:00</t>
  </si>
  <si>
    <t>12MOB-M106A01-021</t>
  </si>
  <si>
    <t>13-0134-P09-075--</t>
  </si>
  <si>
    <t>21:1191:002546</t>
  </si>
  <si>
    <t>21:0387:000623:0004:0031:00</t>
  </si>
  <si>
    <t>12MOB-M123A01-015</t>
  </si>
  <si>
    <t>13-0134-P09-076--</t>
  </si>
  <si>
    <t>21:1191:002547</t>
  </si>
  <si>
    <t>21:0387:000640:0004:0025:00</t>
  </si>
  <si>
    <t>12MOB-M123A01-016</t>
  </si>
  <si>
    <t>13-0134-P09-077--</t>
  </si>
  <si>
    <t>21:1191:002548</t>
  </si>
  <si>
    <t>21:0387:000640:0004:0026:00</t>
  </si>
  <si>
    <t>12MOB-M123A01-017</t>
  </si>
  <si>
    <t>13-0134-P09-078--</t>
  </si>
  <si>
    <t>21:1191:002549</t>
  </si>
  <si>
    <t>21:0387:000640:0004:0027:00</t>
  </si>
  <si>
    <t>12MOB-M123A01-018</t>
  </si>
  <si>
    <t>13-0134-P09-079--</t>
  </si>
  <si>
    <t>21:1191:002550</t>
  </si>
  <si>
    <t>21:0387:000640:0004:0028:00</t>
  </si>
  <si>
    <t>12MOB-M123A01-019</t>
  </si>
  <si>
    <t>13-0134-P09-080--</t>
  </si>
  <si>
    <t>21:1191:002551</t>
  </si>
  <si>
    <t>21:0387:000640:0004:0029:00</t>
  </si>
  <si>
    <t>12MOB-M127A01-001</t>
  </si>
  <si>
    <t>13-0134-P09-081--</t>
  </si>
  <si>
    <t>21:1191:002552</t>
  </si>
  <si>
    <t>21:0387:000644:0004:0011:00</t>
  </si>
  <si>
    <t>12MOB-M127A01-002</t>
  </si>
  <si>
    <t>13-0134-P09-082--</t>
  </si>
  <si>
    <t>21:1191:002553</t>
  </si>
  <si>
    <t>21:0387:000644:0004:0012:00</t>
  </si>
  <si>
    <t>12MOB-M127A01-003</t>
  </si>
  <si>
    <t>13-0134-P09-083--</t>
  </si>
  <si>
    <t>21:1191:002554</t>
  </si>
  <si>
    <t>21:0387:000644:0004:0013:00</t>
  </si>
  <si>
    <t>12MOB-M127A01-004</t>
  </si>
  <si>
    <t>13-0134-P09-084--</t>
  </si>
  <si>
    <t>21:1191:002555</t>
  </si>
  <si>
    <t>21:0387:000644:0004:0014:00</t>
  </si>
  <si>
    <t>12MOB-M127A01-005</t>
  </si>
  <si>
    <t>13-0134-P09-085--</t>
  </si>
  <si>
    <t>21:1191:002556</t>
  </si>
  <si>
    <t>21:0387:000644:0004:0015:00</t>
  </si>
  <si>
    <t>12MOB-M127A01-006</t>
  </si>
  <si>
    <t>13-0134-P09-086--</t>
  </si>
  <si>
    <t>21:1191:002557</t>
  </si>
  <si>
    <t>21:0387:000644:0004:0016:00</t>
  </si>
  <si>
    <t>12MOB-M127A01-007</t>
  </si>
  <si>
    <t>13-0134-P09-087--</t>
  </si>
  <si>
    <t>21:1191:002558</t>
  </si>
  <si>
    <t>21:0387:000644:0004:0017:00</t>
  </si>
  <si>
    <t>12MOB-M127A01-008</t>
  </si>
  <si>
    <t>13-0134-P09-088--</t>
  </si>
  <si>
    <t>21:1191:002559</t>
  </si>
  <si>
    <t>21:0387:000644:0004:0018:00</t>
  </si>
  <si>
    <t>12MOB-M127A01-009</t>
  </si>
  <si>
    <t>13-0134-P09-089--</t>
  </si>
  <si>
    <t>21:1191:002560</t>
  </si>
  <si>
    <t>21:0387:000644:0004:0019:00</t>
  </si>
  <si>
    <t>12MOB-M127A01-010</t>
  </si>
  <si>
    <t>13-0134-P09-090--</t>
  </si>
  <si>
    <t>21:1191:002561</t>
  </si>
  <si>
    <t>21:0387:000644:0004:0020:00</t>
  </si>
  <si>
    <t>12MOB-M127A01-011</t>
  </si>
  <si>
    <t>13-0134-P09-091--</t>
  </si>
  <si>
    <t>21:1191:002562</t>
  </si>
  <si>
    <t>21:0387:000644:0004:0021:00</t>
  </si>
  <si>
    <t>12MOB-M127A01-012</t>
  </si>
  <si>
    <t>13-0134-P09-092--</t>
  </si>
  <si>
    <t>21:1191:002563</t>
  </si>
  <si>
    <t>21:0387:000644:0004:0022:00</t>
  </si>
  <si>
    <t>12MOB-M127A01-013</t>
  </si>
  <si>
    <t>13-0134-P09-093--</t>
  </si>
  <si>
    <t>21:1191:002564</t>
  </si>
  <si>
    <t>21:0387:000644:0004:0023:00</t>
  </si>
  <si>
    <t>12MOB-M127A01-014</t>
  </si>
  <si>
    <t>13-0134-P09-094--</t>
  </si>
  <si>
    <t>21:1191:002565</t>
  </si>
  <si>
    <t>21:0387:000644:0004:0024:00</t>
  </si>
  <si>
    <t>12MOB-M127A01-015</t>
  </si>
  <si>
    <t>13-0134-P09-095--</t>
  </si>
  <si>
    <t>21:1191:002566</t>
  </si>
  <si>
    <t>21:0387:000644:0004:0025:00</t>
  </si>
  <si>
    <t>12MOB-M127A01-016</t>
  </si>
  <si>
    <t>13-0134-P09-096--</t>
  </si>
  <si>
    <t>21:1191:002567</t>
  </si>
  <si>
    <t>21:0387:000644:0004:0026:00</t>
  </si>
  <si>
    <t>12MOB-M127A01-017</t>
  </si>
  <si>
    <t>13-0134-P09-097--</t>
  </si>
  <si>
    <t>21:1191:002568</t>
  </si>
  <si>
    <t>21:0387:000644:0004:0027:00</t>
  </si>
  <si>
    <t>12MOB-M127A01-018</t>
  </si>
  <si>
    <t>13-0134-P09-098--</t>
  </si>
  <si>
    <t>21:1191:002569</t>
  </si>
  <si>
    <t>21:0387:000644:0004:0028:00</t>
  </si>
  <si>
    <t>12MOB-M127A01-019</t>
  </si>
  <si>
    <t>13-0134-P09-099--</t>
  </si>
  <si>
    <t>21:1191:002570</t>
  </si>
  <si>
    <t>21:0387:000644:0004:0029:00</t>
  </si>
  <si>
    <t>12MOB-M127A01-020</t>
  </si>
  <si>
    <t>13-0134-P09-100--</t>
  </si>
  <si>
    <t>21:1191:002571</t>
  </si>
  <si>
    <t>21:0387:000644:0004:0030:00</t>
  </si>
  <si>
    <t>12MOB-M127A01-021</t>
  </si>
  <si>
    <t>13-0134-P09-101--</t>
  </si>
  <si>
    <t>21:1191:002572</t>
  </si>
  <si>
    <t>21:0387:000644:0004:0031:00</t>
  </si>
  <si>
    <t>12MOB-M127A01-022</t>
  </si>
  <si>
    <t>13-0134-P09-102--</t>
  </si>
  <si>
    <t>21:1191:002573</t>
  </si>
  <si>
    <t>21:0387:000644:0004:0032:00</t>
  </si>
  <si>
    <t>12MOB-M127A01-023</t>
  </si>
  <si>
    <t>13-0134-P09-103--</t>
  </si>
  <si>
    <t>21:1191:002574</t>
  </si>
  <si>
    <t>21:0387:000644:0004:0033:00</t>
  </si>
  <si>
    <t>12MOB-M127A01-024</t>
  </si>
  <si>
    <t>13-0134-P09-104--</t>
  </si>
  <si>
    <t>21:1191:002575</t>
  </si>
  <si>
    <t>21:0387:000644:0004:0034:00</t>
  </si>
  <si>
    <t>12MOB-M127A01-025</t>
  </si>
  <si>
    <t>13-0134-P11-014--</t>
  </si>
  <si>
    <t>21:1191:002576</t>
  </si>
  <si>
    <t>21:0387:000644:0004:0035:00</t>
  </si>
  <si>
    <t>12MOB-M128A01-008</t>
  </si>
  <si>
    <t>13-0134-P09-105--</t>
  </si>
  <si>
    <t>21:1191:002577</t>
  </si>
  <si>
    <t>21:0387:000645:0004:0018:00</t>
  </si>
  <si>
    <t>12MOB-M128A01-009</t>
  </si>
  <si>
    <t>13-0134-P09-106--</t>
  </si>
  <si>
    <t>21:1191:002578</t>
  </si>
  <si>
    <t>21:0387:000645:0004:0019:00</t>
  </si>
  <si>
    <t>12MOB-M128A01-010</t>
  </si>
  <si>
    <t>13-0134-P09-107--</t>
  </si>
  <si>
    <t>21:1191:002579</t>
  </si>
  <si>
    <t>21:0387:000645:0004:0020:00</t>
  </si>
  <si>
    <t>12MOB-M128A01-011</t>
  </si>
  <si>
    <t>13-0134-P09-108--</t>
  </si>
  <si>
    <t>21:1191:002580</t>
  </si>
  <si>
    <t>21:0387:000645:0004:0021:00</t>
  </si>
  <si>
    <t>12MOB-M128A01-012</t>
  </si>
  <si>
    <t>13-0134-P09-109--</t>
  </si>
  <si>
    <t>21:1191:002581</t>
  </si>
  <si>
    <t>21:0387:000645:0004:0022:00</t>
  </si>
  <si>
    <t>12MOB-M128A01-013</t>
  </si>
  <si>
    <t>13-0134-P09-110--</t>
  </si>
  <si>
    <t>21:1191:002582</t>
  </si>
  <si>
    <t>21:0387:000645:0004:0023:00</t>
  </si>
  <si>
    <t>12MOB-M129A01-015</t>
  </si>
  <si>
    <t>13-0134-P09-111--</t>
  </si>
  <si>
    <t>21:1191:002583</t>
  </si>
  <si>
    <t>21:0387:000646:0004:0025:00</t>
  </si>
  <si>
    <t>12MOB-M131A01-014</t>
  </si>
  <si>
    <t>13-0134-P09-112--</t>
  </si>
  <si>
    <t>21:1191:002584</t>
  </si>
  <si>
    <t>21:0387:000648:0004:0024:00</t>
  </si>
  <si>
    <t>12MOB-M131A01-015</t>
  </si>
  <si>
    <t>13-0134-P09-113--</t>
  </si>
  <si>
    <t>21:1191:002585</t>
  </si>
  <si>
    <t>21:0387:000648:0004:0025:00</t>
  </si>
  <si>
    <t>12MOB-M134A01-016</t>
  </si>
  <si>
    <t>13-0134-P09-114--</t>
  </si>
  <si>
    <t>21:1191:002586</t>
  </si>
  <si>
    <t>21:0387:000652:0004:0026:00</t>
  </si>
  <si>
    <t>12MOB-M134A01-017</t>
  </si>
  <si>
    <t>13-0134-P09-115--</t>
  </si>
  <si>
    <t>21:1191:002587</t>
  </si>
  <si>
    <t>21:0387:000652:0004:0027:00</t>
  </si>
  <si>
    <t>12MOB-M134A01-018</t>
  </si>
  <si>
    <t>13-0134-P09-116--</t>
  </si>
  <si>
    <t>21:1191:002588</t>
  </si>
  <si>
    <t>21:0387:000652:0004:0028:00</t>
  </si>
  <si>
    <t>12MOB-M134A01-019</t>
  </si>
  <si>
    <t>13-0134-P09-117--</t>
  </si>
  <si>
    <t>21:1191:002589</t>
  </si>
  <si>
    <t>21:0387:000652:0004:0029:00</t>
  </si>
  <si>
    <t>12MOB-M134A01-020</t>
  </si>
  <si>
    <t>13-0134-P09-118--</t>
  </si>
  <si>
    <t>21:1191:002590</t>
  </si>
  <si>
    <t>21:0387:000652:0004:0030:00</t>
  </si>
  <si>
    <t>12MOB-M134A01-021</t>
  </si>
  <si>
    <t>13-0134-P09-119--</t>
  </si>
  <si>
    <t>21:1191:002591</t>
  </si>
  <si>
    <t>21:0387:000652:0004:0031:00</t>
  </si>
  <si>
    <t>12MOB-M134A01-022</t>
  </si>
  <si>
    <t>13-0134-P11-015--</t>
  </si>
  <si>
    <t>21:1191:002592</t>
  </si>
  <si>
    <t>21:0387:000652:0004:0032:00</t>
  </si>
  <si>
    <t>12MOB-M134A01-023</t>
  </si>
  <si>
    <t>13-0134-P11-016--</t>
  </si>
  <si>
    <t>21:1191:002593</t>
  </si>
  <si>
    <t>21:0387:000652:0004:0033:00</t>
  </si>
  <si>
    <t>12MOB-M134A01-024</t>
  </si>
  <si>
    <t>13-0134-P11-017--</t>
  </si>
  <si>
    <t>21:1191:002594</t>
  </si>
  <si>
    <t>21:0387:000652:0004:0034:00</t>
  </si>
  <si>
    <t>12MOB-M143A01-025</t>
  </si>
  <si>
    <t>13-0134-P09-120--</t>
  </si>
  <si>
    <t>21:1191:002595</t>
  </si>
  <si>
    <t>21:0387:000661:0004:0035:00</t>
  </si>
  <si>
    <t>12MOB-M143A01-026</t>
  </si>
  <si>
    <t>13-0134-P09-121--</t>
  </si>
  <si>
    <t>21:1191:002596</t>
  </si>
  <si>
    <t>21:0387:000661:0004:0036:00</t>
  </si>
  <si>
    <t>12MOB-M143A01-027</t>
  </si>
  <si>
    <t>13-0134-P09-122--</t>
  </si>
  <si>
    <t>21:1191:002597</t>
  </si>
  <si>
    <t>21:0387:000661:0004:0037:00</t>
  </si>
  <si>
    <t>12MOB-M143A01-028</t>
  </si>
  <si>
    <t>13-0134-P09-123--</t>
  </si>
  <si>
    <t>21:1191:002598</t>
  </si>
  <si>
    <t>21:0387:000661:0004:0038:00</t>
  </si>
  <si>
    <t>12MOB-M143A01-029</t>
  </si>
  <si>
    <t>13-0134-P09-124--</t>
  </si>
  <si>
    <t>21:1191:002599</t>
  </si>
  <si>
    <t>21:0387:000661:0004:0039:00</t>
  </si>
  <si>
    <t>12MOB-M143A01-030</t>
  </si>
  <si>
    <t>13-0134-P09-125--</t>
  </si>
  <si>
    <t>21:1191:002600</t>
  </si>
  <si>
    <t>21:0387:000661:0004:0040:00</t>
  </si>
  <si>
    <t>12MOB-M143A01-031</t>
  </si>
  <si>
    <t>13-0134-P09-126--</t>
  </si>
  <si>
    <t>21:1191:002601</t>
  </si>
  <si>
    <t>21:0387:000661:0004:0041:00</t>
  </si>
  <si>
    <t>12MOB-M143A01-032</t>
  </si>
  <si>
    <t>13-0134-P09-127--</t>
  </si>
  <si>
    <t>21:1191:002602</t>
  </si>
  <si>
    <t>21:0387:000661:0004:0042:00</t>
  </si>
  <si>
    <t>12MOB-M143A01-033</t>
  </si>
  <si>
    <t>13-0134-P09-128--</t>
  </si>
  <si>
    <t>21:1191:002603</t>
  </si>
  <si>
    <t>21:0387:000661:0004:0043:00</t>
  </si>
  <si>
    <t>12MOB-M143A01-034</t>
  </si>
  <si>
    <t>13-0134-P09-129--</t>
  </si>
  <si>
    <t>21:1191:002604</t>
  </si>
  <si>
    <t>21:0387:000661:0004:0044:00</t>
  </si>
  <si>
    <t>12MOB-M143A01-035</t>
  </si>
  <si>
    <t>13-0134-P09-130--</t>
  </si>
  <si>
    <t>21:1191:002605</t>
  </si>
  <si>
    <t>21:0387:000661:0004:0045:00</t>
  </si>
  <si>
    <t>12MOB-M143A01-036</t>
  </si>
  <si>
    <t>13-0134-P09-131--</t>
  </si>
  <si>
    <t>21:1191:002606</t>
  </si>
  <si>
    <t>21:0387:000661:0004:0046:00</t>
  </si>
  <si>
    <t>12MOB-M143A01-037</t>
  </si>
  <si>
    <t>13-0134-P09-132--</t>
  </si>
  <si>
    <t>21:1191:002607</t>
  </si>
  <si>
    <t>21:0387:000661:0004:0047:00</t>
  </si>
  <si>
    <t>12MOB-M143A01-038</t>
  </si>
  <si>
    <t>13-0134-P09-133--</t>
  </si>
  <si>
    <t>21:1191:002608</t>
  </si>
  <si>
    <t>21:0387:000661:0004:0048:00</t>
  </si>
  <si>
    <t>12MOB-M143A01-039</t>
  </si>
  <si>
    <t>13-0134-P09-134--</t>
  </si>
  <si>
    <t>21:1191:002609</t>
  </si>
  <si>
    <t>21:0387:000661:0004:0049:00</t>
  </si>
  <si>
    <t>12MOB-M143A01-040</t>
  </si>
  <si>
    <t>13-0134-P09-135--</t>
  </si>
  <si>
    <t>21:1191:002610</t>
  </si>
  <si>
    <t>21:0387:000661:0004:0050:00</t>
  </si>
  <si>
    <t>12MOB-M143A01-041</t>
  </si>
  <si>
    <t>13-0134-P09-136--</t>
  </si>
  <si>
    <t>21:1191:002611</t>
  </si>
  <si>
    <t>21:0387:000661:0004:0051:00</t>
  </si>
  <si>
    <t>12MOB-M143A01-042</t>
  </si>
  <si>
    <t>13-0134-P09-137--</t>
  </si>
  <si>
    <t>21:1191:002612</t>
  </si>
  <si>
    <t>21:0387:000661:0004:0052:00</t>
  </si>
  <si>
    <t>12MOB-M143A01-043</t>
  </si>
  <si>
    <t>13-0134-P09-138--</t>
  </si>
  <si>
    <t>21:1191:002613</t>
  </si>
  <si>
    <t>21:0387:000661:0004:0053:00</t>
  </si>
  <si>
    <t>12MOB-M143A01-044</t>
  </si>
  <si>
    <t>13-0134-P11-018--</t>
  </si>
  <si>
    <t>21:1191:002614</t>
  </si>
  <si>
    <t>21:0387:000661:0004:0054:00</t>
  </si>
  <si>
    <t>12MOB-M144C01-008</t>
  </si>
  <si>
    <t>13-0134-P09-139--</t>
  </si>
  <si>
    <t>21:1191:002615</t>
  </si>
  <si>
    <t>21:0387:000662:0004:0018:00</t>
  </si>
  <si>
    <t>12MOB-M144C01-009</t>
  </si>
  <si>
    <t>13-0134-P09-140--</t>
  </si>
  <si>
    <t>21:1191:002616</t>
  </si>
  <si>
    <t>21:0387:000662:0004:0019:00</t>
  </si>
  <si>
    <t>12MOB-M144C01-010</t>
  </si>
  <si>
    <t>13-0134-P09-141--</t>
  </si>
  <si>
    <t>21:1191:002617</t>
  </si>
  <si>
    <t>21:0387:000662:0004:0020:00</t>
  </si>
  <si>
    <t>12MOB-M144C01-011</t>
  </si>
  <si>
    <t>13-0134-P09-142--</t>
  </si>
  <si>
    <t>21:1191:002618</t>
  </si>
  <si>
    <t>21:0387:000662:0004:0021:00</t>
  </si>
  <si>
    <t>12MOB-M144C01-012</t>
  </si>
  <si>
    <t>13-0134-P09-143--</t>
  </si>
  <si>
    <t>21:1191:002619</t>
  </si>
  <si>
    <t>21:0387:000662:0004:0022:00</t>
  </si>
  <si>
    <t>12MOB-M144C01-013</t>
  </si>
  <si>
    <t>13-0134-P09-144--</t>
  </si>
  <si>
    <t>21:1191:002620</t>
  </si>
  <si>
    <t>21:0387:000662:0004:0023:00</t>
  </si>
  <si>
    <t>12MOB-M144C01-014</t>
  </si>
  <si>
    <t>13-0134-P09-145--</t>
  </si>
  <si>
    <t>21:1191:002621</t>
  </si>
  <si>
    <t>21:0387:000662:0004:0024:00</t>
  </si>
  <si>
    <t>12MOB-M144C01-015</t>
  </si>
  <si>
    <t>13-0134-P09-146--</t>
  </si>
  <si>
    <t>21:1191:002622</t>
  </si>
  <si>
    <t>21:0387:000662:0004:0025:00</t>
  </si>
  <si>
    <t>12MOB-M144C01-016</t>
  </si>
  <si>
    <t>13-0134-P09-147--</t>
  </si>
  <si>
    <t>21:1191:002623</t>
  </si>
  <si>
    <t>21:0387:000662:0004:0026:00</t>
  </si>
  <si>
    <t>12MOB-M144C01-017</t>
  </si>
  <si>
    <t>13-0134-P09-148--</t>
  </si>
  <si>
    <t>21:1191:002624</t>
  </si>
  <si>
    <t>21:0387:000662:0004:0027:00</t>
  </si>
  <si>
    <t>12MOB-M144C01-018</t>
  </si>
  <si>
    <t>13-0134-P09-149--</t>
  </si>
  <si>
    <t>21:1191:002625</t>
  </si>
  <si>
    <t>21:0387:000662:0004:0028:00</t>
  </si>
  <si>
    <t>12MOB-M144C01-019</t>
  </si>
  <si>
    <t>13-0134-P09-150--</t>
  </si>
  <si>
    <t>21:1191:002626</t>
  </si>
  <si>
    <t>21:0387:000662:0004:0029:00</t>
  </si>
  <si>
    <t>12MOB-M144C01-020</t>
  </si>
  <si>
    <t>13-0134-P09-151--</t>
  </si>
  <si>
    <t>21:1191:002627</t>
  </si>
  <si>
    <t>21:0387:000662:0004:0030:00</t>
  </si>
  <si>
    <t>12MOB-M144C01-021</t>
  </si>
  <si>
    <t>13-0134-P09-152--</t>
  </si>
  <si>
    <t>21:1191:002628</t>
  </si>
  <si>
    <t>21:0387:000662:0004:0031:00</t>
  </si>
  <si>
    <t>12MOB-M144C01-022</t>
  </si>
  <si>
    <t>13-0134-P09-153--</t>
  </si>
  <si>
    <t>21:1191:002629</t>
  </si>
  <si>
    <t>21:0387:000662:0004:0032:00</t>
  </si>
  <si>
    <t>12MOB-M144C01-023</t>
  </si>
  <si>
    <t>13-0134-P09-154--</t>
  </si>
  <si>
    <t>21:1191:002630</t>
  </si>
  <si>
    <t>21:0387:000662:0004:0033:00</t>
  </si>
  <si>
    <t>12MOB-M144C01-024</t>
  </si>
  <si>
    <t>13-0134-P09-155--</t>
  </si>
  <si>
    <t>21:1191:002631</t>
  </si>
  <si>
    <t>21:0387:000662:0004:0034:00</t>
  </si>
  <si>
    <t>12MOB-M144C01-025</t>
  </si>
  <si>
    <t>13-0134-P09-156--</t>
  </si>
  <si>
    <t>21:1191:002632</t>
  </si>
  <si>
    <t>21:0387:000662:0004:0035:00</t>
  </si>
  <si>
    <t>12MOB-M144C01-026</t>
  </si>
  <si>
    <t>13-0134-P09-157--</t>
  </si>
  <si>
    <t>21:1191:002633</t>
  </si>
  <si>
    <t>21:0387:000662:0004:0036:00</t>
  </si>
  <si>
    <t>12MOB-M144C01-027</t>
  </si>
  <si>
    <t>13-0134-P09-158--</t>
  </si>
  <si>
    <t>21:1191:002634</t>
  </si>
  <si>
    <t>21:0387:000662:0004:0037:00</t>
  </si>
  <si>
    <t>12MOB-M144C01-028</t>
  </si>
  <si>
    <t>13-0134-P09-159--</t>
  </si>
  <si>
    <t>21:1191:002635</t>
  </si>
  <si>
    <t>21:0387:000662:0004:0038:00</t>
  </si>
  <si>
    <t>12MOB-M144C01-029</t>
  </si>
  <si>
    <t>13-0134-P09-160--</t>
  </si>
  <si>
    <t>21:1191:002636</t>
  </si>
  <si>
    <t>21:0387:000662:0004:0039:00</t>
  </si>
  <si>
    <t>12MOB-M144C01-030</t>
  </si>
  <si>
    <t>13-0134-P11-019--</t>
  </si>
  <si>
    <t>21:1191:002637</t>
  </si>
  <si>
    <t>21:0387:000662:0004:0040:00</t>
  </si>
  <si>
    <t>12MOB-M144C01-031</t>
  </si>
  <si>
    <t>13-0134-P11-020--</t>
  </si>
  <si>
    <t>21:1191:002638</t>
  </si>
  <si>
    <t>21:0387:000662:0004:0041:00</t>
  </si>
  <si>
    <t>12MOB-M144C01-032</t>
  </si>
  <si>
    <t>13-0134-P11-021--</t>
  </si>
  <si>
    <t>21:1191:002639</t>
  </si>
  <si>
    <t>21:0387:000662:0004:0042:00</t>
  </si>
  <si>
    <t>12MOB-M146B01-014</t>
  </si>
  <si>
    <t>13-0134-P09-161--</t>
  </si>
  <si>
    <t>21:1191:002640</t>
  </si>
  <si>
    <t>21:0387:000664:0005:0024:00</t>
  </si>
  <si>
    <t>12MOB-M146B01-015</t>
  </si>
  <si>
    <t>13-0134-P09-162--</t>
  </si>
  <si>
    <t>21:1191:002641</t>
  </si>
  <si>
    <t>21:0387:000664:0005:0025:00</t>
  </si>
  <si>
    <t>12MOB-M146B01-016</t>
  </si>
  <si>
    <t>13-0134-P09-163--</t>
  </si>
  <si>
    <t>21:1191:002642</t>
  </si>
  <si>
    <t>21:0387:000664:0005:0026:00</t>
  </si>
  <si>
    <t>12MOB-M146B01-017</t>
  </si>
  <si>
    <t>13-0134-P09-164--</t>
  </si>
  <si>
    <t>21:1191:002643</t>
  </si>
  <si>
    <t>21:0387:000664:0005:0027:00</t>
  </si>
  <si>
    <t>12MOB-M146B01-018</t>
  </si>
  <si>
    <t>13-0134-P09-165--</t>
  </si>
  <si>
    <t>21:1191:002644</t>
  </si>
  <si>
    <t>21:0387:000664:0005:0028:00</t>
  </si>
  <si>
    <t>12MOB-M146B01-019</t>
  </si>
  <si>
    <t>13-0134-P09-166--</t>
  </si>
  <si>
    <t>21:1191:002645</t>
  </si>
  <si>
    <t>21:0387:000664:0005:0029:00</t>
  </si>
  <si>
    <t>12MOB-M146B01-020</t>
  </si>
  <si>
    <t>13-0134-P09-167--</t>
  </si>
  <si>
    <t>21:1191:002646</t>
  </si>
  <si>
    <t>21:0387:000664:0005:0030:00</t>
  </si>
  <si>
    <t>12MOB-M146B01-021</t>
  </si>
  <si>
    <t>13-0134-P09-168--</t>
  </si>
  <si>
    <t>21:1191:002647</t>
  </si>
  <si>
    <t>21:0387:000664:0005:0031:00</t>
  </si>
  <si>
    <t>12MOB-M146B01-022</t>
  </si>
  <si>
    <t>13-0134-P09-169--</t>
  </si>
  <si>
    <t>21:1191:002648</t>
  </si>
  <si>
    <t>21:0387:000664:0005:0032:00</t>
  </si>
  <si>
    <t>12MOB-M146B01-023-r1</t>
  </si>
  <si>
    <t>13-0134-P09-170-r1</t>
  </si>
  <si>
    <t>21:1191:002649</t>
  </si>
  <si>
    <t>21:0387:000664:0005:0033:01</t>
  </si>
  <si>
    <t>12MOB-M146B01-023-r2</t>
  </si>
  <si>
    <t>13-0134-P09-170-r2</t>
  </si>
  <si>
    <t>21:1191:002650</t>
  </si>
  <si>
    <t>21:0387:000664:0005:0033:02</t>
  </si>
  <si>
    <t>12MOB-M151A01-009</t>
  </si>
  <si>
    <t>13-0134-P09-171--</t>
  </si>
  <si>
    <t>21:1191:002651</t>
  </si>
  <si>
    <t>21:0387:000669:0004:0019:00</t>
  </si>
  <si>
    <t>12MOB-M151A01-010</t>
  </si>
  <si>
    <t>13-0134-P09-172--</t>
  </si>
  <si>
    <t>21:1191:002652</t>
  </si>
  <si>
    <t>21:0387:000669:0004:0020:00</t>
  </si>
  <si>
    <t>12MOB-M151A01-011</t>
  </si>
  <si>
    <t>13-0134-P09-173--</t>
  </si>
  <si>
    <t>21:1191:002653</t>
  </si>
  <si>
    <t>21:0387:000669:0004:0021:00</t>
  </si>
  <si>
    <t>12MOB-M151A01-012</t>
  </si>
  <si>
    <t>13-0134-P09-174--</t>
  </si>
  <si>
    <t>21:1191:002654</t>
  </si>
  <si>
    <t>21:0387:000669:0004:0022:00</t>
  </si>
  <si>
    <t>12MOB-M151A01-013</t>
  </si>
  <si>
    <t>13-0134-P09-175--</t>
  </si>
  <si>
    <t>21:1191:002655</t>
  </si>
  <si>
    <t>21:0387:000669:0004:0023:00</t>
  </si>
  <si>
    <t>12MOB-M151A01-014</t>
  </si>
  <si>
    <t>13-0134-P09-176--</t>
  </si>
  <si>
    <t>21:1191:002656</t>
  </si>
  <si>
    <t>21:0387:000669:0004:0024:00</t>
  </si>
  <si>
    <t>12MOB-M151A01-015</t>
  </si>
  <si>
    <t>13-0134-P09-177--</t>
  </si>
  <si>
    <t>21:1191:002657</t>
  </si>
  <si>
    <t>21:0387:000669:0004:0025:00</t>
  </si>
  <si>
    <t>12MOB-M151A01-016</t>
  </si>
  <si>
    <t>13-0134-P09-178--</t>
  </si>
  <si>
    <t>21:1191:002658</t>
  </si>
  <si>
    <t>21:0387:000669:0004:0026:00</t>
  </si>
  <si>
    <t>12MOB-M157A01-023</t>
  </si>
  <si>
    <t>13-0134-P09-179--</t>
  </si>
  <si>
    <t>21:1191:002659</t>
  </si>
  <si>
    <t>21:0387:000675:0004:0033:00</t>
  </si>
  <si>
    <t>12MOB-M162A01-027</t>
  </si>
  <si>
    <t>13-0134-P09-180--</t>
  </si>
  <si>
    <t>21:1191:002660</t>
  </si>
  <si>
    <t>21:0387:000680:0004:0037:00</t>
  </si>
  <si>
    <t>12MOB-M165A01-034</t>
  </si>
  <si>
    <t>13-0134-P09-181--</t>
  </si>
  <si>
    <t>21:1191:002661</t>
  </si>
  <si>
    <t>21:0387:000683:0004:0044:00</t>
  </si>
  <si>
    <t>12MOB-M165A01-035</t>
  </si>
  <si>
    <t>13-0134-P09-182--</t>
  </si>
  <si>
    <t>21:1191:002662</t>
  </si>
  <si>
    <t>21:0387:000683:0004:0045:00</t>
  </si>
  <si>
    <t>12MOB-M165A01-036</t>
  </si>
  <si>
    <t>13-0134-P09-183--</t>
  </si>
  <si>
    <t>21:1191:002663</t>
  </si>
  <si>
    <t>21:0387:000683:0004:0046:00</t>
  </si>
  <si>
    <t>12MOB-M165A01-037</t>
  </si>
  <si>
    <t>13-0134-P09-184--</t>
  </si>
  <si>
    <t>21:1191:002664</t>
  </si>
  <si>
    <t>21:0387:000683:0004:0047:00</t>
  </si>
  <si>
    <t>12MOB-M168A01-005</t>
  </si>
  <si>
    <t>13-0134-P09-185--</t>
  </si>
  <si>
    <t>21:1191:002665</t>
  </si>
  <si>
    <t>21:0387:000686:0004:0015:00</t>
  </si>
  <si>
    <t>12MOB-M168A01-006</t>
  </si>
  <si>
    <t>13-0134-P09-186--</t>
  </si>
  <si>
    <t>21:1191:002666</t>
  </si>
  <si>
    <t>21:0387:000686:0004:0016:00</t>
  </si>
  <si>
    <t>12MOB-M168A01-007</t>
  </si>
  <si>
    <t>13-0134-P09-187--</t>
  </si>
  <si>
    <t>21:1191:002667</t>
  </si>
  <si>
    <t>21:0387:000686:0004:0017:00</t>
  </si>
  <si>
    <t>12MOB-M171A01-027</t>
  </si>
  <si>
    <t>13-0134-P09-188--</t>
  </si>
  <si>
    <t>21:1191:002668</t>
  </si>
  <si>
    <t>21:0387:000689:0004:0037:00</t>
  </si>
  <si>
    <t>12MOB-M171A01-028</t>
  </si>
  <si>
    <t>13-0134-P09-189--</t>
  </si>
  <si>
    <t>21:1191:002669</t>
  </si>
  <si>
    <t>21:0387:000689:0004:0038:00</t>
  </si>
  <si>
    <t>12MOB-M171A01-029</t>
  </si>
  <si>
    <t>13-0134-P09-190--</t>
  </si>
  <si>
    <t>21:1191:002670</t>
  </si>
  <si>
    <t>21:0387:000689:0004:0039:00</t>
  </si>
  <si>
    <t>12MOB-M171A01-030</t>
  </si>
  <si>
    <t>13-0134-P09-191--</t>
  </si>
  <si>
    <t>21:1191:002671</t>
  </si>
  <si>
    <t>21:0387:000689:0004:0040:00</t>
  </si>
  <si>
    <t>12MOB-M174A01-022</t>
  </si>
  <si>
    <t>13-0134-P09-192--</t>
  </si>
  <si>
    <t>21:1191:002672</t>
  </si>
  <si>
    <t>21:0387:000692:0004:0032:00</t>
  </si>
  <si>
    <t>12MOB-M174A01-023</t>
  </si>
  <si>
    <t>13-0134-P11-022--</t>
  </si>
  <si>
    <t>21:1191:002673</t>
  </si>
  <si>
    <t>21:0387:000692:0004:0033:00</t>
  </si>
  <si>
    <t>12MOB-M176A01-023</t>
  </si>
  <si>
    <t>13-0134-P09-193--</t>
  </si>
  <si>
    <t>21:1191:002674</t>
  </si>
  <si>
    <t>21:0387:000694:0004:0033:00</t>
  </si>
  <si>
    <t>12MOB-M176A01-024</t>
  </si>
  <si>
    <t>13-0134-P09-194--</t>
  </si>
  <si>
    <t>21:1191:002675</t>
  </si>
  <si>
    <t>21:0387:000694:0004:0034:00</t>
  </si>
  <si>
    <t>12MOB-M176A01-025</t>
  </si>
  <si>
    <t>13-0134-P09-195--</t>
  </si>
  <si>
    <t>21:1191:002676</t>
  </si>
  <si>
    <t>21:0387:000694:0004:0035:00</t>
  </si>
  <si>
    <t>12MOB-M176A01-026</t>
  </si>
  <si>
    <t>13-0134-P09-196--</t>
  </si>
  <si>
    <t>21:1191:002677</t>
  </si>
  <si>
    <t>21:0387:000694:0004:0036:00</t>
  </si>
  <si>
    <t>12MOB-M178A01-007</t>
  </si>
  <si>
    <t>13-0134-P10-001--</t>
  </si>
  <si>
    <t>21:1191:002678</t>
  </si>
  <si>
    <t>21:0387:000696:0004:0017:00</t>
  </si>
  <si>
    <t>12MOB-M178A01-008</t>
  </si>
  <si>
    <t>13-0134-P10-002--</t>
  </si>
  <si>
    <t>21:1191:002679</t>
  </si>
  <si>
    <t>21:0387:000696:0004:0018:00</t>
  </si>
  <si>
    <t>12MOB-M179B01-020</t>
  </si>
  <si>
    <t>13-0134-P10-003--</t>
  </si>
  <si>
    <t>21:1191:002680</t>
  </si>
  <si>
    <t>21:0387:000697:0005:0030:00</t>
  </si>
  <si>
    <t>12MOB-M179B01-021</t>
  </si>
  <si>
    <t>13-0134-P10-004--</t>
  </si>
  <si>
    <t>21:1191:002681</t>
  </si>
  <si>
    <t>21:0387:000697:0005:0031:00</t>
  </si>
  <si>
    <t>12MOB-M179B01-022</t>
  </si>
  <si>
    <t>13-0134-P10-005--</t>
  </si>
  <si>
    <t>21:1191:002682</t>
  </si>
  <si>
    <t>21:0387:000697:0005:0032:00</t>
  </si>
  <si>
    <t>12MOB-M179B01-023</t>
  </si>
  <si>
    <t>13-0134-P10-006--</t>
  </si>
  <si>
    <t>21:1191:002683</t>
  </si>
  <si>
    <t>21:0387:000697:0005:0033:00</t>
  </si>
  <si>
    <t>12MOB-M180A01-013</t>
  </si>
  <si>
    <t>13-0134-P10-007--</t>
  </si>
  <si>
    <t>21:1191:002684</t>
  </si>
  <si>
    <t>21:0387:000698:0004:0023:00</t>
  </si>
  <si>
    <t>12MOB-M182A01-028</t>
  </si>
  <si>
    <t>13-0134-P10-008--</t>
  </si>
  <si>
    <t>21:1191:002685</t>
  </si>
  <si>
    <t>21:0387:000700:0004:0038:00</t>
  </si>
  <si>
    <t>12MOB-M182A01-029</t>
  </si>
  <si>
    <t>13-0134-P10-009--</t>
  </si>
  <si>
    <t>21:1191:002686</t>
  </si>
  <si>
    <t>21:0387:000700:0004:0039:00</t>
  </si>
  <si>
    <t>12MOB-M182A01-030</t>
  </si>
  <si>
    <t>13-0134-P10-010--</t>
  </si>
  <si>
    <t>21:1191:002687</t>
  </si>
  <si>
    <t>21:0387:000700:0004:0040:00</t>
  </si>
  <si>
    <t>12MOB-M182A01-031</t>
  </si>
  <si>
    <t>13-0134-P10-011--</t>
  </si>
  <si>
    <t>21:1191:002688</t>
  </si>
  <si>
    <t>21:0387:000700:0004:0041:00</t>
  </si>
  <si>
    <t>12MOB-M182A01-032</t>
  </si>
  <si>
    <t>13-0134-P10-012--</t>
  </si>
  <si>
    <t>21:1191:002689</t>
  </si>
  <si>
    <t>21:0387:000700:0004:0042:00</t>
  </si>
  <si>
    <t>CR_PRB2011_4_01</t>
  </si>
  <si>
    <t>21:1191:002690</t>
  </si>
  <si>
    <t>CR_PRB2011_4_02</t>
  </si>
  <si>
    <t>21:1191:002691</t>
  </si>
  <si>
    <t>CR_PRB2011_4_03</t>
  </si>
  <si>
    <t>21:1191:002692</t>
  </si>
  <si>
    <t>CR_PRB2011_4_04</t>
  </si>
  <si>
    <t>21:1191:002693</t>
  </si>
  <si>
    <t>CR_PRB2011_4_05</t>
  </si>
  <si>
    <t>21:1191:002694</t>
  </si>
  <si>
    <t>CR_PRB2011_4_06</t>
  </si>
  <si>
    <t>21:1191:002695</t>
  </si>
  <si>
    <t>CR_PRB2011_4_07</t>
  </si>
  <si>
    <t>21:1191:002696</t>
  </si>
  <si>
    <t>CR_PRB2011_4_08</t>
  </si>
  <si>
    <t>21:1191:002697</t>
  </si>
  <si>
    <t>CR_PRB2011_4_09</t>
  </si>
  <si>
    <t>21:1191:002698</t>
  </si>
  <si>
    <t>CR_PRB2011_4_10</t>
  </si>
  <si>
    <t>21:1191:002699</t>
  </si>
  <si>
    <t>CR_PRB2011_4_11</t>
  </si>
  <si>
    <t>21:1191:002700</t>
  </si>
  <si>
    <t>CR_PRB2011_4_12</t>
  </si>
  <si>
    <t>21:1191:002701</t>
  </si>
  <si>
    <t>CR_PRB2011_4_13</t>
  </si>
  <si>
    <t>21:1191:002702</t>
  </si>
  <si>
    <t>CR_PRB2011_4_14</t>
  </si>
  <si>
    <t>21:1191:002703</t>
  </si>
  <si>
    <t>CR_PRB2011_4_15</t>
  </si>
  <si>
    <t>21:1191:002704</t>
  </si>
  <si>
    <t>CR_PRB2011_4_16</t>
  </si>
  <si>
    <t>21:1191:002705</t>
  </si>
  <si>
    <t>CR_PRB2011_4_17</t>
  </si>
  <si>
    <t>21:1191:002706</t>
  </si>
  <si>
    <t>CR_PRB2011_4_18</t>
  </si>
  <si>
    <t>21:1191:002707</t>
  </si>
  <si>
    <t>CR_PRB2011_4_19</t>
  </si>
  <si>
    <t>21:1191:002708</t>
  </si>
  <si>
    <t>CR_PRB2011_4_20</t>
  </si>
  <si>
    <t>21:1191:002709</t>
  </si>
  <si>
    <t>CR_PRB2011_4_21</t>
  </si>
  <si>
    <t>21:1191:002710</t>
  </si>
  <si>
    <t>CR_PRB2011_4_22</t>
  </si>
  <si>
    <t>21:1191:002711</t>
  </si>
  <si>
    <t>CR_PRB2011_4_23</t>
  </si>
  <si>
    <t>21:1191:002712</t>
  </si>
  <si>
    <t>CR_PRB2011_4_24</t>
  </si>
  <si>
    <t>21:1191:002713</t>
  </si>
  <si>
    <t>CR_PRB2011_4_25</t>
  </si>
  <si>
    <t>21:1191:002714</t>
  </si>
  <si>
    <t>CR_PRB2011_4_26</t>
  </si>
  <si>
    <t>21:1191:002715</t>
  </si>
  <si>
    <t>CR_PRB2011_4_27</t>
  </si>
  <si>
    <t>21:1191:002716</t>
  </si>
  <si>
    <t>CR_PRB2011_4_28</t>
  </si>
  <si>
    <t>21:1191:002717</t>
  </si>
  <si>
    <t>CR_PRB2011_4_29</t>
  </si>
  <si>
    <t>21:1191:002718</t>
  </si>
  <si>
    <t>CR_PRB2011_4_30</t>
  </si>
  <si>
    <t>21:1191:002719</t>
  </si>
  <si>
    <t>CR_PRB2011_4_31</t>
  </si>
  <si>
    <t>21:1191:002720</t>
  </si>
  <si>
    <t>CR_PRB2011_4_32</t>
  </si>
  <si>
    <t>21:1191:002721</t>
  </si>
  <si>
    <t>CR_PRB2012_4_01</t>
  </si>
  <si>
    <t>21:1191:002722</t>
  </si>
  <si>
    <t>CR_PRB2012_4_02</t>
  </si>
  <si>
    <t>21:1191:002723</t>
  </si>
  <si>
    <t>CR_PRB2012_4_03</t>
  </si>
  <si>
    <t>21:1191:002724</t>
  </si>
  <si>
    <t>CR_PRB2012_4_04</t>
  </si>
  <si>
    <t>21:1191:002725</t>
  </si>
  <si>
    <t>CR_PRB2012_4_05</t>
  </si>
  <si>
    <t>21:1191:002726</t>
  </si>
  <si>
    <t>CR_PRB2012_4_06</t>
  </si>
  <si>
    <t>21:1191:002727</t>
  </si>
  <si>
    <t>CR_PRB2012_4_07</t>
  </si>
  <si>
    <t>21:1191:002728</t>
  </si>
  <si>
    <t>CR_PRB2012_4_08</t>
  </si>
  <si>
    <t>21:1191:002729</t>
  </si>
  <si>
    <t>CR_PRB2012_4_09</t>
  </si>
  <si>
    <t>21:1191:002730</t>
  </si>
  <si>
    <t>CR_PRB2012_4_10</t>
  </si>
  <si>
    <t>21:1191:002731</t>
  </si>
  <si>
    <t>CR_PRB2012_4_11</t>
  </si>
  <si>
    <t>21:1191:002732</t>
  </si>
  <si>
    <t>CR_PRB2012_4_12</t>
  </si>
  <si>
    <t>21:1191:002733</t>
  </si>
  <si>
    <t>CR_PRB2012_4_13</t>
  </si>
  <si>
    <t>21:1191:002734</t>
  </si>
  <si>
    <t>CR_PRB2012_4_14</t>
  </si>
  <si>
    <t>21:1191:002735</t>
  </si>
  <si>
    <t>CR_PRB2012_4_15</t>
  </si>
  <si>
    <t>21:1191:002736</t>
  </si>
  <si>
    <t>CR_PRB2012_4_16</t>
  </si>
  <si>
    <t>21:1191:002737</t>
  </si>
  <si>
    <t>CR_PRB2012_4_17</t>
  </si>
  <si>
    <t>21:1191:002738</t>
  </si>
  <si>
    <t>CR_PRB2012_4_18</t>
  </si>
  <si>
    <t>21:1191:002739</t>
  </si>
  <si>
    <t>CR_PRB2012_4_19</t>
  </si>
  <si>
    <t>21:1191:002740</t>
  </si>
  <si>
    <t>CR_PRB2012_4_20</t>
  </si>
  <si>
    <t>21:1191:002741</t>
  </si>
  <si>
    <t>CR_PRB2012_4_21</t>
  </si>
  <si>
    <t>21:1191:002742</t>
  </si>
  <si>
    <t>CR_PRB2012_4_22</t>
  </si>
  <si>
    <t>21:1191:002743</t>
  </si>
  <si>
    <t>CR_PRB2012_4_23</t>
  </si>
  <si>
    <t>21:1191:002744</t>
  </si>
  <si>
    <t>CR_PRB2012_4_24</t>
  </si>
  <si>
    <t>21:1191:002745</t>
  </si>
  <si>
    <t>CR_PRB2012_4_25</t>
  </si>
  <si>
    <t>21:1191:002746</t>
  </si>
  <si>
    <t>CR_PRB2012_4_26</t>
  </si>
  <si>
    <t>21:1191:002747</t>
  </si>
  <si>
    <t>CR_PRB2012_4_27</t>
  </si>
  <si>
    <t>21:1191:002748</t>
  </si>
  <si>
    <t>CR_PRB2012_4_28</t>
  </si>
  <si>
    <t>21:1191:002749</t>
  </si>
  <si>
    <t>CR_PRB2012_4_29</t>
  </si>
  <si>
    <t>21:1191:002750</t>
  </si>
  <si>
    <t>CR_PRB2012_4_30</t>
  </si>
  <si>
    <t>21:1191:002751</t>
  </si>
  <si>
    <t>CR_PRB2012_4_31</t>
  </si>
  <si>
    <t>21:1191:002752</t>
  </si>
  <si>
    <t>CR_PRB2012_4_32</t>
  </si>
  <si>
    <t>21:1191:002753</t>
  </si>
  <si>
    <t>CR_PRB2012_4_33</t>
  </si>
  <si>
    <t>21:1191:002754</t>
  </si>
  <si>
    <t>CR_PRB2012_4_34</t>
  </si>
  <si>
    <t>21:1191:002755</t>
  </si>
  <si>
    <t>CR_PRB2012_4_35</t>
  </si>
  <si>
    <t>21:1191:002756</t>
  </si>
  <si>
    <t>CR_PRB2012_4_36</t>
  </si>
  <si>
    <t>21:1191:002757</t>
  </si>
  <si>
    <t>CR_PRB2012_4_37</t>
  </si>
  <si>
    <t>21:1191:002758</t>
  </si>
  <si>
    <t>CR_PRB2012_4_38</t>
  </si>
  <si>
    <t>21:1191:002759</t>
  </si>
  <si>
    <t>CR_PRB2012_4_39</t>
  </si>
  <si>
    <t>21:1191:002760</t>
  </si>
  <si>
    <t>CR_PRB2012_4_40</t>
  </si>
  <si>
    <t>21:1191:002761</t>
  </si>
  <si>
    <t>CR_PRB2012_4_41</t>
  </si>
  <si>
    <t>21:1191:002762</t>
  </si>
  <si>
    <t>CR_PRB2012_4_42</t>
  </si>
  <si>
    <t>21:1191:002763</t>
  </si>
  <si>
    <t>CR_PRB2012_4_43</t>
  </si>
  <si>
    <t>21:1191:002764</t>
  </si>
  <si>
    <t>CR_PRB2012_4_44</t>
  </si>
  <si>
    <t>21:1191:002765</t>
  </si>
  <si>
    <t>CR_PRB2012_4_45</t>
  </si>
  <si>
    <t>21:1191:002766</t>
  </si>
  <si>
    <t>CR_PRB2012_4_46</t>
  </si>
  <si>
    <t>21:1191:002767</t>
  </si>
  <si>
    <t>CR_PRB2012_4_47</t>
  </si>
  <si>
    <t>21:1191:002768</t>
  </si>
  <si>
    <t>CR_PRB2012_4_48</t>
  </si>
  <si>
    <t>21:1191:002769</t>
  </si>
  <si>
    <t>CR_PRB2012_4_49</t>
  </si>
  <si>
    <t>21:1191:002770</t>
  </si>
  <si>
    <t>11MOB-C007A01-001</t>
  </si>
  <si>
    <t>12-0530-P03-066--</t>
  </si>
  <si>
    <t>21:1191:002771</t>
  </si>
  <si>
    <t>21:0387:000080:0007:0011:00</t>
  </si>
  <si>
    <t>11MOB-C051C01-002</t>
  </si>
  <si>
    <t>12-0530-P03-067--</t>
  </si>
  <si>
    <t>21:1191:002772</t>
  </si>
  <si>
    <t>21:0387:000124:0004:0012:00</t>
  </si>
  <si>
    <t>11MOB-C090A01-003</t>
  </si>
  <si>
    <t>12-0530-P03-068--</t>
  </si>
  <si>
    <t>21:1191:002773</t>
  </si>
  <si>
    <t>21:0387:000163:0004:0013:00</t>
  </si>
  <si>
    <t>11MOB-C090A01-004</t>
  </si>
  <si>
    <t>12-0530-P03-069--</t>
  </si>
  <si>
    <t>21:1191:002774</t>
  </si>
  <si>
    <t>21:0387:000163:0004:0014:00</t>
  </si>
  <si>
    <t>11MOB-M008B01-002</t>
  </si>
  <si>
    <t>12-0530-P03-070--</t>
  </si>
  <si>
    <t>21:1191:002775</t>
  </si>
  <si>
    <t>21:0387:000194:0004:0012:00</t>
  </si>
  <si>
    <t>12MOB-C032A01-001</t>
  </si>
  <si>
    <t>13-0134-P01-045--</t>
  </si>
  <si>
    <t>21:1191:002776</t>
  </si>
  <si>
    <t>21:0387:000314</t>
  </si>
  <si>
    <t>21:0387:000314:0004:0011:00</t>
  </si>
  <si>
    <t>12MOB-C042A01-010</t>
  </si>
  <si>
    <t>13-0134-P01-046--</t>
  </si>
  <si>
    <t>21:1191:002777</t>
  </si>
  <si>
    <t>21:0387:000323:0004:0020:00</t>
  </si>
  <si>
    <t>12MOB-C056A01-005</t>
  </si>
  <si>
    <t>13-0134-P01-047--</t>
  </si>
  <si>
    <t>21:1191:002778</t>
  </si>
  <si>
    <t>21:0387:000337:0004:0015:00</t>
  </si>
  <si>
    <t>12MOB-C093A01-027</t>
  </si>
  <si>
    <t>13-0134-P01-048--</t>
  </si>
  <si>
    <t>21:1191:002779</t>
  </si>
  <si>
    <t>21:0387:000374:0004:0037:00</t>
  </si>
  <si>
    <t>12MOB-C123A01-001</t>
  </si>
  <si>
    <t>13-0134-P01-049--</t>
  </si>
  <si>
    <t>21:1191:002780</t>
  </si>
  <si>
    <t>21:0387:000404</t>
  </si>
  <si>
    <t>21:0387:000404:0007:0011:00</t>
  </si>
  <si>
    <t>12MOB-C126A01-006</t>
  </si>
  <si>
    <t>13-0134-P01-050--</t>
  </si>
  <si>
    <t>21:1191:002781</t>
  </si>
  <si>
    <t>21:0387:000407:0004:0016:00</t>
  </si>
  <si>
    <t>12MOB-C137A01-007</t>
  </si>
  <si>
    <t>13-0134-P01-051--</t>
  </si>
  <si>
    <t>21:1191:002782</t>
  </si>
  <si>
    <t>21:0387:000418:0004:0017:00</t>
  </si>
  <si>
    <t>12MOB-C138A01-001</t>
  </si>
  <si>
    <t>13-0134-P01-052--</t>
  </si>
  <si>
    <t>21:1191:002783</t>
  </si>
  <si>
    <t>21:0387:000419</t>
  </si>
  <si>
    <t>21:0387:000419:0004:0011:00</t>
  </si>
  <si>
    <t>12MOB-C151A01-001</t>
  </si>
  <si>
    <t>13-0134-P01-053--</t>
  </si>
  <si>
    <t>21:1191:002784</t>
  </si>
  <si>
    <t>21:0387:000432</t>
  </si>
  <si>
    <t>21:0387:000432:0004:0011:00</t>
  </si>
  <si>
    <t>12MOB-C180A01-005</t>
  </si>
  <si>
    <t>13-0134-P01-054--</t>
  </si>
  <si>
    <t>21:1191:002785</t>
  </si>
  <si>
    <t>21:0387:000461:0004:0015:00</t>
  </si>
  <si>
    <t>12MOB-C182A01-021</t>
  </si>
  <si>
    <t>13-0134-P01-055--</t>
  </si>
  <si>
    <t>21:1191:002786</t>
  </si>
  <si>
    <t>21:0387:000463:0004:0031:00</t>
  </si>
  <si>
    <t>12MOB-C191A01-002</t>
  </si>
  <si>
    <t>13-0134-P01-056--</t>
  </si>
  <si>
    <t>21:1191:002787</t>
  </si>
  <si>
    <t>21:0387:000472:0004:0012:00</t>
  </si>
  <si>
    <t>12MOB-C193A01-005</t>
  </si>
  <si>
    <t>13-0134-P01-057--</t>
  </si>
  <si>
    <t>21:1191:002788</t>
  </si>
  <si>
    <t>21:0387:000474:0004:0015:00</t>
  </si>
  <si>
    <t>12MOB-C194A01-005</t>
  </si>
  <si>
    <t>13-0134-P01-058--</t>
  </si>
  <si>
    <t>21:1191:002789</t>
  </si>
  <si>
    <t>21:0387:000475:0004:0015:00</t>
  </si>
  <si>
    <t>12MOB-C216A01-049</t>
  </si>
  <si>
    <t>13-0134-P01-059--</t>
  </si>
  <si>
    <t>21:1191:002790</t>
  </si>
  <si>
    <t>21:0387:000497:0004:0059:00</t>
  </si>
  <si>
    <t>12MOB-M007A01-021</t>
  </si>
  <si>
    <t>13-0134-P01-060--</t>
  </si>
  <si>
    <t>21:1191:002791</t>
  </si>
  <si>
    <t>21:0387:000524:0004:0031:00</t>
  </si>
  <si>
    <t>12MOB-M015A01-001</t>
  </si>
  <si>
    <t>13-0134-P01-061--</t>
  </si>
  <si>
    <t>21:1191:002792</t>
  </si>
  <si>
    <t>21:0387:000532</t>
  </si>
  <si>
    <t>21:0387:000532:0004:0011:00</t>
  </si>
  <si>
    <t>12MOB-M023A01-042</t>
  </si>
  <si>
    <t>13-0134-P01-062--</t>
  </si>
  <si>
    <t>21:1191:002793</t>
  </si>
  <si>
    <t>21:0387:000540:0004:0052:00</t>
  </si>
  <si>
    <t>12MOB-M030A01-005</t>
  </si>
  <si>
    <t>13-0134-P01-063--</t>
  </si>
  <si>
    <t>21:1191:002794</t>
  </si>
  <si>
    <t>21:0387:000547:0004:0015:00</t>
  </si>
  <si>
    <t>12MOB-M030A01-006</t>
  </si>
  <si>
    <t>13-0134-P01-064--</t>
  </si>
  <si>
    <t>21:1191:002795</t>
  </si>
  <si>
    <t>21:0387:000547:0004:0016:00</t>
  </si>
  <si>
    <t>12MOB-M031A01-038</t>
  </si>
  <si>
    <t>13-0134-P01-065--</t>
  </si>
  <si>
    <t>21:1191:002796</t>
  </si>
  <si>
    <t>21:0387:000548:0004:0048:00</t>
  </si>
  <si>
    <t>12MOB-M099A01-008</t>
  </si>
  <si>
    <t>13-0134-P01-066--</t>
  </si>
  <si>
    <t>21:1191:002797</t>
  </si>
  <si>
    <t>21:0387:000616:0004:0018:00</t>
  </si>
  <si>
    <t>12MOB-M100A01-010</t>
  </si>
  <si>
    <t>13-0134-P01-067--</t>
  </si>
  <si>
    <t>21:1191:002798</t>
  </si>
  <si>
    <t>21:0387:000617:0004:0020:00</t>
  </si>
  <si>
    <t>12MOB-M134A01-025</t>
  </si>
  <si>
    <t>13-0134-P01-068--</t>
  </si>
  <si>
    <t>21:1191:002799</t>
  </si>
  <si>
    <t>21:0387:000652:0004:0035:00</t>
  </si>
  <si>
    <t>12MOB-M176A01-029</t>
  </si>
  <si>
    <t>13-0134-P01-069--</t>
  </si>
  <si>
    <t>21:1191:002800</t>
  </si>
  <si>
    <t>21:0387:000694:0004:0039:00</t>
  </si>
  <si>
    <t>CR_PRB2011_5_01</t>
  </si>
  <si>
    <t>21:1191:002801</t>
  </si>
  <si>
    <t>CR_PRB2011_5_02</t>
  </si>
  <si>
    <t>21:1191:002802</t>
  </si>
  <si>
    <t>CR_PRB2011_5_03</t>
  </si>
  <si>
    <t>21:1191:002803</t>
  </si>
  <si>
    <t>CR_PRB2012_5_01</t>
  </si>
  <si>
    <t>21:1191:002804</t>
  </si>
  <si>
    <t>CR_PRB2012_5_02</t>
  </si>
  <si>
    <t>21:1191:002805</t>
  </si>
  <si>
    <t>CR_PRB2012_5_03</t>
  </si>
  <si>
    <t>21:1191:002806</t>
  </si>
  <si>
    <t>CR_PRB2012_5_04</t>
  </si>
  <si>
    <t>21:1191:002807</t>
  </si>
  <si>
    <t>11MOB-C046A01-003</t>
  </si>
  <si>
    <t>12-0530-P03-072--</t>
  </si>
  <si>
    <t>21:1191:002808</t>
  </si>
  <si>
    <t>21:0387:000119:0004:0013:00</t>
  </si>
  <si>
    <t>11MOB-C048A01-006</t>
  </si>
  <si>
    <t>12-0530-P03-064--</t>
  </si>
  <si>
    <t>21:1191:002809</t>
  </si>
  <si>
    <t>21:0387:000121:0004:0016:00</t>
  </si>
  <si>
    <t>11MOB-C059A01-009</t>
  </si>
  <si>
    <t>12-0530-P03-073--</t>
  </si>
  <si>
    <t>21:1191:002810</t>
  </si>
  <si>
    <t>21:0387:000132:0004:0019:00</t>
  </si>
  <si>
    <t>11MOB-C067A01-008</t>
  </si>
  <si>
    <t>12-0530-P03-075--</t>
  </si>
  <si>
    <t>21:1191:002811</t>
  </si>
  <si>
    <t>21:0387:000140:0004:0018:00</t>
  </si>
  <si>
    <t>11MOB-M009A01-001</t>
  </si>
  <si>
    <t>12-0530-P03-076--</t>
  </si>
  <si>
    <t>21:1191:002812</t>
  </si>
  <si>
    <t>21:0387:000195:0004:0011:00</t>
  </si>
  <si>
    <t>11MOB-M049A01-004</t>
  </si>
  <si>
    <t>12-0530-P03-077--</t>
  </si>
  <si>
    <t>21:1191:002813</t>
  </si>
  <si>
    <t>21:0387:000235:0004:0014:00</t>
  </si>
  <si>
    <t>11MOB-M093A01-009</t>
  </si>
  <si>
    <t>12-0530-P03-079--</t>
  </si>
  <si>
    <t>21:1191:002814</t>
  </si>
  <si>
    <t>21:0387:000279:0004:0019:00</t>
  </si>
  <si>
    <t>11MOB-M094A01-010</t>
  </si>
  <si>
    <t>12-0530-P03-080--</t>
  </si>
  <si>
    <t>21:1191:002815</t>
  </si>
  <si>
    <t>21:0387:000280:0004:0020:00</t>
  </si>
  <si>
    <t>12MOB-C042A01-001</t>
  </si>
  <si>
    <t>13-0134-P01-040--</t>
  </si>
  <si>
    <t>21:1191:002816</t>
  </si>
  <si>
    <t>21:0387:000323:0004:0011:00</t>
  </si>
  <si>
    <t>12MOB-C043A01-013</t>
  </si>
  <si>
    <t>13-0134-P02-034--</t>
  </si>
  <si>
    <t>21:1191:002817</t>
  </si>
  <si>
    <t>21:0387:000324:0004:0023:00</t>
  </si>
  <si>
    <t>12MOB-C048A01-002</t>
  </si>
  <si>
    <t>13-0134-P01-032--</t>
  </si>
  <si>
    <t>21:1191:002818</t>
  </si>
  <si>
    <t>21:0387:000329:0004:0012:00</t>
  </si>
  <si>
    <t>12MOB-C048A01-003</t>
  </si>
  <si>
    <t>13-0134-P01-033--</t>
  </si>
  <si>
    <t>21:1191:002819</t>
  </si>
  <si>
    <t>21:0387:000329:0004:0013:00</t>
  </si>
  <si>
    <t>12MOB-C048A01-004</t>
  </si>
  <si>
    <t>13-0134-P01-034--</t>
  </si>
  <si>
    <t>21:1191:002820</t>
  </si>
  <si>
    <t>21:0387:000329:0004:0014:00</t>
  </si>
  <si>
    <t>12MOB-C048A01-005</t>
  </si>
  <si>
    <t>13-0134-P01-035--</t>
  </si>
  <si>
    <t>21:1191:002821</t>
  </si>
  <si>
    <t>21:0387:000329:0004:0015:00</t>
  </si>
  <si>
    <t>12MOB-C048A01-006</t>
  </si>
  <si>
    <t>13-0134-P01-036--</t>
  </si>
  <si>
    <t>21:1191:002822</t>
  </si>
  <si>
    <t>21:0387:000329:0004:0016:00</t>
  </si>
  <si>
    <t>12MOB-C048A01-007</t>
  </si>
  <si>
    <t>13-0134-P01-037--</t>
  </si>
  <si>
    <t>21:1191:002823</t>
  </si>
  <si>
    <t>21:0387:000329:0004:0017:00</t>
  </si>
  <si>
    <t>12MOB-C093A01-007</t>
  </si>
  <si>
    <t>13-0134-P02-094--</t>
  </si>
  <si>
    <t>21:1191:002824</t>
  </si>
  <si>
    <t>21:0387:000374:0004:0017:00</t>
  </si>
  <si>
    <t>12MOB-C093A01-008</t>
  </si>
  <si>
    <t>13-0134-P02-095--</t>
  </si>
  <si>
    <t>21:1191:002825</t>
  </si>
  <si>
    <t>21:0387:000374:0004:0018:00</t>
  </si>
  <si>
    <t>12MOB-C093A01-014</t>
  </si>
  <si>
    <t>13-0134-P02-101--</t>
  </si>
  <si>
    <t>21:1191:002826</t>
  </si>
  <si>
    <t>21:0387:000374:0004:0024:00</t>
  </si>
  <si>
    <t>12MOB-C193A01-001</t>
  </si>
  <si>
    <t>13-0134-P01-001--</t>
  </si>
  <si>
    <t>21:1191:002827</t>
  </si>
  <si>
    <t>21:0387:000474:0004:0011:00</t>
  </si>
  <si>
    <t>12MOB-C193A01-002</t>
  </si>
  <si>
    <t>13-0134-P01-002--</t>
  </si>
  <si>
    <t>21:1191:002828</t>
  </si>
  <si>
    <t>21:0387:000474:0004:0012:00</t>
  </si>
  <si>
    <t>12MOB-C193A01-003</t>
  </si>
  <si>
    <t>13-0134-P01-003--</t>
  </si>
  <si>
    <t>21:1191:002829</t>
  </si>
  <si>
    <t>21:0387:000474:0004:0013:00</t>
  </si>
  <si>
    <t>12MOB-C216A01-001</t>
  </si>
  <si>
    <t>13-0134-P01-004--</t>
  </si>
  <si>
    <t>21:1191:002830</t>
  </si>
  <si>
    <t>21:0387:000497:0004:0011:00</t>
  </si>
  <si>
    <t>12MOB-C216A01-002</t>
  </si>
  <si>
    <t>13-0134-P01-005--</t>
  </si>
  <si>
    <t>21:1191:002831</t>
  </si>
  <si>
    <t>21:0387:000497:0004:0012:00</t>
  </si>
  <si>
    <t>12MOB-C216A01-003</t>
  </si>
  <si>
    <t>13-0134-P01-006--</t>
  </si>
  <si>
    <t>21:1191:002832</t>
  </si>
  <si>
    <t>21:0387:000497:0004:0013:00</t>
  </si>
  <si>
    <t>12MOB-C216A01-004</t>
  </si>
  <si>
    <t>13-0134-P01-007--</t>
  </si>
  <si>
    <t>21:1191:002833</t>
  </si>
  <si>
    <t>21:0387:000497:0004:0014:00</t>
  </si>
  <si>
    <t>12MOB-C216A01-005</t>
  </si>
  <si>
    <t>13-0134-P01-008--</t>
  </si>
  <si>
    <t>21:1191:002834</t>
  </si>
  <si>
    <t>21:0387:000497:0004:0015:00</t>
  </si>
  <si>
    <t>12MOB-C216A01-006</t>
  </si>
  <si>
    <t>13-0134-P01-009--</t>
  </si>
  <si>
    <t>21:1191:002835</t>
  </si>
  <si>
    <t>21:0387:000497:0004:0016:00</t>
  </si>
  <si>
    <t>12MOB-C216A01-007</t>
  </si>
  <si>
    <t>13-0134-P01-010--</t>
  </si>
  <si>
    <t>21:1191:002836</t>
  </si>
  <si>
    <t>21:0387:000497:0004:0017:00</t>
  </si>
  <si>
    <t>12MOB-C216A01-008</t>
  </si>
  <si>
    <t>13-0134-P01-011--</t>
  </si>
  <si>
    <t>21:1191:002837</t>
  </si>
  <si>
    <t>21:0387:000497:0004:0018:00</t>
  </si>
  <si>
    <t>12MOB-C216A01-009</t>
  </si>
  <si>
    <t>13-0134-P01-012--</t>
  </si>
  <si>
    <t>21:1191:002838</t>
  </si>
  <si>
    <t>21:0387:000497:0004:0019:00</t>
  </si>
  <si>
    <t>12MOB-C216A01-010</t>
  </si>
  <si>
    <t>13-0134-P01-013--</t>
  </si>
  <si>
    <t>21:1191:002839</t>
  </si>
  <si>
    <t>21:0387:000497:0004:0020:00</t>
  </si>
  <si>
    <t>12MOB-C216A01-011</t>
  </si>
  <si>
    <t>13-0134-P01-014--</t>
  </si>
  <si>
    <t>21:1191:002840</t>
  </si>
  <si>
    <t>21:0387:000497:0004:0021:00</t>
  </si>
  <si>
    <t>12MOB-C216A01-012</t>
  </si>
  <si>
    <t>13-0134-P01-015--</t>
  </si>
  <si>
    <t>21:1191:002841</t>
  </si>
  <si>
    <t>21:0387:000497:0004:0022:00</t>
  </si>
  <si>
    <t>12MOB-C216A01-013</t>
  </si>
  <si>
    <t>13-0134-P01-016--</t>
  </si>
  <si>
    <t>21:1191:002842</t>
  </si>
  <si>
    <t>21:0387:000497:0004:0023:00</t>
  </si>
  <si>
    <t>12MOB-C216A01-014</t>
  </si>
  <si>
    <t>13-0134-P01-017--</t>
  </si>
  <si>
    <t>21:1191:002843</t>
  </si>
  <si>
    <t>21:0387:000497:0004:0024:00</t>
  </si>
  <si>
    <t>12MOB-C216A01-015</t>
  </si>
  <si>
    <t>13-0134-P01-018--</t>
  </si>
  <si>
    <t>21:1191:002844</t>
  </si>
  <si>
    <t>21:0387:000497:0004:0025:00</t>
  </si>
  <si>
    <t>12MOB-C216A01-016</t>
  </si>
  <si>
    <t>13-0134-P01-019--</t>
  </si>
  <si>
    <t>21:1191:002845</t>
  </si>
  <si>
    <t>21:0387:000497:0004:0026:00</t>
  </si>
  <si>
    <t>12MOB-C216A01-017</t>
  </si>
  <si>
    <t>13-0134-P01-020--</t>
  </si>
  <si>
    <t>21:1191:002846</t>
  </si>
  <si>
    <t>21:0387:000497:0004:0027:00</t>
  </si>
  <si>
    <t>12MOB-C216A01-018</t>
  </si>
  <si>
    <t>13-0134-P01-021--</t>
  </si>
  <si>
    <t>21:1191:002847</t>
  </si>
  <si>
    <t>21:0387:000497:0004:0028:00</t>
  </si>
  <si>
    <t>12MOB-C216A01-019</t>
  </si>
  <si>
    <t>13-0134-P01-022--</t>
  </si>
  <si>
    <t>21:1191:002848</t>
  </si>
  <si>
    <t>21:0387:000497:0004:0029:00</t>
  </si>
  <si>
    <t>12MOB-C216A01-020</t>
  </si>
  <si>
    <t>13-0134-P01-023--</t>
  </si>
  <si>
    <t>21:1191:002849</t>
  </si>
  <si>
    <t>21:0387:000497:0004:0030:00</t>
  </si>
  <si>
    <t>12MOB-C216A01-021-core</t>
  </si>
  <si>
    <t>13-0134-P07-001-core</t>
  </si>
  <si>
    <t>21:1191:002850</t>
  </si>
  <si>
    <t>21:0387:000497:0004:0031:01</t>
  </si>
  <si>
    <t>12MOB-C216A01-021-rim</t>
  </si>
  <si>
    <t>13-0134-P07-001-rim</t>
  </si>
  <si>
    <t>21:1191:002851</t>
  </si>
  <si>
    <t>21:0387:000497:0004:0031:02</t>
  </si>
  <si>
    <t>12MOB-M003A01-020</t>
  </si>
  <si>
    <t>13-0134-P07-018--</t>
  </si>
  <si>
    <t>21:1191:002852</t>
  </si>
  <si>
    <t>21:0387:000520:0004:0030:00</t>
  </si>
  <si>
    <t>12MOB-M003A01-022</t>
  </si>
  <si>
    <t>13-0134-P07-020--</t>
  </si>
  <si>
    <t>21:1191:002853</t>
  </si>
  <si>
    <t>21:0387:000520:0004:0032:00</t>
  </si>
  <si>
    <t>12MOB-M003A01-023</t>
  </si>
  <si>
    <t>13-0134-P07-021--</t>
  </si>
  <si>
    <t>21:1191:002854</t>
  </si>
  <si>
    <t>21:0387:000520:0004:0033:00</t>
  </si>
  <si>
    <t>12MOB-M007A01-011</t>
  </si>
  <si>
    <t>13-0134-P03-030--</t>
  </si>
  <si>
    <t>21:1191:002855</t>
  </si>
  <si>
    <t>21:0387:000524:0004:0021:00</t>
  </si>
  <si>
    <t>12MOB-M028A01-001</t>
  </si>
  <si>
    <t>13-0134-P01-024--</t>
  </si>
  <si>
    <t>21:1191:002856</t>
  </si>
  <si>
    <t>21:0387:000545</t>
  </si>
  <si>
    <t>21:0387:000545:0004:0011:00</t>
  </si>
  <si>
    <t>12MOB-M028A01-002</t>
  </si>
  <si>
    <t>13-0134-P01-025--</t>
  </si>
  <si>
    <t>21:1191:002857</t>
  </si>
  <si>
    <t>21:0387:000545:0004:0012:00</t>
  </si>
  <si>
    <t>12MOB-M028A01-003</t>
  </si>
  <si>
    <t>13-0134-P01-026--</t>
  </si>
  <si>
    <t>21:1191:002858</t>
  </si>
  <si>
    <t>21:0387:000545:0004:0013:00</t>
  </si>
  <si>
    <t>12MOB-M031A01-001</t>
  </si>
  <si>
    <t>13-0134-P01-038--</t>
  </si>
  <si>
    <t>21:1191:002859</t>
  </si>
  <si>
    <t>21:0387:000548:0004:0011:00</t>
  </si>
  <si>
    <t>12MOB-M094A01-001</t>
  </si>
  <si>
    <t>13-0134-P01-039--</t>
  </si>
  <si>
    <t>21:1191:002860</t>
  </si>
  <si>
    <t>21:0387:000611:0004:0011:00</t>
  </si>
  <si>
    <t>12MOB-M103A01-007</t>
  </si>
  <si>
    <t>13-0134-P04-135--</t>
  </si>
  <si>
    <t>21:1191:002861</t>
  </si>
  <si>
    <t>21:0387:000620:0004:0017:00</t>
  </si>
  <si>
    <t>12MOB-M106A01-017</t>
  </si>
  <si>
    <t>13-0134-P04-154--</t>
  </si>
  <si>
    <t>21:1191:002862</t>
  </si>
  <si>
    <t>21:0387:000623:0004:0027:00</t>
  </si>
  <si>
    <t>12MOB-M127A01-026</t>
  </si>
  <si>
    <t>13-0134-P07-002--</t>
  </si>
  <si>
    <t>21:1191:002863</t>
  </si>
  <si>
    <t>21:0387:000644:0004:0036:00</t>
  </si>
  <si>
    <t>12MOB-M134A01-011</t>
  </si>
  <si>
    <t>13-0134-P04-216--</t>
  </si>
  <si>
    <t>21:1191:002864</t>
  </si>
  <si>
    <t>21:0387:000652:0004:0021:00</t>
  </si>
  <si>
    <t>12MOB-M144C01-001</t>
  </si>
  <si>
    <t>13-0134-P01-043--</t>
  </si>
  <si>
    <t>21:1191:002865</t>
  </si>
  <si>
    <t>21:0387:000662:0004:0011:00</t>
  </si>
  <si>
    <t>12MOB-M146B01-007</t>
  </si>
  <si>
    <t>13-0134-P05-030--</t>
  </si>
  <si>
    <t>21:1191:002866</t>
  </si>
  <si>
    <t>21:0387:000664:0005:0017:00</t>
  </si>
  <si>
    <t>12MOB-M146B01-013</t>
  </si>
  <si>
    <t>13-0134-P05-036--</t>
  </si>
  <si>
    <t>21:1191:002867</t>
  </si>
  <si>
    <t>21:0387:000664:0005:0023:00</t>
  </si>
  <si>
    <t>12MOB-M151A01-018</t>
  </si>
  <si>
    <t>13-0134-P06-070--</t>
  </si>
  <si>
    <t>21:1191:002868</t>
  </si>
  <si>
    <t>21:0387:000669:0004:0028:00</t>
  </si>
  <si>
    <t>12MOB-M151A01-019</t>
  </si>
  <si>
    <t>13-0134-P01-070--</t>
  </si>
  <si>
    <t>21:1191:002869</t>
  </si>
  <si>
    <t>21:0387:000669:0004:0029:00</t>
  </si>
  <si>
    <t>12MOB-M157A01-003</t>
  </si>
  <si>
    <t>13-0134-P05-047--</t>
  </si>
  <si>
    <t>21:1191:002870</t>
  </si>
  <si>
    <t>21:0387:000675:0004:0013:00</t>
  </si>
  <si>
    <t>12MOB-M157A01-022</t>
  </si>
  <si>
    <t>13-0134-P05-066--</t>
  </si>
  <si>
    <t>21:1191:002871</t>
  </si>
  <si>
    <t>21:0387:000675:0004:0032:00</t>
  </si>
  <si>
    <t>12MOB-M165A01-038</t>
  </si>
  <si>
    <t>13-0134-P01-071--</t>
  </si>
  <si>
    <t>21:1191:002872</t>
  </si>
  <si>
    <t>21:0387:000683:0004:0048:00</t>
  </si>
  <si>
    <t>12MOB-M176A01-027</t>
  </si>
  <si>
    <t>13-0134-P01-030--</t>
  </si>
  <si>
    <t>21:1191:002873</t>
  </si>
  <si>
    <t>21:0387:000694:0004:0037:00</t>
  </si>
  <si>
    <t>12MOB-M176A01-028</t>
  </si>
  <si>
    <t>13-0134-P07-003--</t>
  </si>
  <si>
    <t>21:1191:002874</t>
  </si>
  <si>
    <t>21:0387:000694:0004:0038:00</t>
  </si>
  <si>
    <t>12MOB-M178A01-001</t>
  </si>
  <si>
    <t>13-0134-P01-027--</t>
  </si>
  <si>
    <t>21:1191:002875</t>
  </si>
  <si>
    <t>21:0387:000696:0004:0011:00</t>
  </si>
  <si>
    <t>CR_PRB2012_6_01</t>
  </si>
  <si>
    <t>21:1191:002876</t>
  </si>
  <si>
    <t>CR_PRB2012_6_02</t>
  </si>
  <si>
    <t>21:1191:002877</t>
  </si>
  <si>
    <t>CR_PRB2012_6_03</t>
  </si>
  <si>
    <t>21:1191:002878</t>
  </si>
  <si>
    <t>CR_PRB2011_6_01</t>
  </si>
  <si>
    <t>21:1191:002879</t>
  </si>
  <si>
    <t>CR_PRB2011_6_02</t>
  </si>
  <si>
    <t>21:1191:002880</t>
  </si>
  <si>
    <t>CR_PRB2012_6_04</t>
  </si>
  <si>
    <t>21:1191:002881</t>
  </si>
  <si>
    <t>CR_PRB2012_6_05</t>
  </si>
  <si>
    <t>21:1191:002882</t>
  </si>
  <si>
    <t>CR_PRB2012_6_06</t>
  </si>
  <si>
    <t>21:1191:002883</t>
  </si>
  <si>
    <t>CR_PRB2012_6_07</t>
  </si>
  <si>
    <t>21:1191:002884</t>
  </si>
  <si>
    <t>CR_PRB2012_6_08</t>
  </si>
  <si>
    <t>21:1191:002885</t>
  </si>
  <si>
    <t>CR_PRB2012_6_09</t>
  </si>
  <si>
    <t>21:1191:002886</t>
  </si>
  <si>
    <t>CR_PRB2012_6_10</t>
  </si>
  <si>
    <t>21:1191:002887</t>
  </si>
  <si>
    <t>CR_PRB2012_6_11</t>
  </si>
  <si>
    <t>21:1191:002888</t>
  </si>
  <si>
    <t>CR_PRB2012_6_12</t>
  </si>
  <si>
    <t>21:1191:002889</t>
  </si>
  <si>
    <t>CR_PRB2011_6_04</t>
  </si>
  <si>
    <t>21:1191:002890</t>
  </si>
  <si>
    <t>CR_PRB2012_6_13</t>
  </si>
  <si>
    <t>21:1191:002891</t>
  </si>
  <si>
    <t>CR_PRB2012_6_14</t>
  </si>
  <si>
    <t>21:1191:002892</t>
  </si>
  <si>
    <t>CR_PRB2012_6_15</t>
  </si>
  <si>
    <t>21:1191:002893</t>
  </si>
  <si>
    <t>CR_PRB2012_6_16</t>
  </si>
  <si>
    <t>21:1191:002894</t>
  </si>
  <si>
    <t>CR_PRB2011_6_03</t>
  </si>
  <si>
    <t>21:1191:002895</t>
  </si>
  <si>
    <t>CR_PRB2012_6_17</t>
  </si>
  <si>
    <t>21:1191:002896</t>
  </si>
  <si>
    <t>CR_PRB2012_6_18</t>
  </si>
  <si>
    <t>21:1191:002897</t>
  </si>
  <si>
    <t>CR_PRB2012_6_19</t>
  </si>
  <si>
    <t>21:1191:002898</t>
  </si>
  <si>
    <t>11MOB-C017A01-005</t>
  </si>
  <si>
    <t>Others:11MOB-C017A01-005</t>
  </si>
  <si>
    <t>21:1191:002899</t>
  </si>
  <si>
    <t>21:0387:000090:0004:0015:00</t>
  </si>
  <si>
    <t>11MOB-C069C01-002-r2</t>
  </si>
  <si>
    <t>Others:11MOB-C069C01-002</t>
  </si>
  <si>
    <t>21:1191:002900</t>
  </si>
  <si>
    <t>21:0387:000142:0004:0012:02</t>
  </si>
  <si>
    <t>11MOB-M001A01-008-r2</t>
  </si>
  <si>
    <t>Others:11MOB-M001A01-008</t>
  </si>
  <si>
    <t>21:1191:002901</t>
  </si>
  <si>
    <t>21:0387:000187:0004:0018:02</t>
  </si>
  <si>
    <t>11MOB-M044A01-003</t>
  </si>
  <si>
    <t>Others:11MOB-M044A01-003</t>
  </si>
  <si>
    <t>21:1191:002902</t>
  </si>
  <si>
    <t>21:0387:000230:0004:0013:00</t>
  </si>
  <si>
    <t>11MOB-M044A01-004</t>
  </si>
  <si>
    <t>Others:11MOB-M044A01-004</t>
  </si>
  <si>
    <t>21:1191:002903</t>
  </si>
  <si>
    <t>21:0387:000230:0004:0014:00</t>
  </si>
  <si>
    <t>11MOB-M045A01-001</t>
  </si>
  <si>
    <t>Others:11MOB-M045A01-001</t>
  </si>
  <si>
    <t>21:1191:002904</t>
  </si>
  <si>
    <t>21:0387:000231:0004:0011:00</t>
  </si>
  <si>
    <t>11MOB-M045A01-002</t>
  </si>
  <si>
    <t>Others:11MOB-M045A01-002</t>
  </si>
  <si>
    <t>21:1191:002905</t>
  </si>
  <si>
    <t>21:0387:000231:0004:0012:00</t>
  </si>
  <si>
    <t>11MOB-M048A01-002</t>
  </si>
  <si>
    <t>Others:11MOB-M048A01-002</t>
  </si>
  <si>
    <t>21:1191:002906</t>
  </si>
  <si>
    <t>21:0387:000234:0004:0012:00</t>
  </si>
  <si>
    <t>11MOB-M089A01-006</t>
  </si>
  <si>
    <t>Others:11MOB-M089A01-006</t>
  </si>
  <si>
    <t>21:1191:002907</t>
  </si>
  <si>
    <t>21:0387:000275:0004:0016:00</t>
  </si>
  <si>
    <t>12MOB-C077A01-007</t>
  </si>
  <si>
    <t>Others:12MOB-C077A01-007</t>
  </si>
  <si>
    <t>21:1191:002908</t>
  </si>
  <si>
    <t>21:0387:000358:0004:0017:00</t>
  </si>
  <si>
    <t>12MOB-C093A01-017</t>
  </si>
  <si>
    <t>Others:12MOB-C093A01-017</t>
  </si>
  <si>
    <t>21:1191:002909</t>
  </si>
  <si>
    <t>21:0387:000374:0004:0027:00</t>
  </si>
  <si>
    <t>12MOB-C117A01-002</t>
  </si>
  <si>
    <t>Others:12MOB-C117A01-002</t>
  </si>
  <si>
    <t>21:1191:002910</t>
  </si>
  <si>
    <t>21:0387:000398:0004:0012:00</t>
  </si>
  <si>
    <t>12MOB-C210A01-001</t>
  </si>
  <si>
    <t>Others:12MOB-C210A01-001</t>
  </si>
  <si>
    <t>21:1191:002911</t>
  </si>
  <si>
    <t>21:0387:000491:0004:0011:00</t>
  </si>
  <si>
    <t>12MOB-C211A01-008-r2</t>
  </si>
  <si>
    <t>Others:12MOB-C211A01-008</t>
  </si>
  <si>
    <t>21:1191:002912</t>
  </si>
  <si>
    <t>21:0387:000492:0004:0018:02</t>
  </si>
  <si>
    <t>12MOB-C220A01-003</t>
  </si>
  <si>
    <t>Others:12MOB-C220A01-003</t>
  </si>
  <si>
    <t>21:1191:002913</t>
  </si>
  <si>
    <t>21:0387:000501:0004:0013:00</t>
  </si>
  <si>
    <t>12MOB-M123A01-011</t>
  </si>
  <si>
    <t>Others:12MOB-M123A01-011</t>
  </si>
  <si>
    <t>21:1191:002914</t>
  </si>
  <si>
    <t>21:0387:000640:0004:0021:00</t>
  </si>
  <si>
    <t>12MOB-M127A01-028</t>
  </si>
  <si>
    <t>Others:12MOB-M127A01-028</t>
  </si>
  <si>
    <t>21:1191:002915</t>
  </si>
  <si>
    <t>21:0387:000644:0004:0038:00</t>
  </si>
  <si>
    <t>12MOB-M177A01-023</t>
  </si>
  <si>
    <t>Others:12MOB-M177A01-023</t>
  </si>
  <si>
    <t>21:1191:002916</t>
  </si>
  <si>
    <t>21:0387:000695:0004:0033:00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</si>
</sst>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P2917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" sqref="H1:H1048576"/>
    </sheetView>
  </sheetViews>
  <sheetFormatPr defaultRowHeight="14.4" x14ac:dyDescent="0.3"/>
  <cols>
    <col min="1" max="2" width="20.77734375" customWidth="1"/>
    <col min="3" max="3" width="15.77734375" customWidth="1"/>
    <col min="4" max="5" width="12.77734375" customWidth="1"/>
    <col min="6" max="7" width="20.77734375" customWidth="1"/>
    <col min="8" max="8" width="10.77734375" customWidth="1"/>
    <col min="9" max="10" width="18.77734375" customWidth="1"/>
    <col min="11" max="12" width="24.77734375" customWidth="1"/>
    <col min="13" max="13" width="15.77734375" customWidth="1"/>
    <col min="14" max="42" width="14.77734375" customWidth="1"/>
  </cols>
  <sheetData>
    <row r="1" spans="1:4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</row>
    <row r="2" spans="1:42" x14ac:dyDescent="0.3">
      <c r="A2" t="s">
        <v>42</v>
      </c>
      <c r="B2" t="s">
        <v>43</v>
      </c>
      <c r="C2" t="s">
        <v>44</v>
      </c>
      <c r="D2" s="1" t="str">
        <f t="shared" ref="D2:D65" si="0">HYPERLINK("http://geochem.nrcan.gc.ca/cdogs/content/bdl/bdl211190_e.htm", "21:1190")</f>
        <v>21:1190</v>
      </c>
      <c r="E2" s="1" t="str">
        <f t="shared" ref="E2:E33" si="1">HYPERLINK("http://geochem.nrcan.gc.ca/cdogs/content/svy/svy210387_e.htm", "21:0387")</f>
        <v>21:0387</v>
      </c>
      <c r="F2" t="s">
        <v>45</v>
      </c>
      <c r="G2" t="s">
        <v>46</v>
      </c>
      <c r="I2">
        <v>66.604363899999996</v>
      </c>
      <c r="J2">
        <v>-87.102121499999996</v>
      </c>
      <c r="K2" s="1" t="str">
        <f t="shared" ref="K2:K9" si="2">HYPERLINK("http://geochem.nrcan.gc.ca/cdogs/content/kwd/kwd020044_e.htm", "Till")</f>
        <v>Till</v>
      </c>
      <c r="L2" s="1" t="str">
        <f t="shared" ref="L2:L36" si="3">HYPERLINK("http://geochem.nrcan.gc.ca/cdogs/content/kwd/kwd080107_e.htm", "Grain Mount: 0.25 – 0.50 mm (carbon coated)")</f>
        <v>Grain Mount: 0.25 – 0.50 mm (carbon coated)</v>
      </c>
      <c r="M2">
        <v>1</v>
      </c>
      <c r="N2">
        <v>38.292999999999999</v>
      </c>
      <c r="O2">
        <v>0.17</v>
      </c>
      <c r="P2">
        <v>27.373000000000001</v>
      </c>
      <c r="R2">
        <v>1E-3</v>
      </c>
      <c r="T2">
        <v>0.09</v>
      </c>
      <c r="U2">
        <v>23.503</v>
      </c>
      <c r="V2">
        <v>6.8000000000000005E-2</v>
      </c>
      <c r="W2">
        <v>7.4960000000000004</v>
      </c>
      <c r="Y2">
        <v>1E-3</v>
      </c>
      <c r="Z2">
        <v>1E-3</v>
      </c>
      <c r="AA2">
        <v>1E-3</v>
      </c>
    </row>
    <row r="3" spans="1:42" x14ac:dyDescent="0.3">
      <c r="A3" t="s">
        <v>47</v>
      </c>
      <c r="B3" t="s">
        <v>48</v>
      </c>
      <c r="C3" t="s">
        <v>49</v>
      </c>
      <c r="D3" s="1" t="str">
        <f t="shared" si="0"/>
        <v>21:1190</v>
      </c>
      <c r="E3" s="1" t="str">
        <f t="shared" si="1"/>
        <v>21:0387</v>
      </c>
      <c r="F3" t="s">
        <v>45</v>
      </c>
      <c r="G3" t="s">
        <v>50</v>
      </c>
      <c r="I3">
        <v>66.604363899999996</v>
      </c>
      <c r="J3">
        <v>-87.102121499999996</v>
      </c>
      <c r="K3" s="1" t="str">
        <f t="shared" si="2"/>
        <v>Till</v>
      </c>
      <c r="L3" s="1" t="str">
        <f t="shared" si="3"/>
        <v>Grain Mount: 0.25 – 0.50 mm (carbon coated)</v>
      </c>
      <c r="M3">
        <v>1</v>
      </c>
      <c r="N3">
        <v>38.412999999999997</v>
      </c>
      <c r="O3">
        <v>0.17299999999999999</v>
      </c>
      <c r="P3">
        <v>27.503</v>
      </c>
      <c r="R3">
        <v>4.0000000000000001E-3</v>
      </c>
      <c r="T3">
        <v>8.6999999999999994E-2</v>
      </c>
      <c r="U3">
        <v>23.59</v>
      </c>
      <c r="V3">
        <v>6.6000000000000003E-2</v>
      </c>
      <c r="W3">
        <v>7.5010000000000003</v>
      </c>
      <c r="Y3">
        <v>1E-3</v>
      </c>
      <c r="Z3">
        <v>1E-3</v>
      </c>
      <c r="AA3">
        <v>1E-3</v>
      </c>
    </row>
    <row r="4" spans="1:42" x14ac:dyDescent="0.3">
      <c r="A4" t="s">
        <v>51</v>
      </c>
      <c r="B4" t="s">
        <v>52</v>
      </c>
      <c r="C4" t="s">
        <v>53</v>
      </c>
      <c r="D4" s="1" t="str">
        <f t="shared" si="0"/>
        <v>21:1190</v>
      </c>
      <c r="E4" s="1" t="str">
        <f t="shared" si="1"/>
        <v>21:0387</v>
      </c>
      <c r="F4" t="s">
        <v>54</v>
      </c>
      <c r="G4" t="s">
        <v>55</v>
      </c>
      <c r="I4">
        <v>66.648062499999995</v>
      </c>
      <c r="J4">
        <v>-87.103081900000006</v>
      </c>
      <c r="K4" s="1" t="str">
        <f t="shared" si="2"/>
        <v>Till</v>
      </c>
      <c r="L4" s="1" t="str">
        <f t="shared" si="3"/>
        <v>Grain Mount: 0.25 – 0.50 mm (carbon coated)</v>
      </c>
      <c r="M4">
        <v>1</v>
      </c>
      <c r="N4">
        <v>37.109000000000002</v>
      </c>
      <c r="O4">
        <v>5.0999999999999997E-2</v>
      </c>
      <c r="P4">
        <v>20.858000000000001</v>
      </c>
      <c r="R4">
        <v>1.0999999999999999E-2</v>
      </c>
      <c r="T4">
        <v>2.1960000000000002</v>
      </c>
      <c r="U4">
        <v>5.3570000000000002</v>
      </c>
      <c r="V4">
        <v>0.83</v>
      </c>
      <c r="W4">
        <v>34.067999999999998</v>
      </c>
      <c r="Y4">
        <v>1E-3</v>
      </c>
      <c r="Z4">
        <v>5.0000000000000001E-3</v>
      </c>
      <c r="AA4">
        <v>1E-3</v>
      </c>
    </row>
    <row r="5" spans="1:42" x14ac:dyDescent="0.3">
      <c r="A5" t="s">
        <v>56</v>
      </c>
      <c r="B5" t="s">
        <v>57</v>
      </c>
      <c r="C5" t="s">
        <v>58</v>
      </c>
      <c r="D5" s="1" t="str">
        <f t="shared" si="0"/>
        <v>21:1190</v>
      </c>
      <c r="E5" s="1" t="str">
        <f t="shared" si="1"/>
        <v>21:0387</v>
      </c>
      <c r="F5" t="s">
        <v>54</v>
      </c>
      <c r="G5" t="s">
        <v>59</v>
      </c>
      <c r="I5">
        <v>66.648062499999995</v>
      </c>
      <c r="J5">
        <v>-87.103081900000006</v>
      </c>
      <c r="K5" s="1" t="str">
        <f t="shared" si="2"/>
        <v>Till</v>
      </c>
      <c r="L5" s="1" t="str">
        <f t="shared" si="3"/>
        <v>Grain Mount: 0.25 – 0.50 mm (carbon coated)</v>
      </c>
      <c r="M5">
        <v>1</v>
      </c>
      <c r="N5">
        <v>36.69</v>
      </c>
      <c r="O5">
        <v>2.1999999999999999E-2</v>
      </c>
      <c r="P5">
        <v>20.626000000000001</v>
      </c>
      <c r="R5">
        <v>1.4999999999999999E-2</v>
      </c>
      <c r="T5">
        <v>1.2010000000000001</v>
      </c>
      <c r="U5">
        <v>4.8609999999999998</v>
      </c>
      <c r="V5">
        <v>2.4329999999999998</v>
      </c>
      <c r="W5">
        <v>34.335000000000001</v>
      </c>
      <c r="Y5">
        <v>1E-3</v>
      </c>
      <c r="Z5">
        <v>1E-3</v>
      </c>
      <c r="AA5">
        <v>2E-3</v>
      </c>
    </row>
    <row r="6" spans="1:42" x14ac:dyDescent="0.3">
      <c r="A6" t="s">
        <v>60</v>
      </c>
      <c r="B6" t="s">
        <v>61</v>
      </c>
      <c r="C6" t="s">
        <v>62</v>
      </c>
      <c r="D6" s="1" t="str">
        <f t="shared" si="0"/>
        <v>21:1190</v>
      </c>
      <c r="E6" s="1" t="str">
        <f t="shared" si="1"/>
        <v>21:0387</v>
      </c>
      <c r="F6" t="s">
        <v>54</v>
      </c>
      <c r="G6" t="s">
        <v>63</v>
      </c>
      <c r="I6">
        <v>66.648062499999995</v>
      </c>
      <c r="J6">
        <v>-87.103081900000006</v>
      </c>
      <c r="K6" s="1" t="str">
        <f t="shared" si="2"/>
        <v>Till</v>
      </c>
      <c r="L6" s="1" t="str">
        <f t="shared" si="3"/>
        <v>Grain Mount: 0.25 – 0.50 mm (carbon coated)</v>
      </c>
      <c r="M6">
        <v>1</v>
      </c>
      <c r="N6">
        <v>35.951999999999998</v>
      </c>
      <c r="O6">
        <v>0.14099999999999999</v>
      </c>
      <c r="P6">
        <v>19.687000000000001</v>
      </c>
      <c r="R6">
        <v>1E-3</v>
      </c>
      <c r="T6">
        <v>1.0369999999999999</v>
      </c>
      <c r="U6">
        <v>2.7450000000000001</v>
      </c>
      <c r="V6">
        <v>20.204999999999998</v>
      </c>
      <c r="W6">
        <v>18.949000000000002</v>
      </c>
      <c r="Y6">
        <v>1E-3</v>
      </c>
      <c r="Z6">
        <v>5.1999999999999998E-2</v>
      </c>
      <c r="AA6">
        <v>1E-3</v>
      </c>
    </row>
    <row r="7" spans="1:42" x14ac:dyDescent="0.3">
      <c r="A7" t="s">
        <v>64</v>
      </c>
      <c r="B7" t="s">
        <v>65</v>
      </c>
      <c r="C7" t="s">
        <v>66</v>
      </c>
      <c r="D7" s="1" t="str">
        <f t="shared" si="0"/>
        <v>21:1190</v>
      </c>
      <c r="E7" s="1" t="str">
        <f t="shared" si="1"/>
        <v>21:0387</v>
      </c>
      <c r="F7" t="s">
        <v>54</v>
      </c>
      <c r="G7" t="s">
        <v>67</v>
      </c>
      <c r="I7">
        <v>66.648062499999995</v>
      </c>
      <c r="J7">
        <v>-87.103081900000006</v>
      </c>
      <c r="K7" s="1" t="str">
        <f t="shared" si="2"/>
        <v>Till</v>
      </c>
      <c r="L7" s="1" t="str">
        <f t="shared" si="3"/>
        <v>Grain Mount: 0.25 – 0.50 mm (carbon coated)</v>
      </c>
      <c r="M7">
        <v>1</v>
      </c>
      <c r="N7">
        <v>36.481999999999999</v>
      </c>
      <c r="O7">
        <v>1E-3</v>
      </c>
      <c r="P7">
        <v>20.597000000000001</v>
      </c>
      <c r="R7">
        <v>8.0000000000000002E-3</v>
      </c>
      <c r="T7">
        <v>1.238</v>
      </c>
      <c r="U7">
        <v>3.359</v>
      </c>
      <c r="V7">
        <v>14.180999999999999</v>
      </c>
      <c r="W7">
        <v>23.55</v>
      </c>
      <c r="Y7">
        <v>1E-3</v>
      </c>
      <c r="Z7">
        <v>2.3E-2</v>
      </c>
      <c r="AA7">
        <v>1E-3</v>
      </c>
    </row>
    <row r="8" spans="1:42" x14ac:dyDescent="0.3">
      <c r="A8" t="s">
        <v>68</v>
      </c>
      <c r="B8" t="s">
        <v>69</v>
      </c>
      <c r="C8" t="s">
        <v>70</v>
      </c>
      <c r="D8" s="1" t="str">
        <f t="shared" si="0"/>
        <v>21:1190</v>
      </c>
      <c r="E8" s="1" t="str">
        <f t="shared" si="1"/>
        <v>21:0387</v>
      </c>
      <c r="F8" t="s">
        <v>54</v>
      </c>
      <c r="G8" t="s">
        <v>71</v>
      </c>
      <c r="I8">
        <v>66.648062499999995</v>
      </c>
      <c r="J8">
        <v>-87.103081900000006</v>
      </c>
      <c r="K8" s="1" t="str">
        <f t="shared" si="2"/>
        <v>Till</v>
      </c>
      <c r="L8" s="1" t="str">
        <f t="shared" si="3"/>
        <v>Grain Mount: 0.25 – 0.50 mm (carbon coated)</v>
      </c>
      <c r="M8">
        <v>1</v>
      </c>
      <c r="N8">
        <v>54.058</v>
      </c>
      <c r="O8">
        <v>6.2E-2</v>
      </c>
      <c r="P8">
        <v>1.538</v>
      </c>
      <c r="R8">
        <v>0.5</v>
      </c>
      <c r="T8">
        <v>15.712999999999999</v>
      </c>
      <c r="U8">
        <v>23.657</v>
      </c>
      <c r="V8">
        <v>0.14899999999999999</v>
      </c>
      <c r="W8">
        <v>3.2349999999999999</v>
      </c>
      <c r="Y8">
        <v>5.8999999999999997E-2</v>
      </c>
      <c r="Z8">
        <v>0.83199999999999996</v>
      </c>
      <c r="AA8">
        <v>1E-3</v>
      </c>
    </row>
    <row r="9" spans="1:42" x14ac:dyDescent="0.3">
      <c r="A9" t="s">
        <v>72</v>
      </c>
      <c r="B9" t="s">
        <v>73</v>
      </c>
      <c r="C9" t="s">
        <v>74</v>
      </c>
      <c r="D9" s="1" t="str">
        <f t="shared" si="0"/>
        <v>21:1190</v>
      </c>
      <c r="E9" s="1" t="str">
        <f t="shared" si="1"/>
        <v>21:0387</v>
      </c>
      <c r="F9" t="s">
        <v>75</v>
      </c>
      <c r="G9" t="s">
        <v>76</v>
      </c>
      <c r="I9">
        <v>67.536770599999997</v>
      </c>
      <c r="J9">
        <v>-87.911299600000007</v>
      </c>
      <c r="K9" s="1" t="str">
        <f t="shared" si="2"/>
        <v>Till</v>
      </c>
      <c r="L9" s="1" t="str">
        <f t="shared" si="3"/>
        <v>Grain Mount: 0.25 – 0.50 mm (carbon coated)</v>
      </c>
      <c r="M9">
        <v>1</v>
      </c>
      <c r="N9">
        <v>54.154000000000003</v>
      </c>
      <c r="O9">
        <v>5.8999999999999997E-2</v>
      </c>
      <c r="P9">
        <v>1.133</v>
      </c>
      <c r="R9">
        <v>0.61899999999999999</v>
      </c>
      <c r="T9">
        <v>15.436999999999999</v>
      </c>
      <c r="U9">
        <v>24.056999999999999</v>
      </c>
      <c r="V9">
        <v>0.13300000000000001</v>
      </c>
      <c r="W9">
        <v>3.718</v>
      </c>
      <c r="Y9">
        <v>2.5999999999999999E-2</v>
      </c>
      <c r="Z9">
        <v>0.61799999999999999</v>
      </c>
      <c r="AA9">
        <v>1E-3</v>
      </c>
    </row>
    <row r="10" spans="1:42" x14ac:dyDescent="0.3">
      <c r="A10" t="s">
        <v>77</v>
      </c>
      <c r="B10" t="s">
        <v>78</v>
      </c>
      <c r="C10" t="s">
        <v>79</v>
      </c>
      <c r="D10" s="1" t="str">
        <f t="shared" si="0"/>
        <v>21:1190</v>
      </c>
      <c r="E10" s="1" t="str">
        <f t="shared" si="1"/>
        <v>21:0387</v>
      </c>
      <c r="F10" t="s">
        <v>80</v>
      </c>
      <c r="G10" t="s">
        <v>81</v>
      </c>
      <c r="I10">
        <v>67.489632099999994</v>
      </c>
      <c r="J10">
        <v>-87.993513800000002</v>
      </c>
      <c r="K10" s="1" t="str">
        <f>HYPERLINK("http://geochem.nrcan.gc.ca/cdogs/content/kwd/kwd020101_e.htm", "Diamicton")</f>
        <v>Diamicton</v>
      </c>
      <c r="L10" s="1" t="str">
        <f t="shared" si="3"/>
        <v>Grain Mount: 0.25 – 0.50 mm (carbon coated)</v>
      </c>
      <c r="M10">
        <v>1</v>
      </c>
      <c r="N10">
        <v>54.271999999999998</v>
      </c>
      <c r="O10">
        <v>4.5999999999999999E-2</v>
      </c>
      <c r="P10">
        <v>0.82299999999999995</v>
      </c>
      <c r="R10">
        <v>0.61299999999999999</v>
      </c>
      <c r="T10">
        <v>15.794</v>
      </c>
      <c r="U10">
        <v>24.004999999999999</v>
      </c>
      <c r="V10">
        <v>0.16400000000000001</v>
      </c>
      <c r="W10">
        <v>3.47</v>
      </c>
      <c r="Y10">
        <v>2.5000000000000001E-2</v>
      </c>
      <c r="Z10">
        <v>0.54800000000000004</v>
      </c>
      <c r="AA10">
        <v>1E-3</v>
      </c>
    </row>
    <row r="11" spans="1:42" x14ac:dyDescent="0.3">
      <c r="A11" t="s">
        <v>82</v>
      </c>
      <c r="B11" t="s">
        <v>83</v>
      </c>
      <c r="C11" t="s">
        <v>84</v>
      </c>
      <c r="D11" s="1" t="str">
        <f t="shared" si="0"/>
        <v>21:1190</v>
      </c>
      <c r="E11" s="1" t="str">
        <f t="shared" si="1"/>
        <v>21:0387</v>
      </c>
      <c r="F11" t="s">
        <v>80</v>
      </c>
      <c r="G11" t="s">
        <v>85</v>
      </c>
      <c r="I11">
        <v>67.489632099999994</v>
      </c>
      <c r="J11">
        <v>-87.993513800000002</v>
      </c>
      <c r="K11" s="1" t="str">
        <f>HYPERLINK("http://geochem.nrcan.gc.ca/cdogs/content/kwd/kwd020101_e.htm", "Diamicton")</f>
        <v>Diamicton</v>
      </c>
      <c r="L11" s="1" t="str">
        <f t="shared" si="3"/>
        <v>Grain Mount: 0.25 – 0.50 mm (carbon coated)</v>
      </c>
      <c r="M11">
        <v>1</v>
      </c>
      <c r="N11">
        <v>54.085000000000001</v>
      </c>
      <c r="O11">
        <v>3.5999999999999997E-2</v>
      </c>
      <c r="P11">
        <v>0.57399999999999995</v>
      </c>
      <c r="R11">
        <v>0.30499999999999999</v>
      </c>
      <c r="T11">
        <v>15.894</v>
      </c>
      <c r="U11">
        <v>24.189</v>
      </c>
      <c r="V11">
        <v>0.17799999999999999</v>
      </c>
      <c r="W11">
        <v>3.919</v>
      </c>
      <c r="Y11">
        <v>1.4E-2</v>
      </c>
      <c r="Z11">
        <v>0.38400000000000001</v>
      </c>
      <c r="AA11">
        <v>1E-3</v>
      </c>
    </row>
    <row r="12" spans="1:42" x14ac:dyDescent="0.3">
      <c r="A12" t="s">
        <v>86</v>
      </c>
      <c r="B12" t="s">
        <v>87</v>
      </c>
      <c r="C12" t="s">
        <v>88</v>
      </c>
      <c r="D12" s="1" t="str">
        <f t="shared" si="0"/>
        <v>21:1190</v>
      </c>
      <c r="E12" s="1" t="str">
        <f t="shared" si="1"/>
        <v>21:0387</v>
      </c>
      <c r="F12" t="s">
        <v>80</v>
      </c>
      <c r="G12" t="s">
        <v>89</v>
      </c>
      <c r="I12">
        <v>67.489632099999994</v>
      </c>
      <c r="J12">
        <v>-87.993513800000002</v>
      </c>
      <c r="K12" s="1" t="str">
        <f>HYPERLINK("http://geochem.nrcan.gc.ca/cdogs/content/kwd/kwd020101_e.htm", "Diamicton")</f>
        <v>Diamicton</v>
      </c>
      <c r="L12" s="1" t="str">
        <f t="shared" si="3"/>
        <v>Grain Mount: 0.25 – 0.50 mm (carbon coated)</v>
      </c>
      <c r="M12">
        <v>1</v>
      </c>
      <c r="N12">
        <v>53.957999999999998</v>
      </c>
      <c r="O12">
        <v>2.8000000000000001E-2</v>
      </c>
      <c r="P12">
        <v>0.55100000000000005</v>
      </c>
      <c r="R12">
        <v>0.21199999999999999</v>
      </c>
      <c r="T12">
        <v>15.429</v>
      </c>
      <c r="U12">
        <v>24.202999999999999</v>
      </c>
      <c r="V12">
        <v>0.24199999999999999</v>
      </c>
      <c r="W12">
        <v>4.5330000000000004</v>
      </c>
      <c r="Y12">
        <v>1.0999999999999999E-2</v>
      </c>
      <c r="Z12">
        <v>0.40500000000000003</v>
      </c>
      <c r="AA12">
        <v>2E-3</v>
      </c>
    </row>
    <row r="13" spans="1:42" x14ac:dyDescent="0.3">
      <c r="A13" t="s">
        <v>90</v>
      </c>
      <c r="B13" t="s">
        <v>91</v>
      </c>
      <c r="C13" t="s">
        <v>92</v>
      </c>
      <c r="D13" s="1" t="str">
        <f t="shared" si="0"/>
        <v>21:1190</v>
      </c>
      <c r="E13" s="1" t="str">
        <f t="shared" si="1"/>
        <v>21:0387</v>
      </c>
      <c r="F13" t="s">
        <v>80</v>
      </c>
      <c r="G13" t="s">
        <v>93</v>
      </c>
      <c r="I13">
        <v>67.489632099999994</v>
      </c>
      <c r="J13">
        <v>-87.993513800000002</v>
      </c>
      <c r="K13" s="1" t="str">
        <f>HYPERLINK("http://geochem.nrcan.gc.ca/cdogs/content/kwd/kwd020101_e.htm", "Diamicton")</f>
        <v>Diamicton</v>
      </c>
      <c r="L13" s="1" t="str">
        <f t="shared" si="3"/>
        <v>Grain Mount: 0.25 – 0.50 mm (carbon coated)</v>
      </c>
      <c r="M13">
        <v>1</v>
      </c>
      <c r="N13">
        <v>53.494999999999997</v>
      </c>
      <c r="O13">
        <v>3.4000000000000002E-2</v>
      </c>
      <c r="P13">
        <v>0.42199999999999999</v>
      </c>
      <c r="R13">
        <v>2.1000000000000001E-2</v>
      </c>
      <c r="T13">
        <v>14.475</v>
      </c>
      <c r="U13">
        <v>23.776</v>
      </c>
      <c r="V13">
        <v>1.2450000000000001</v>
      </c>
      <c r="W13">
        <v>5.9740000000000002</v>
      </c>
      <c r="Y13">
        <v>6.0000000000000001E-3</v>
      </c>
      <c r="Z13">
        <v>0.13600000000000001</v>
      </c>
      <c r="AA13">
        <v>1E-3</v>
      </c>
    </row>
    <row r="14" spans="1:42" x14ac:dyDescent="0.3">
      <c r="A14" t="s">
        <v>94</v>
      </c>
      <c r="B14" t="s">
        <v>95</v>
      </c>
      <c r="C14" t="s">
        <v>96</v>
      </c>
      <c r="D14" s="1" t="str">
        <f t="shared" si="0"/>
        <v>21:1190</v>
      </c>
      <c r="E14" s="1" t="str">
        <f t="shared" si="1"/>
        <v>21:0387</v>
      </c>
      <c r="F14" t="s">
        <v>97</v>
      </c>
      <c r="G14" t="s">
        <v>98</v>
      </c>
      <c r="I14">
        <v>67.4554337</v>
      </c>
      <c r="J14">
        <v>-87.739339900000004</v>
      </c>
      <c r="K14" s="1" t="str">
        <f t="shared" ref="K14:K45" si="4">HYPERLINK("http://geochem.nrcan.gc.ca/cdogs/content/kwd/kwd020044_e.htm", "Till")</f>
        <v>Till</v>
      </c>
      <c r="L14" s="1" t="str">
        <f t="shared" si="3"/>
        <v>Grain Mount: 0.25 – 0.50 mm (carbon coated)</v>
      </c>
      <c r="M14">
        <v>1</v>
      </c>
      <c r="N14">
        <v>54.802</v>
      </c>
      <c r="O14">
        <v>3.5000000000000003E-2</v>
      </c>
      <c r="P14">
        <v>0.36799999999999999</v>
      </c>
      <c r="R14">
        <v>1E-3</v>
      </c>
      <c r="T14">
        <v>17.652000000000001</v>
      </c>
      <c r="U14">
        <v>24.957999999999998</v>
      </c>
      <c r="V14">
        <v>5.3999999999999999E-2</v>
      </c>
      <c r="W14">
        <v>2.1520000000000001</v>
      </c>
      <c r="Y14">
        <v>1E-3</v>
      </c>
      <c r="Z14">
        <v>2.8000000000000001E-2</v>
      </c>
      <c r="AA14">
        <v>1E-3</v>
      </c>
    </row>
    <row r="15" spans="1:42" x14ac:dyDescent="0.3">
      <c r="A15" t="s">
        <v>99</v>
      </c>
      <c r="B15" t="s">
        <v>100</v>
      </c>
      <c r="C15" t="s">
        <v>101</v>
      </c>
      <c r="D15" s="1" t="str">
        <f t="shared" si="0"/>
        <v>21:1190</v>
      </c>
      <c r="E15" s="1" t="str">
        <f t="shared" si="1"/>
        <v>21:0387</v>
      </c>
      <c r="F15" t="s">
        <v>97</v>
      </c>
      <c r="G15" t="s">
        <v>102</v>
      </c>
      <c r="I15">
        <v>67.4554337</v>
      </c>
      <c r="J15">
        <v>-87.739339900000004</v>
      </c>
      <c r="K15" s="1" t="str">
        <f t="shared" si="4"/>
        <v>Till</v>
      </c>
      <c r="L15" s="1" t="str">
        <f t="shared" si="3"/>
        <v>Grain Mount: 0.25 – 0.50 mm (carbon coated)</v>
      </c>
      <c r="M15">
        <v>1</v>
      </c>
      <c r="N15">
        <v>54.859000000000002</v>
      </c>
      <c r="O15">
        <v>1.7999999999999999E-2</v>
      </c>
      <c r="P15">
        <v>0.11700000000000001</v>
      </c>
      <c r="R15">
        <v>1E-3</v>
      </c>
      <c r="T15">
        <v>17.920999999999999</v>
      </c>
      <c r="U15">
        <v>25.113</v>
      </c>
      <c r="V15">
        <v>0.153</v>
      </c>
      <c r="W15">
        <v>1.2609999999999999</v>
      </c>
      <c r="Y15">
        <v>1E-3</v>
      </c>
      <c r="Z15">
        <v>1.4E-2</v>
      </c>
      <c r="AA15">
        <v>1E-3</v>
      </c>
    </row>
    <row r="16" spans="1:42" x14ac:dyDescent="0.3">
      <c r="A16" t="s">
        <v>103</v>
      </c>
      <c r="B16" t="s">
        <v>104</v>
      </c>
      <c r="C16" t="s">
        <v>105</v>
      </c>
      <c r="D16" s="1" t="str">
        <f t="shared" si="0"/>
        <v>21:1190</v>
      </c>
      <c r="E16" s="1" t="str">
        <f t="shared" si="1"/>
        <v>21:0387</v>
      </c>
      <c r="F16" t="s">
        <v>97</v>
      </c>
      <c r="G16" t="s">
        <v>106</v>
      </c>
      <c r="I16">
        <v>67.4554337</v>
      </c>
      <c r="J16">
        <v>-87.739339900000004</v>
      </c>
      <c r="K16" s="1" t="str">
        <f t="shared" si="4"/>
        <v>Till</v>
      </c>
      <c r="L16" s="1" t="str">
        <f t="shared" si="3"/>
        <v>Grain Mount: 0.25 – 0.50 mm (carbon coated)</v>
      </c>
      <c r="M16">
        <v>1</v>
      </c>
      <c r="N16">
        <v>54.22</v>
      </c>
      <c r="O16">
        <v>3.2000000000000001E-2</v>
      </c>
      <c r="P16">
        <v>0.874</v>
      </c>
      <c r="R16">
        <v>0.57099999999999995</v>
      </c>
      <c r="T16">
        <v>15.207000000000001</v>
      </c>
      <c r="U16">
        <v>23.672999999999998</v>
      </c>
      <c r="V16">
        <v>0.17100000000000001</v>
      </c>
      <c r="W16">
        <v>4.4980000000000002</v>
      </c>
      <c r="Y16">
        <v>2.1999999999999999E-2</v>
      </c>
      <c r="Z16">
        <v>0.72099999999999997</v>
      </c>
      <c r="AA16">
        <v>1E-3</v>
      </c>
    </row>
    <row r="17" spans="1:27" x14ac:dyDescent="0.3">
      <c r="A17" t="s">
        <v>107</v>
      </c>
      <c r="B17" t="s">
        <v>108</v>
      </c>
      <c r="C17" t="s">
        <v>109</v>
      </c>
      <c r="D17" s="1" t="str">
        <f t="shared" si="0"/>
        <v>21:1190</v>
      </c>
      <c r="E17" s="1" t="str">
        <f t="shared" si="1"/>
        <v>21:0387</v>
      </c>
      <c r="F17" t="s">
        <v>97</v>
      </c>
      <c r="G17" t="s">
        <v>110</v>
      </c>
      <c r="I17">
        <v>67.4554337</v>
      </c>
      <c r="J17">
        <v>-87.739339900000004</v>
      </c>
      <c r="K17" s="1" t="str">
        <f t="shared" si="4"/>
        <v>Till</v>
      </c>
      <c r="L17" s="1" t="str">
        <f t="shared" si="3"/>
        <v>Grain Mount: 0.25 – 0.50 mm (carbon coated)</v>
      </c>
      <c r="M17">
        <v>1</v>
      </c>
      <c r="N17">
        <v>37.749000000000002</v>
      </c>
      <c r="O17">
        <v>1.7000000000000001E-2</v>
      </c>
      <c r="P17">
        <v>24.42</v>
      </c>
      <c r="R17">
        <v>8.0000000000000002E-3</v>
      </c>
      <c r="T17">
        <v>0.01</v>
      </c>
      <c r="U17">
        <v>22.895</v>
      </c>
      <c r="V17">
        <v>0.57399999999999995</v>
      </c>
      <c r="W17">
        <v>10.654999999999999</v>
      </c>
      <c r="Y17">
        <v>1E-3</v>
      </c>
      <c r="Z17">
        <v>2E-3</v>
      </c>
      <c r="AA17">
        <v>1E-3</v>
      </c>
    </row>
    <row r="18" spans="1:27" x14ac:dyDescent="0.3">
      <c r="A18" t="s">
        <v>111</v>
      </c>
      <c r="B18" t="s">
        <v>112</v>
      </c>
      <c r="C18" t="s">
        <v>113</v>
      </c>
      <c r="D18" s="1" t="str">
        <f t="shared" si="0"/>
        <v>21:1190</v>
      </c>
      <c r="E18" s="1" t="str">
        <f t="shared" si="1"/>
        <v>21:0387</v>
      </c>
      <c r="F18" t="s">
        <v>97</v>
      </c>
      <c r="G18" t="s">
        <v>114</v>
      </c>
      <c r="I18">
        <v>67.4554337</v>
      </c>
      <c r="J18">
        <v>-87.739339900000004</v>
      </c>
      <c r="K18" s="1" t="str">
        <f t="shared" si="4"/>
        <v>Till</v>
      </c>
      <c r="L18" s="1" t="str">
        <f t="shared" si="3"/>
        <v>Grain Mount: 0.25 – 0.50 mm (carbon coated)</v>
      </c>
      <c r="M18">
        <v>1</v>
      </c>
      <c r="N18">
        <v>37.651000000000003</v>
      </c>
      <c r="O18">
        <v>2.4E-2</v>
      </c>
      <c r="P18">
        <v>25.152000000000001</v>
      </c>
      <c r="R18">
        <v>7.0000000000000001E-3</v>
      </c>
      <c r="T18">
        <v>2E-3</v>
      </c>
      <c r="U18">
        <v>22.427</v>
      </c>
      <c r="V18">
        <v>0.36799999999999999</v>
      </c>
      <c r="W18">
        <v>9.9600000000000009</v>
      </c>
      <c r="Y18">
        <v>1E-3</v>
      </c>
      <c r="Z18">
        <v>3.0000000000000001E-3</v>
      </c>
      <c r="AA18">
        <v>2E-3</v>
      </c>
    </row>
    <row r="19" spans="1:27" x14ac:dyDescent="0.3">
      <c r="A19" t="s">
        <v>115</v>
      </c>
      <c r="B19" t="s">
        <v>116</v>
      </c>
      <c r="C19" t="s">
        <v>117</v>
      </c>
      <c r="D19" s="1" t="str">
        <f t="shared" si="0"/>
        <v>21:1190</v>
      </c>
      <c r="E19" s="1" t="str">
        <f t="shared" si="1"/>
        <v>21:0387</v>
      </c>
      <c r="F19" t="s">
        <v>97</v>
      </c>
      <c r="G19" t="s">
        <v>118</v>
      </c>
      <c r="I19">
        <v>67.4554337</v>
      </c>
      <c r="J19">
        <v>-87.739339900000004</v>
      </c>
      <c r="K19" s="1" t="str">
        <f t="shared" si="4"/>
        <v>Till</v>
      </c>
      <c r="L19" s="1" t="str">
        <f t="shared" si="3"/>
        <v>Grain Mount: 0.25 – 0.50 mm (carbon coated)</v>
      </c>
      <c r="M19">
        <v>1</v>
      </c>
      <c r="N19">
        <v>29.797000000000001</v>
      </c>
      <c r="O19">
        <v>36.744</v>
      </c>
      <c r="P19">
        <v>1.208</v>
      </c>
      <c r="R19">
        <v>1E-3</v>
      </c>
      <c r="T19">
        <v>1E-3</v>
      </c>
      <c r="U19">
        <v>26.719000000000001</v>
      </c>
      <c r="V19">
        <v>9.4E-2</v>
      </c>
      <c r="W19">
        <v>1.2150000000000001</v>
      </c>
      <c r="Y19">
        <v>1E-3</v>
      </c>
      <c r="Z19">
        <v>1.4E-2</v>
      </c>
      <c r="AA19">
        <v>1E-3</v>
      </c>
    </row>
    <row r="20" spans="1:27" x14ac:dyDescent="0.3">
      <c r="A20" t="s">
        <v>119</v>
      </c>
      <c r="B20" t="s">
        <v>120</v>
      </c>
      <c r="C20" t="s">
        <v>121</v>
      </c>
      <c r="D20" s="1" t="str">
        <f t="shared" si="0"/>
        <v>21:1190</v>
      </c>
      <c r="E20" s="1" t="str">
        <f t="shared" si="1"/>
        <v>21:0387</v>
      </c>
      <c r="F20" t="s">
        <v>122</v>
      </c>
      <c r="G20" t="s">
        <v>123</v>
      </c>
      <c r="I20">
        <v>67.375126300000005</v>
      </c>
      <c r="J20">
        <v>-87.912047999999999</v>
      </c>
      <c r="K20" s="1" t="str">
        <f t="shared" si="4"/>
        <v>Till</v>
      </c>
      <c r="L20" s="1" t="str">
        <f t="shared" si="3"/>
        <v>Grain Mount: 0.25 – 0.50 mm (carbon coated)</v>
      </c>
      <c r="M20">
        <v>1</v>
      </c>
      <c r="N20">
        <v>54.052</v>
      </c>
      <c r="O20">
        <v>4.1000000000000002E-2</v>
      </c>
      <c r="P20">
        <v>0.49</v>
      </c>
      <c r="R20">
        <v>8.0000000000000002E-3</v>
      </c>
      <c r="T20">
        <v>16.698</v>
      </c>
      <c r="U20">
        <v>24.667000000000002</v>
      </c>
      <c r="V20">
        <v>0.191</v>
      </c>
      <c r="W20">
        <v>2.8690000000000002</v>
      </c>
      <c r="Y20">
        <v>1E-3</v>
      </c>
      <c r="Z20">
        <v>7.1999999999999995E-2</v>
      </c>
      <c r="AA20">
        <v>1E-3</v>
      </c>
    </row>
    <row r="21" spans="1:27" x14ac:dyDescent="0.3">
      <c r="A21" t="s">
        <v>124</v>
      </c>
      <c r="B21" t="s">
        <v>125</v>
      </c>
      <c r="C21" t="s">
        <v>126</v>
      </c>
      <c r="D21" s="1" t="str">
        <f t="shared" si="0"/>
        <v>21:1190</v>
      </c>
      <c r="E21" s="1" t="str">
        <f t="shared" si="1"/>
        <v>21:0387</v>
      </c>
      <c r="F21" t="s">
        <v>122</v>
      </c>
      <c r="G21" t="s">
        <v>127</v>
      </c>
      <c r="I21">
        <v>67.375126300000005</v>
      </c>
      <c r="J21">
        <v>-87.912047999999999</v>
      </c>
      <c r="K21" s="1" t="str">
        <f t="shared" si="4"/>
        <v>Till</v>
      </c>
      <c r="L21" s="1" t="str">
        <f t="shared" si="3"/>
        <v>Grain Mount: 0.25 – 0.50 mm (carbon coated)</v>
      </c>
      <c r="M21">
        <v>1</v>
      </c>
      <c r="N21">
        <v>53.512999999999998</v>
      </c>
      <c r="O21">
        <v>6.5000000000000002E-2</v>
      </c>
      <c r="P21">
        <v>0.91200000000000003</v>
      </c>
      <c r="R21">
        <v>6.0000000000000001E-3</v>
      </c>
      <c r="T21">
        <v>16.544</v>
      </c>
      <c r="U21">
        <v>25.297999999999998</v>
      </c>
      <c r="V21">
        <v>0.20699999999999999</v>
      </c>
      <c r="W21">
        <v>2.653</v>
      </c>
      <c r="Y21">
        <v>1E-3</v>
      </c>
      <c r="Z21">
        <v>5.6000000000000001E-2</v>
      </c>
      <c r="AA21">
        <v>1E-3</v>
      </c>
    </row>
    <row r="22" spans="1:27" x14ac:dyDescent="0.3">
      <c r="A22" t="s">
        <v>128</v>
      </c>
      <c r="B22" t="s">
        <v>129</v>
      </c>
      <c r="C22" t="s">
        <v>130</v>
      </c>
      <c r="D22" s="1" t="str">
        <f t="shared" si="0"/>
        <v>21:1190</v>
      </c>
      <c r="E22" s="1" t="str">
        <f t="shared" si="1"/>
        <v>21:0387</v>
      </c>
      <c r="F22" t="s">
        <v>122</v>
      </c>
      <c r="G22" t="s">
        <v>131</v>
      </c>
      <c r="I22">
        <v>67.375126300000005</v>
      </c>
      <c r="J22">
        <v>-87.912047999999999</v>
      </c>
      <c r="K22" s="1" t="str">
        <f t="shared" si="4"/>
        <v>Till</v>
      </c>
      <c r="L22" s="1" t="str">
        <f t="shared" si="3"/>
        <v>Grain Mount: 0.25 – 0.50 mm (carbon coated)</v>
      </c>
      <c r="M22">
        <v>1</v>
      </c>
      <c r="N22">
        <v>54.674999999999997</v>
      </c>
      <c r="O22">
        <v>0.01</v>
      </c>
      <c r="P22">
        <v>0.23100000000000001</v>
      </c>
      <c r="R22">
        <v>1E-3</v>
      </c>
      <c r="T22">
        <v>16.427</v>
      </c>
      <c r="U22">
        <v>25.016999999999999</v>
      </c>
      <c r="V22">
        <v>0.19</v>
      </c>
      <c r="W22">
        <v>3.4990000000000001</v>
      </c>
      <c r="Y22">
        <v>3.0000000000000001E-3</v>
      </c>
      <c r="Z22">
        <v>0.10299999999999999</v>
      </c>
      <c r="AA22">
        <v>1E-3</v>
      </c>
    </row>
    <row r="23" spans="1:27" x14ac:dyDescent="0.3">
      <c r="A23" t="s">
        <v>132</v>
      </c>
      <c r="B23" t="s">
        <v>133</v>
      </c>
      <c r="C23" t="s">
        <v>134</v>
      </c>
      <c r="D23" s="1" t="str">
        <f t="shared" si="0"/>
        <v>21:1190</v>
      </c>
      <c r="E23" s="1" t="str">
        <f t="shared" si="1"/>
        <v>21:0387</v>
      </c>
      <c r="F23" t="s">
        <v>122</v>
      </c>
      <c r="G23" t="s">
        <v>135</v>
      </c>
      <c r="I23">
        <v>67.375126300000005</v>
      </c>
      <c r="J23">
        <v>-87.912047999999999</v>
      </c>
      <c r="K23" s="1" t="str">
        <f t="shared" si="4"/>
        <v>Till</v>
      </c>
      <c r="L23" s="1" t="str">
        <f t="shared" si="3"/>
        <v>Grain Mount: 0.25 – 0.50 mm (carbon coated)</v>
      </c>
      <c r="M23">
        <v>1</v>
      </c>
      <c r="N23">
        <v>54.603999999999999</v>
      </c>
      <c r="O23">
        <v>4.3999999999999997E-2</v>
      </c>
      <c r="P23">
        <v>0.33500000000000002</v>
      </c>
      <c r="R23">
        <v>5.3999999999999999E-2</v>
      </c>
      <c r="T23">
        <v>17.445</v>
      </c>
      <c r="U23">
        <v>24.713000000000001</v>
      </c>
      <c r="V23">
        <v>0.17299999999999999</v>
      </c>
      <c r="W23">
        <v>2.4079999999999999</v>
      </c>
      <c r="Y23">
        <v>1.7000000000000001E-2</v>
      </c>
      <c r="Z23">
        <v>0.115</v>
      </c>
      <c r="AA23">
        <v>1E-3</v>
      </c>
    </row>
    <row r="24" spans="1:27" x14ac:dyDescent="0.3">
      <c r="A24" t="s">
        <v>136</v>
      </c>
      <c r="B24" t="s">
        <v>137</v>
      </c>
      <c r="C24" t="s">
        <v>138</v>
      </c>
      <c r="D24" s="1" t="str">
        <f t="shared" si="0"/>
        <v>21:1190</v>
      </c>
      <c r="E24" s="1" t="str">
        <f t="shared" si="1"/>
        <v>21:0387</v>
      </c>
      <c r="F24" t="s">
        <v>139</v>
      </c>
      <c r="G24" t="s">
        <v>140</v>
      </c>
      <c r="I24">
        <v>67.309808500000003</v>
      </c>
      <c r="J24">
        <v>-87.892408599999996</v>
      </c>
      <c r="K24" s="1" t="str">
        <f t="shared" si="4"/>
        <v>Till</v>
      </c>
      <c r="L24" s="1" t="str">
        <f t="shared" si="3"/>
        <v>Grain Mount: 0.25 – 0.50 mm (carbon coated)</v>
      </c>
      <c r="M24">
        <v>1</v>
      </c>
      <c r="N24">
        <v>53.981000000000002</v>
      </c>
      <c r="O24">
        <v>3.7999999999999999E-2</v>
      </c>
      <c r="P24">
        <v>0.754</v>
      </c>
      <c r="R24">
        <v>0.184</v>
      </c>
      <c r="T24">
        <v>15.215999999999999</v>
      </c>
      <c r="U24">
        <v>24.023</v>
      </c>
      <c r="V24">
        <v>0.22500000000000001</v>
      </c>
      <c r="W24">
        <v>4.9640000000000004</v>
      </c>
      <c r="Y24">
        <v>1.6E-2</v>
      </c>
      <c r="Z24">
        <v>0.44600000000000001</v>
      </c>
      <c r="AA24">
        <v>1E-3</v>
      </c>
    </row>
    <row r="25" spans="1:27" x14ac:dyDescent="0.3">
      <c r="A25" t="s">
        <v>141</v>
      </c>
      <c r="B25" t="s">
        <v>142</v>
      </c>
      <c r="C25" t="s">
        <v>143</v>
      </c>
      <c r="D25" s="1" t="str">
        <f t="shared" si="0"/>
        <v>21:1190</v>
      </c>
      <c r="E25" s="1" t="str">
        <f t="shared" si="1"/>
        <v>21:0387</v>
      </c>
      <c r="F25" t="s">
        <v>144</v>
      </c>
      <c r="G25" t="s">
        <v>145</v>
      </c>
      <c r="I25">
        <v>67.189932799999994</v>
      </c>
      <c r="J25">
        <v>-87.801693299999997</v>
      </c>
      <c r="K25" s="1" t="str">
        <f t="shared" si="4"/>
        <v>Till</v>
      </c>
      <c r="L25" s="1" t="str">
        <f t="shared" si="3"/>
        <v>Grain Mount: 0.25 – 0.50 mm (carbon coated)</v>
      </c>
      <c r="M25">
        <v>1</v>
      </c>
      <c r="N25">
        <v>54.908999999999999</v>
      </c>
      <c r="O25">
        <v>1.9E-2</v>
      </c>
      <c r="P25">
        <v>0.23400000000000001</v>
      </c>
      <c r="R25">
        <v>1E-3</v>
      </c>
      <c r="T25">
        <v>17.811</v>
      </c>
      <c r="U25">
        <v>25.289000000000001</v>
      </c>
      <c r="V25">
        <v>0.14399999999999999</v>
      </c>
      <c r="W25">
        <v>1.4890000000000001</v>
      </c>
      <c r="Y25">
        <v>1E-3</v>
      </c>
      <c r="Z25">
        <v>2.1000000000000001E-2</v>
      </c>
      <c r="AA25">
        <v>1E-3</v>
      </c>
    </row>
    <row r="26" spans="1:27" x14ac:dyDescent="0.3">
      <c r="A26" t="s">
        <v>146</v>
      </c>
      <c r="B26" t="s">
        <v>147</v>
      </c>
      <c r="C26" t="s">
        <v>148</v>
      </c>
      <c r="D26" s="1" t="str">
        <f t="shared" si="0"/>
        <v>21:1190</v>
      </c>
      <c r="E26" s="1" t="str">
        <f t="shared" si="1"/>
        <v>21:0387</v>
      </c>
      <c r="F26" t="s">
        <v>144</v>
      </c>
      <c r="G26" t="s">
        <v>149</v>
      </c>
      <c r="I26">
        <v>67.189932799999994</v>
      </c>
      <c r="J26">
        <v>-87.801693299999997</v>
      </c>
      <c r="K26" s="1" t="str">
        <f t="shared" si="4"/>
        <v>Till</v>
      </c>
      <c r="L26" s="1" t="str">
        <f t="shared" si="3"/>
        <v>Grain Mount: 0.25 – 0.50 mm (carbon coated)</v>
      </c>
      <c r="M26">
        <v>1</v>
      </c>
      <c r="N26">
        <v>53.792000000000002</v>
      </c>
      <c r="O26">
        <v>6.0000000000000001E-3</v>
      </c>
      <c r="P26">
        <v>0.48499999999999999</v>
      </c>
      <c r="R26">
        <v>7.0000000000000001E-3</v>
      </c>
      <c r="T26">
        <v>13.975</v>
      </c>
      <c r="U26">
        <v>24.779</v>
      </c>
      <c r="V26">
        <v>0.187</v>
      </c>
      <c r="W26">
        <v>6.5350000000000001</v>
      </c>
      <c r="Y26">
        <v>8.9999999999999993E-3</v>
      </c>
      <c r="Z26">
        <v>0.16900000000000001</v>
      </c>
      <c r="AA26">
        <v>1E-3</v>
      </c>
    </row>
    <row r="27" spans="1:27" x14ac:dyDescent="0.3">
      <c r="A27" t="s">
        <v>150</v>
      </c>
      <c r="B27" t="s">
        <v>151</v>
      </c>
      <c r="C27" t="s">
        <v>152</v>
      </c>
      <c r="D27" s="1" t="str">
        <f t="shared" si="0"/>
        <v>21:1190</v>
      </c>
      <c r="E27" s="1" t="str">
        <f t="shared" si="1"/>
        <v>21:0387</v>
      </c>
      <c r="F27" t="s">
        <v>144</v>
      </c>
      <c r="G27" t="s">
        <v>153</v>
      </c>
      <c r="I27">
        <v>67.189932799999994</v>
      </c>
      <c r="J27">
        <v>-87.801693299999997</v>
      </c>
      <c r="K27" s="1" t="str">
        <f t="shared" si="4"/>
        <v>Till</v>
      </c>
      <c r="L27" s="1" t="str">
        <f t="shared" si="3"/>
        <v>Grain Mount: 0.25 – 0.50 mm (carbon coated)</v>
      </c>
      <c r="M27">
        <v>1</v>
      </c>
      <c r="N27">
        <v>55.107999999999997</v>
      </c>
      <c r="O27">
        <v>1.2E-2</v>
      </c>
      <c r="P27">
        <v>0.111</v>
      </c>
      <c r="R27">
        <v>1E-3</v>
      </c>
      <c r="T27">
        <v>17.594999999999999</v>
      </c>
      <c r="U27">
        <v>25.321999999999999</v>
      </c>
      <c r="V27">
        <v>0.16900000000000001</v>
      </c>
      <c r="W27">
        <v>1.6719999999999999</v>
      </c>
      <c r="Y27">
        <v>1E-3</v>
      </c>
      <c r="Z27">
        <v>3.1E-2</v>
      </c>
      <c r="AA27">
        <v>1E-3</v>
      </c>
    </row>
    <row r="28" spans="1:27" x14ac:dyDescent="0.3">
      <c r="A28" t="s">
        <v>154</v>
      </c>
      <c r="B28" t="s">
        <v>155</v>
      </c>
      <c r="C28" t="s">
        <v>156</v>
      </c>
      <c r="D28" s="1" t="str">
        <f t="shared" si="0"/>
        <v>21:1190</v>
      </c>
      <c r="E28" s="1" t="str">
        <f t="shared" si="1"/>
        <v>21:0387</v>
      </c>
      <c r="F28" t="s">
        <v>157</v>
      </c>
      <c r="G28" t="s">
        <v>158</v>
      </c>
      <c r="I28">
        <v>67.197862400000005</v>
      </c>
      <c r="J28">
        <v>-87.9248355</v>
      </c>
      <c r="K28" s="1" t="str">
        <f t="shared" si="4"/>
        <v>Till</v>
      </c>
      <c r="L28" s="1" t="str">
        <f t="shared" si="3"/>
        <v>Grain Mount: 0.25 – 0.50 mm (carbon coated)</v>
      </c>
      <c r="M28">
        <v>1</v>
      </c>
      <c r="N28">
        <v>54.485999999999997</v>
      </c>
      <c r="O28">
        <v>4.5999999999999999E-2</v>
      </c>
      <c r="P28">
        <v>0.23</v>
      </c>
      <c r="R28">
        <v>3.4000000000000002E-2</v>
      </c>
      <c r="T28">
        <v>16.710999999999999</v>
      </c>
      <c r="U28">
        <v>23.977</v>
      </c>
      <c r="V28">
        <v>0.23400000000000001</v>
      </c>
      <c r="W28">
        <v>3.8740000000000001</v>
      </c>
      <c r="Y28">
        <v>8.9999999999999993E-3</v>
      </c>
      <c r="Z28">
        <v>0.13800000000000001</v>
      </c>
      <c r="AA28">
        <v>2E-3</v>
      </c>
    </row>
    <row r="29" spans="1:27" x14ac:dyDescent="0.3">
      <c r="A29" t="s">
        <v>159</v>
      </c>
      <c r="B29" t="s">
        <v>160</v>
      </c>
      <c r="C29" t="s">
        <v>161</v>
      </c>
      <c r="D29" s="1" t="str">
        <f t="shared" si="0"/>
        <v>21:1190</v>
      </c>
      <c r="E29" s="1" t="str">
        <f t="shared" si="1"/>
        <v>21:0387</v>
      </c>
      <c r="F29" t="s">
        <v>157</v>
      </c>
      <c r="G29" t="s">
        <v>162</v>
      </c>
      <c r="I29">
        <v>67.197862400000005</v>
      </c>
      <c r="J29">
        <v>-87.9248355</v>
      </c>
      <c r="K29" s="1" t="str">
        <f t="shared" si="4"/>
        <v>Till</v>
      </c>
      <c r="L29" s="1" t="str">
        <f t="shared" si="3"/>
        <v>Grain Mount: 0.25 – 0.50 mm (carbon coated)</v>
      </c>
      <c r="M29">
        <v>1</v>
      </c>
      <c r="N29">
        <v>54.856000000000002</v>
      </c>
      <c r="O29">
        <v>1.4E-2</v>
      </c>
      <c r="P29">
        <v>0.109</v>
      </c>
      <c r="R29">
        <v>1E-3</v>
      </c>
      <c r="T29">
        <v>17.646999999999998</v>
      </c>
      <c r="U29">
        <v>25.010999999999999</v>
      </c>
      <c r="V29">
        <v>0.12</v>
      </c>
      <c r="W29">
        <v>2.1469999999999998</v>
      </c>
      <c r="Y29">
        <v>4.0000000000000001E-3</v>
      </c>
      <c r="Z29">
        <v>2.1999999999999999E-2</v>
      </c>
      <c r="AA29">
        <v>1E-3</v>
      </c>
    </row>
    <row r="30" spans="1:27" x14ac:dyDescent="0.3">
      <c r="A30" t="s">
        <v>163</v>
      </c>
      <c r="B30" t="s">
        <v>164</v>
      </c>
      <c r="C30" t="s">
        <v>165</v>
      </c>
      <c r="D30" s="1" t="str">
        <f t="shared" si="0"/>
        <v>21:1190</v>
      </c>
      <c r="E30" s="1" t="str">
        <f t="shared" si="1"/>
        <v>21:0387</v>
      </c>
      <c r="F30" t="s">
        <v>157</v>
      </c>
      <c r="G30" t="s">
        <v>166</v>
      </c>
      <c r="I30">
        <v>67.197862400000005</v>
      </c>
      <c r="J30">
        <v>-87.9248355</v>
      </c>
      <c r="K30" s="1" t="str">
        <f t="shared" si="4"/>
        <v>Till</v>
      </c>
      <c r="L30" s="1" t="str">
        <f t="shared" si="3"/>
        <v>Grain Mount: 0.25 – 0.50 mm (carbon coated)</v>
      </c>
      <c r="M30">
        <v>1</v>
      </c>
      <c r="N30">
        <v>54.387</v>
      </c>
      <c r="O30">
        <v>1.2999999999999999E-2</v>
      </c>
      <c r="P30">
        <v>0.36599999999999999</v>
      </c>
      <c r="R30">
        <v>2.7E-2</v>
      </c>
      <c r="T30">
        <v>16.321999999999999</v>
      </c>
      <c r="U30">
        <v>25.143000000000001</v>
      </c>
      <c r="V30">
        <v>0.53300000000000003</v>
      </c>
      <c r="W30">
        <v>2.6259999999999999</v>
      </c>
      <c r="Y30">
        <v>1E-3</v>
      </c>
      <c r="Z30">
        <v>0.124</v>
      </c>
      <c r="AA30">
        <v>1E-3</v>
      </c>
    </row>
    <row r="31" spans="1:27" x14ac:dyDescent="0.3">
      <c r="A31" t="s">
        <v>167</v>
      </c>
      <c r="B31" t="s">
        <v>168</v>
      </c>
      <c r="C31" t="s">
        <v>169</v>
      </c>
      <c r="D31" s="1" t="str">
        <f t="shared" si="0"/>
        <v>21:1190</v>
      </c>
      <c r="E31" s="1" t="str">
        <f t="shared" si="1"/>
        <v>21:0387</v>
      </c>
      <c r="F31" t="s">
        <v>170</v>
      </c>
      <c r="G31" t="s">
        <v>171</v>
      </c>
      <c r="I31">
        <v>66.486717799999994</v>
      </c>
      <c r="J31">
        <v>-87.157676699999996</v>
      </c>
      <c r="K31" s="1" t="str">
        <f t="shared" si="4"/>
        <v>Till</v>
      </c>
      <c r="L31" s="1" t="str">
        <f t="shared" si="3"/>
        <v>Grain Mount: 0.25 – 0.50 mm (carbon coated)</v>
      </c>
      <c r="M31">
        <v>1</v>
      </c>
      <c r="N31">
        <v>58.613</v>
      </c>
      <c r="O31">
        <v>4.0000000000000001E-3</v>
      </c>
      <c r="P31">
        <v>0.25900000000000001</v>
      </c>
      <c r="R31">
        <v>4.9000000000000002E-2</v>
      </c>
      <c r="T31">
        <v>37.555</v>
      </c>
      <c r="U31">
        <v>4.7E-2</v>
      </c>
      <c r="V31">
        <v>0.17699999999999999</v>
      </c>
      <c r="W31">
        <v>3.53</v>
      </c>
      <c r="Y31">
        <v>0.13100000000000001</v>
      </c>
      <c r="Z31">
        <v>3.0000000000000001E-3</v>
      </c>
      <c r="AA31">
        <v>1E-3</v>
      </c>
    </row>
    <row r="32" spans="1:27" x14ac:dyDescent="0.3">
      <c r="A32" t="s">
        <v>172</v>
      </c>
      <c r="B32" t="s">
        <v>173</v>
      </c>
      <c r="C32" t="s">
        <v>174</v>
      </c>
      <c r="D32" s="1" t="str">
        <f t="shared" si="0"/>
        <v>21:1190</v>
      </c>
      <c r="E32" s="1" t="str">
        <f t="shared" si="1"/>
        <v>21:0387</v>
      </c>
      <c r="F32" t="s">
        <v>175</v>
      </c>
      <c r="G32" t="s">
        <v>176</v>
      </c>
      <c r="I32">
        <v>66.452058600000001</v>
      </c>
      <c r="J32">
        <v>-87.3908019</v>
      </c>
      <c r="K32" s="1" t="str">
        <f t="shared" si="4"/>
        <v>Till</v>
      </c>
      <c r="L32" s="1" t="str">
        <f t="shared" si="3"/>
        <v>Grain Mount: 0.25 – 0.50 mm (carbon coated)</v>
      </c>
      <c r="M32">
        <v>1</v>
      </c>
      <c r="N32">
        <v>54.491</v>
      </c>
      <c r="O32">
        <v>5.6000000000000001E-2</v>
      </c>
      <c r="P32">
        <v>0.70199999999999996</v>
      </c>
      <c r="R32">
        <v>0.32500000000000001</v>
      </c>
      <c r="T32">
        <v>15.725</v>
      </c>
      <c r="U32">
        <v>24.167999999999999</v>
      </c>
      <c r="V32">
        <v>0.17499999999999999</v>
      </c>
      <c r="W32">
        <v>4.016</v>
      </c>
      <c r="Y32">
        <v>3.9E-2</v>
      </c>
      <c r="Z32">
        <v>0.46400000000000002</v>
      </c>
      <c r="AA32">
        <v>1E-3</v>
      </c>
    </row>
    <row r="33" spans="1:27" x14ac:dyDescent="0.3">
      <c r="A33" t="s">
        <v>177</v>
      </c>
      <c r="B33" t="s">
        <v>178</v>
      </c>
      <c r="C33" t="s">
        <v>179</v>
      </c>
      <c r="D33" s="1" t="str">
        <f t="shared" si="0"/>
        <v>21:1190</v>
      </c>
      <c r="E33" s="1" t="str">
        <f t="shared" si="1"/>
        <v>21:0387</v>
      </c>
      <c r="F33" t="s">
        <v>180</v>
      </c>
      <c r="G33" t="s">
        <v>181</v>
      </c>
      <c r="I33">
        <v>67.219462100000001</v>
      </c>
      <c r="J33">
        <v>-87.632824400000004</v>
      </c>
      <c r="K33" s="1" t="str">
        <f t="shared" si="4"/>
        <v>Till</v>
      </c>
      <c r="L33" s="1" t="str">
        <f t="shared" si="3"/>
        <v>Grain Mount: 0.25 – 0.50 mm (carbon coated)</v>
      </c>
      <c r="M33">
        <v>1</v>
      </c>
      <c r="N33">
        <v>53.616</v>
      </c>
      <c r="O33">
        <v>2.8000000000000001E-2</v>
      </c>
      <c r="P33">
        <v>0.80800000000000005</v>
      </c>
      <c r="R33">
        <v>0.44500000000000001</v>
      </c>
      <c r="T33">
        <v>14.788</v>
      </c>
      <c r="U33">
        <v>24.161000000000001</v>
      </c>
      <c r="V33">
        <v>0.23200000000000001</v>
      </c>
      <c r="W33">
        <v>4.7519999999999998</v>
      </c>
      <c r="Y33">
        <v>2.1999999999999999E-2</v>
      </c>
      <c r="Z33">
        <v>0.44900000000000001</v>
      </c>
      <c r="AA33">
        <v>1E-3</v>
      </c>
    </row>
    <row r="34" spans="1:27" x14ac:dyDescent="0.3">
      <c r="A34" t="s">
        <v>182</v>
      </c>
      <c r="B34" t="s">
        <v>183</v>
      </c>
      <c r="C34" t="s">
        <v>184</v>
      </c>
      <c r="D34" s="1" t="str">
        <f t="shared" si="0"/>
        <v>21:1190</v>
      </c>
      <c r="E34" s="1" t="str">
        <f t="shared" ref="E34:E65" si="5">HYPERLINK("http://geochem.nrcan.gc.ca/cdogs/content/svy/svy210387_e.htm", "21:0387")</f>
        <v>21:0387</v>
      </c>
      <c r="F34" t="s">
        <v>180</v>
      </c>
      <c r="G34" t="s">
        <v>185</v>
      </c>
      <c r="I34">
        <v>67.219462100000001</v>
      </c>
      <c r="J34">
        <v>-87.632824400000004</v>
      </c>
      <c r="K34" s="1" t="str">
        <f t="shared" si="4"/>
        <v>Till</v>
      </c>
      <c r="L34" s="1" t="str">
        <f t="shared" si="3"/>
        <v>Grain Mount: 0.25 – 0.50 mm (carbon coated)</v>
      </c>
      <c r="M34">
        <v>1</v>
      </c>
      <c r="N34">
        <v>38.622</v>
      </c>
      <c r="O34">
        <v>3.6999999999999998E-2</v>
      </c>
      <c r="P34">
        <v>30.788</v>
      </c>
      <c r="R34">
        <v>2E-3</v>
      </c>
      <c r="T34">
        <v>4.1000000000000002E-2</v>
      </c>
      <c r="U34">
        <v>24.312000000000001</v>
      </c>
      <c r="V34">
        <v>7.9000000000000001E-2</v>
      </c>
      <c r="W34">
        <v>3.5920000000000001</v>
      </c>
      <c r="Y34">
        <v>1E-3</v>
      </c>
      <c r="Z34">
        <v>1E-3</v>
      </c>
      <c r="AA34">
        <v>1E-3</v>
      </c>
    </row>
    <row r="35" spans="1:27" x14ac:dyDescent="0.3">
      <c r="A35" t="s">
        <v>186</v>
      </c>
      <c r="B35" t="s">
        <v>187</v>
      </c>
      <c r="C35" t="s">
        <v>188</v>
      </c>
      <c r="D35" s="1" t="str">
        <f t="shared" si="0"/>
        <v>21:1190</v>
      </c>
      <c r="E35" s="1" t="str">
        <f t="shared" si="5"/>
        <v>21:0387</v>
      </c>
      <c r="F35" t="s">
        <v>180</v>
      </c>
      <c r="G35" t="s">
        <v>189</v>
      </c>
      <c r="I35">
        <v>67.219462100000001</v>
      </c>
      <c r="J35">
        <v>-87.632824400000004</v>
      </c>
      <c r="K35" s="1" t="str">
        <f t="shared" si="4"/>
        <v>Till</v>
      </c>
      <c r="L35" s="1" t="str">
        <f t="shared" si="3"/>
        <v>Grain Mount: 0.25 – 0.50 mm (carbon coated)</v>
      </c>
      <c r="M35">
        <v>1</v>
      </c>
      <c r="N35">
        <v>11.819000000000001</v>
      </c>
      <c r="O35">
        <v>0.02</v>
      </c>
      <c r="P35">
        <v>66.05</v>
      </c>
      <c r="R35">
        <v>1.4E-2</v>
      </c>
      <c r="T35">
        <v>18.565999999999999</v>
      </c>
      <c r="U35">
        <v>4.0000000000000001E-3</v>
      </c>
      <c r="V35">
        <v>1.7999999999999999E-2</v>
      </c>
      <c r="W35">
        <v>2.9489999999999998</v>
      </c>
      <c r="Y35">
        <v>1.4E-2</v>
      </c>
      <c r="Z35">
        <v>1E-3</v>
      </c>
      <c r="AA35">
        <v>1E-3</v>
      </c>
    </row>
    <row r="36" spans="1:27" x14ac:dyDescent="0.3">
      <c r="A36" t="s">
        <v>190</v>
      </c>
      <c r="B36" t="s">
        <v>191</v>
      </c>
      <c r="C36" t="s">
        <v>192</v>
      </c>
      <c r="D36" s="1" t="str">
        <f t="shared" si="0"/>
        <v>21:1190</v>
      </c>
      <c r="E36" s="1" t="str">
        <f t="shared" si="5"/>
        <v>21:0387</v>
      </c>
      <c r="F36" t="s">
        <v>193</v>
      </c>
      <c r="G36" t="s">
        <v>194</v>
      </c>
      <c r="I36">
        <v>67.051388200000005</v>
      </c>
      <c r="J36">
        <v>-87.412096700000006</v>
      </c>
      <c r="K36" s="1" t="str">
        <f t="shared" si="4"/>
        <v>Till</v>
      </c>
      <c r="L36" s="1" t="str">
        <f t="shared" si="3"/>
        <v>Grain Mount: 0.25 – 0.50 mm (carbon coated)</v>
      </c>
      <c r="M36">
        <v>1</v>
      </c>
      <c r="N36">
        <v>53.902000000000001</v>
      </c>
      <c r="O36">
        <v>4.5999999999999999E-2</v>
      </c>
      <c r="P36">
        <v>0.84199999999999997</v>
      </c>
      <c r="R36">
        <v>0.29299999999999998</v>
      </c>
      <c r="T36">
        <v>14.807</v>
      </c>
      <c r="U36">
        <v>23.754000000000001</v>
      </c>
      <c r="V36">
        <v>0.23200000000000001</v>
      </c>
      <c r="W36">
        <v>5.0170000000000003</v>
      </c>
      <c r="Y36">
        <v>1.2999999999999999E-2</v>
      </c>
      <c r="Z36">
        <v>0.55600000000000005</v>
      </c>
      <c r="AA36">
        <v>1E-3</v>
      </c>
    </row>
    <row r="37" spans="1:27" x14ac:dyDescent="0.3">
      <c r="A37" t="s">
        <v>195</v>
      </c>
      <c r="B37" t="s">
        <v>196</v>
      </c>
      <c r="C37" t="s">
        <v>197</v>
      </c>
      <c r="D37" s="1" t="str">
        <f t="shared" si="0"/>
        <v>21:1190</v>
      </c>
      <c r="E37" s="1" t="str">
        <f t="shared" si="5"/>
        <v>21:0387</v>
      </c>
      <c r="F37" t="s">
        <v>193</v>
      </c>
      <c r="G37" t="s">
        <v>198</v>
      </c>
      <c r="I37">
        <v>67.051388200000005</v>
      </c>
      <c r="J37">
        <v>-87.412096700000006</v>
      </c>
      <c r="K37" s="1" t="str">
        <f t="shared" si="4"/>
        <v>Till</v>
      </c>
      <c r="L37" s="1" t="str">
        <f>HYPERLINK("http://geochem.nrcan.gc.ca/cdogs/content/kwd/kwd080108_e.htm", "Grain Mount: 0.50 – 1.00 mm (carbon coated)")</f>
        <v>Grain Mount: 0.50 – 1.00 mm (carbon coated)</v>
      </c>
      <c r="M37">
        <v>1</v>
      </c>
      <c r="N37">
        <v>53.844000000000001</v>
      </c>
      <c r="O37">
        <v>3.1E-2</v>
      </c>
      <c r="P37">
        <v>0.67500000000000004</v>
      </c>
      <c r="R37">
        <v>0.20499999999999999</v>
      </c>
      <c r="T37">
        <v>14.959</v>
      </c>
      <c r="U37">
        <v>23.785</v>
      </c>
      <c r="V37">
        <v>0.218</v>
      </c>
      <c r="W37">
        <v>5.5890000000000004</v>
      </c>
      <c r="Y37">
        <v>1.7999999999999999E-2</v>
      </c>
      <c r="Z37">
        <v>0.46899999999999997</v>
      </c>
      <c r="AA37">
        <v>2E-3</v>
      </c>
    </row>
    <row r="38" spans="1:27" x14ac:dyDescent="0.3">
      <c r="A38" t="s">
        <v>199</v>
      </c>
      <c r="B38" t="s">
        <v>200</v>
      </c>
      <c r="C38" t="s">
        <v>201</v>
      </c>
      <c r="D38" s="1" t="str">
        <f t="shared" si="0"/>
        <v>21:1190</v>
      </c>
      <c r="E38" s="1" t="str">
        <f t="shared" si="5"/>
        <v>21:0387</v>
      </c>
      <c r="F38" t="s">
        <v>193</v>
      </c>
      <c r="G38" t="s">
        <v>202</v>
      </c>
      <c r="I38">
        <v>67.051388200000005</v>
      </c>
      <c r="J38">
        <v>-87.412096700000006</v>
      </c>
      <c r="K38" s="1" t="str">
        <f t="shared" si="4"/>
        <v>Till</v>
      </c>
      <c r="L38" s="1" t="str">
        <f t="shared" ref="L38:L46" si="6">HYPERLINK("http://geochem.nrcan.gc.ca/cdogs/content/kwd/kwd080107_e.htm", "Grain Mount: 0.25 – 0.50 mm (carbon coated)")</f>
        <v>Grain Mount: 0.25 – 0.50 mm (carbon coated)</v>
      </c>
      <c r="M38">
        <v>1</v>
      </c>
      <c r="N38">
        <v>54.222000000000001</v>
      </c>
      <c r="O38">
        <v>1.7999999999999999E-2</v>
      </c>
      <c r="P38">
        <v>0.34100000000000003</v>
      </c>
      <c r="R38">
        <v>1E-3</v>
      </c>
      <c r="T38">
        <v>15.952999999999999</v>
      </c>
      <c r="U38">
        <v>25.041</v>
      </c>
      <c r="V38">
        <v>0.10100000000000001</v>
      </c>
      <c r="W38">
        <v>3.6150000000000002</v>
      </c>
      <c r="Y38">
        <v>1E-3</v>
      </c>
      <c r="Z38">
        <v>9.0999999999999998E-2</v>
      </c>
      <c r="AA38">
        <v>1E-3</v>
      </c>
    </row>
    <row r="39" spans="1:27" x14ac:dyDescent="0.3">
      <c r="A39" t="s">
        <v>203</v>
      </c>
      <c r="B39" t="s">
        <v>204</v>
      </c>
      <c r="C39" t="s">
        <v>205</v>
      </c>
      <c r="D39" s="1" t="str">
        <f t="shared" si="0"/>
        <v>21:1190</v>
      </c>
      <c r="E39" s="1" t="str">
        <f t="shared" si="5"/>
        <v>21:0387</v>
      </c>
      <c r="F39" t="s">
        <v>193</v>
      </c>
      <c r="G39" t="s">
        <v>206</v>
      </c>
      <c r="I39">
        <v>67.051388200000005</v>
      </c>
      <c r="J39">
        <v>-87.412096700000006</v>
      </c>
      <c r="K39" s="1" t="str">
        <f t="shared" si="4"/>
        <v>Till</v>
      </c>
      <c r="L39" s="1" t="str">
        <f t="shared" si="6"/>
        <v>Grain Mount: 0.25 – 0.50 mm (carbon coated)</v>
      </c>
      <c r="M39">
        <v>1</v>
      </c>
      <c r="N39">
        <v>54.265999999999998</v>
      </c>
      <c r="O39">
        <v>1.6E-2</v>
      </c>
      <c r="P39">
        <v>0.67600000000000005</v>
      </c>
      <c r="R39">
        <v>0.14599999999999999</v>
      </c>
      <c r="T39">
        <v>15.515000000000001</v>
      </c>
      <c r="U39">
        <v>24.172000000000001</v>
      </c>
      <c r="V39">
        <v>0.19</v>
      </c>
      <c r="W39">
        <v>4.3079999999999998</v>
      </c>
      <c r="Y39">
        <v>1.4999999999999999E-2</v>
      </c>
      <c r="Z39">
        <v>0.46200000000000002</v>
      </c>
      <c r="AA39">
        <v>1E-3</v>
      </c>
    </row>
    <row r="40" spans="1:27" x14ac:dyDescent="0.3">
      <c r="A40" t="s">
        <v>207</v>
      </c>
      <c r="B40" t="s">
        <v>208</v>
      </c>
      <c r="C40" t="s">
        <v>209</v>
      </c>
      <c r="D40" s="1" t="str">
        <f t="shared" si="0"/>
        <v>21:1190</v>
      </c>
      <c r="E40" s="1" t="str">
        <f t="shared" si="5"/>
        <v>21:0387</v>
      </c>
      <c r="F40" t="s">
        <v>193</v>
      </c>
      <c r="G40" t="s">
        <v>210</v>
      </c>
      <c r="I40">
        <v>67.051388200000005</v>
      </c>
      <c r="J40">
        <v>-87.412096700000006</v>
      </c>
      <c r="K40" s="1" t="str">
        <f t="shared" si="4"/>
        <v>Till</v>
      </c>
      <c r="L40" s="1" t="str">
        <f t="shared" si="6"/>
        <v>Grain Mount: 0.25 – 0.50 mm (carbon coated)</v>
      </c>
      <c r="M40">
        <v>1</v>
      </c>
      <c r="N40">
        <v>54.094000000000001</v>
      </c>
      <c r="O40">
        <v>0.02</v>
      </c>
      <c r="P40">
        <v>0.96199999999999997</v>
      </c>
      <c r="R40">
        <v>0.161</v>
      </c>
      <c r="T40">
        <v>15.131</v>
      </c>
      <c r="U40">
        <v>23.384</v>
      </c>
      <c r="V40">
        <v>0.19900000000000001</v>
      </c>
      <c r="W40">
        <v>4.851</v>
      </c>
      <c r="Y40">
        <v>2E-3</v>
      </c>
      <c r="Z40">
        <v>0.70199999999999996</v>
      </c>
      <c r="AA40">
        <v>1E-3</v>
      </c>
    </row>
    <row r="41" spans="1:27" x14ac:dyDescent="0.3">
      <c r="A41" t="s">
        <v>211</v>
      </c>
      <c r="B41" t="s">
        <v>212</v>
      </c>
      <c r="C41" t="s">
        <v>213</v>
      </c>
      <c r="D41" s="1" t="str">
        <f t="shared" si="0"/>
        <v>21:1190</v>
      </c>
      <c r="E41" s="1" t="str">
        <f t="shared" si="5"/>
        <v>21:0387</v>
      </c>
      <c r="F41" t="s">
        <v>193</v>
      </c>
      <c r="G41" t="s">
        <v>214</v>
      </c>
      <c r="I41">
        <v>67.051388200000005</v>
      </c>
      <c r="J41">
        <v>-87.412096700000006</v>
      </c>
      <c r="K41" s="1" t="str">
        <f t="shared" si="4"/>
        <v>Till</v>
      </c>
      <c r="L41" s="1" t="str">
        <f t="shared" si="6"/>
        <v>Grain Mount: 0.25 – 0.50 mm (carbon coated)</v>
      </c>
      <c r="M41">
        <v>1</v>
      </c>
      <c r="N41">
        <v>55.524999999999999</v>
      </c>
      <c r="O41">
        <v>2.9000000000000001E-2</v>
      </c>
      <c r="P41">
        <v>1.0660000000000001</v>
      </c>
      <c r="R41">
        <v>0.20399999999999999</v>
      </c>
      <c r="T41">
        <v>30.033000000000001</v>
      </c>
      <c r="U41">
        <v>0.48099999999999998</v>
      </c>
      <c r="V41">
        <v>0.50600000000000001</v>
      </c>
      <c r="W41">
        <v>12.159000000000001</v>
      </c>
      <c r="Y41">
        <v>0.151</v>
      </c>
      <c r="Z41">
        <v>1.4E-2</v>
      </c>
      <c r="AA41">
        <v>1E-3</v>
      </c>
    </row>
    <row r="42" spans="1:27" x14ac:dyDescent="0.3">
      <c r="A42" t="s">
        <v>215</v>
      </c>
      <c r="B42" t="s">
        <v>216</v>
      </c>
      <c r="C42" t="s">
        <v>217</v>
      </c>
      <c r="D42" s="1" t="str">
        <f t="shared" si="0"/>
        <v>21:1190</v>
      </c>
      <c r="E42" s="1" t="str">
        <f t="shared" si="5"/>
        <v>21:0387</v>
      </c>
      <c r="F42" t="s">
        <v>193</v>
      </c>
      <c r="G42" t="s">
        <v>218</v>
      </c>
      <c r="I42">
        <v>67.051388200000005</v>
      </c>
      <c r="J42">
        <v>-87.412096700000006</v>
      </c>
      <c r="K42" s="1" t="str">
        <f t="shared" si="4"/>
        <v>Till</v>
      </c>
      <c r="L42" s="1" t="str">
        <f t="shared" si="6"/>
        <v>Grain Mount: 0.25 – 0.50 mm (carbon coated)</v>
      </c>
      <c r="M42">
        <v>1</v>
      </c>
      <c r="N42">
        <v>55.771999999999998</v>
      </c>
      <c r="O42">
        <v>2.1999999999999999E-2</v>
      </c>
      <c r="P42">
        <v>0.95199999999999996</v>
      </c>
      <c r="R42">
        <v>0.16</v>
      </c>
      <c r="T42">
        <v>29.956</v>
      </c>
      <c r="U42">
        <v>0.36099999999999999</v>
      </c>
      <c r="V42">
        <v>0.50900000000000001</v>
      </c>
      <c r="W42">
        <v>12.161</v>
      </c>
      <c r="Y42">
        <v>0.14599999999999999</v>
      </c>
      <c r="Z42">
        <v>3.0000000000000001E-3</v>
      </c>
      <c r="AA42">
        <v>1E-3</v>
      </c>
    </row>
    <row r="43" spans="1:27" x14ac:dyDescent="0.3">
      <c r="A43" t="s">
        <v>219</v>
      </c>
      <c r="B43" t="s">
        <v>220</v>
      </c>
      <c r="C43" t="s">
        <v>221</v>
      </c>
      <c r="D43" s="1" t="str">
        <f t="shared" si="0"/>
        <v>21:1190</v>
      </c>
      <c r="E43" s="1" t="str">
        <f t="shared" si="5"/>
        <v>21:0387</v>
      </c>
      <c r="F43" t="s">
        <v>193</v>
      </c>
      <c r="G43" t="s">
        <v>222</v>
      </c>
      <c r="I43">
        <v>67.051388200000005</v>
      </c>
      <c r="J43">
        <v>-87.412096700000006</v>
      </c>
      <c r="K43" s="1" t="str">
        <f t="shared" si="4"/>
        <v>Till</v>
      </c>
      <c r="L43" s="1" t="str">
        <f t="shared" si="6"/>
        <v>Grain Mount: 0.25 – 0.50 mm (carbon coated)</v>
      </c>
      <c r="M43">
        <v>1</v>
      </c>
      <c r="N43">
        <v>55.511000000000003</v>
      </c>
      <c r="O43">
        <v>2.8000000000000001E-2</v>
      </c>
      <c r="P43">
        <v>0.93700000000000006</v>
      </c>
      <c r="R43">
        <v>0.155</v>
      </c>
      <c r="T43">
        <v>29.672999999999998</v>
      </c>
      <c r="U43">
        <v>0.45100000000000001</v>
      </c>
      <c r="V43">
        <v>0.51200000000000001</v>
      </c>
      <c r="W43">
        <v>12.428000000000001</v>
      </c>
      <c r="Y43">
        <v>0.123</v>
      </c>
      <c r="Z43">
        <v>3.0000000000000001E-3</v>
      </c>
      <c r="AA43">
        <v>1E-3</v>
      </c>
    </row>
    <row r="44" spans="1:27" x14ac:dyDescent="0.3">
      <c r="A44" t="s">
        <v>223</v>
      </c>
      <c r="B44" t="s">
        <v>224</v>
      </c>
      <c r="C44" t="s">
        <v>225</v>
      </c>
      <c r="D44" s="1" t="str">
        <f t="shared" si="0"/>
        <v>21:1190</v>
      </c>
      <c r="E44" s="1" t="str">
        <f t="shared" si="5"/>
        <v>21:0387</v>
      </c>
      <c r="F44" t="s">
        <v>193</v>
      </c>
      <c r="G44" t="s">
        <v>226</v>
      </c>
      <c r="I44">
        <v>67.051388200000005</v>
      </c>
      <c r="J44">
        <v>-87.412096700000006</v>
      </c>
      <c r="K44" s="1" t="str">
        <f t="shared" si="4"/>
        <v>Till</v>
      </c>
      <c r="L44" s="1" t="str">
        <f t="shared" si="6"/>
        <v>Grain Mount: 0.25 – 0.50 mm (carbon coated)</v>
      </c>
      <c r="M44">
        <v>1</v>
      </c>
      <c r="N44">
        <v>55.468000000000004</v>
      </c>
      <c r="O44">
        <v>3.1E-2</v>
      </c>
      <c r="P44">
        <v>0.97499999999999998</v>
      </c>
      <c r="R44">
        <v>0.19900000000000001</v>
      </c>
      <c r="T44">
        <v>29.41</v>
      </c>
      <c r="U44">
        <v>0.48099999999999998</v>
      </c>
      <c r="V44">
        <v>0.50900000000000001</v>
      </c>
      <c r="W44">
        <v>12.484</v>
      </c>
      <c r="Y44">
        <v>0.14399999999999999</v>
      </c>
      <c r="Z44">
        <v>1.4999999999999999E-2</v>
      </c>
      <c r="AA44">
        <v>1E-3</v>
      </c>
    </row>
    <row r="45" spans="1:27" x14ac:dyDescent="0.3">
      <c r="A45" t="s">
        <v>227</v>
      </c>
      <c r="B45" t="s">
        <v>228</v>
      </c>
      <c r="C45" t="s">
        <v>229</v>
      </c>
      <c r="D45" s="1" t="str">
        <f t="shared" si="0"/>
        <v>21:1190</v>
      </c>
      <c r="E45" s="1" t="str">
        <f t="shared" si="5"/>
        <v>21:0387</v>
      </c>
      <c r="F45" t="s">
        <v>193</v>
      </c>
      <c r="G45" t="s">
        <v>230</v>
      </c>
      <c r="I45">
        <v>67.051388200000005</v>
      </c>
      <c r="J45">
        <v>-87.412096700000006</v>
      </c>
      <c r="K45" s="1" t="str">
        <f t="shared" si="4"/>
        <v>Till</v>
      </c>
      <c r="L45" s="1" t="str">
        <f t="shared" si="6"/>
        <v>Grain Mount: 0.25 – 0.50 mm (carbon coated)</v>
      </c>
      <c r="M45">
        <v>1</v>
      </c>
      <c r="N45">
        <v>55.872999999999998</v>
      </c>
      <c r="O45">
        <v>2.1999999999999999E-2</v>
      </c>
      <c r="P45">
        <v>0.93100000000000005</v>
      </c>
      <c r="R45">
        <v>0.18</v>
      </c>
      <c r="T45">
        <v>29.91</v>
      </c>
      <c r="U45">
        <v>0.45700000000000002</v>
      </c>
      <c r="V45">
        <v>0.51600000000000001</v>
      </c>
      <c r="W45">
        <v>12.305999999999999</v>
      </c>
      <c r="Y45">
        <v>0.13600000000000001</v>
      </c>
      <c r="Z45">
        <v>3.0000000000000001E-3</v>
      </c>
      <c r="AA45">
        <v>1E-3</v>
      </c>
    </row>
    <row r="46" spans="1:27" x14ac:dyDescent="0.3">
      <c r="A46" t="s">
        <v>231</v>
      </c>
      <c r="B46" t="s">
        <v>232</v>
      </c>
      <c r="C46" t="s">
        <v>233</v>
      </c>
      <c r="D46" s="1" t="str">
        <f t="shared" si="0"/>
        <v>21:1190</v>
      </c>
      <c r="E46" s="1" t="str">
        <f t="shared" si="5"/>
        <v>21:0387</v>
      </c>
      <c r="F46" t="s">
        <v>193</v>
      </c>
      <c r="G46" t="s">
        <v>234</v>
      </c>
      <c r="I46">
        <v>67.051388200000005</v>
      </c>
      <c r="J46">
        <v>-87.412096700000006</v>
      </c>
      <c r="K46" s="1" t="str">
        <f t="shared" ref="K46:K76" si="7">HYPERLINK("http://geochem.nrcan.gc.ca/cdogs/content/kwd/kwd020044_e.htm", "Till")</f>
        <v>Till</v>
      </c>
      <c r="L46" s="1" t="str">
        <f t="shared" si="6"/>
        <v>Grain Mount: 0.25 – 0.50 mm (carbon coated)</v>
      </c>
      <c r="M46">
        <v>1</v>
      </c>
      <c r="N46">
        <v>55.128999999999998</v>
      </c>
      <c r="O46">
        <v>1.7999999999999999E-2</v>
      </c>
      <c r="P46">
        <v>0.27600000000000002</v>
      </c>
      <c r="R46">
        <v>1E-3</v>
      </c>
      <c r="T46">
        <v>17.736000000000001</v>
      </c>
      <c r="U46">
        <v>25.027000000000001</v>
      </c>
      <c r="V46">
        <v>4.7E-2</v>
      </c>
      <c r="W46">
        <v>1.77</v>
      </c>
      <c r="Y46">
        <v>7.0000000000000001E-3</v>
      </c>
      <c r="Z46">
        <v>2.7E-2</v>
      </c>
      <c r="AA46">
        <v>1E-3</v>
      </c>
    </row>
    <row r="47" spans="1:27" x14ac:dyDescent="0.3">
      <c r="A47" t="s">
        <v>235</v>
      </c>
      <c r="B47" t="s">
        <v>236</v>
      </c>
      <c r="C47" t="s">
        <v>237</v>
      </c>
      <c r="D47" s="1" t="str">
        <f t="shared" si="0"/>
        <v>21:1190</v>
      </c>
      <c r="E47" s="1" t="str">
        <f t="shared" si="5"/>
        <v>21:0387</v>
      </c>
      <c r="F47" t="s">
        <v>238</v>
      </c>
      <c r="G47" t="s">
        <v>239</v>
      </c>
      <c r="I47">
        <v>67.110986199999999</v>
      </c>
      <c r="J47">
        <v>-87.405157799999998</v>
      </c>
      <c r="K47" s="1" t="str">
        <f t="shared" si="7"/>
        <v>Till</v>
      </c>
      <c r="L47" s="1" t="str">
        <f>HYPERLINK("http://geochem.nrcan.gc.ca/cdogs/content/kwd/kwd080108_e.htm", "Grain Mount: 0.50 – 1.00 mm (carbon coated)")</f>
        <v>Grain Mount: 0.50 – 1.00 mm (carbon coated)</v>
      </c>
      <c r="M47">
        <v>1</v>
      </c>
      <c r="N47">
        <v>55.067</v>
      </c>
      <c r="O47">
        <v>1.0999999999999999E-2</v>
      </c>
      <c r="P47">
        <v>0.73299999999999998</v>
      </c>
      <c r="R47">
        <v>0.374</v>
      </c>
      <c r="T47">
        <v>17.28</v>
      </c>
      <c r="U47">
        <v>24.882999999999999</v>
      </c>
      <c r="V47">
        <v>9.1999999999999998E-2</v>
      </c>
      <c r="W47">
        <v>0.46800000000000003</v>
      </c>
      <c r="Y47">
        <v>1.0999999999999999E-2</v>
      </c>
      <c r="Z47">
        <v>0.44900000000000001</v>
      </c>
      <c r="AA47">
        <v>1E-3</v>
      </c>
    </row>
    <row r="48" spans="1:27" x14ac:dyDescent="0.3">
      <c r="A48" t="s">
        <v>240</v>
      </c>
      <c r="B48" t="s">
        <v>241</v>
      </c>
      <c r="C48" t="s">
        <v>242</v>
      </c>
      <c r="D48" s="1" t="str">
        <f t="shared" si="0"/>
        <v>21:1190</v>
      </c>
      <c r="E48" s="1" t="str">
        <f t="shared" si="5"/>
        <v>21:0387</v>
      </c>
      <c r="F48" t="s">
        <v>238</v>
      </c>
      <c r="G48" t="s">
        <v>243</v>
      </c>
      <c r="I48">
        <v>67.110986199999999</v>
      </c>
      <c r="J48">
        <v>-87.405157799999998</v>
      </c>
      <c r="K48" s="1" t="str">
        <f t="shared" si="7"/>
        <v>Till</v>
      </c>
      <c r="L48" s="1" t="str">
        <f t="shared" ref="L48:L55" si="8">HYPERLINK("http://geochem.nrcan.gc.ca/cdogs/content/kwd/kwd080107_e.htm", "Grain Mount: 0.25 – 0.50 mm (carbon coated)")</f>
        <v>Grain Mount: 0.25 – 0.50 mm (carbon coated)</v>
      </c>
      <c r="M48">
        <v>1</v>
      </c>
      <c r="N48">
        <v>39.256</v>
      </c>
      <c r="O48">
        <v>1E-3</v>
      </c>
      <c r="P48">
        <v>33.780999999999999</v>
      </c>
      <c r="R48">
        <v>1E-3</v>
      </c>
      <c r="T48">
        <v>0.108</v>
      </c>
      <c r="U48">
        <v>24.411000000000001</v>
      </c>
      <c r="V48">
        <v>0.1</v>
      </c>
      <c r="W48">
        <v>0.25900000000000001</v>
      </c>
      <c r="Y48">
        <v>1E-3</v>
      </c>
      <c r="Z48">
        <v>1.4E-2</v>
      </c>
      <c r="AA48">
        <v>1E-3</v>
      </c>
    </row>
    <row r="49" spans="1:27" x14ac:dyDescent="0.3">
      <c r="A49" t="s">
        <v>244</v>
      </c>
      <c r="B49" t="s">
        <v>245</v>
      </c>
      <c r="C49" t="s">
        <v>246</v>
      </c>
      <c r="D49" s="1" t="str">
        <f t="shared" si="0"/>
        <v>21:1190</v>
      </c>
      <c r="E49" s="1" t="str">
        <f t="shared" si="5"/>
        <v>21:0387</v>
      </c>
      <c r="F49" t="s">
        <v>238</v>
      </c>
      <c r="G49" t="s">
        <v>247</v>
      </c>
      <c r="I49">
        <v>67.110986199999999</v>
      </c>
      <c r="J49">
        <v>-87.405157799999998</v>
      </c>
      <c r="K49" s="1" t="str">
        <f t="shared" si="7"/>
        <v>Till</v>
      </c>
      <c r="L49" s="1" t="str">
        <f t="shared" si="8"/>
        <v>Grain Mount: 0.25 – 0.50 mm (carbon coated)</v>
      </c>
      <c r="M49">
        <v>1</v>
      </c>
      <c r="N49">
        <v>41.851999999999997</v>
      </c>
      <c r="O49">
        <v>5.0000000000000001E-3</v>
      </c>
      <c r="P49">
        <v>30.959</v>
      </c>
      <c r="R49">
        <v>1E-3</v>
      </c>
      <c r="T49">
        <v>3.0000000000000001E-3</v>
      </c>
      <c r="U49">
        <v>21.632999999999999</v>
      </c>
      <c r="V49">
        <v>0.127</v>
      </c>
      <c r="W49">
        <v>1.663</v>
      </c>
      <c r="Y49">
        <v>0.01</v>
      </c>
      <c r="Z49">
        <v>2.9000000000000001E-2</v>
      </c>
      <c r="AA49">
        <v>5.2999999999999999E-2</v>
      </c>
    </row>
    <row r="50" spans="1:27" x14ac:dyDescent="0.3">
      <c r="A50" t="s">
        <v>248</v>
      </c>
      <c r="B50" t="s">
        <v>249</v>
      </c>
      <c r="C50" t="s">
        <v>250</v>
      </c>
      <c r="D50" s="1" t="str">
        <f t="shared" si="0"/>
        <v>21:1190</v>
      </c>
      <c r="E50" s="1" t="str">
        <f t="shared" si="5"/>
        <v>21:0387</v>
      </c>
      <c r="F50" t="s">
        <v>238</v>
      </c>
      <c r="G50" t="s">
        <v>251</v>
      </c>
      <c r="I50">
        <v>67.110986199999999</v>
      </c>
      <c r="J50">
        <v>-87.405157799999998</v>
      </c>
      <c r="K50" s="1" t="str">
        <f t="shared" si="7"/>
        <v>Till</v>
      </c>
      <c r="L50" s="1" t="str">
        <f t="shared" si="8"/>
        <v>Grain Mount: 0.25 – 0.50 mm (carbon coated)</v>
      </c>
      <c r="M50">
        <v>1</v>
      </c>
      <c r="N50">
        <v>39.994</v>
      </c>
      <c r="O50">
        <v>1.2999999999999999E-2</v>
      </c>
      <c r="P50">
        <v>33.243000000000002</v>
      </c>
      <c r="R50">
        <v>7.0000000000000001E-3</v>
      </c>
      <c r="T50">
        <v>0.32800000000000001</v>
      </c>
      <c r="U50">
        <v>23.007999999999999</v>
      </c>
      <c r="V50">
        <v>0.22800000000000001</v>
      </c>
      <c r="W50">
        <v>0.44</v>
      </c>
      <c r="Y50">
        <v>6.0000000000000001E-3</v>
      </c>
      <c r="Z50">
        <v>0.05</v>
      </c>
      <c r="AA50">
        <v>1.4999999999999999E-2</v>
      </c>
    </row>
    <row r="51" spans="1:27" x14ac:dyDescent="0.3">
      <c r="A51" t="s">
        <v>252</v>
      </c>
      <c r="B51" t="s">
        <v>253</v>
      </c>
      <c r="C51" t="s">
        <v>254</v>
      </c>
      <c r="D51" s="1" t="str">
        <f t="shared" si="0"/>
        <v>21:1190</v>
      </c>
      <c r="E51" s="1" t="str">
        <f t="shared" si="5"/>
        <v>21:0387</v>
      </c>
      <c r="F51" t="s">
        <v>255</v>
      </c>
      <c r="G51" t="s">
        <v>256</v>
      </c>
      <c r="I51">
        <v>67.095125899999999</v>
      </c>
      <c r="J51">
        <v>-87.963592000000006</v>
      </c>
      <c r="K51" s="1" t="str">
        <f t="shared" si="7"/>
        <v>Till</v>
      </c>
      <c r="L51" s="1" t="str">
        <f t="shared" si="8"/>
        <v>Grain Mount: 0.25 – 0.50 mm (carbon coated)</v>
      </c>
      <c r="M51">
        <v>1</v>
      </c>
      <c r="N51">
        <v>54.533000000000001</v>
      </c>
      <c r="O51">
        <v>8.5999999999999993E-2</v>
      </c>
      <c r="P51">
        <v>0.83299999999999996</v>
      </c>
      <c r="R51">
        <v>1E-3</v>
      </c>
      <c r="T51">
        <v>17.585000000000001</v>
      </c>
      <c r="U51">
        <v>25.105</v>
      </c>
      <c r="V51">
        <v>0.33300000000000002</v>
      </c>
      <c r="W51">
        <v>1.7030000000000001</v>
      </c>
      <c r="Y51">
        <v>1E-3</v>
      </c>
      <c r="Z51">
        <v>2.7E-2</v>
      </c>
      <c r="AA51">
        <v>1E-3</v>
      </c>
    </row>
    <row r="52" spans="1:27" x14ac:dyDescent="0.3">
      <c r="A52" t="s">
        <v>257</v>
      </c>
      <c r="B52" t="s">
        <v>258</v>
      </c>
      <c r="C52" t="s">
        <v>259</v>
      </c>
      <c r="D52" s="1" t="str">
        <f t="shared" si="0"/>
        <v>21:1190</v>
      </c>
      <c r="E52" s="1" t="str">
        <f t="shared" si="5"/>
        <v>21:0387</v>
      </c>
      <c r="F52" t="s">
        <v>255</v>
      </c>
      <c r="G52" t="s">
        <v>260</v>
      </c>
      <c r="I52">
        <v>67.095125899999999</v>
      </c>
      <c r="J52">
        <v>-87.963592000000006</v>
      </c>
      <c r="K52" s="1" t="str">
        <f t="shared" si="7"/>
        <v>Till</v>
      </c>
      <c r="L52" s="1" t="str">
        <f t="shared" si="8"/>
        <v>Grain Mount: 0.25 – 0.50 mm (carbon coated)</v>
      </c>
      <c r="M52">
        <v>1</v>
      </c>
      <c r="N52">
        <v>54.198</v>
      </c>
      <c r="O52">
        <v>0.04</v>
      </c>
      <c r="P52">
        <v>0.76100000000000001</v>
      </c>
      <c r="R52">
        <v>1E-3</v>
      </c>
      <c r="T52">
        <v>17.22</v>
      </c>
      <c r="U52">
        <v>24.971</v>
      </c>
      <c r="V52">
        <v>5.8999999999999997E-2</v>
      </c>
      <c r="W52">
        <v>2.504</v>
      </c>
      <c r="Y52">
        <v>2E-3</v>
      </c>
      <c r="Z52">
        <v>2.8000000000000001E-2</v>
      </c>
      <c r="AA52">
        <v>1E-3</v>
      </c>
    </row>
    <row r="53" spans="1:27" x14ac:dyDescent="0.3">
      <c r="A53" t="s">
        <v>261</v>
      </c>
      <c r="B53" t="s">
        <v>262</v>
      </c>
      <c r="C53" t="s">
        <v>263</v>
      </c>
      <c r="D53" s="1" t="str">
        <f t="shared" si="0"/>
        <v>21:1190</v>
      </c>
      <c r="E53" s="1" t="str">
        <f t="shared" si="5"/>
        <v>21:0387</v>
      </c>
      <c r="F53" t="s">
        <v>255</v>
      </c>
      <c r="G53" t="s">
        <v>264</v>
      </c>
      <c r="I53">
        <v>67.095125899999999</v>
      </c>
      <c r="J53">
        <v>-87.963592000000006</v>
      </c>
      <c r="K53" s="1" t="str">
        <f t="shared" si="7"/>
        <v>Till</v>
      </c>
      <c r="L53" s="1" t="str">
        <f t="shared" si="8"/>
        <v>Grain Mount: 0.25 – 0.50 mm (carbon coated)</v>
      </c>
      <c r="M53">
        <v>1</v>
      </c>
      <c r="N53">
        <v>55.124000000000002</v>
      </c>
      <c r="O53">
        <v>7.0000000000000001E-3</v>
      </c>
      <c r="P53">
        <v>0.08</v>
      </c>
      <c r="R53">
        <v>1E-3</v>
      </c>
      <c r="T53">
        <v>17.844000000000001</v>
      </c>
      <c r="U53">
        <v>25.274999999999999</v>
      </c>
      <c r="V53">
        <v>0.19700000000000001</v>
      </c>
      <c r="W53">
        <v>1.74</v>
      </c>
      <c r="Y53">
        <v>1E-3</v>
      </c>
      <c r="Z53">
        <v>3.4000000000000002E-2</v>
      </c>
      <c r="AA53">
        <v>1E-3</v>
      </c>
    </row>
    <row r="54" spans="1:27" x14ac:dyDescent="0.3">
      <c r="A54" t="s">
        <v>265</v>
      </c>
      <c r="B54" t="s">
        <v>266</v>
      </c>
      <c r="C54" t="s">
        <v>267</v>
      </c>
      <c r="D54" s="1" t="str">
        <f t="shared" si="0"/>
        <v>21:1190</v>
      </c>
      <c r="E54" s="1" t="str">
        <f t="shared" si="5"/>
        <v>21:0387</v>
      </c>
      <c r="F54" t="s">
        <v>255</v>
      </c>
      <c r="G54" t="s">
        <v>268</v>
      </c>
      <c r="I54">
        <v>67.095125899999999</v>
      </c>
      <c r="J54">
        <v>-87.963592000000006</v>
      </c>
      <c r="K54" s="1" t="str">
        <f t="shared" si="7"/>
        <v>Till</v>
      </c>
      <c r="L54" s="1" t="str">
        <f t="shared" si="8"/>
        <v>Grain Mount: 0.25 – 0.50 mm (carbon coated)</v>
      </c>
      <c r="M54">
        <v>1</v>
      </c>
      <c r="N54">
        <v>54.491</v>
      </c>
      <c r="O54">
        <v>2.4E-2</v>
      </c>
      <c r="P54">
        <v>0.432</v>
      </c>
      <c r="R54">
        <v>2E-3</v>
      </c>
      <c r="T54">
        <v>16.696999999999999</v>
      </c>
      <c r="U54">
        <v>25.19</v>
      </c>
      <c r="V54">
        <v>0.2</v>
      </c>
      <c r="W54">
        <v>2.81</v>
      </c>
      <c r="Y54">
        <v>3.0000000000000001E-3</v>
      </c>
      <c r="Z54">
        <v>6.3E-2</v>
      </c>
      <c r="AA54">
        <v>2E-3</v>
      </c>
    </row>
    <row r="55" spans="1:27" x14ac:dyDescent="0.3">
      <c r="A55" t="s">
        <v>269</v>
      </c>
      <c r="B55" t="s">
        <v>270</v>
      </c>
      <c r="C55" t="s">
        <v>271</v>
      </c>
      <c r="D55" s="1" t="str">
        <f t="shared" si="0"/>
        <v>21:1190</v>
      </c>
      <c r="E55" s="1" t="str">
        <f t="shared" si="5"/>
        <v>21:0387</v>
      </c>
      <c r="F55" t="s">
        <v>272</v>
      </c>
      <c r="G55" t="s">
        <v>273</v>
      </c>
      <c r="I55">
        <v>67.112675499999995</v>
      </c>
      <c r="J55">
        <v>-87.807862099999994</v>
      </c>
      <c r="K55" s="1" t="str">
        <f t="shared" si="7"/>
        <v>Till</v>
      </c>
      <c r="L55" s="1" t="str">
        <f t="shared" si="8"/>
        <v>Grain Mount: 0.25 – 0.50 mm (carbon coated)</v>
      </c>
      <c r="M55">
        <v>1</v>
      </c>
      <c r="N55">
        <v>51.118000000000002</v>
      </c>
      <c r="O55">
        <v>0.05</v>
      </c>
      <c r="P55">
        <v>1.806</v>
      </c>
      <c r="R55">
        <v>1E-3</v>
      </c>
      <c r="T55">
        <v>10.827</v>
      </c>
      <c r="U55">
        <v>23.486000000000001</v>
      </c>
      <c r="V55">
        <v>0.186</v>
      </c>
      <c r="W55">
        <v>11.696</v>
      </c>
      <c r="Y55">
        <v>1.4999999999999999E-2</v>
      </c>
      <c r="Z55">
        <v>0.503</v>
      </c>
      <c r="AA55">
        <v>1E-3</v>
      </c>
    </row>
    <row r="56" spans="1:27" x14ac:dyDescent="0.3">
      <c r="A56" t="s">
        <v>274</v>
      </c>
      <c r="B56" t="s">
        <v>275</v>
      </c>
      <c r="C56" t="s">
        <v>276</v>
      </c>
      <c r="D56" s="1" t="str">
        <f t="shared" si="0"/>
        <v>21:1190</v>
      </c>
      <c r="E56" s="1" t="str">
        <f t="shared" si="5"/>
        <v>21:0387</v>
      </c>
      <c r="F56" t="s">
        <v>272</v>
      </c>
      <c r="G56" t="s">
        <v>277</v>
      </c>
      <c r="I56">
        <v>67.112675499999995</v>
      </c>
      <c r="J56">
        <v>-87.807862099999994</v>
      </c>
      <c r="K56" s="1" t="str">
        <f t="shared" si="7"/>
        <v>Till</v>
      </c>
      <c r="L56" s="1" t="str">
        <f>HYPERLINK("http://geochem.nrcan.gc.ca/cdogs/content/kwd/kwd080108_e.htm", "Grain Mount: 0.50 – 1.00 mm (carbon coated)")</f>
        <v>Grain Mount: 0.50 – 1.00 mm (carbon coated)</v>
      </c>
      <c r="M56">
        <v>1</v>
      </c>
      <c r="N56">
        <v>12.1</v>
      </c>
      <c r="O56">
        <v>2.5000000000000001E-2</v>
      </c>
      <c r="P56">
        <v>66.009</v>
      </c>
      <c r="R56">
        <v>1E-3</v>
      </c>
      <c r="T56">
        <v>18.844000000000001</v>
      </c>
      <c r="U56">
        <v>3.0000000000000001E-3</v>
      </c>
      <c r="V56">
        <v>0.02</v>
      </c>
      <c r="W56">
        <v>2.895</v>
      </c>
      <c r="Y56">
        <v>1.4999999999999999E-2</v>
      </c>
      <c r="Z56">
        <v>1E-3</v>
      </c>
      <c r="AA56">
        <v>2E-3</v>
      </c>
    </row>
    <row r="57" spans="1:27" x14ac:dyDescent="0.3">
      <c r="A57" t="s">
        <v>278</v>
      </c>
      <c r="B57" t="s">
        <v>279</v>
      </c>
      <c r="C57" t="s">
        <v>280</v>
      </c>
      <c r="D57" s="1" t="str">
        <f t="shared" si="0"/>
        <v>21:1190</v>
      </c>
      <c r="E57" s="1" t="str">
        <f t="shared" si="5"/>
        <v>21:0387</v>
      </c>
      <c r="F57" t="s">
        <v>281</v>
      </c>
      <c r="G57" t="s">
        <v>282</v>
      </c>
      <c r="I57">
        <v>67.040768099999994</v>
      </c>
      <c r="J57">
        <v>-87.696598499999993</v>
      </c>
      <c r="K57" s="1" t="str">
        <f t="shared" si="7"/>
        <v>Till</v>
      </c>
      <c r="L57" s="1" t="str">
        <f t="shared" ref="L57:L63" si="9">HYPERLINK("http://geochem.nrcan.gc.ca/cdogs/content/kwd/kwd080107_e.htm", "Grain Mount: 0.25 – 0.50 mm (carbon coated)")</f>
        <v>Grain Mount: 0.25 – 0.50 mm (carbon coated)</v>
      </c>
      <c r="M57">
        <v>1</v>
      </c>
      <c r="N57">
        <v>54.707000000000001</v>
      </c>
      <c r="O57">
        <v>6.0000000000000001E-3</v>
      </c>
      <c r="P57">
        <v>0.17899999999999999</v>
      </c>
      <c r="R57">
        <v>1E-3</v>
      </c>
      <c r="T57">
        <v>16.934999999999999</v>
      </c>
      <c r="U57">
        <v>24.641999999999999</v>
      </c>
      <c r="V57">
        <v>0.31900000000000001</v>
      </c>
      <c r="W57">
        <v>3.0129999999999999</v>
      </c>
      <c r="Y57">
        <v>4.0000000000000001E-3</v>
      </c>
      <c r="Z57">
        <v>3.5000000000000003E-2</v>
      </c>
      <c r="AA57">
        <v>1E-3</v>
      </c>
    </row>
    <row r="58" spans="1:27" x14ac:dyDescent="0.3">
      <c r="A58" t="s">
        <v>283</v>
      </c>
      <c r="B58" t="s">
        <v>284</v>
      </c>
      <c r="C58" t="s">
        <v>285</v>
      </c>
      <c r="D58" s="1" t="str">
        <f t="shared" si="0"/>
        <v>21:1190</v>
      </c>
      <c r="E58" s="1" t="str">
        <f t="shared" si="5"/>
        <v>21:0387</v>
      </c>
      <c r="F58" t="s">
        <v>281</v>
      </c>
      <c r="G58" t="s">
        <v>286</v>
      </c>
      <c r="I58">
        <v>67.040768099999994</v>
      </c>
      <c r="J58">
        <v>-87.696598499999993</v>
      </c>
      <c r="K58" s="1" t="str">
        <f t="shared" si="7"/>
        <v>Till</v>
      </c>
      <c r="L58" s="1" t="str">
        <f t="shared" si="9"/>
        <v>Grain Mount: 0.25 – 0.50 mm (carbon coated)</v>
      </c>
      <c r="M58">
        <v>1</v>
      </c>
      <c r="N58">
        <v>54.719000000000001</v>
      </c>
      <c r="O58">
        <v>1.7000000000000001E-2</v>
      </c>
      <c r="P58">
        <v>0.28999999999999998</v>
      </c>
      <c r="R58">
        <v>7.0000000000000001E-3</v>
      </c>
      <c r="T58">
        <v>17.059000000000001</v>
      </c>
      <c r="U58">
        <v>25.317</v>
      </c>
      <c r="V58">
        <v>7.0999999999999994E-2</v>
      </c>
      <c r="W58">
        <v>2.548</v>
      </c>
      <c r="Y58">
        <v>1E-3</v>
      </c>
      <c r="Z58">
        <v>4.4999999999999998E-2</v>
      </c>
      <c r="AA58">
        <v>1E-3</v>
      </c>
    </row>
    <row r="59" spans="1:27" x14ac:dyDescent="0.3">
      <c r="A59" t="s">
        <v>287</v>
      </c>
      <c r="B59" t="s">
        <v>288</v>
      </c>
      <c r="C59" t="s">
        <v>289</v>
      </c>
      <c r="D59" s="1" t="str">
        <f t="shared" si="0"/>
        <v>21:1190</v>
      </c>
      <c r="E59" s="1" t="str">
        <f t="shared" si="5"/>
        <v>21:0387</v>
      </c>
      <c r="F59" t="s">
        <v>281</v>
      </c>
      <c r="G59" t="s">
        <v>290</v>
      </c>
      <c r="I59">
        <v>67.040768099999994</v>
      </c>
      <c r="J59">
        <v>-87.696598499999993</v>
      </c>
      <c r="K59" s="1" t="str">
        <f t="shared" si="7"/>
        <v>Till</v>
      </c>
      <c r="L59" s="1" t="str">
        <f t="shared" si="9"/>
        <v>Grain Mount: 0.25 – 0.50 mm (carbon coated)</v>
      </c>
      <c r="M59">
        <v>1</v>
      </c>
      <c r="N59">
        <v>54.697000000000003</v>
      </c>
      <c r="O59">
        <v>1.9E-2</v>
      </c>
      <c r="P59">
        <v>0.36899999999999999</v>
      </c>
      <c r="R59">
        <v>8.9999999999999993E-3</v>
      </c>
      <c r="T59">
        <v>17.818999999999999</v>
      </c>
      <c r="U59">
        <v>25.312999999999999</v>
      </c>
      <c r="V59">
        <v>0.24299999999999999</v>
      </c>
      <c r="W59">
        <v>1.1639999999999999</v>
      </c>
      <c r="Y59">
        <v>3.0000000000000001E-3</v>
      </c>
      <c r="Z59">
        <v>9.6000000000000002E-2</v>
      </c>
      <c r="AA59">
        <v>1E-3</v>
      </c>
    </row>
    <row r="60" spans="1:27" x14ac:dyDescent="0.3">
      <c r="A60" t="s">
        <v>291</v>
      </c>
      <c r="B60" t="s">
        <v>292</v>
      </c>
      <c r="C60" t="s">
        <v>293</v>
      </c>
      <c r="D60" s="1" t="str">
        <f t="shared" si="0"/>
        <v>21:1190</v>
      </c>
      <c r="E60" s="1" t="str">
        <f t="shared" si="5"/>
        <v>21:0387</v>
      </c>
      <c r="F60" t="s">
        <v>281</v>
      </c>
      <c r="G60" t="s">
        <v>294</v>
      </c>
      <c r="I60">
        <v>67.040768099999994</v>
      </c>
      <c r="J60">
        <v>-87.696598499999993</v>
      </c>
      <c r="K60" s="1" t="str">
        <f t="shared" si="7"/>
        <v>Till</v>
      </c>
      <c r="L60" s="1" t="str">
        <f t="shared" si="9"/>
        <v>Grain Mount: 0.25 – 0.50 mm (carbon coated)</v>
      </c>
      <c r="M60">
        <v>1</v>
      </c>
      <c r="N60">
        <v>54.378</v>
      </c>
      <c r="O60">
        <v>2.1000000000000001E-2</v>
      </c>
      <c r="P60">
        <v>0.73799999999999999</v>
      </c>
      <c r="R60">
        <v>6.0000000000000001E-3</v>
      </c>
      <c r="T60">
        <v>16.798999999999999</v>
      </c>
      <c r="U60">
        <v>25.114000000000001</v>
      </c>
      <c r="V60">
        <v>0.15</v>
      </c>
      <c r="W60">
        <v>2.4689999999999999</v>
      </c>
      <c r="Y60">
        <v>5.0000000000000001E-3</v>
      </c>
      <c r="Z60">
        <v>0.158</v>
      </c>
      <c r="AA60">
        <v>1E-3</v>
      </c>
    </row>
    <row r="61" spans="1:27" x14ac:dyDescent="0.3">
      <c r="A61" t="s">
        <v>295</v>
      </c>
      <c r="B61" t="s">
        <v>296</v>
      </c>
      <c r="C61" t="s">
        <v>297</v>
      </c>
      <c r="D61" s="1" t="str">
        <f t="shared" si="0"/>
        <v>21:1190</v>
      </c>
      <c r="E61" s="1" t="str">
        <f t="shared" si="5"/>
        <v>21:0387</v>
      </c>
      <c r="F61" t="s">
        <v>281</v>
      </c>
      <c r="G61" t="s">
        <v>298</v>
      </c>
      <c r="I61">
        <v>67.040768099999994</v>
      </c>
      <c r="J61">
        <v>-87.696598499999993</v>
      </c>
      <c r="K61" s="1" t="str">
        <f t="shared" si="7"/>
        <v>Till</v>
      </c>
      <c r="L61" s="1" t="str">
        <f t="shared" si="9"/>
        <v>Grain Mount: 0.25 – 0.50 mm (carbon coated)</v>
      </c>
      <c r="M61">
        <v>1</v>
      </c>
      <c r="N61">
        <v>51.715000000000003</v>
      </c>
      <c r="O61">
        <v>3.3000000000000002E-2</v>
      </c>
      <c r="P61">
        <v>1.411</v>
      </c>
      <c r="R61">
        <v>0.01</v>
      </c>
      <c r="T61">
        <v>11.938000000000001</v>
      </c>
      <c r="U61">
        <v>23.901</v>
      </c>
      <c r="V61">
        <v>0.21299999999999999</v>
      </c>
      <c r="W61">
        <v>9.9600000000000009</v>
      </c>
      <c r="Y61">
        <v>2.1999999999999999E-2</v>
      </c>
      <c r="Z61">
        <v>0.41099999999999998</v>
      </c>
      <c r="AA61">
        <v>1E-3</v>
      </c>
    </row>
    <row r="62" spans="1:27" x14ac:dyDescent="0.3">
      <c r="A62" t="s">
        <v>299</v>
      </c>
      <c r="B62" t="s">
        <v>300</v>
      </c>
      <c r="C62" t="s">
        <v>301</v>
      </c>
      <c r="D62" s="1" t="str">
        <f t="shared" si="0"/>
        <v>21:1190</v>
      </c>
      <c r="E62" s="1" t="str">
        <f t="shared" si="5"/>
        <v>21:0387</v>
      </c>
      <c r="F62" t="s">
        <v>281</v>
      </c>
      <c r="G62" t="s">
        <v>302</v>
      </c>
      <c r="I62">
        <v>67.040768099999994</v>
      </c>
      <c r="J62">
        <v>-87.696598499999993</v>
      </c>
      <c r="K62" s="1" t="str">
        <f t="shared" si="7"/>
        <v>Till</v>
      </c>
      <c r="L62" s="1" t="str">
        <f t="shared" si="9"/>
        <v>Grain Mount: 0.25 – 0.50 mm (carbon coated)</v>
      </c>
      <c r="M62">
        <v>1</v>
      </c>
      <c r="N62">
        <v>51.325000000000003</v>
      </c>
      <c r="O62">
        <v>3.7999999999999999E-2</v>
      </c>
      <c r="P62">
        <v>1.355</v>
      </c>
      <c r="R62">
        <v>2.1999999999999999E-2</v>
      </c>
      <c r="T62">
        <v>10.981</v>
      </c>
      <c r="U62">
        <v>23.440999999999999</v>
      </c>
      <c r="V62">
        <v>0.218</v>
      </c>
      <c r="W62">
        <v>11.583</v>
      </c>
      <c r="Y62">
        <v>1.0999999999999999E-2</v>
      </c>
      <c r="Z62">
        <v>0.52100000000000002</v>
      </c>
      <c r="AA62">
        <v>1E-3</v>
      </c>
    </row>
    <row r="63" spans="1:27" x14ac:dyDescent="0.3">
      <c r="A63" t="s">
        <v>303</v>
      </c>
      <c r="B63" t="s">
        <v>304</v>
      </c>
      <c r="C63" t="s">
        <v>305</v>
      </c>
      <c r="D63" s="1" t="str">
        <f t="shared" si="0"/>
        <v>21:1190</v>
      </c>
      <c r="E63" s="1" t="str">
        <f t="shared" si="5"/>
        <v>21:0387</v>
      </c>
      <c r="F63" t="s">
        <v>281</v>
      </c>
      <c r="G63" t="s">
        <v>306</v>
      </c>
      <c r="I63">
        <v>67.040768099999994</v>
      </c>
      <c r="J63">
        <v>-87.696598499999993</v>
      </c>
      <c r="K63" s="1" t="str">
        <f t="shared" si="7"/>
        <v>Till</v>
      </c>
      <c r="L63" s="1" t="str">
        <f t="shared" si="9"/>
        <v>Grain Mount: 0.25 – 0.50 mm (carbon coated)</v>
      </c>
      <c r="M63">
        <v>1</v>
      </c>
      <c r="N63">
        <v>51.741999999999997</v>
      </c>
      <c r="O63">
        <v>3.9E-2</v>
      </c>
      <c r="P63">
        <v>1.052</v>
      </c>
      <c r="R63">
        <v>5.0000000000000001E-3</v>
      </c>
      <c r="T63">
        <v>11.279</v>
      </c>
      <c r="U63">
        <v>23.957999999999998</v>
      </c>
      <c r="V63">
        <v>0.124</v>
      </c>
      <c r="W63">
        <v>10.955</v>
      </c>
      <c r="Y63">
        <v>1.2E-2</v>
      </c>
      <c r="Z63">
        <v>0.25800000000000001</v>
      </c>
      <c r="AA63">
        <v>1E-3</v>
      </c>
    </row>
    <row r="64" spans="1:27" x14ac:dyDescent="0.3">
      <c r="A64" t="s">
        <v>307</v>
      </c>
      <c r="B64" t="s">
        <v>308</v>
      </c>
      <c r="C64" t="s">
        <v>309</v>
      </c>
      <c r="D64" s="1" t="str">
        <f t="shared" si="0"/>
        <v>21:1190</v>
      </c>
      <c r="E64" s="1" t="str">
        <f t="shared" si="5"/>
        <v>21:0387</v>
      </c>
      <c r="F64" t="s">
        <v>281</v>
      </c>
      <c r="G64" t="s">
        <v>310</v>
      </c>
      <c r="I64">
        <v>67.040768099999994</v>
      </c>
      <c r="J64">
        <v>-87.696598499999993</v>
      </c>
      <c r="K64" s="1" t="str">
        <f t="shared" si="7"/>
        <v>Till</v>
      </c>
      <c r="L64" s="1" t="str">
        <f>HYPERLINK("http://geochem.nrcan.gc.ca/cdogs/content/kwd/kwd080108_e.htm", "Grain Mount: 0.50 – 1.00 mm (carbon coated)")</f>
        <v>Grain Mount: 0.50 – 1.00 mm (carbon coated)</v>
      </c>
      <c r="M64">
        <v>1</v>
      </c>
      <c r="N64">
        <v>55.348999999999997</v>
      </c>
      <c r="O64">
        <v>1.7000000000000001E-2</v>
      </c>
      <c r="P64">
        <v>0.20699999999999999</v>
      </c>
      <c r="R64">
        <v>1E-3</v>
      </c>
      <c r="T64">
        <v>17.895</v>
      </c>
      <c r="U64">
        <v>25.187999999999999</v>
      </c>
      <c r="V64">
        <v>0.224</v>
      </c>
      <c r="W64">
        <v>1.0049999999999999</v>
      </c>
      <c r="Y64">
        <v>1E-3</v>
      </c>
      <c r="Z64">
        <v>6.6000000000000003E-2</v>
      </c>
      <c r="AA64">
        <v>1E-3</v>
      </c>
    </row>
    <row r="65" spans="1:27" x14ac:dyDescent="0.3">
      <c r="A65" t="s">
        <v>311</v>
      </c>
      <c r="B65" t="s">
        <v>312</v>
      </c>
      <c r="C65" t="s">
        <v>313</v>
      </c>
      <c r="D65" s="1" t="str">
        <f t="shared" si="0"/>
        <v>21:1190</v>
      </c>
      <c r="E65" s="1" t="str">
        <f t="shared" si="5"/>
        <v>21:0387</v>
      </c>
      <c r="F65" t="s">
        <v>314</v>
      </c>
      <c r="G65" t="s">
        <v>315</v>
      </c>
      <c r="I65">
        <v>66.689230699999996</v>
      </c>
      <c r="J65">
        <v>-87.338107600000001</v>
      </c>
      <c r="K65" s="1" t="str">
        <f t="shared" si="7"/>
        <v>Till</v>
      </c>
      <c r="L65" s="1" t="str">
        <f t="shared" ref="L65:L76" si="10">HYPERLINK("http://geochem.nrcan.gc.ca/cdogs/content/kwd/kwd080107_e.htm", "Grain Mount: 0.25 – 0.50 mm (carbon coated)")</f>
        <v>Grain Mount: 0.25 – 0.50 mm (carbon coated)</v>
      </c>
      <c r="M65">
        <v>1</v>
      </c>
      <c r="N65">
        <v>39.283000000000001</v>
      </c>
      <c r="O65">
        <v>5.0000000000000001E-3</v>
      </c>
      <c r="P65">
        <v>33.866</v>
      </c>
      <c r="R65">
        <v>1E-3</v>
      </c>
      <c r="T65">
        <v>1.6E-2</v>
      </c>
      <c r="U65">
        <v>24.254999999999999</v>
      </c>
      <c r="V65">
        <v>0.108</v>
      </c>
      <c r="W65">
        <v>0.313</v>
      </c>
      <c r="Y65">
        <v>1E-3</v>
      </c>
      <c r="Z65">
        <v>1E-3</v>
      </c>
      <c r="AA65">
        <v>1E-3</v>
      </c>
    </row>
    <row r="66" spans="1:27" x14ac:dyDescent="0.3">
      <c r="A66" t="s">
        <v>316</v>
      </c>
      <c r="B66" t="s">
        <v>317</v>
      </c>
      <c r="C66" t="s">
        <v>318</v>
      </c>
      <c r="D66" s="1" t="str">
        <f t="shared" ref="D66:D129" si="11">HYPERLINK("http://geochem.nrcan.gc.ca/cdogs/content/bdl/bdl211190_e.htm", "21:1190")</f>
        <v>21:1190</v>
      </c>
      <c r="E66" s="1" t="str">
        <f t="shared" ref="E66:E76" si="12">HYPERLINK("http://geochem.nrcan.gc.ca/cdogs/content/svy/svy210387_e.htm", "21:0387")</f>
        <v>21:0387</v>
      </c>
      <c r="F66" t="s">
        <v>319</v>
      </c>
      <c r="G66" t="s">
        <v>320</v>
      </c>
      <c r="I66">
        <v>66.771008300000005</v>
      </c>
      <c r="J66">
        <v>-87.1105728</v>
      </c>
      <c r="K66" s="1" t="str">
        <f t="shared" si="7"/>
        <v>Till</v>
      </c>
      <c r="L66" s="1" t="str">
        <f t="shared" si="10"/>
        <v>Grain Mount: 0.25 – 0.50 mm (carbon coated)</v>
      </c>
      <c r="M66">
        <v>1</v>
      </c>
      <c r="N66">
        <v>54.811999999999998</v>
      </c>
      <c r="O66">
        <v>2.9000000000000001E-2</v>
      </c>
      <c r="P66">
        <v>1.1850000000000001</v>
      </c>
      <c r="R66">
        <v>0.78800000000000003</v>
      </c>
      <c r="T66">
        <v>17.003</v>
      </c>
      <c r="U66">
        <v>24.603999999999999</v>
      </c>
      <c r="V66">
        <v>8.7999999999999995E-2</v>
      </c>
      <c r="W66">
        <v>7.1999999999999995E-2</v>
      </c>
      <c r="Y66">
        <v>1E-3</v>
      </c>
      <c r="Z66">
        <v>0.69899999999999995</v>
      </c>
      <c r="AA66">
        <v>1E-3</v>
      </c>
    </row>
    <row r="67" spans="1:27" x14ac:dyDescent="0.3">
      <c r="A67" t="s">
        <v>321</v>
      </c>
      <c r="B67" t="s">
        <v>322</v>
      </c>
      <c r="C67" t="s">
        <v>323</v>
      </c>
      <c r="D67" s="1" t="str">
        <f t="shared" si="11"/>
        <v>21:1190</v>
      </c>
      <c r="E67" s="1" t="str">
        <f t="shared" si="12"/>
        <v>21:0387</v>
      </c>
      <c r="F67" t="s">
        <v>319</v>
      </c>
      <c r="G67" t="s">
        <v>324</v>
      </c>
      <c r="I67">
        <v>66.771008300000005</v>
      </c>
      <c r="J67">
        <v>-87.1105728</v>
      </c>
      <c r="K67" s="1" t="str">
        <f t="shared" si="7"/>
        <v>Till</v>
      </c>
      <c r="L67" s="1" t="str">
        <f t="shared" si="10"/>
        <v>Grain Mount: 0.25 – 0.50 mm (carbon coated)</v>
      </c>
      <c r="M67">
        <v>1</v>
      </c>
      <c r="N67">
        <v>53.710999999999999</v>
      </c>
      <c r="O67">
        <v>2.7E-2</v>
      </c>
      <c r="P67">
        <v>0.59099999999999997</v>
      </c>
      <c r="R67">
        <v>0.499</v>
      </c>
      <c r="T67">
        <v>15.553000000000001</v>
      </c>
      <c r="U67">
        <v>23.167000000000002</v>
      </c>
      <c r="V67">
        <v>0.153</v>
      </c>
      <c r="W67">
        <v>3.83</v>
      </c>
      <c r="Y67">
        <v>7.3999999999999996E-2</v>
      </c>
      <c r="Z67">
        <v>0.53400000000000003</v>
      </c>
      <c r="AA67">
        <v>2E-3</v>
      </c>
    </row>
    <row r="68" spans="1:27" x14ac:dyDescent="0.3">
      <c r="A68" t="s">
        <v>325</v>
      </c>
      <c r="B68" t="s">
        <v>326</v>
      </c>
      <c r="C68" t="s">
        <v>327</v>
      </c>
      <c r="D68" s="1" t="str">
        <f t="shared" si="11"/>
        <v>21:1190</v>
      </c>
      <c r="E68" s="1" t="str">
        <f t="shared" si="12"/>
        <v>21:0387</v>
      </c>
      <c r="F68" t="s">
        <v>319</v>
      </c>
      <c r="G68" t="s">
        <v>328</v>
      </c>
      <c r="I68">
        <v>66.771008300000005</v>
      </c>
      <c r="J68">
        <v>-87.1105728</v>
      </c>
      <c r="K68" s="1" t="str">
        <f t="shared" si="7"/>
        <v>Till</v>
      </c>
      <c r="L68" s="1" t="str">
        <f t="shared" si="10"/>
        <v>Grain Mount: 0.25 – 0.50 mm (carbon coated)</v>
      </c>
      <c r="M68">
        <v>1</v>
      </c>
      <c r="N68">
        <v>54.095999999999997</v>
      </c>
      <c r="O68">
        <v>2.8000000000000001E-2</v>
      </c>
      <c r="P68">
        <v>0.70199999999999996</v>
      </c>
      <c r="R68">
        <v>0.67100000000000004</v>
      </c>
      <c r="T68">
        <v>15.542</v>
      </c>
      <c r="U68">
        <v>23.550999999999998</v>
      </c>
      <c r="V68">
        <v>0.14699999999999999</v>
      </c>
      <c r="W68">
        <v>3.9889999999999999</v>
      </c>
      <c r="Y68">
        <v>7.0000000000000007E-2</v>
      </c>
      <c r="Z68">
        <v>0.627</v>
      </c>
      <c r="AA68">
        <v>1E-3</v>
      </c>
    </row>
    <row r="69" spans="1:27" x14ac:dyDescent="0.3">
      <c r="A69" t="s">
        <v>329</v>
      </c>
      <c r="B69" t="s">
        <v>330</v>
      </c>
      <c r="C69" t="s">
        <v>331</v>
      </c>
      <c r="D69" s="1" t="str">
        <f t="shared" si="11"/>
        <v>21:1190</v>
      </c>
      <c r="E69" s="1" t="str">
        <f t="shared" si="12"/>
        <v>21:0387</v>
      </c>
      <c r="F69" t="s">
        <v>319</v>
      </c>
      <c r="G69" t="s">
        <v>332</v>
      </c>
      <c r="I69">
        <v>66.771008300000005</v>
      </c>
      <c r="J69">
        <v>-87.1105728</v>
      </c>
      <c r="K69" s="1" t="str">
        <f t="shared" si="7"/>
        <v>Till</v>
      </c>
      <c r="L69" s="1" t="str">
        <f t="shared" si="10"/>
        <v>Grain Mount: 0.25 – 0.50 mm (carbon coated)</v>
      </c>
      <c r="M69">
        <v>1</v>
      </c>
      <c r="N69">
        <v>53.804000000000002</v>
      </c>
      <c r="O69">
        <v>0.115</v>
      </c>
      <c r="P69">
        <v>0.51500000000000001</v>
      </c>
      <c r="R69">
        <v>0.14099999999999999</v>
      </c>
      <c r="T69">
        <v>16.779</v>
      </c>
      <c r="U69">
        <v>23.626000000000001</v>
      </c>
      <c r="V69">
        <v>9.2999999999999999E-2</v>
      </c>
      <c r="W69">
        <v>4.0979999999999999</v>
      </c>
      <c r="Y69">
        <v>3.5000000000000003E-2</v>
      </c>
      <c r="Z69">
        <v>0.127</v>
      </c>
      <c r="AA69">
        <v>1E-3</v>
      </c>
    </row>
    <row r="70" spans="1:27" x14ac:dyDescent="0.3">
      <c r="A70" t="s">
        <v>333</v>
      </c>
      <c r="B70" t="s">
        <v>334</v>
      </c>
      <c r="C70" t="s">
        <v>335</v>
      </c>
      <c r="D70" s="1" t="str">
        <f t="shared" si="11"/>
        <v>21:1190</v>
      </c>
      <c r="E70" s="1" t="str">
        <f t="shared" si="12"/>
        <v>21:0387</v>
      </c>
      <c r="F70" t="s">
        <v>336</v>
      </c>
      <c r="G70" t="s">
        <v>337</v>
      </c>
      <c r="I70">
        <v>66.779137599999999</v>
      </c>
      <c r="J70">
        <v>-87.322469499999997</v>
      </c>
      <c r="K70" s="1" t="str">
        <f t="shared" si="7"/>
        <v>Till</v>
      </c>
      <c r="L70" s="1" t="str">
        <f t="shared" si="10"/>
        <v>Grain Mount: 0.25 – 0.50 mm (carbon coated)</v>
      </c>
      <c r="M70">
        <v>1</v>
      </c>
      <c r="N70">
        <v>54.061999999999998</v>
      </c>
      <c r="O70">
        <v>1.6E-2</v>
      </c>
      <c r="P70">
        <v>0.50700000000000001</v>
      </c>
      <c r="R70">
        <v>0.151</v>
      </c>
      <c r="T70">
        <v>15.462999999999999</v>
      </c>
      <c r="U70">
        <v>24.003</v>
      </c>
      <c r="V70">
        <v>0.187</v>
      </c>
      <c r="W70">
        <v>4.5209999999999999</v>
      </c>
      <c r="Y70">
        <v>1.7000000000000001E-2</v>
      </c>
      <c r="Z70">
        <v>0.497</v>
      </c>
      <c r="AA70">
        <v>1E-3</v>
      </c>
    </row>
    <row r="71" spans="1:27" x14ac:dyDescent="0.3">
      <c r="A71" t="s">
        <v>338</v>
      </c>
      <c r="B71" t="s">
        <v>339</v>
      </c>
      <c r="C71" t="s">
        <v>340</v>
      </c>
      <c r="D71" s="1" t="str">
        <f t="shared" si="11"/>
        <v>21:1190</v>
      </c>
      <c r="E71" s="1" t="str">
        <f t="shared" si="12"/>
        <v>21:0387</v>
      </c>
      <c r="F71" t="s">
        <v>336</v>
      </c>
      <c r="G71" t="s">
        <v>341</v>
      </c>
      <c r="I71">
        <v>66.779137599999999</v>
      </c>
      <c r="J71">
        <v>-87.322469499999997</v>
      </c>
      <c r="K71" s="1" t="str">
        <f t="shared" si="7"/>
        <v>Till</v>
      </c>
      <c r="L71" s="1" t="str">
        <f t="shared" si="10"/>
        <v>Grain Mount: 0.25 – 0.50 mm (carbon coated)</v>
      </c>
      <c r="M71">
        <v>1</v>
      </c>
      <c r="N71">
        <v>57.256999999999998</v>
      </c>
      <c r="O71">
        <v>6.0000000000000001E-3</v>
      </c>
      <c r="P71">
        <v>0.67</v>
      </c>
      <c r="R71">
        <v>0.30399999999999999</v>
      </c>
      <c r="T71">
        <v>22.056000000000001</v>
      </c>
      <c r="U71">
        <v>11.974</v>
      </c>
      <c r="V71">
        <v>0.10299999999999999</v>
      </c>
      <c r="W71">
        <v>3.8849999999999998</v>
      </c>
      <c r="Y71">
        <v>0.155</v>
      </c>
      <c r="Z71">
        <v>0.28599999999999998</v>
      </c>
      <c r="AA71">
        <v>5.3999999999999999E-2</v>
      </c>
    </row>
    <row r="72" spans="1:27" x14ac:dyDescent="0.3">
      <c r="A72" t="s">
        <v>342</v>
      </c>
      <c r="B72" t="s">
        <v>343</v>
      </c>
      <c r="C72" t="s">
        <v>344</v>
      </c>
      <c r="D72" s="1" t="str">
        <f t="shared" si="11"/>
        <v>21:1190</v>
      </c>
      <c r="E72" s="1" t="str">
        <f t="shared" si="12"/>
        <v>21:0387</v>
      </c>
      <c r="F72" t="s">
        <v>336</v>
      </c>
      <c r="G72" t="s">
        <v>345</v>
      </c>
      <c r="I72">
        <v>66.779137599999999</v>
      </c>
      <c r="J72">
        <v>-87.322469499999997</v>
      </c>
      <c r="K72" s="1" t="str">
        <f t="shared" si="7"/>
        <v>Till</v>
      </c>
      <c r="L72" s="1" t="str">
        <f t="shared" si="10"/>
        <v>Grain Mount: 0.25 – 0.50 mm (carbon coated)</v>
      </c>
      <c r="M72">
        <v>1</v>
      </c>
      <c r="N72">
        <v>56.963999999999999</v>
      </c>
      <c r="O72">
        <v>8.0000000000000002E-3</v>
      </c>
      <c r="P72">
        <v>0.63100000000000001</v>
      </c>
      <c r="R72">
        <v>0.29699999999999999</v>
      </c>
      <c r="T72">
        <v>21.992999999999999</v>
      </c>
      <c r="U72">
        <v>11.973000000000001</v>
      </c>
      <c r="V72">
        <v>0.10299999999999999</v>
      </c>
      <c r="W72">
        <v>3.8220000000000001</v>
      </c>
      <c r="Y72">
        <v>0.14799999999999999</v>
      </c>
      <c r="Z72">
        <v>0.28599999999999998</v>
      </c>
      <c r="AA72">
        <v>5.2999999999999999E-2</v>
      </c>
    </row>
    <row r="73" spans="1:27" x14ac:dyDescent="0.3">
      <c r="A73" t="s">
        <v>346</v>
      </c>
      <c r="B73" t="s">
        <v>347</v>
      </c>
      <c r="C73" t="s">
        <v>348</v>
      </c>
      <c r="D73" s="1" t="str">
        <f t="shared" si="11"/>
        <v>21:1190</v>
      </c>
      <c r="E73" s="1" t="str">
        <f t="shared" si="12"/>
        <v>21:0387</v>
      </c>
      <c r="F73" t="s">
        <v>336</v>
      </c>
      <c r="G73" t="s">
        <v>349</v>
      </c>
      <c r="I73">
        <v>66.779137599999999</v>
      </c>
      <c r="J73">
        <v>-87.322469499999997</v>
      </c>
      <c r="K73" s="1" t="str">
        <f t="shared" si="7"/>
        <v>Till</v>
      </c>
      <c r="L73" s="1" t="str">
        <f t="shared" si="10"/>
        <v>Grain Mount: 0.25 – 0.50 mm (carbon coated)</v>
      </c>
      <c r="M73">
        <v>1</v>
      </c>
      <c r="N73">
        <v>54.517000000000003</v>
      </c>
      <c r="O73">
        <v>0.04</v>
      </c>
      <c r="P73">
        <v>1.5489999999999999</v>
      </c>
      <c r="R73">
        <v>0.57799999999999996</v>
      </c>
      <c r="T73">
        <v>14.49</v>
      </c>
      <c r="U73">
        <v>20.373999999999999</v>
      </c>
      <c r="V73">
        <v>0.13300000000000001</v>
      </c>
      <c r="W73">
        <v>5.5979999999999999</v>
      </c>
      <c r="Y73">
        <v>1.0999999999999999E-2</v>
      </c>
      <c r="Z73">
        <v>2.2829999999999999</v>
      </c>
      <c r="AA73">
        <v>1E-3</v>
      </c>
    </row>
    <row r="74" spans="1:27" x14ac:dyDescent="0.3">
      <c r="A74" t="s">
        <v>350</v>
      </c>
      <c r="B74" t="s">
        <v>351</v>
      </c>
      <c r="C74" t="s">
        <v>352</v>
      </c>
      <c r="D74" s="1" t="str">
        <f t="shared" si="11"/>
        <v>21:1190</v>
      </c>
      <c r="E74" s="1" t="str">
        <f t="shared" si="12"/>
        <v>21:0387</v>
      </c>
      <c r="F74" t="s">
        <v>336</v>
      </c>
      <c r="G74" t="s">
        <v>353</v>
      </c>
      <c r="I74">
        <v>66.779137599999999</v>
      </c>
      <c r="J74">
        <v>-87.322469499999997</v>
      </c>
      <c r="K74" s="1" t="str">
        <f t="shared" si="7"/>
        <v>Till</v>
      </c>
      <c r="L74" s="1" t="str">
        <f t="shared" si="10"/>
        <v>Grain Mount: 0.25 – 0.50 mm (carbon coated)</v>
      </c>
      <c r="M74">
        <v>1</v>
      </c>
      <c r="N74">
        <v>38.159999999999997</v>
      </c>
      <c r="O74">
        <v>3.1E-2</v>
      </c>
      <c r="P74">
        <v>25.552</v>
      </c>
      <c r="R74">
        <v>1E-3</v>
      </c>
      <c r="T74">
        <v>0.51800000000000002</v>
      </c>
      <c r="U74">
        <v>21.1</v>
      </c>
      <c r="V74">
        <v>0.14499999999999999</v>
      </c>
      <c r="W74">
        <v>9.0389999999999997</v>
      </c>
      <c r="Y74">
        <v>3.0000000000000001E-3</v>
      </c>
      <c r="Z74">
        <v>1E-3</v>
      </c>
      <c r="AA74">
        <v>0.497</v>
      </c>
    </row>
    <row r="75" spans="1:27" x14ac:dyDescent="0.3">
      <c r="A75" t="s">
        <v>354</v>
      </c>
      <c r="B75" t="s">
        <v>355</v>
      </c>
      <c r="C75" t="s">
        <v>356</v>
      </c>
      <c r="D75" s="1" t="str">
        <f t="shared" si="11"/>
        <v>21:1190</v>
      </c>
      <c r="E75" s="1" t="str">
        <f t="shared" si="12"/>
        <v>21:0387</v>
      </c>
      <c r="F75" t="s">
        <v>336</v>
      </c>
      <c r="G75" t="s">
        <v>357</v>
      </c>
      <c r="I75">
        <v>66.779137599999999</v>
      </c>
      <c r="J75">
        <v>-87.322469499999997</v>
      </c>
      <c r="K75" s="1" t="str">
        <f t="shared" si="7"/>
        <v>Till</v>
      </c>
      <c r="L75" s="1" t="str">
        <f t="shared" si="10"/>
        <v>Grain Mount: 0.25 – 0.50 mm (carbon coated)</v>
      </c>
      <c r="M75">
        <v>1</v>
      </c>
      <c r="N75">
        <v>37.594000000000001</v>
      </c>
      <c r="O75">
        <v>2.1000000000000001E-2</v>
      </c>
      <c r="P75">
        <v>25.484000000000002</v>
      </c>
      <c r="R75">
        <v>1E-3</v>
      </c>
      <c r="T75">
        <v>1E-3</v>
      </c>
      <c r="U75">
        <v>23.07</v>
      </c>
      <c r="V75">
        <v>7.8E-2</v>
      </c>
      <c r="W75">
        <v>9.7859999999999996</v>
      </c>
      <c r="Y75">
        <v>8.9999999999999993E-3</v>
      </c>
      <c r="Z75">
        <v>1E-3</v>
      </c>
      <c r="AA75">
        <v>5.0999999999999997E-2</v>
      </c>
    </row>
    <row r="76" spans="1:27" x14ac:dyDescent="0.3">
      <c r="A76" t="s">
        <v>358</v>
      </c>
      <c r="B76" t="s">
        <v>359</v>
      </c>
      <c r="C76" t="s">
        <v>360</v>
      </c>
      <c r="D76" s="1" t="str">
        <f t="shared" si="11"/>
        <v>21:1190</v>
      </c>
      <c r="E76" s="1" t="str">
        <f t="shared" si="12"/>
        <v>21:0387</v>
      </c>
      <c r="F76" t="s">
        <v>336</v>
      </c>
      <c r="G76" t="s">
        <v>361</v>
      </c>
      <c r="I76">
        <v>66.779137599999999</v>
      </c>
      <c r="J76">
        <v>-87.322469499999997</v>
      </c>
      <c r="K76" s="1" t="str">
        <f t="shared" si="7"/>
        <v>Till</v>
      </c>
      <c r="L76" s="1" t="str">
        <f t="shared" si="10"/>
        <v>Grain Mount: 0.25 – 0.50 mm (carbon coated)</v>
      </c>
      <c r="M76">
        <v>1</v>
      </c>
      <c r="N76">
        <v>54.555999999999997</v>
      </c>
      <c r="O76">
        <v>1.6E-2</v>
      </c>
      <c r="P76">
        <v>0.379</v>
      </c>
      <c r="R76">
        <v>1E-3</v>
      </c>
      <c r="T76">
        <v>16.908999999999999</v>
      </c>
      <c r="U76">
        <v>25.199000000000002</v>
      </c>
      <c r="V76">
        <v>5.3999999999999999E-2</v>
      </c>
      <c r="W76">
        <v>2.181</v>
      </c>
      <c r="Y76">
        <v>2E-3</v>
      </c>
      <c r="Z76">
        <v>0.17599999999999999</v>
      </c>
      <c r="AA76">
        <v>1E-3</v>
      </c>
    </row>
    <row r="77" spans="1:27" hidden="1" x14ac:dyDescent="0.3">
      <c r="A77" t="s">
        <v>362</v>
      </c>
      <c r="B77" t="s">
        <v>362</v>
      </c>
      <c r="C77" t="s">
        <v>363</v>
      </c>
      <c r="D77" s="1" t="str">
        <f t="shared" si="11"/>
        <v>21:1190</v>
      </c>
      <c r="E77" s="1" t="str">
        <f t="shared" ref="E77:E96" si="13">HYPERLINK("http://geochem.nrcan.gc.ca/cdogs/content/svy/svy_e.htm", "")</f>
        <v/>
      </c>
      <c r="H77" s="1" t="str">
        <f>HYPERLINK("http://geochem.nrcan.gc.ca/cdogs/content/cr_/cr_00320_e.htm", "320")</f>
        <v>320</v>
      </c>
      <c r="K77" t="s">
        <v>364</v>
      </c>
      <c r="L77" t="s">
        <v>365</v>
      </c>
      <c r="M77">
        <v>3</v>
      </c>
      <c r="N77">
        <v>55.290999999999997</v>
      </c>
      <c r="O77">
        <v>7.3999999999999996E-2</v>
      </c>
      <c r="P77">
        <v>7.0999999999999994E-2</v>
      </c>
      <c r="R77">
        <v>1.4E-2</v>
      </c>
      <c r="T77">
        <v>18.524999999999999</v>
      </c>
      <c r="U77">
        <v>25.823</v>
      </c>
      <c r="V77">
        <v>3.9E-2</v>
      </c>
      <c r="W77">
        <v>5.5E-2</v>
      </c>
      <c r="Y77">
        <v>1E-3</v>
      </c>
      <c r="Z77">
        <v>8.0000000000000002E-3</v>
      </c>
      <c r="AA77">
        <v>1E-3</v>
      </c>
    </row>
    <row r="78" spans="1:27" hidden="1" x14ac:dyDescent="0.3">
      <c r="A78" t="s">
        <v>366</v>
      </c>
      <c r="B78" t="s">
        <v>366</v>
      </c>
      <c r="C78" t="s">
        <v>367</v>
      </c>
      <c r="D78" s="1" t="str">
        <f t="shared" si="11"/>
        <v>21:1190</v>
      </c>
      <c r="E78" s="1" t="str">
        <f t="shared" si="13"/>
        <v/>
      </c>
      <c r="H78" s="1" t="str">
        <f>HYPERLINK("http://geochem.nrcan.gc.ca/cdogs/content/cr_/cr_00320_e.htm", "320")</f>
        <v>320</v>
      </c>
      <c r="K78" t="s">
        <v>364</v>
      </c>
      <c r="L78" t="s">
        <v>365</v>
      </c>
      <c r="M78">
        <v>3</v>
      </c>
      <c r="N78">
        <v>55.188000000000002</v>
      </c>
      <c r="O78">
        <v>7.0999999999999994E-2</v>
      </c>
      <c r="P78">
        <v>6.4000000000000001E-2</v>
      </c>
      <c r="R78">
        <v>1E-3</v>
      </c>
      <c r="T78">
        <v>18.510000000000002</v>
      </c>
      <c r="U78">
        <v>25.864999999999998</v>
      </c>
      <c r="V78">
        <v>5.0999999999999997E-2</v>
      </c>
      <c r="W78">
        <v>4.1000000000000002E-2</v>
      </c>
      <c r="Y78">
        <v>1E-3</v>
      </c>
      <c r="Z78">
        <v>8.0000000000000002E-3</v>
      </c>
      <c r="AA78">
        <v>1E-3</v>
      </c>
    </row>
    <row r="79" spans="1:27" hidden="1" x14ac:dyDescent="0.3">
      <c r="A79" t="s">
        <v>368</v>
      </c>
      <c r="B79" t="s">
        <v>368</v>
      </c>
      <c r="C79" t="s">
        <v>369</v>
      </c>
      <c r="D79" s="1" t="str">
        <f t="shared" si="11"/>
        <v>21:1190</v>
      </c>
      <c r="E79" s="1" t="str">
        <f t="shared" si="13"/>
        <v/>
      </c>
      <c r="H79" s="1" t="str">
        <f>HYPERLINK("http://geochem.nrcan.gc.ca/cdogs/content/cr_/cr_00320_e.htm", "320")</f>
        <v>320</v>
      </c>
      <c r="K79" t="s">
        <v>364</v>
      </c>
      <c r="L79" t="s">
        <v>365</v>
      </c>
      <c r="M79">
        <v>3</v>
      </c>
      <c r="N79">
        <v>55.280999999999999</v>
      </c>
      <c r="O79">
        <v>6.8000000000000005E-2</v>
      </c>
      <c r="P79">
        <v>5.5E-2</v>
      </c>
      <c r="R79">
        <v>8.9999999999999993E-3</v>
      </c>
      <c r="T79">
        <v>18.577000000000002</v>
      </c>
      <c r="U79">
        <v>25.927</v>
      </c>
      <c r="V79">
        <v>4.2000000000000003E-2</v>
      </c>
      <c r="W79">
        <v>6.2E-2</v>
      </c>
      <c r="Y79">
        <v>1E-3</v>
      </c>
      <c r="Z79">
        <v>1.4E-2</v>
      </c>
      <c r="AA79">
        <v>1E-3</v>
      </c>
    </row>
    <row r="80" spans="1:27" hidden="1" x14ac:dyDescent="0.3">
      <c r="A80" t="s">
        <v>370</v>
      </c>
      <c r="B80" t="s">
        <v>370</v>
      </c>
      <c r="C80" t="s">
        <v>371</v>
      </c>
      <c r="D80" s="1" t="str">
        <f t="shared" si="11"/>
        <v>21:1190</v>
      </c>
      <c r="E80" s="1" t="str">
        <f t="shared" si="13"/>
        <v/>
      </c>
      <c r="H80" s="1" t="str">
        <f>HYPERLINK("http://geochem.nrcan.gc.ca/cdogs/content/cr_/cr_00320_e.htm", "320")</f>
        <v>320</v>
      </c>
      <c r="K80" t="s">
        <v>364</v>
      </c>
      <c r="L80" t="s">
        <v>365</v>
      </c>
      <c r="M80">
        <v>3</v>
      </c>
      <c r="N80">
        <v>55.164999999999999</v>
      </c>
      <c r="O80">
        <v>7.8E-2</v>
      </c>
      <c r="P80">
        <v>0.09</v>
      </c>
      <c r="R80">
        <v>1E-3</v>
      </c>
      <c r="T80">
        <v>18.533999999999999</v>
      </c>
      <c r="U80">
        <v>25.931000000000001</v>
      </c>
      <c r="V80">
        <v>4.4999999999999998E-2</v>
      </c>
      <c r="W80">
        <v>6.3E-2</v>
      </c>
      <c r="Y80">
        <v>1E-3</v>
      </c>
      <c r="Z80">
        <v>7.0000000000000001E-3</v>
      </c>
      <c r="AA80">
        <v>2E-3</v>
      </c>
    </row>
    <row r="81" spans="1:27" hidden="1" x14ac:dyDescent="0.3">
      <c r="A81" t="s">
        <v>372</v>
      </c>
      <c r="B81" t="s">
        <v>372</v>
      </c>
      <c r="C81" t="s">
        <v>373</v>
      </c>
      <c r="D81" s="1" t="str">
        <f t="shared" si="11"/>
        <v>21:1190</v>
      </c>
      <c r="E81" s="1" t="str">
        <f t="shared" si="13"/>
        <v/>
      </c>
      <c r="H81" s="1" t="str">
        <f>HYPERLINK("http://geochem.nrcan.gc.ca/cdogs/content/cr_/cr_00322_e.htm", "322")</f>
        <v>322</v>
      </c>
      <c r="K81" t="s">
        <v>364</v>
      </c>
      <c r="L81" t="s">
        <v>365</v>
      </c>
      <c r="M81">
        <v>3</v>
      </c>
      <c r="N81">
        <v>41.53</v>
      </c>
      <c r="O81">
        <v>0.44</v>
      </c>
      <c r="P81">
        <v>23.183</v>
      </c>
      <c r="R81">
        <v>0.10100000000000001</v>
      </c>
      <c r="T81">
        <v>18.940999999999999</v>
      </c>
      <c r="U81">
        <v>5.2270000000000003</v>
      </c>
      <c r="V81">
        <v>0.32</v>
      </c>
      <c r="W81">
        <v>10.32</v>
      </c>
      <c r="Y81">
        <v>8.9999999999999993E-3</v>
      </c>
      <c r="Z81">
        <v>2.1999999999999999E-2</v>
      </c>
      <c r="AA81">
        <v>1E-3</v>
      </c>
    </row>
    <row r="82" spans="1:27" hidden="1" x14ac:dyDescent="0.3">
      <c r="A82" t="s">
        <v>374</v>
      </c>
      <c r="B82" t="s">
        <v>374</v>
      </c>
      <c r="C82" t="s">
        <v>375</v>
      </c>
      <c r="D82" s="1" t="str">
        <f t="shared" si="11"/>
        <v>21:1190</v>
      </c>
      <c r="E82" s="1" t="str">
        <f t="shared" si="13"/>
        <v/>
      </c>
      <c r="H82" s="1" t="str">
        <f>HYPERLINK("http://geochem.nrcan.gc.ca/cdogs/content/cr_/cr_00322_e.htm", "322")</f>
        <v>322</v>
      </c>
      <c r="K82" t="s">
        <v>364</v>
      </c>
      <c r="L82" t="s">
        <v>365</v>
      </c>
      <c r="M82">
        <v>3</v>
      </c>
      <c r="N82">
        <v>41.585000000000001</v>
      </c>
      <c r="O82">
        <v>0.45</v>
      </c>
      <c r="P82">
        <v>23.347000000000001</v>
      </c>
      <c r="R82">
        <v>0.09</v>
      </c>
      <c r="T82">
        <v>18.968</v>
      </c>
      <c r="U82">
        <v>5.2149999999999999</v>
      </c>
      <c r="V82">
        <v>0.32200000000000001</v>
      </c>
      <c r="W82">
        <v>10.247</v>
      </c>
      <c r="Y82">
        <v>8.9999999999999993E-3</v>
      </c>
      <c r="Z82">
        <v>2.4E-2</v>
      </c>
      <c r="AA82">
        <v>1E-3</v>
      </c>
    </row>
    <row r="83" spans="1:27" hidden="1" x14ac:dyDescent="0.3">
      <c r="A83" t="s">
        <v>376</v>
      </c>
      <c r="B83" t="s">
        <v>376</v>
      </c>
      <c r="C83" t="s">
        <v>377</v>
      </c>
      <c r="D83" s="1" t="str">
        <f t="shared" si="11"/>
        <v>21:1190</v>
      </c>
      <c r="E83" s="1" t="str">
        <f t="shared" si="13"/>
        <v/>
      </c>
      <c r="H83" s="1" t="str">
        <f>HYPERLINK("http://geochem.nrcan.gc.ca/cdogs/content/cr_/cr_00323_e.htm", "323")</f>
        <v>323</v>
      </c>
      <c r="K83" t="s">
        <v>364</v>
      </c>
      <c r="L83" t="s">
        <v>365</v>
      </c>
      <c r="M83">
        <v>3</v>
      </c>
      <c r="N83">
        <v>42.121000000000002</v>
      </c>
      <c r="O83">
        <v>2.7E-2</v>
      </c>
      <c r="P83">
        <v>19.798999999999999</v>
      </c>
      <c r="R83">
        <v>5.7359999999999998</v>
      </c>
      <c r="T83">
        <v>23.109000000000002</v>
      </c>
      <c r="U83">
        <v>2.552</v>
      </c>
      <c r="V83">
        <v>0.33100000000000002</v>
      </c>
      <c r="W83">
        <v>6.3019999999999996</v>
      </c>
      <c r="Y83">
        <v>1E-3</v>
      </c>
      <c r="Z83">
        <v>0.01</v>
      </c>
      <c r="AA83">
        <v>1E-3</v>
      </c>
    </row>
    <row r="84" spans="1:27" hidden="1" x14ac:dyDescent="0.3">
      <c r="A84" t="s">
        <v>378</v>
      </c>
      <c r="B84" t="s">
        <v>378</v>
      </c>
      <c r="C84" t="s">
        <v>379</v>
      </c>
      <c r="D84" s="1" t="str">
        <f t="shared" si="11"/>
        <v>21:1190</v>
      </c>
      <c r="E84" s="1" t="str">
        <f t="shared" si="13"/>
        <v/>
      </c>
      <c r="H84" s="1" t="str">
        <f>HYPERLINK("http://geochem.nrcan.gc.ca/cdogs/content/cr_/cr_00323_e.htm", "323")</f>
        <v>323</v>
      </c>
      <c r="K84" t="s">
        <v>364</v>
      </c>
      <c r="L84" t="s">
        <v>365</v>
      </c>
      <c r="M84">
        <v>3</v>
      </c>
      <c r="N84">
        <v>42.048000000000002</v>
      </c>
      <c r="O84">
        <v>0.02</v>
      </c>
      <c r="P84">
        <v>19.981000000000002</v>
      </c>
      <c r="R84">
        <v>5.7750000000000004</v>
      </c>
      <c r="T84">
        <v>22.939</v>
      </c>
      <c r="U84">
        <v>2.548</v>
      </c>
      <c r="V84">
        <v>0.33400000000000002</v>
      </c>
      <c r="W84">
        <v>6.3419999999999996</v>
      </c>
      <c r="Y84">
        <v>5.0000000000000001E-3</v>
      </c>
      <c r="Z84">
        <v>1.2999999999999999E-2</v>
      </c>
      <c r="AA84">
        <v>1E-3</v>
      </c>
    </row>
    <row r="85" spans="1:27" hidden="1" x14ac:dyDescent="0.3">
      <c r="A85" t="s">
        <v>380</v>
      </c>
      <c r="B85" t="s">
        <v>380</v>
      </c>
      <c r="C85" t="s">
        <v>381</v>
      </c>
      <c r="D85" s="1" t="str">
        <f t="shared" si="11"/>
        <v>21:1190</v>
      </c>
      <c r="E85" s="1" t="str">
        <f t="shared" si="13"/>
        <v/>
      </c>
      <c r="H85" s="1" t="str">
        <f t="shared" ref="H85:H96" si="14">HYPERLINK("http://geochem.nrcan.gc.ca/cdogs/content/cr_/cr_00327_e.htm", "327")</f>
        <v>327</v>
      </c>
      <c r="K85" t="s">
        <v>364</v>
      </c>
      <c r="L85" t="s">
        <v>365</v>
      </c>
      <c r="M85">
        <v>3</v>
      </c>
      <c r="N85">
        <v>50.421999999999997</v>
      </c>
      <c r="O85">
        <v>0.47299999999999998</v>
      </c>
      <c r="P85">
        <v>7.6360000000000001</v>
      </c>
      <c r="R85">
        <v>0.86299999999999999</v>
      </c>
      <c r="T85">
        <v>17.04</v>
      </c>
      <c r="U85">
        <v>17.193000000000001</v>
      </c>
      <c r="V85">
        <v>0.123</v>
      </c>
      <c r="W85">
        <v>4.7169999999999996</v>
      </c>
      <c r="Y85">
        <v>4.9000000000000002E-2</v>
      </c>
      <c r="Z85">
        <v>0.83699999999999997</v>
      </c>
      <c r="AA85">
        <v>4.0000000000000001E-3</v>
      </c>
    </row>
    <row r="86" spans="1:27" hidden="1" x14ac:dyDescent="0.3">
      <c r="A86" t="s">
        <v>382</v>
      </c>
      <c r="B86" t="s">
        <v>382</v>
      </c>
      <c r="C86" t="s">
        <v>383</v>
      </c>
      <c r="D86" s="1" t="str">
        <f t="shared" si="11"/>
        <v>21:1190</v>
      </c>
      <c r="E86" s="1" t="str">
        <f t="shared" si="13"/>
        <v/>
      </c>
      <c r="H86" s="1" t="str">
        <f t="shared" si="14"/>
        <v>327</v>
      </c>
      <c r="K86" t="s">
        <v>364</v>
      </c>
      <c r="L86" t="s">
        <v>365</v>
      </c>
      <c r="M86">
        <v>3</v>
      </c>
      <c r="N86">
        <v>50.476999999999997</v>
      </c>
      <c r="O86">
        <v>0.496</v>
      </c>
      <c r="P86">
        <v>7.5759999999999996</v>
      </c>
      <c r="R86">
        <v>0.90900000000000003</v>
      </c>
      <c r="T86">
        <v>17.263000000000002</v>
      </c>
      <c r="U86">
        <v>17.228000000000002</v>
      </c>
      <c r="V86">
        <v>0.122</v>
      </c>
      <c r="W86">
        <v>4.6970000000000001</v>
      </c>
      <c r="Y86">
        <v>4.5999999999999999E-2</v>
      </c>
      <c r="Z86">
        <v>0.84899999999999998</v>
      </c>
      <c r="AA86">
        <v>1E-3</v>
      </c>
    </row>
    <row r="87" spans="1:27" hidden="1" x14ac:dyDescent="0.3">
      <c r="A87" t="s">
        <v>384</v>
      </c>
      <c r="B87" t="s">
        <v>384</v>
      </c>
      <c r="C87" t="s">
        <v>385</v>
      </c>
      <c r="D87" s="1" t="str">
        <f t="shared" si="11"/>
        <v>21:1190</v>
      </c>
      <c r="E87" s="1" t="str">
        <f t="shared" si="13"/>
        <v/>
      </c>
      <c r="H87" s="1" t="str">
        <f t="shared" si="14"/>
        <v>327</v>
      </c>
      <c r="K87" t="s">
        <v>364</v>
      </c>
      <c r="L87" t="s">
        <v>365</v>
      </c>
      <c r="M87">
        <v>3</v>
      </c>
      <c r="N87">
        <v>50.473999999999997</v>
      </c>
      <c r="O87">
        <v>0.48799999999999999</v>
      </c>
      <c r="P87">
        <v>7.5789999999999997</v>
      </c>
      <c r="R87">
        <v>0.875</v>
      </c>
      <c r="T87">
        <v>17.149000000000001</v>
      </c>
      <c r="U87">
        <v>17.161000000000001</v>
      </c>
      <c r="V87">
        <v>0.125</v>
      </c>
      <c r="W87">
        <v>4.6970000000000001</v>
      </c>
      <c r="Y87">
        <v>5.0999999999999997E-2</v>
      </c>
      <c r="Z87">
        <v>0.85</v>
      </c>
      <c r="AA87">
        <v>3.0000000000000001E-3</v>
      </c>
    </row>
    <row r="88" spans="1:27" hidden="1" x14ac:dyDescent="0.3">
      <c r="A88" t="s">
        <v>386</v>
      </c>
      <c r="B88" t="s">
        <v>386</v>
      </c>
      <c r="C88" t="s">
        <v>387</v>
      </c>
      <c r="D88" s="1" t="str">
        <f t="shared" si="11"/>
        <v>21:1190</v>
      </c>
      <c r="E88" s="1" t="str">
        <f t="shared" si="13"/>
        <v/>
      </c>
      <c r="H88" s="1" t="str">
        <f t="shared" si="14"/>
        <v>327</v>
      </c>
      <c r="K88" t="s">
        <v>364</v>
      </c>
      <c r="L88" t="s">
        <v>365</v>
      </c>
      <c r="M88">
        <v>3</v>
      </c>
      <c r="N88">
        <v>50.488999999999997</v>
      </c>
      <c r="O88">
        <v>0.48199999999999998</v>
      </c>
      <c r="P88">
        <v>7.4969999999999999</v>
      </c>
      <c r="R88">
        <v>0.89600000000000002</v>
      </c>
      <c r="T88">
        <v>17.131</v>
      </c>
      <c r="U88">
        <v>17.122</v>
      </c>
      <c r="V88">
        <v>0.128</v>
      </c>
      <c r="W88">
        <v>4.6420000000000003</v>
      </c>
      <c r="Y88">
        <v>0.05</v>
      </c>
      <c r="Z88">
        <v>0.84</v>
      </c>
      <c r="AA88">
        <v>1E-3</v>
      </c>
    </row>
    <row r="89" spans="1:27" hidden="1" x14ac:dyDescent="0.3">
      <c r="A89" t="s">
        <v>388</v>
      </c>
      <c r="B89" t="s">
        <v>388</v>
      </c>
      <c r="C89" t="s">
        <v>389</v>
      </c>
      <c r="D89" s="1" t="str">
        <f t="shared" si="11"/>
        <v>21:1190</v>
      </c>
      <c r="E89" s="1" t="str">
        <f t="shared" si="13"/>
        <v/>
      </c>
      <c r="H89" s="1" t="str">
        <f t="shared" si="14"/>
        <v>327</v>
      </c>
      <c r="K89" t="s">
        <v>364</v>
      </c>
      <c r="L89" t="s">
        <v>365</v>
      </c>
      <c r="M89">
        <v>3</v>
      </c>
      <c r="N89">
        <v>50.335000000000001</v>
      </c>
      <c r="O89">
        <v>0.48499999999999999</v>
      </c>
      <c r="P89">
        <v>7.5830000000000002</v>
      </c>
      <c r="R89">
        <v>0.91100000000000003</v>
      </c>
      <c r="T89">
        <v>17.16</v>
      </c>
      <c r="U89">
        <v>17.141999999999999</v>
      </c>
      <c r="V89">
        <v>0.123</v>
      </c>
      <c r="W89">
        <v>4.665</v>
      </c>
      <c r="Y89">
        <v>5.0999999999999997E-2</v>
      </c>
      <c r="Z89">
        <v>0.82199999999999995</v>
      </c>
      <c r="AA89">
        <v>2E-3</v>
      </c>
    </row>
    <row r="90" spans="1:27" hidden="1" x14ac:dyDescent="0.3">
      <c r="A90" t="s">
        <v>390</v>
      </c>
      <c r="B90" t="s">
        <v>390</v>
      </c>
      <c r="C90" t="s">
        <v>391</v>
      </c>
      <c r="D90" s="1" t="str">
        <f t="shared" si="11"/>
        <v>21:1190</v>
      </c>
      <c r="E90" s="1" t="str">
        <f t="shared" si="13"/>
        <v/>
      </c>
      <c r="H90" s="1" t="str">
        <f t="shared" si="14"/>
        <v>327</v>
      </c>
      <c r="K90" t="s">
        <v>364</v>
      </c>
      <c r="L90" t="s">
        <v>365</v>
      </c>
      <c r="M90">
        <v>3</v>
      </c>
      <c r="N90">
        <v>49.841999999999999</v>
      </c>
      <c r="O90">
        <v>0.48899999999999999</v>
      </c>
      <c r="P90">
        <v>7.6420000000000003</v>
      </c>
      <c r="R90">
        <v>0.875</v>
      </c>
      <c r="T90">
        <v>17.213000000000001</v>
      </c>
      <c r="U90">
        <v>17.033000000000001</v>
      </c>
      <c r="V90">
        <v>0.123</v>
      </c>
      <c r="W90">
        <v>4.7629999999999999</v>
      </c>
      <c r="Y90">
        <v>4.8000000000000001E-2</v>
      </c>
      <c r="Z90">
        <v>0.84399999999999997</v>
      </c>
      <c r="AA90">
        <v>1E-3</v>
      </c>
    </row>
    <row r="91" spans="1:27" hidden="1" x14ac:dyDescent="0.3">
      <c r="A91" t="s">
        <v>392</v>
      </c>
      <c r="B91" t="s">
        <v>392</v>
      </c>
      <c r="C91" t="s">
        <v>393</v>
      </c>
      <c r="D91" s="1" t="str">
        <f t="shared" si="11"/>
        <v>21:1190</v>
      </c>
      <c r="E91" s="1" t="str">
        <f t="shared" si="13"/>
        <v/>
      </c>
      <c r="H91" s="1" t="str">
        <f t="shared" si="14"/>
        <v>327</v>
      </c>
      <c r="K91" t="s">
        <v>364</v>
      </c>
      <c r="L91" t="s">
        <v>365</v>
      </c>
      <c r="M91">
        <v>3</v>
      </c>
      <c r="N91">
        <v>49.978000000000002</v>
      </c>
      <c r="O91">
        <v>0.48799999999999999</v>
      </c>
      <c r="P91">
        <v>7.6029999999999998</v>
      </c>
      <c r="R91">
        <v>0.88600000000000001</v>
      </c>
      <c r="T91">
        <v>17.266999999999999</v>
      </c>
      <c r="U91">
        <v>17.117999999999999</v>
      </c>
      <c r="V91">
        <v>0.12</v>
      </c>
      <c r="W91">
        <v>4.7549999999999999</v>
      </c>
      <c r="Y91">
        <v>4.9000000000000002E-2</v>
      </c>
      <c r="Z91">
        <v>0.82199999999999995</v>
      </c>
      <c r="AA91">
        <v>2E-3</v>
      </c>
    </row>
    <row r="92" spans="1:27" hidden="1" x14ac:dyDescent="0.3">
      <c r="A92" t="s">
        <v>394</v>
      </c>
      <c r="B92" t="s">
        <v>394</v>
      </c>
      <c r="C92" t="s">
        <v>395</v>
      </c>
      <c r="D92" s="1" t="str">
        <f t="shared" si="11"/>
        <v>21:1190</v>
      </c>
      <c r="E92" s="1" t="str">
        <f t="shared" si="13"/>
        <v/>
      </c>
      <c r="H92" s="1" t="str">
        <f t="shared" si="14"/>
        <v>327</v>
      </c>
      <c r="K92" t="s">
        <v>364</v>
      </c>
      <c r="L92" t="s">
        <v>365</v>
      </c>
      <c r="M92">
        <v>3</v>
      </c>
      <c r="N92">
        <v>50.204999999999998</v>
      </c>
      <c r="O92">
        <v>0.48399999999999999</v>
      </c>
      <c r="P92">
        <v>7.593</v>
      </c>
      <c r="R92">
        <v>0.90900000000000003</v>
      </c>
      <c r="T92">
        <v>17.292999999999999</v>
      </c>
      <c r="U92">
        <v>17.103999999999999</v>
      </c>
      <c r="V92">
        <v>0.13200000000000001</v>
      </c>
      <c r="W92">
        <v>4.7089999999999996</v>
      </c>
      <c r="Y92">
        <v>4.8000000000000001E-2</v>
      </c>
      <c r="Z92">
        <v>0.82599999999999996</v>
      </c>
      <c r="AA92">
        <v>3.0000000000000001E-3</v>
      </c>
    </row>
    <row r="93" spans="1:27" hidden="1" x14ac:dyDescent="0.3">
      <c r="A93" t="s">
        <v>396</v>
      </c>
      <c r="B93" t="s">
        <v>396</v>
      </c>
      <c r="C93" t="s">
        <v>397</v>
      </c>
      <c r="D93" s="1" t="str">
        <f t="shared" si="11"/>
        <v>21:1190</v>
      </c>
      <c r="E93" s="1" t="str">
        <f t="shared" si="13"/>
        <v/>
      </c>
      <c r="H93" s="1" t="str">
        <f t="shared" si="14"/>
        <v>327</v>
      </c>
      <c r="K93" t="s">
        <v>364</v>
      </c>
      <c r="L93" t="s">
        <v>365</v>
      </c>
      <c r="M93">
        <v>3</v>
      </c>
      <c r="N93">
        <v>50.536999999999999</v>
      </c>
      <c r="O93">
        <v>0.48699999999999999</v>
      </c>
      <c r="P93">
        <v>7.6029999999999998</v>
      </c>
      <c r="R93">
        <v>0.872</v>
      </c>
      <c r="T93">
        <v>17.242000000000001</v>
      </c>
      <c r="U93">
        <v>17.239000000000001</v>
      </c>
      <c r="V93">
        <v>0.128</v>
      </c>
      <c r="W93">
        <v>4.665</v>
      </c>
      <c r="Y93">
        <v>5.0999999999999997E-2</v>
      </c>
      <c r="Z93">
        <v>0.82799999999999996</v>
      </c>
      <c r="AA93">
        <v>5.0000000000000001E-3</v>
      </c>
    </row>
    <row r="94" spans="1:27" hidden="1" x14ac:dyDescent="0.3">
      <c r="A94" t="s">
        <v>398</v>
      </c>
      <c r="B94" t="s">
        <v>398</v>
      </c>
      <c r="C94" t="s">
        <v>399</v>
      </c>
      <c r="D94" s="1" t="str">
        <f t="shared" si="11"/>
        <v>21:1190</v>
      </c>
      <c r="E94" s="1" t="str">
        <f t="shared" si="13"/>
        <v/>
      </c>
      <c r="H94" s="1" t="str">
        <f t="shared" si="14"/>
        <v>327</v>
      </c>
      <c r="K94" t="s">
        <v>364</v>
      </c>
      <c r="L94" t="s">
        <v>365</v>
      </c>
      <c r="M94">
        <v>3</v>
      </c>
      <c r="N94">
        <v>50.185000000000002</v>
      </c>
      <c r="O94">
        <v>0.48399999999999999</v>
      </c>
      <c r="P94">
        <v>7.5369999999999999</v>
      </c>
      <c r="R94">
        <v>0.89700000000000002</v>
      </c>
      <c r="T94">
        <v>17.202999999999999</v>
      </c>
      <c r="U94">
        <v>17.178000000000001</v>
      </c>
      <c r="V94">
        <v>0.13</v>
      </c>
      <c r="W94">
        <v>4.6689999999999996</v>
      </c>
      <c r="Y94">
        <v>4.9000000000000002E-2</v>
      </c>
      <c r="Z94">
        <v>0.84399999999999997</v>
      </c>
      <c r="AA94">
        <v>1E-3</v>
      </c>
    </row>
    <row r="95" spans="1:27" hidden="1" x14ac:dyDescent="0.3">
      <c r="A95" t="s">
        <v>400</v>
      </c>
      <c r="B95" t="s">
        <v>400</v>
      </c>
      <c r="C95" t="s">
        <v>401</v>
      </c>
      <c r="D95" s="1" t="str">
        <f t="shared" si="11"/>
        <v>21:1190</v>
      </c>
      <c r="E95" s="1" t="str">
        <f t="shared" si="13"/>
        <v/>
      </c>
      <c r="H95" s="1" t="str">
        <f t="shared" si="14"/>
        <v>327</v>
      </c>
      <c r="K95" t="s">
        <v>364</v>
      </c>
      <c r="L95" t="s">
        <v>365</v>
      </c>
      <c r="M95">
        <v>3</v>
      </c>
      <c r="N95">
        <v>50.683999999999997</v>
      </c>
      <c r="O95">
        <v>0.47699999999999998</v>
      </c>
      <c r="P95">
        <v>7.7149999999999999</v>
      </c>
      <c r="R95">
        <v>0.90800000000000003</v>
      </c>
      <c r="T95">
        <v>17.167999999999999</v>
      </c>
      <c r="U95">
        <v>17.206</v>
      </c>
      <c r="V95">
        <v>0.11899999999999999</v>
      </c>
      <c r="W95">
        <v>4.6829999999999998</v>
      </c>
      <c r="Y95">
        <v>4.5999999999999999E-2</v>
      </c>
      <c r="Z95">
        <v>0.84</v>
      </c>
      <c r="AA95">
        <v>1E-3</v>
      </c>
    </row>
    <row r="96" spans="1:27" hidden="1" x14ac:dyDescent="0.3">
      <c r="A96" t="s">
        <v>402</v>
      </c>
      <c r="B96" t="s">
        <v>402</v>
      </c>
      <c r="C96" t="s">
        <v>403</v>
      </c>
      <c r="D96" s="1" t="str">
        <f t="shared" si="11"/>
        <v>21:1190</v>
      </c>
      <c r="E96" s="1" t="str">
        <f t="shared" si="13"/>
        <v/>
      </c>
      <c r="H96" s="1" t="str">
        <f t="shared" si="14"/>
        <v>327</v>
      </c>
      <c r="K96" t="s">
        <v>364</v>
      </c>
      <c r="L96" t="s">
        <v>365</v>
      </c>
      <c r="M96">
        <v>3</v>
      </c>
      <c r="N96">
        <v>50.366</v>
      </c>
      <c r="O96">
        <v>0.47899999999999998</v>
      </c>
      <c r="P96">
        <v>7.702</v>
      </c>
      <c r="R96">
        <v>0.90800000000000003</v>
      </c>
      <c r="T96">
        <v>17.183</v>
      </c>
      <c r="U96">
        <v>17.116</v>
      </c>
      <c r="V96">
        <v>0.13400000000000001</v>
      </c>
      <c r="W96">
        <v>4.6059999999999999</v>
      </c>
      <c r="Y96">
        <v>4.5999999999999999E-2</v>
      </c>
      <c r="Z96">
        <v>0.84599999999999997</v>
      </c>
      <c r="AA96">
        <v>1E-3</v>
      </c>
    </row>
    <row r="97" spans="1:25" x14ac:dyDescent="0.3">
      <c r="A97" t="s">
        <v>404</v>
      </c>
      <c r="B97" t="s">
        <v>405</v>
      </c>
      <c r="C97" t="s">
        <v>406</v>
      </c>
      <c r="D97" s="1" t="str">
        <f t="shared" si="11"/>
        <v>21:1190</v>
      </c>
      <c r="E97" s="1" t="str">
        <f t="shared" ref="E97:E128" si="15">HYPERLINK("http://geochem.nrcan.gc.ca/cdogs/content/svy/svy210387_e.htm", "21:0387")</f>
        <v>21:0387</v>
      </c>
      <c r="F97" t="s">
        <v>45</v>
      </c>
      <c r="G97" t="s">
        <v>407</v>
      </c>
      <c r="I97">
        <v>66.604363899999996</v>
      </c>
      <c r="J97">
        <v>-87.102121499999996</v>
      </c>
      <c r="K97" s="1" t="str">
        <f t="shared" ref="K97:K123" si="16">HYPERLINK("http://geochem.nrcan.gc.ca/cdogs/content/kwd/kwd020044_e.htm", "Till")</f>
        <v>Till</v>
      </c>
      <c r="L97" s="1" t="str">
        <f t="shared" ref="L97:L122" si="17">HYPERLINK("http://geochem.nrcan.gc.ca/cdogs/content/kwd/kwd080107_e.htm", "Grain Mount: 0.25 – 0.50 mm (carbon coated)")</f>
        <v>Grain Mount: 0.25 – 0.50 mm (carbon coated)</v>
      </c>
      <c r="M97">
        <v>1</v>
      </c>
      <c r="N97">
        <v>39.621000000000002</v>
      </c>
      <c r="O97">
        <v>2E-3</v>
      </c>
      <c r="P97">
        <v>1E-3</v>
      </c>
      <c r="R97">
        <v>1.4999999999999999E-2</v>
      </c>
      <c r="T97">
        <v>47.598999999999997</v>
      </c>
      <c r="U97">
        <v>4.0000000000000001E-3</v>
      </c>
      <c r="V97">
        <v>0.21299999999999999</v>
      </c>
      <c r="W97">
        <v>11.239000000000001</v>
      </c>
      <c r="X97">
        <v>2.3E-2</v>
      </c>
      <c r="Y97">
        <v>0.46100000000000002</v>
      </c>
    </row>
    <row r="98" spans="1:25" x14ac:dyDescent="0.3">
      <c r="A98" t="s">
        <v>408</v>
      </c>
      <c r="B98" t="s">
        <v>409</v>
      </c>
      <c r="C98" t="s">
        <v>410</v>
      </c>
      <c r="D98" s="1" t="str">
        <f t="shared" si="11"/>
        <v>21:1190</v>
      </c>
      <c r="E98" s="1" t="str">
        <f t="shared" si="15"/>
        <v>21:0387</v>
      </c>
      <c r="F98" t="s">
        <v>45</v>
      </c>
      <c r="G98" t="s">
        <v>411</v>
      </c>
      <c r="I98">
        <v>66.604363899999996</v>
      </c>
      <c r="J98">
        <v>-87.102121499999996</v>
      </c>
      <c r="K98" s="1" t="str">
        <f t="shared" si="16"/>
        <v>Till</v>
      </c>
      <c r="L98" s="1" t="str">
        <f t="shared" si="17"/>
        <v>Grain Mount: 0.25 – 0.50 mm (carbon coated)</v>
      </c>
      <c r="M98">
        <v>1</v>
      </c>
      <c r="N98">
        <v>39.085999999999999</v>
      </c>
      <c r="O98">
        <v>1E-3</v>
      </c>
      <c r="P98">
        <v>1E-3</v>
      </c>
      <c r="R98">
        <v>3.0000000000000001E-3</v>
      </c>
      <c r="T98">
        <v>45.899000000000001</v>
      </c>
      <c r="U98">
        <v>5.0000000000000001E-3</v>
      </c>
      <c r="V98">
        <v>0.24299999999999999</v>
      </c>
      <c r="W98">
        <v>13.497999999999999</v>
      </c>
      <c r="X98">
        <v>2.1999999999999999E-2</v>
      </c>
      <c r="Y98">
        <v>0.38800000000000001</v>
      </c>
    </row>
    <row r="99" spans="1:25" x14ac:dyDescent="0.3">
      <c r="A99" t="s">
        <v>412</v>
      </c>
      <c r="B99" t="s">
        <v>413</v>
      </c>
      <c r="C99" t="s">
        <v>414</v>
      </c>
      <c r="D99" s="1" t="str">
        <f t="shared" si="11"/>
        <v>21:1190</v>
      </c>
      <c r="E99" s="1" t="str">
        <f t="shared" si="15"/>
        <v>21:0387</v>
      </c>
      <c r="F99" t="s">
        <v>45</v>
      </c>
      <c r="G99" t="s">
        <v>415</v>
      </c>
      <c r="I99">
        <v>66.604363899999996</v>
      </c>
      <c r="J99">
        <v>-87.102121499999996</v>
      </c>
      <c r="K99" s="1" t="str">
        <f t="shared" si="16"/>
        <v>Till</v>
      </c>
      <c r="L99" s="1" t="str">
        <f t="shared" si="17"/>
        <v>Grain Mount: 0.25 – 0.50 mm (carbon coated)</v>
      </c>
      <c r="M99">
        <v>1</v>
      </c>
      <c r="N99">
        <v>40.075000000000003</v>
      </c>
      <c r="O99">
        <v>1E-3</v>
      </c>
      <c r="P99">
        <v>1E-3</v>
      </c>
      <c r="R99">
        <v>2E-3</v>
      </c>
      <c r="T99">
        <v>47.146000000000001</v>
      </c>
      <c r="U99">
        <v>1E-3</v>
      </c>
      <c r="V99">
        <v>0.16400000000000001</v>
      </c>
      <c r="W99">
        <v>11.803000000000001</v>
      </c>
      <c r="X99">
        <v>2.7E-2</v>
      </c>
      <c r="Y99">
        <v>0.40200000000000002</v>
      </c>
    </row>
    <row r="100" spans="1:25" x14ac:dyDescent="0.3">
      <c r="A100" t="s">
        <v>416</v>
      </c>
      <c r="B100" t="s">
        <v>417</v>
      </c>
      <c r="C100" t="s">
        <v>418</v>
      </c>
      <c r="D100" s="1" t="str">
        <f t="shared" si="11"/>
        <v>21:1190</v>
      </c>
      <c r="E100" s="1" t="str">
        <f t="shared" si="15"/>
        <v>21:0387</v>
      </c>
      <c r="F100" t="s">
        <v>45</v>
      </c>
      <c r="G100" t="s">
        <v>419</v>
      </c>
      <c r="I100">
        <v>66.604363899999996</v>
      </c>
      <c r="J100">
        <v>-87.102121499999996</v>
      </c>
      <c r="K100" s="1" t="str">
        <f t="shared" si="16"/>
        <v>Till</v>
      </c>
      <c r="L100" s="1" t="str">
        <f t="shared" si="17"/>
        <v>Grain Mount: 0.25 – 0.50 mm (carbon coated)</v>
      </c>
      <c r="M100">
        <v>1</v>
      </c>
      <c r="N100">
        <v>40.094000000000001</v>
      </c>
      <c r="O100">
        <v>1E-3</v>
      </c>
      <c r="P100">
        <v>1E-3</v>
      </c>
      <c r="R100">
        <v>2E-3</v>
      </c>
      <c r="T100">
        <v>48.530999999999999</v>
      </c>
      <c r="U100">
        <v>1E-3</v>
      </c>
      <c r="V100">
        <v>0.15</v>
      </c>
      <c r="W100">
        <v>10.057</v>
      </c>
      <c r="X100">
        <v>1.0999999999999999E-2</v>
      </c>
      <c r="Y100">
        <v>0.39300000000000002</v>
      </c>
    </row>
    <row r="101" spans="1:25" x14ac:dyDescent="0.3">
      <c r="A101" t="s">
        <v>420</v>
      </c>
      <c r="B101" t="s">
        <v>421</v>
      </c>
      <c r="C101" t="s">
        <v>422</v>
      </c>
      <c r="D101" s="1" t="str">
        <f t="shared" si="11"/>
        <v>21:1190</v>
      </c>
      <c r="E101" s="1" t="str">
        <f t="shared" si="15"/>
        <v>21:0387</v>
      </c>
      <c r="F101" t="s">
        <v>45</v>
      </c>
      <c r="G101" t="s">
        <v>423</v>
      </c>
      <c r="I101">
        <v>66.604363899999996</v>
      </c>
      <c r="J101">
        <v>-87.102121499999996</v>
      </c>
      <c r="K101" s="1" t="str">
        <f t="shared" si="16"/>
        <v>Till</v>
      </c>
      <c r="L101" s="1" t="str">
        <f t="shared" si="17"/>
        <v>Grain Mount: 0.25 – 0.50 mm (carbon coated)</v>
      </c>
      <c r="M101">
        <v>1</v>
      </c>
      <c r="N101">
        <v>39.838999999999999</v>
      </c>
      <c r="O101">
        <v>1E-3</v>
      </c>
      <c r="P101">
        <v>1E-3</v>
      </c>
      <c r="R101">
        <v>5.0000000000000001E-3</v>
      </c>
      <c r="T101">
        <v>48.18</v>
      </c>
      <c r="U101">
        <v>0.01</v>
      </c>
      <c r="V101">
        <v>0.23799999999999999</v>
      </c>
      <c r="W101">
        <v>10.811999999999999</v>
      </c>
      <c r="X101">
        <v>2.7E-2</v>
      </c>
      <c r="Y101">
        <v>0.38400000000000001</v>
      </c>
    </row>
    <row r="102" spans="1:25" x14ac:dyDescent="0.3">
      <c r="A102" t="s">
        <v>424</v>
      </c>
      <c r="B102" t="s">
        <v>425</v>
      </c>
      <c r="C102" t="s">
        <v>426</v>
      </c>
      <c r="D102" s="1" t="str">
        <f t="shared" si="11"/>
        <v>21:1190</v>
      </c>
      <c r="E102" s="1" t="str">
        <f t="shared" si="15"/>
        <v>21:0387</v>
      </c>
      <c r="F102" t="s">
        <v>45</v>
      </c>
      <c r="G102" t="s">
        <v>427</v>
      </c>
      <c r="I102">
        <v>66.604363899999996</v>
      </c>
      <c r="J102">
        <v>-87.102121499999996</v>
      </c>
      <c r="K102" s="1" t="str">
        <f t="shared" si="16"/>
        <v>Till</v>
      </c>
      <c r="L102" s="1" t="str">
        <f t="shared" si="17"/>
        <v>Grain Mount: 0.25 – 0.50 mm (carbon coated)</v>
      </c>
      <c r="M102">
        <v>1</v>
      </c>
      <c r="N102">
        <v>39.421999999999997</v>
      </c>
      <c r="O102">
        <v>1E-3</v>
      </c>
      <c r="P102">
        <v>1E-3</v>
      </c>
      <c r="R102">
        <v>1E-3</v>
      </c>
      <c r="T102">
        <v>46.054000000000002</v>
      </c>
      <c r="U102">
        <v>1E-3</v>
      </c>
      <c r="V102">
        <v>0.19400000000000001</v>
      </c>
      <c r="W102">
        <v>13.196999999999999</v>
      </c>
      <c r="X102">
        <v>0.02</v>
      </c>
      <c r="Y102">
        <v>0.4</v>
      </c>
    </row>
    <row r="103" spans="1:25" x14ac:dyDescent="0.3">
      <c r="A103" t="s">
        <v>428</v>
      </c>
      <c r="B103" t="s">
        <v>429</v>
      </c>
      <c r="C103" t="s">
        <v>430</v>
      </c>
      <c r="D103" s="1" t="str">
        <f t="shared" si="11"/>
        <v>21:1190</v>
      </c>
      <c r="E103" s="1" t="str">
        <f t="shared" si="15"/>
        <v>21:0387</v>
      </c>
      <c r="F103" t="s">
        <v>45</v>
      </c>
      <c r="G103" t="s">
        <v>431</v>
      </c>
      <c r="I103">
        <v>66.604363899999996</v>
      </c>
      <c r="J103">
        <v>-87.102121499999996</v>
      </c>
      <c r="K103" s="1" t="str">
        <f t="shared" si="16"/>
        <v>Till</v>
      </c>
      <c r="L103" s="1" t="str">
        <f t="shared" si="17"/>
        <v>Grain Mount: 0.25 – 0.50 mm (carbon coated)</v>
      </c>
      <c r="M103">
        <v>1</v>
      </c>
      <c r="N103">
        <v>39.069000000000003</v>
      </c>
      <c r="O103">
        <v>1E-3</v>
      </c>
      <c r="P103">
        <v>1E-3</v>
      </c>
      <c r="R103">
        <v>2E-3</v>
      </c>
      <c r="T103">
        <v>45.533999999999999</v>
      </c>
      <c r="U103">
        <v>2E-3</v>
      </c>
      <c r="V103">
        <v>0.188</v>
      </c>
      <c r="W103">
        <v>14.097</v>
      </c>
      <c r="X103">
        <v>2.9000000000000001E-2</v>
      </c>
      <c r="Y103">
        <v>0.36799999999999999</v>
      </c>
    </row>
    <row r="104" spans="1:25" x14ac:dyDescent="0.3">
      <c r="A104" t="s">
        <v>432</v>
      </c>
      <c r="B104" t="s">
        <v>433</v>
      </c>
      <c r="C104" t="s">
        <v>434</v>
      </c>
      <c r="D104" s="1" t="str">
        <f t="shared" si="11"/>
        <v>21:1190</v>
      </c>
      <c r="E104" s="1" t="str">
        <f t="shared" si="15"/>
        <v>21:0387</v>
      </c>
      <c r="F104" t="s">
        <v>45</v>
      </c>
      <c r="G104" t="s">
        <v>435</v>
      </c>
      <c r="I104">
        <v>66.604363899999996</v>
      </c>
      <c r="J104">
        <v>-87.102121499999996</v>
      </c>
      <c r="K104" s="1" t="str">
        <f t="shared" si="16"/>
        <v>Till</v>
      </c>
      <c r="L104" s="1" t="str">
        <f t="shared" si="17"/>
        <v>Grain Mount: 0.25 – 0.50 mm (carbon coated)</v>
      </c>
      <c r="M104">
        <v>1</v>
      </c>
      <c r="N104">
        <v>40.008000000000003</v>
      </c>
      <c r="O104">
        <v>1E-3</v>
      </c>
      <c r="P104">
        <v>1E-3</v>
      </c>
      <c r="R104">
        <v>2E-3</v>
      </c>
      <c r="T104">
        <v>49.265000000000001</v>
      </c>
      <c r="U104">
        <v>1E-3</v>
      </c>
      <c r="V104">
        <v>0.20100000000000001</v>
      </c>
      <c r="W104">
        <v>8.9719999999999995</v>
      </c>
      <c r="X104">
        <v>2.8000000000000001E-2</v>
      </c>
      <c r="Y104">
        <v>0.42899999999999999</v>
      </c>
    </row>
    <row r="105" spans="1:25" x14ac:dyDescent="0.3">
      <c r="A105" t="s">
        <v>436</v>
      </c>
      <c r="B105" t="s">
        <v>437</v>
      </c>
      <c r="C105" t="s">
        <v>438</v>
      </c>
      <c r="D105" s="1" t="str">
        <f t="shared" si="11"/>
        <v>21:1190</v>
      </c>
      <c r="E105" s="1" t="str">
        <f t="shared" si="15"/>
        <v>21:0387</v>
      </c>
      <c r="F105" t="s">
        <v>45</v>
      </c>
      <c r="G105" t="s">
        <v>439</v>
      </c>
      <c r="I105">
        <v>66.604363899999996</v>
      </c>
      <c r="J105">
        <v>-87.102121499999996</v>
      </c>
      <c r="K105" s="1" t="str">
        <f t="shared" si="16"/>
        <v>Till</v>
      </c>
      <c r="L105" s="1" t="str">
        <f t="shared" si="17"/>
        <v>Grain Mount: 0.25 – 0.50 mm (carbon coated)</v>
      </c>
      <c r="M105">
        <v>1</v>
      </c>
      <c r="N105">
        <v>40.271999999999998</v>
      </c>
      <c r="O105">
        <v>1E-3</v>
      </c>
      <c r="P105">
        <v>1E-3</v>
      </c>
      <c r="R105">
        <v>1E-3</v>
      </c>
      <c r="T105">
        <v>49.106000000000002</v>
      </c>
      <c r="U105">
        <v>1E-3</v>
      </c>
      <c r="V105">
        <v>0.14899999999999999</v>
      </c>
      <c r="W105">
        <v>9.51</v>
      </c>
      <c r="X105">
        <v>0.03</v>
      </c>
      <c r="Y105">
        <v>0.441</v>
      </c>
    </row>
    <row r="106" spans="1:25" x14ac:dyDescent="0.3">
      <c r="A106" t="s">
        <v>440</v>
      </c>
      <c r="B106" t="s">
        <v>441</v>
      </c>
      <c r="C106" t="s">
        <v>442</v>
      </c>
      <c r="D106" s="1" t="str">
        <f t="shared" si="11"/>
        <v>21:1190</v>
      </c>
      <c r="E106" s="1" t="str">
        <f t="shared" si="15"/>
        <v>21:0387</v>
      </c>
      <c r="F106" t="s">
        <v>54</v>
      </c>
      <c r="G106" t="s">
        <v>443</v>
      </c>
      <c r="I106">
        <v>66.648062499999995</v>
      </c>
      <c r="J106">
        <v>-87.103081900000006</v>
      </c>
      <c r="K106" s="1" t="str">
        <f t="shared" si="16"/>
        <v>Till</v>
      </c>
      <c r="L106" s="1" t="str">
        <f t="shared" si="17"/>
        <v>Grain Mount: 0.25 – 0.50 mm (carbon coated)</v>
      </c>
      <c r="M106">
        <v>1</v>
      </c>
      <c r="N106">
        <v>39.722999999999999</v>
      </c>
      <c r="O106">
        <v>5.0000000000000001E-3</v>
      </c>
      <c r="P106">
        <v>1E-3</v>
      </c>
      <c r="R106">
        <v>1E-3</v>
      </c>
      <c r="T106">
        <v>48.368000000000002</v>
      </c>
      <c r="U106">
        <v>1E-3</v>
      </c>
      <c r="V106">
        <v>0.16500000000000001</v>
      </c>
      <c r="W106">
        <v>10.284000000000001</v>
      </c>
      <c r="X106">
        <v>1.4E-2</v>
      </c>
      <c r="Y106">
        <v>0.41699999999999998</v>
      </c>
    </row>
    <row r="107" spans="1:25" x14ac:dyDescent="0.3">
      <c r="A107" t="s">
        <v>444</v>
      </c>
      <c r="B107" t="s">
        <v>445</v>
      </c>
      <c r="C107" t="s">
        <v>446</v>
      </c>
      <c r="D107" s="1" t="str">
        <f t="shared" si="11"/>
        <v>21:1190</v>
      </c>
      <c r="E107" s="1" t="str">
        <f t="shared" si="15"/>
        <v>21:0387</v>
      </c>
      <c r="F107" t="s">
        <v>54</v>
      </c>
      <c r="G107" t="s">
        <v>447</v>
      </c>
      <c r="I107">
        <v>66.648062499999995</v>
      </c>
      <c r="J107">
        <v>-87.103081900000006</v>
      </c>
      <c r="K107" s="1" t="str">
        <f t="shared" si="16"/>
        <v>Till</v>
      </c>
      <c r="L107" s="1" t="str">
        <f t="shared" si="17"/>
        <v>Grain Mount: 0.25 – 0.50 mm (carbon coated)</v>
      </c>
      <c r="M107">
        <v>1</v>
      </c>
      <c r="N107">
        <v>40.042000000000002</v>
      </c>
      <c r="O107">
        <v>1E-3</v>
      </c>
      <c r="P107">
        <v>1E-3</v>
      </c>
      <c r="R107">
        <v>1E-3</v>
      </c>
      <c r="T107">
        <v>48.857999999999997</v>
      </c>
      <c r="U107">
        <v>5.0000000000000001E-3</v>
      </c>
      <c r="V107">
        <v>0.155</v>
      </c>
      <c r="W107">
        <v>9.8469999999999995</v>
      </c>
      <c r="X107">
        <v>1.7000000000000001E-2</v>
      </c>
      <c r="Y107">
        <v>0.44900000000000001</v>
      </c>
    </row>
    <row r="108" spans="1:25" x14ac:dyDescent="0.3">
      <c r="A108" t="s">
        <v>448</v>
      </c>
      <c r="B108" t="s">
        <v>449</v>
      </c>
      <c r="C108" t="s">
        <v>450</v>
      </c>
      <c r="D108" s="1" t="str">
        <f t="shared" si="11"/>
        <v>21:1190</v>
      </c>
      <c r="E108" s="1" t="str">
        <f t="shared" si="15"/>
        <v>21:0387</v>
      </c>
      <c r="F108" t="s">
        <v>54</v>
      </c>
      <c r="G108" t="s">
        <v>451</v>
      </c>
      <c r="I108">
        <v>66.648062499999995</v>
      </c>
      <c r="J108">
        <v>-87.103081900000006</v>
      </c>
      <c r="K108" s="1" t="str">
        <f t="shared" si="16"/>
        <v>Till</v>
      </c>
      <c r="L108" s="1" t="str">
        <f t="shared" si="17"/>
        <v>Grain Mount: 0.25 – 0.50 mm (carbon coated)</v>
      </c>
      <c r="M108">
        <v>1</v>
      </c>
      <c r="N108">
        <v>39.335000000000001</v>
      </c>
      <c r="O108">
        <v>1E-3</v>
      </c>
      <c r="P108">
        <v>1E-3</v>
      </c>
      <c r="R108">
        <v>2E-3</v>
      </c>
      <c r="T108">
        <v>47.619</v>
      </c>
      <c r="U108">
        <v>3.0000000000000001E-3</v>
      </c>
      <c r="V108">
        <v>0.184</v>
      </c>
      <c r="W108">
        <v>10.906000000000001</v>
      </c>
      <c r="X108">
        <v>1.7999999999999999E-2</v>
      </c>
      <c r="Y108">
        <v>0.37</v>
      </c>
    </row>
    <row r="109" spans="1:25" x14ac:dyDescent="0.3">
      <c r="A109" t="s">
        <v>452</v>
      </c>
      <c r="B109" t="s">
        <v>453</v>
      </c>
      <c r="C109" t="s">
        <v>454</v>
      </c>
      <c r="D109" s="1" t="str">
        <f t="shared" si="11"/>
        <v>21:1190</v>
      </c>
      <c r="E109" s="1" t="str">
        <f t="shared" si="15"/>
        <v>21:0387</v>
      </c>
      <c r="F109" t="s">
        <v>54</v>
      </c>
      <c r="G109" t="s">
        <v>455</v>
      </c>
      <c r="I109">
        <v>66.648062499999995</v>
      </c>
      <c r="J109">
        <v>-87.103081900000006</v>
      </c>
      <c r="K109" s="1" t="str">
        <f t="shared" si="16"/>
        <v>Till</v>
      </c>
      <c r="L109" s="1" t="str">
        <f t="shared" si="17"/>
        <v>Grain Mount: 0.25 – 0.50 mm (carbon coated)</v>
      </c>
      <c r="M109">
        <v>1</v>
      </c>
      <c r="N109">
        <v>39.783000000000001</v>
      </c>
      <c r="O109">
        <v>1E-3</v>
      </c>
      <c r="P109">
        <v>1E-3</v>
      </c>
      <c r="R109">
        <v>3.0000000000000001E-3</v>
      </c>
      <c r="T109">
        <v>48.61</v>
      </c>
      <c r="U109">
        <v>1E-3</v>
      </c>
      <c r="V109">
        <v>0.16200000000000001</v>
      </c>
      <c r="W109">
        <v>9.8989999999999991</v>
      </c>
      <c r="X109">
        <v>2.5999999999999999E-2</v>
      </c>
      <c r="Y109">
        <v>0.42899999999999999</v>
      </c>
    </row>
    <row r="110" spans="1:25" x14ac:dyDescent="0.3">
      <c r="A110" t="s">
        <v>456</v>
      </c>
      <c r="B110" t="s">
        <v>457</v>
      </c>
      <c r="C110" t="s">
        <v>458</v>
      </c>
      <c r="D110" s="1" t="str">
        <f t="shared" si="11"/>
        <v>21:1190</v>
      </c>
      <c r="E110" s="1" t="str">
        <f t="shared" si="15"/>
        <v>21:0387</v>
      </c>
      <c r="F110" t="s">
        <v>54</v>
      </c>
      <c r="G110" t="s">
        <v>459</v>
      </c>
      <c r="I110">
        <v>66.648062499999995</v>
      </c>
      <c r="J110">
        <v>-87.103081900000006</v>
      </c>
      <c r="K110" s="1" t="str">
        <f t="shared" si="16"/>
        <v>Till</v>
      </c>
      <c r="L110" s="1" t="str">
        <f t="shared" si="17"/>
        <v>Grain Mount: 0.25 – 0.50 mm (carbon coated)</v>
      </c>
      <c r="M110">
        <v>1</v>
      </c>
      <c r="N110">
        <v>39.156999999999996</v>
      </c>
      <c r="O110">
        <v>7.0000000000000001E-3</v>
      </c>
      <c r="P110">
        <v>1E-3</v>
      </c>
      <c r="R110">
        <v>1E-3</v>
      </c>
      <c r="T110">
        <v>46.207000000000001</v>
      </c>
      <c r="U110">
        <v>8.0000000000000002E-3</v>
      </c>
      <c r="V110">
        <v>0.19600000000000001</v>
      </c>
      <c r="W110">
        <v>13.069000000000001</v>
      </c>
      <c r="X110">
        <v>2.4E-2</v>
      </c>
      <c r="Y110">
        <v>0.36499999999999999</v>
      </c>
    </row>
    <row r="111" spans="1:25" x14ac:dyDescent="0.3">
      <c r="A111" t="s">
        <v>460</v>
      </c>
      <c r="B111" t="s">
        <v>461</v>
      </c>
      <c r="C111" t="s">
        <v>462</v>
      </c>
      <c r="D111" s="1" t="str">
        <f t="shared" si="11"/>
        <v>21:1190</v>
      </c>
      <c r="E111" s="1" t="str">
        <f t="shared" si="15"/>
        <v>21:0387</v>
      </c>
      <c r="F111" t="s">
        <v>54</v>
      </c>
      <c r="G111" t="s">
        <v>463</v>
      </c>
      <c r="I111">
        <v>66.648062499999995</v>
      </c>
      <c r="J111">
        <v>-87.103081900000006</v>
      </c>
      <c r="K111" s="1" t="str">
        <f t="shared" si="16"/>
        <v>Till</v>
      </c>
      <c r="L111" s="1" t="str">
        <f t="shared" si="17"/>
        <v>Grain Mount: 0.25 – 0.50 mm (carbon coated)</v>
      </c>
      <c r="M111">
        <v>1</v>
      </c>
      <c r="N111">
        <v>39.418999999999997</v>
      </c>
      <c r="O111">
        <v>1E-3</v>
      </c>
      <c r="P111">
        <v>1E-3</v>
      </c>
      <c r="R111">
        <v>1.7000000000000001E-2</v>
      </c>
      <c r="T111">
        <v>47.77</v>
      </c>
      <c r="U111">
        <v>1E-3</v>
      </c>
      <c r="V111">
        <v>0.17499999999999999</v>
      </c>
      <c r="W111">
        <v>11.058999999999999</v>
      </c>
      <c r="X111">
        <v>1.2999999999999999E-2</v>
      </c>
      <c r="Y111">
        <v>0.36</v>
      </c>
    </row>
    <row r="112" spans="1:25" x14ac:dyDescent="0.3">
      <c r="A112" t="s">
        <v>464</v>
      </c>
      <c r="B112" t="s">
        <v>465</v>
      </c>
      <c r="C112" t="s">
        <v>466</v>
      </c>
      <c r="D112" s="1" t="str">
        <f t="shared" si="11"/>
        <v>21:1190</v>
      </c>
      <c r="E112" s="1" t="str">
        <f t="shared" si="15"/>
        <v>21:0387</v>
      </c>
      <c r="F112" t="s">
        <v>54</v>
      </c>
      <c r="G112" t="s">
        <v>467</v>
      </c>
      <c r="I112">
        <v>66.648062499999995</v>
      </c>
      <c r="J112">
        <v>-87.103081900000006</v>
      </c>
      <c r="K112" s="1" t="str">
        <f t="shared" si="16"/>
        <v>Till</v>
      </c>
      <c r="L112" s="1" t="str">
        <f t="shared" si="17"/>
        <v>Grain Mount: 0.25 – 0.50 mm (carbon coated)</v>
      </c>
      <c r="M112">
        <v>1</v>
      </c>
      <c r="N112">
        <v>39.950000000000003</v>
      </c>
      <c r="O112">
        <v>1E-3</v>
      </c>
      <c r="P112">
        <v>1E-3</v>
      </c>
      <c r="R112">
        <v>3.0000000000000001E-3</v>
      </c>
      <c r="T112">
        <v>47.613999999999997</v>
      </c>
      <c r="U112">
        <v>4.0000000000000001E-3</v>
      </c>
      <c r="V112">
        <v>0.18099999999999999</v>
      </c>
      <c r="W112">
        <v>11.191000000000001</v>
      </c>
      <c r="X112">
        <v>1.9E-2</v>
      </c>
      <c r="Y112">
        <v>0.36099999999999999</v>
      </c>
    </row>
    <row r="113" spans="1:25" x14ac:dyDescent="0.3">
      <c r="A113" t="s">
        <v>468</v>
      </c>
      <c r="B113" t="s">
        <v>469</v>
      </c>
      <c r="C113" t="s">
        <v>470</v>
      </c>
      <c r="D113" s="1" t="str">
        <f t="shared" si="11"/>
        <v>21:1190</v>
      </c>
      <c r="E113" s="1" t="str">
        <f t="shared" si="15"/>
        <v>21:0387</v>
      </c>
      <c r="F113" t="s">
        <v>54</v>
      </c>
      <c r="G113" t="s">
        <v>471</v>
      </c>
      <c r="I113">
        <v>66.648062499999995</v>
      </c>
      <c r="J113">
        <v>-87.103081900000006</v>
      </c>
      <c r="K113" s="1" t="str">
        <f t="shared" si="16"/>
        <v>Till</v>
      </c>
      <c r="L113" s="1" t="str">
        <f t="shared" si="17"/>
        <v>Grain Mount: 0.25 – 0.50 mm (carbon coated)</v>
      </c>
      <c r="M113">
        <v>1</v>
      </c>
      <c r="N113">
        <v>40.082000000000001</v>
      </c>
      <c r="O113">
        <v>5.0000000000000001E-3</v>
      </c>
      <c r="P113">
        <v>1E-3</v>
      </c>
      <c r="R113">
        <v>1E-3</v>
      </c>
      <c r="T113">
        <v>47.865000000000002</v>
      </c>
      <c r="U113">
        <v>3.0000000000000001E-3</v>
      </c>
      <c r="V113">
        <v>0.17799999999999999</v>
      </c>
      <c r="W113">
        <v>11.066000000000001</v>
      </c>
      <c r="X113">
        <v>2.5999999999999999E-2</v>
      </c>
      <c r="Y113">
        <v>0.36799999999999999</v>
      </c>
    </row>
    <row r="114" spans="1:25" x14ac:dyDescent="0.3">
      <c r="A114" t="s">
        <v>472</v>
      </c>
      <c r="B114" t="s">
        <v>473</v>
      </c>
      <c r="C114" t="s">
        <v>474</v>
      </c>
      <c r="D114" s="1" t="str">
        <f t="shared" si="11"/>
        <v>21:1190</v>
      </c>
      <c r="E114" s="1" t="str">
        <f t="shared" si="15"/>
        <v>21:0387</v>
      </c>
      <c r="F114" t="s">
        <v>54</v>
      </c>
      <c r="G114" t="s">
        <v>475</v>
      </c>
      <c r="I114">
        <v>66.648062499999995</v>
      </c>
      <c r="J114">
        <v>-87.103081900000006</v>
      </c>
      <c r="K114" s="1" t="str">
        <f t="shared" si="16"/>
        <v>Till</v>
      </c>
      <c r="L114" s="1" t="str">
        <f t="shared" si="17"/>
        <v>Grain Mount: 0.25 – 0.50 mm (carbon coated)</v>
      </c>
      <c r="M114">
        <v>1</v>
      </c>
      <c r="N114">
        <v>41.185000000000002</v>
      </c>
      <c r="O114">
        <v>1E-3</v>
      </c>
      <c r="P114">
        <v>1E-3</v>
      </c>
      <c r="R114">
        <v>1.6E-2</v>
      </c>
      <c r="T114">
        <v>51.201999999999998</v>
      </c>
      <c r="U114">
        <v>5.0000000000000001E-3</v>
      </c>
      <c r="V114">
        <v>0.106</v>
      </c>
      <c r="W114">
        <v>7.0960000000000001</v>
      </c>
      <c r="X114">
        <v>2.4E-2</v>
      </c>
      <c r="Y114">
        <v>0.39500000000000002</v>
      </c>
    </row>
    <row r="115" spans="1:25" x14ac:dyDescent="0.3">
      <c r="A115" t="s">
        <v>476</v>
      </c>
      <c r="B115" t="s">
        <v>477</v>
      </c>
      <c r="C115" t="s">
        <v>478</v>
      </c>
      <c r="D115" s="1" t="str">
        <f t="shared" si="11"/>
        <v>21:1190</v>
      </c>
      <c r="E115" s="1" t="str">
        <f t="shared" si="15"/>
        <v>21:0387</v>
      </c>
      <c r="F115" t="s">
        <v>54</v>
      </c>
      <c r="G115" t="s">
        <v>479</v>
      </c>
      <c r="I115">
        <v>66.648062499999995</v>
      </c>
      <c r="J115">
        <v>-87.103081900000006</v>
      </c>
      <c r="K115" s="1" t="str">
        <f t="shared" si="16"/>
        <v>Till</v>
      </c>
      <c r="L115" s="1" t="str">
        <f t="shared" si="17"/>
        <v>Grain Mount: 0.25 – 0.50 mm (carbon coated)</v>
      </c>
      <c r="M115">
        <v>1</v>
      </c>
      <c r="N115">
        <v>40.207000000000001</v>
      </c>
      <c r="O115">
        <v>1E-3</v>
      </c>
      <c r="P115">
        <v>1E-3</v>
      </c>
      <c r="R115">
        <v>1E-3</v>
      </c>
      <c r="T115">
        <v>48.316000000000003</v>
      </c>
      <c r="U115">
        <v>5.0000000000000001E-3</v>
      </c>
      <c r="V115">
        <v>0.16900000000000001</v>
      </c>
      <c r="W115">
        <v>10.39</v>
      </c>
      <c r="X115">
        <v>2.1999999999999999E-2</v>
      </c>
      <c r="Y115">
        <v>0.40699999999999997</v>
      </c>
    </row>
    <row r="116" spans="1:25" x14ac:dyDescent="0.3">
      <c r="A116" t="s">
        <v>480</v>
      </c>
      <c r="B116" t="s">
        <v>481</v>
      </c>
      <c r="C116" t="s">
        <v>482</v>
      </c>
      <c r="D116" s="1" t="str">
        <f t="shared" si="11"/>
        <v>21:1190</v>
      </c>
      <c r="E116" s="1" t="str">
        <f t="shared" si="15"/>
        <v>21:0387</v>
      </c>
      <c r="F116" t="s">
        <v>54</v>
      </c>
      <c r="G116" t="s">
        <v>483</v>
      </c>
      <c r="I116">
        <v>66.648062499999995</v>
      </c>
      <c r="J116">
        <v>-87.103081900000006</v>
      </c>
      <c r="K116" s="1" t="str">
        <f t="shared" si="16"/>
        <v>Till</v>
      </c>
      <c r="L116" s="1" t="str">
        <f t="shared" si="17"/>
        <v>Grain Mount: 0.25 – 0.50 mm (carbon coated)</v>
      </c>
      <c r="M116">
        <v>1</v>
      </c>
      <c r="N116">
        <v>40.222999999999999</v>
      </c>
      <c r="O116">
        <v>4.0000000000000001E-3</v>
      </c>
      <c r="P116">
        <v>1E-3</v>
      </c>
      <c r="R116">
        <v>1E-3</v>
      </c>
      <c r="T116">
        <v>48.235999999999997</v>
      </c>
      <c r="U116">
        <v>3.0000000000000001E-3</v>
      </c>
      <c r="V116">
        <v>0.14799999999999999</v>
      </c>
      <c r="W116">
        <v>10.375999999999999</v>
      </c>
      <c r="X116">
        <v>2.5999999999999999E-2</v>
      </c>
      <c r="Y116">
        <v>0.438</v>
      </c>
    </row>
    <row r="117" spans="1:25" x14ac:dyDescent="0.3">
      <c r="A117" t="s">
        <v>484</v>
      </c>
      <c r="B117" t="s">
        <v>485</v>
      </c>
      <c r="C117" t="s">
        <v>486</v>
      </c>
      <c r="D117" s="1" t="str">
        <f t="shared" si="11"/>
        <v>21:1190</v>
      </c>
      <c r="E117" s="1" t="str">
        <f t="shared" si="15"/>
        <v>21:0387</v>
      </c>
      <c r="F117" t="s">
        <v>54</v>
      </c>
      <c r="G117" t="s">
        <v>487</v>
      </c>
      <c r="I117">
        <v>66.648062499999995</v>
      </c>
      <c r="J117">
        <v>-87.103081900000006</v>
      </c>
      <c r="K117" s="1" t="str">
        <f t="shared" si="16"/>
        <v>Till</v>
      </c>
      <c r="L117" s="1" t="str">
        <f t="shared" si="17"/>
        <v>Grain Mount: 0.25 – 0.50 mm (carbon coated)</v>
      </c>
      <c r="M117">
        <v>1</v>
      </c>
      <c r="N117">
        <v>40.097000000000001</v>
      </c>
      <c r="O117">
        <v>3.0000000000000001E-3</v>
      </c>
      <c r="P117">
        <v>1E-3</v>
      </c>
      <c r="R117">
        <v>1E-3</v>
      </c>
      <c r="T117">
        <v>48.097000000000001</v>
      </c>
      <c r="U117">
        <v>1E-3</v>
      </c>
      <c r="V117">
        <v>0.17899999999999999</v>
      </c>
      <c r="W117">
        <v>11.021000000000001</v>
      </c>
      <c r="X117">
        <v>2.3E-2</v>
      </c>
      <c r="Y117">
        <v>0.36899999999999999</v>
      </c>
    </row>
    <row r="118" spans="1:25" x14ac:dyDescent="0.3">
      <c r="A118" t="s">
        <v>488</v>
      </c>
      <c r="B118" t="s">
        <v>489</v>
      </c>
      <c r="C118" t="s">
        <v>490</v>
      </c>
      <c r="D118" s="1" t="str">
        <f t="shared" si="11"/>
        <v>21:1190</v>
      </c>
      <c r="E118" s="1" t="str">
        <f t="shared" si="15"/>
        <v>21:0387</v>
      </c>
      <c r="F118" t="s">
        <v>54</v>
      </c>
      <c r="G118" t="s">
        <v>491</v>
      </c>
      <c r="I118">
        <v>66.648062499999995</v>
      </c>
      <c r="J118">
        <v>-87.103081900000006</v>
      </c>
      <c r="K118" s="1" t="str">
        <f t="shared" si="16"/>
        <v>Till</v>
      </c>
      <c r="L118" s="1" t="str">
        <f t="shared" si="17"/>
        <v>Grain Mount: 0.25 – 0.50 mm (carbon coated)</v>
      </c>
      <c r="M118">
        <v>1</v>
      </c>
      <c r="N118">
        <v>40.497</v>
      </c>
      <c r="O118">
        <v>1E-3</v>
      </c>
      <c r="P118">
        <v>1E-3</v>
      </c>
      <c r="R118">
        <v>6.0000000000000001E-3</v>
      </c>
      <c r="T118">
        <v>49.712000000000003</v>
      </c>
      <c r="U118">
        <v>3.0000000000000001E-3</v>
      </c>
      <c r="V118">
        <v>0.16800000000000001</v>
      </c>
      <c r="W118">
        <v>8.8089999999999993</v>
      </c>
      <c r="X118">
        <v>5.0000000000000001E-3</v>
      </c>
      <c r="Y118">
        <v>0.45100000000000001</v>
      </c>
    </row>
    <row r="119" spans="1:25" x14ac:dyDescent="0.3">
      <c r="A119" t="s">
        <v>492</v>
      </c>
      <c r="B119" t="s">
        <v>493</v>
      </c>
      <c r="C119" t="s">
        <v>494</v>
      </c>
      <c r="D119" s="1" t="str">
        <f t="shared" si="11"/>
        <v>21:1190</v>
      </c>
      <c r="E119" s="1" t="str">
        <f t="shared" si="15"/>
        <v>21:0387</v>
      </c>
      <c r="F119" t="s">
        <v>54</v>
      </c>
      <c r="G119" t="s">
        <v>495</v>
      </c>
      <c r="I119">
        <v>66.648062499999995</v>
      </c>
      <c r="J119">
        <v>-87.103081900000006</v>
      </c>
      <c r="K119" s="1" t="str">
        <f t="shared" si="16"/>
        <v>Till</v>
      </c>
      <c r="L119" s="1" t="str">
        <f t="shared" si="17"/>
        <v>Grain Mount: 0.25 – 0.50 mm (carbon coated)</v>
      </c>
      <c r="M119">
        <v>1</v>
      </c>
      <c r="N119">
        <v>40.381</v>
      </c>
      <c r="O119">
        <v>1E-3</v>
      </c>
      <c r="P119">
        <v>1E-3</v>
      </c>
      <c r="R119">
        <v>0.01</v>
      </c>
      <c r="T119">
        <v>47.984999999999999</v>
      </c>
      <c r="U119">
        <v>1E-3</v>
      </c>
      <c r="V119">
        <v>0.17699999999999999</v>
      </c>
      <c r="W119">
        <v>11.102</v>
      </c>
      <c r="X119">
        <v>2.1999999999999999E-2</v>
      </c>
      <c r="Y119">
        <v>0.36299999999999999</v>
      </c>
    </row>
    <row r="120" spans="1:25" x14ac:dyDescent="0.3">
      <c r="A120" t="s">
        <v>496</v>
      </c>
      <c r="B120" t="s">
        <v>497</v>
      </c>
      <c r="C120" t="s">
        <v>498</v>
      </c>
      <c r="D120" s="1" t="str">
        <f t="shared" si="11"/>
        <v>21:1190</v>
      </c>
      <c r="E120" s="1" t="str">
        <f t="shared" si="15"/>
        <v>21:0387</v>
      </c>
      <c r="F120" t="s">
        <v>54</v>
      </c>
      <c r="G120" t="s">
        <v>499</v>
      </c>
      <c r="I120">
        <v>66.648062499999995</v>
      </c>
      <c r="J120">
        <v>-87.103081900000006</v>
      </c>
      <c r="K120" s="1" t="str">
        <f t="shared" si="16"/>
        <v>Till</v>
      </c>
      <c r="L120" s="1" t="str">
        <f t="shared" si="17"/>
        <v>Grain Mount: 0.25 – 0.50 mm (carbon coated)</v>
      </c>
      <c r="M120">
        <v>1</v>
      </c>
      <c r="N120">
        <v>39.604999999999997</v>
      </c>
      <c r="O120">
        <v>6.0000000000000001E-3</v>
      </c>
      <c r="P120">
        <v>1E-3</v>
      </c>
      <c r="R120">
        <v>1E-3</v>
      </c>
      <c r="T120">
        <v>47.834000000000003</v>
      </c>
      <c r="U120">
        <v>1E-3</v>
      </c>
      <c r="V120">
        <v>0.18</v>
      </c>
      <c r="W120">
        <v>10.92</v>
      </c>
      <c r="X120">
        <v>2.7E-2</v>
      </c>
      <c r="Y120">
        <v>0.36</v>
      </c>
    </row>
    <row r="121" spans="1:25" x14ac:dyDescent="0.3">
      <c r="A121" t="s">
        <v>500</v>
      </c>
      <c r="B121" t="s">
        <v>501</v>
      </c>
      <c r="C121" t="s">
        <v>502</v>
      </c>
      <c r="D121" s="1" t="str">
        <f t="shared" si="11"/>
        <v>21:1190</v>
      </c>
      <c r="E121" s="1" t="str">
        <f t="shared" si="15"/>
        <v>21:0387</v>
      </c>
      <c r="F121" t="s">
        <v>54</v>
      </c>
      <c r="G121" t="s">
        <v>503</v>
      </c>
      <c r="I121">
        <v>66.648062499999995</v>
      </c>
      <c r="J121">
        <v>-87.103081900000006</v>
      </c>
      <c r="K121" s="1" t="str">
        <f t="shared" si="16"/>
        <v>Till</v>
      </c>
      <c r="L121" s="1" t="str">
        <f t="shared" si="17"/>
        <v>Grain Mount: 0.25 – 0.50 mm (carbon coated)</v>
      </c>
      <c r="M121">
        <v>1</v>
      </c>
      <c r="N121">
        <v>40.185000000000002</v>
      </c>
      <c r="O121">
        <v>1E-3</v>
      </c>
      <c r="P121">
        <v>1E-3</v>
      </c>
      <c r="R121">
        <v>3.0000000000000001E-3</v>
      </c>
      <c r="T121">
        <v>49.17</v>
      </c>
      <c r="U121">
        <v>1E-3</v>
      </c>
      <c r="V121">
        <v>0.156</v>
      </c>
      <c r="W121">
        <v>9.4410000000000007</v>
      </c>
      <c r="X121">
        <v>2.7E-2</v>
      </c>
      <c r="Y121">
        <v>0.40799999999999997</v>
      </c>
    </row>
    <row r="122" spans="1:25" x14ac:dyDescent="0.3">
      <c r="A122" t="s">
        <v>504</v>
      </c>
      <c r="B122" t="s">
        <v>505</v>
      </c>
      <c r="C122" t="s">
        <v>506</v>
      </c>
      <c r="D122" s="1" t="str">
        <f t="shared" si="11"/>
        <v>21:1190</v>
      </c>
      <c r="E122" s="1" t="str">
        <f t="shared" si="15"/>
        <v>21:0387</v>
      </c>
      <c r="F122" t="s">
        <v>54</v>
      </c>
      <c r="G122" t="s">
        <v>507</v>
      </c>
      <c r="I122">
        <v>66.648062499999995</v>
      </c>
      <c r="J122">
        <v>-87.103081900000006</v>
      </c>
      <c r="K122" s="1" t="str">
        <f t="shared" si="16"/>
        <v>Till</v>
      </c>
      <c r="L122" s="1" t="str">
        <f t="shared" si="17"/>
        <v>Grain Mount: 0.25 – 0.50 mm (carbon coated)</v>
      </c>
      <c r="M122">
        <v>1</v>
      </c>
      <c r="N122">
        <v>39.369</v>
      </c>
      <c r="O122">
        <v>1E-3</v>
      </c>
      <c r="P122">
        <v>1E-3</v>
      </c>
      <c r="R122">
        <v>1E-3</v>
      </c>
      <c r="T122">
        <v>47.411000000000001</v>
      </c>
      <c r="U122">
        <v>1E-3</v>
      </c>
      <c r="V122">
        <v>0.23699999999999999</v>
      </c>
      <c r="W122">
        <v>11.409000000000001</v>
      </c>
      <c r="X122">
        <v>1.2E-2</v>
      </c>
      <c r="Y122">
        <v>0.26200000000000001</v>
      </c>
    </row>
    <row r="123" spans="1:25" x14ac:dyDescent="0.3">
      <c r="A123" t="s">
        <v>508</v>
      </c>
      <c r="B123" t="s">
        <v>509</v>
      </c>
      <c r="C123" t="s">
        <v>510</v>
      </c>
      <c r="D123" s="1" t="str">
        <f t="shared" si="11"/>
        <v>21:1190</v>
      </c>
      <c r="E123" s="1" t="str">
        <f t="shared" si="15"/>
        <v>21:0387</v>
      </c>
      <c r="F123" t="s">
        <v>54</v>
      </c>
      <c r="G123" t="s">
        <v>511</v>
      </c>
      <c r="I123">
        <v>66.648062499999995</v>
      </c>
      <c r="J123">
        <v>-87.103081900000006</v>
      </c>
      <c r="K123" s="1" t="str">
        <f t="shared" si="16"/>
        <v>Till</v>
      </c>
      <c r="L123" s="1" t="str">
        <f>HYPERLINK("http://geochem.nrcan.gc.ca/cdogs/content/kwd/kwd080108_e.htm", "Grain Mount: 0.50 – 1.00 mm (carbon coated)")</f>
        <v>Grain Mount: 0.50 – 1.00 mm (carbon coated)</v>
      </c>
      <c r="M123">
        <v>1</v>
      </c>
      <c r="N123">
        <v>39.970999999999997</v>
      </c>
      <c r="O123">
        <v>2E-3</v>
      </c>
      <c r="P123">
        <v>1E-3</v>
      </c>
      <c r="R123">
        <v>8.9999999999999993E-3</v>
      </c>
      <c r="T123">
        <v>47.991999999999997</v>
      </c>
      <c r="U123">
        <v>1E-3</v>
      </c>
      <c r="V123">
        <v>0.183</v>
      </c>
      <c r="W123">
        <v>10.936</v>
      </c>
      <c r="X123">
        <v>1.6E-2</v>
      </c>
      <c r="Y123">
        <v>0.371</v>
      </c>
    </row>
    <row r="124" spans="1:25" x14ac:dyDescent="0.3">
      <c r="A124" t="s">
        <v>512</v>
      </c>
      <c r="B124" t="s">
        <v>513</v>
      </c>
      <c r="C124" t="s">
        <v>514</v>
      </c>
      <c r="D124" s="1" t="str">
        <f t="shared" si="11"/>
        <v>21:1190</v>
      </c>
      <c r="E124" s="1" t="str">
        <f t="shared" si="15"/>
        <v>21:0387</v>
      </c>
      <c r="F124" t="s">
        <v>80</v>
      </c>
      <c r="G124" t="s">
        <v>515</v>
      </c>
      <c r="I124">
        <v>67.489632099999994</v>
      </c>
      <c r="J124">
        <v>-87.993513800000002</v>
      </c>
      <c r="K124" s="1" t="str">
        <f>HYPERLINK("http://geochem.nrcan.gc.ca/cdogs/content/kwd/kwd020101_e.htm", "Diamicton")</f>
        <v>Diamicton</v>
      </c>
      <c r="L124" s="1" t="str">
        <f t="shared" ref="L124:L155" si="18">HYPERLINK("http://geochem.nrcan.gc.ca/cdogs/content/kwd/kwd080107_e.htm", "Grain Mount: 0.25 – 0.50 mm (carbon coated)")</f>
        <v>Grain Mount: 0.25 – 0.50 mm (carbon coated)</v>
      </c>
      <c r="M124">
        <v>1</v>
      </c>
      <c r="N124">
        <v>40.210999999999999</v>
      </c>
      <c r="O124">
        <v>6.0000000000000001E-3</v>
      </c>
      <c r="P124">
        <v>1E-3</v>
      </c>
      <c r="R124">
        <v>6.0000000000000001E-3</v>
      </c>
      <c r="T124">
        <v>49.792999999999999</v>
      </c>
      <c r="U124">
        <v>2E-3</v>
      </c>
      <c r="V124">
        <v>0.127</v>
      </c>
      <c r="W124">
        <v>8.4</v>
      </c>
      <c r="X124">
        <v>1.6E-2</v>
      </c>
      <c r="Y124">
        <v>0.48499999999999999</v>
      </c>
    </row>
    <row r="125" spans="1:25" x14ac:dyDescent="0.3">
      <c r="A125" t="s">
        <v>516</v>
      </c>
      <c r="B125" t="s">
        <v>517</v>
      </c>
      <c r="C125" t="s">
        <v>518</v>
      </c>
      <c r="D125" s="1" t="str">
        <f t="shared" si="11"/>
        <v>21:1190</v>
      </c>
      <c r="E125" s="1" t="str">
        <f t="shared" si="15"/>
        <v>21:0387</v>
      </c>
      <c r="F125" t="s">
        <v>80</v>
      </c>
      <c r="G125" t="s">
        <v>519</v>
      </c>
      <c r="I125">
        <v>67.489632099999994</v>
      </c>
      <c r="J125">
        <v>-87.993513800000002</v>
      </c>
      <c r="K125" s="1" t="str">
        <f>HYPERLINK("http://geochem.nrcan.gc.ca/cdogs/content/kwd/kwd020101_e.htm", "Diamicton")</f>
        <v>Diamicton</v>
      </c>
      <c r="L125" s="1" t="str">
        <f t="shared" si="18"/>
        <v>Grain Mount: 0.25 – 0.50 mm (carbon coated)</v>
      </c>
      <c r="M125">
        <v>1</v>
      </c>
      <c r="N125">
        <v>39.33</v>
      </c>
      <c r="O125">
        <v>1.0999999999999999E-2</v>
      </c>
      <c r="P125">
        <v>1E-3</v>
      </c>
      <c r="R125">
        <v>1.2999999999999999E-2</v>
      </c>
      <c r="T125">
        <v>48.17</v>
      </c>
      <c r="U125">
        <v>5.0000000000000001E-3</v>
      </c>
      <c r="V125">
        <v>0.14099999999999999</v>
      </c>
      <c r="W125">
        <v>10.382999999999999</v>
      </c>
      <c r="X125">
        <v>1.2999999999999999E-2</v>
      </c>
      <c r="Y125">
        <v>0.39800000000000002</v>
      </c>
    </row>
    <row r="126" spans="1:25" x14ac:dyDescent="0.3">
      <c r="A126" t="s">
        <v>520</v>
      </c>
      <c r="B126" t="s">
        <v>521</v>
      </c>
      <c r="C126" t="s">
        <v>522</v>
      </c>
      <c r="D126" s="1" t="str">
        <f t="shared" si="11"/>
        <v>21:1190</v>
      </c>
      <c r="E126" s="1" t="str">
        <f t="shared" si="15"/>
        <v>21:0387</v>
      </c>
      <c r="F126" t="s">
        <v>80</v>
      </c>
      <c r="G126" t="s">
        <v>523</v>
      </c>
      <c r="I126">
        <v>67.489632099999994</v>
      </c>
      <c r="J126">
        <v>-87.993513800000002</v>
      </c>
      <c r="K126" s="1" t="str">
        <f>HYPERLINK("http://geochem.nrcan.gc.ca/cdogs/content/kwd/kwd020101_e.htm", "Diamicton")</f>
        <v>Diamicton</v>
      </c>
      <c r="L126" s="1" t="str">
        <f t="shared" si="18"/>
        <v>Grain Mount: 0.25 – 0.50 mm (carbon coated)</v>
      </c>
      <c r="M126">
        <v>1</v>
      </c>
      <c r="N126">
        <v>39.011000000000003</v>
      </c>
      <c r="O126">
        <v>1E-3</v>
      </c>
      <c r="P126">
        <v>1E-3</v>
      </c>
      <c r="R126">
        <v>1E-3</v>
      </c>
      <c r="T126">
        <v>46.408000000000001</v>
      </c>
      <c r="U126">
        <v>2E-3</v>
      </c>
      <c r="V126">
        <v>0.22600000000000001</v>
      </c>
      <c r="W126">
        <v>12.922000000000001</v>
      </c>
      <c r="X126">
        <v>2.3E-2</v>
      </c>
      <c r="Y126">
        <v>0.193</v>
      </c>
    </row>
    <row r="127" spans="1:25" x14ac:dyDescent="0.3">
      <c r="A127" t="s">
        <v>524</v>
      </c>
      <c r="B127" t="s">
        <v>525</v>
      </c>
      <c r="C127" t="s">
        <v>526</v>
      </c>
      <c r="D127" s="1" t="str">
        <f t="shared" si="11"/>
        <v>21:1190</v>
      </c>
      <c r="E127" s="1" t="str">
        <f t="shared" si="15"/>
        <v>21:0387</v>
      </c>
      <c r="F127" t="s">
        <v>122</v>
      </c>
      <c r="G127" t="s">
        <v>527</v>
      </c>
      <c r="I127">
        <v>67.375126300000005</v>
      </c>
      <c r="J127">
        <v>-87.912047999999999</v>
      </c>
      <c r="K127" s="1" t="str">
        <f t="shared" ref="K127:K158" si="19">HYPERLINK("http://geochem.nrcan.gc.ca/cdogs/content/kwd/kwd020044_e.htm", "Till")</f>
        <v>Till</v>
      </c>
      <c r="L127" s="1" t="str">
        <f t="shared" si="18"/>
        <v>Grain Mount: 0.25 – 0.50 mm (carbon coated)</v>
      </c>
      <c r="M127">
        <v>1</v>
      </c>
      <c r="N127">
        <v>38.396999999999998</v>
      </c>
      <c r="O127">
        <v>7.0000000000000001E-3</v>
      </c>
      <c r="P127">
        <v>3.0000000000000001E-3</v>
      </c>
      <c r="R127">
        <v>3.0000000000000001E-3</v>
      </c>
      <c r="T127">
        <v>45.677999999999997</v>
      </c>
      <c r="U127">
        <v>3.0000000000000001E-3</v>
      </c>
      <c r="V127">
        <v>0.252</v>
      </c>
      <c r="W127">
        <v>13.401999999999999</v>
      </c>
      <c r="X127">
        <v>2.7E-2</v>
      </c>
      <c r="Y127">
        <v>0.23799999999999999</v>
      </c>
    </row>
    <row r="128" spans="1:25" x14ac:dyDescent="0.3">
      <c r="A128" t="s">
        <v>528</v>
      </c>
      <c r="B128" t="s">
        <v>529</v>
      </c>
      <c r="C128" t="s">
        <v>530</v>
      </c>
      <c r="D128" s="1" t="str">
        <f t="shared" si="11"/>
        <v>21:1190</v>
      </c>
      <c r="E128" s="1" t="str">
        <f t="shared" si="15"/>
        <v>21:0387</v>
      </c>
      <c r="F128" t="s">
        <v>122</v>
      </c>
      <c r="G128" t="s">
        <v>531</v>
      </c>
      <c r="I128">
        <v>67.375126300000005</v>
      </c>
      <c r="J128">
        <v>-87.912047999999999</v>
      </c>
      <c r="K128" s="1" t="str">
        <f t="shared" si="19"/>
        <v>Till</v>
      </c>
      <c r="L128" s="1" t="str">
        <f t="shared" si="18"/>
        <v>Grain Mount: 0.25 – 0.50 mm (carbon coated)</v>
      </c>
      <c r="M128">
        <v>1</v>
      </c>
      <c r="N128">
        <v>39.85</v>
      </c>
      <c r="O128">
        <v>1E-3</v>
      </c>
      <c r="P128">
        <v>1E-3</v>
      </c>
      <c r="R128">
        <v>1E-3</v>
      </c>
      <c r="T128">
        <v>48.563000000000002</v>
      </c>
      <c r="U128">
        <v>1E-3</v>
      </c>
      <c r="V128">
        <v>0.20300000000000001</v>
      </c>
      <c r="W128">
        <v>9.9459999999999997</v>
      </c>
      <c r="X128">
        <v>1.4999999999999999E-2</v>
      </c>
      <c r="Y128">
        <v>0.44600000000000001</v>
      </c>
    </row>
    <row r="129" spans="1:25" x14ac:dyDescent="0.3">
      <c r="A129" t="s">
        <v>532</v>
      </c>
      <c r="B129" t="s">
        <v>533</v>
      </c>
      <c r="C129" t="s">
        <v>534</v>
      </c>
      <c r="D129" s="1" t="str">
        <f t="shared" si="11"/>
        <v>21:1190</v>
      </c>
      <c r="E129" s="1" t="str">
        <f t="shared" ref="E129:E160" si="20">HYPERLINK("http://geochem.nrcan.gc.ca/cdogs/content/svy/svy210387_e.htm", "21:0387")</f>
        <v>21:0387</v>
      </c>
      <c r="F129" t="s">
        <v>144</v>
      </c>
      <c r="G129" t="s">
        <v>535</v>
      </c>
      <c r="I129">
        <v>67.189932799999994</v>
      </c>
      <c r="J129">
        <v>-87.801693299999997</v>
      </c>
      <c r="K129" s="1" t="str">
        <f t="shared" si="19"/>
        <v>Till</v>
      </c>
      <c r="L129" s="1" t="str">
        <f t="shared" si="18"/>
        <v>Grain Mount: 0.25 – 0.50 mm (carbon coated)</v>
      </c>
      <c r="M129">
        <v>1</v>
      </c>
      <c r="N129">
        <v>40.457999999999998</v>
      </c>
      <c r="O129">
        <v>2E-3</v>
      </c>
      <c r="P129">
        <v>1E-3</v>
      </c>
      <c r="R129">
        <v>1.0999999999999999E-2</v>
      </c>
      <c r="T129">
        <v>49.222999999999999</v>
      </c>
      <c r="U129">
        <v>2E-3</v>
      </c>
      <c r="V129">
        <v>0.128</v>
      </c>
      <c r="W129">
        <v>9.0749999999999993</v>
      </c>
      <c r="X129">
        <v>1.9E-2</v>
      </c>
      <c r="Y129">
        <v>0.432</v>
      </c>
    </row>
    <row r="130" spans="1:25" x14ac:dyDescent="0.3">
      <c r="A130" t="s">
        <v>536</v>
      </c>
      <c r="B130" t="s">
        <v>537</v>
      </c>
      <c r="C130" t="s">
        <v>538</v>
      </c>
      <c r="D130" s="1" t="str">
        <f t="shared" ref="D130:D193" si="21">HYPERLINK("http://geochem.nrcan.gc.ca/cdogs/content/bdl/bdl211190_e.htm", "21:1190")</f>
        <v>21:1190</v>
      </c>
      <c r="E130" s="1" t="str">
        <f t="shared" si="20"/>
        <v>21:0387</v>
      </c>
      <c r="F130" t="s">
        <v>144</v>
      </c>
      <c r="G130" t="s">
        <v>539</v>
      </c>
      <c r="I130">
        <v>67.189932799999994</v>
      </c>
      <c r="J130">
        <v>-87.801693299999997</v>
      </c>
      <c r="K130" s="1" t="str">
        <f t="shared" si="19"/>
        <v>Till</v>
      </c>
      <c r="L130" s="1" t="str">
        <f t="shared" si="18"/>
        <v>Grain Mount: 0.25 – 0.50 mm (carbon coated)</v>
      </c>
      <c r="M130">
        <v>1</v>
      </c>
      <c r="N130">
        <v>39.720999999999997</v>
      </c>
      <c r="O130">
        <v>1E-3</v>
      </c>
      <c r="P130">
        <v>1E-3</v>
      </c>
      <c r="R130">
        <v>6.0000000000000001E-3</v>
      </c>
      <c r="T130">
        <v>48.36</v>
      </c>
      <c r="U130">
        <v>4.0000000000000001E-3</v>
      </c>
      <c r="V130">
        <v>0.153</v>
      </c>
      <c r="W130">
        <v>10.448</v>
      </c>
      <c r="X130">
        <v>1.2999999999999999E-2</v>
      </c>
      <c r="Y130">
        <v>0.376</v>
      </c>
    </row>
    <row r="131" spans="1:25" x14ac:dyDescent="0.3">
      <c r="A131" t="s">
        <v>540</v>
      </c>
      <c r="B131" t="s">
        <v>541</v>
      </c>
      <c r="C131" t="s">
        <v>542</v>
      </c>
      <c r="D131" s="1" t="str">
        <f t="shared" si="21"/>
        <v>21:1190</v>
      </c>
      <c r="E131" s="1" t="str">
        <f t="shared" si="20"/>
        <v>21:0387</v>
      </c>
      <c r="F131" t="s">
        <v>144</v>
      </c>
      <c r="G131" t="s">
        <v>543</v>
      </c>
      <c r="I131">
        <v>67.189932799999994</v>
      </c>
      <c r="J131">
        <v>-87.801693299999997</v>
      </c>
      <c r="K131" s="1" t="str">
        <f t="shared" si="19"/>
        <v>Till</v>
      </c>
      <c r="L131" s="1" t="str">
        <f t="shared" si="18"/>
        <v>Grain Mount: 0.25 – 0.50 mm (carbon coated)</v>
      </c>
      <c r="M131">
        <v>1</v>
      </c>
      <c r="N131">
        <v>40.116</v>
      </c>
      <c r="O131">
        <v>4.0000000000000001E-3</v>
      </c>
      <c r="P131">
        <v>4.0000000000000001E-3</v>
      </c>
      <c r="R131">
        <v>0.29899999999999999</v>
      </c>
      <c r="T131">
        <v>49.468000000000004</v>
      </c>
      <c r="U131">
        <v>1.9E-2</v>
      </c>
      <c r="V131">
        <v>0.11899999999999999</v>
      </c>
      <c r="W131">
        <v>8.8699999999999992</v>
      </c>
      <c r="X131">
        <v>2.7E-2</v>
      </c>
      <c r="Y131">
        <v>0.40600000000000003</v>
      </c>
    </row>
    <row r="132" spans="1:25" x14ac:dyDescent="0.3">
      <c r="A132" t="s">
        <v>544</v>
      </c>
      <c r="B132" t="s">
        <v>545</v>
      </c>
      <c r="C132" t="s">
        <v>546</v>
      </c>
      <c r="D132" s="1" t="str">
        <f t="shared" si="21"/>
        <v>21:1190</v>
      </c>
      <c r="E132" s="1" t="str">
        <f t="shared" si="20"/>
        <v>21:0387</v>
      </c>
      <c r="F132" t="s">
        <v>157</v>
      </c>
      <c r="G132" t="s">
        <v>547</v>
      </c>
      <c r="I132">
        <v>67.197862400000005</v>
      </c>
      <c r="J132">
        <v>-87.9248355</v>
      </c>
      <c r="K132" s="1" t="str">
        <f t="shared" si="19"/>
        <v>Till</v>
      </c>
      <c r="L132" s="1" t="str">
        <f t="shared" si="18"/>
        <v>Grain Mount: 0.25 – 0.50 mm (carbon coated)</v>
      </c>
      <c r="M132">
        <v>1</v>
      </c>
      <c r="N132">
        <v>39.639000000000003</v>
      </c>
      <c r="O132">
        <v>7.0000000000000001E-3</v>
      </c>
      <c r="P132">
        <v>1E-3</v>
      </c>
      <c r="R132">
        <v>1E-3</v>
      </c>
      <c r="T132">
        <v>47.783999999999999</v>
      </c>
      <c r="U132">
        <v>3.0000000000000001E-3</v>
      </c>
      <c r="V132">
        <v>0.156</v>
      </c>
      <c r="W132">
        <v>11.044</v>
      </c>
      <c r="X132">
        <v>2.3E-2</v>
      </c>
      <c r="Y132">
        <v>0.50800000000000001</v>
      </c>
    </row>
    <row r="133" spans="1:25" x14ac:dyDescent="0.3">
      <c r="A133" t="s">
        <v>548</v>
      </c>
      <c r="B133" t="s">
        <v>549</v>
      </c>
      <c r="C133" t="s">
        <v>550</v>
      </c>
      <c r="D133" s="1" t="str">
        <f t="shared" si="21"/>
        <v>21:1190</v>
      </c>
      <c r="E133" s="1" t="str">
        <f t="shared" si="20"/>
        <v>21:0387</v>
      </c>
      <c r="F133" t="s">
        <v>551</v>
      </c>
      <c r="G133" t="s">
        <v>552</v>
      </c>
      <c r="I133">
        <v>67.2159324</v>
      </c>
      <c r="J133">
        <v>-87.496343100000004</v>
      </c>
      <c r="K133" s="1" t="str">
        <f t="shared" si="19"/>
        <v>Till</v>
      </c>
      <c r="L133" s="1" t="str">
        <f t="shared" si="18"/>
        <v>Grain Mount: 0.25 – 0.50 mm (carbon coated)</v>
      </c>
      <c r="M133">
        <v>1</v>
      </c>
      <c r="N133">
        <v>40.006</v>
      </c>
      <c r="O133">
        <v>1E-3</v>
      </c>
      <c r="P133">
        <v>1E-3</v>
      </c>
      <c r="R133">
        <v>1E-3</v>
      </c>
      <c r="T133">
        <v>48.451000000000001</v>
      </c>
      <c r="U133">
        <v>2E-3</v>
      </c>
      <c r="V133">
        <v>0.13900000000000001</v>
      </c>
      <c r="W133">
        <v>10.116</v>
      </c>
      <c r="X133">
        <v>0.02</v>
      </c>
      <c r="Y133">
        <v>0.40200000000000002</v>
      </c>
    </row>
    <row r="134" spans="1:25" x14ac:dyDescent="0.3">
      <c r="A134" t="s">
        <v>553</v>
      </c>
      <c r="B134" t="s">
        <v>554</v>
      </c>
      <c r="C134" t="s">
        <v>555</v>
      </c>
      <c r="D134" s="1" t="str">
        <f t="shared" si="21"/>
        <v>21:1190</v>
      </c>
      <c r="E134" s="1" t="str">
        <f t="shared" si="20"/>
        <v>21:0387</v>
      </c>
      <c r="F134" t="s">
        <v>193</v>
      </c>
      <c r="G134" t="s">
        <v>556</v>
      </c>
      <c r="I134">
        <v>67.051388200000005</v>
      </c>
      <c r="J134">
        <v>-87.412096700000006</v>
      </c>
      <c r="K134" s="1" t="str">
        <f t="shared" si="19"/>
        <v>Till</v>
      </c>
      <c r="L134" s="1" t="str">
        <f t="shared" si="18"/>
        <v>Grain Mount: 0.25 – 0.50 mm (carbon coated)</v>
      </c>
      <c r="M134">
        <v>1</v>
      </c>
      <c r="N134">
        <v>39.56</v>
      </c>
      <c r="O134">
        <v>0.01</v>
      </c>
      <c r="P134">
        <v>1E-3</v>
      </c>
      <c r="R134">
        <v>1E-3</v>
      </c>
      <c r="T134">
        <v>45.375999999999998</v>
      </c>
      <c r="U134">
        <v>2E-3</v>
      </c>
      <c r="V134">
        <v>0.2</v>
      </c>
      <c r="W134">
        <v>14.156000000000001</v>
      </c>
      <c r="X134">
        <v>2.3E-2</v>
      </c>
      <c r="Y134">
        <v>0.33700000000000002</v>
      </c>
    </row>
    <row r="135" spans="1:25" x14ac:dyDescent="0.3">
      <c r="A135" t="s">
        <v>557</v>
      </c>
      <c r="B135" t="s">
        <v>558</v>
      </c>
      <c r="C135" t="s">
        <v>559</v>
      </c>
      <c r="D135" s="1" t="str">
        <f t="shared" si="21"/>
        <v>21:1190</v>
      </c>
      <c r="E135" s="1" t="str">
        <f t="shared" si="20"/>
        <v>21:0387</v>
      </c>
      <c r="F135" t="s">
        <v>193</v>
      </c>
      <c r="G135" t="s">
        <v>560</v>
      </c>
      <c r="I135">
        <v>67.051388200000005</v>
      </c>
      <c r="J135">
        <v>-87.412096700000006</v>
      </c>
      <c r="K135" s="1" t="str">
        <f t="shared" si="19"/>
        <v>Till</v>
      </c>
      <c r="L135" s="1" t="str">
        <f t="shared" si="18"/>
        <v>Grain Mount: 0.25 – 0.50 mm (carbon coated)</v>
      </c>
      <c r="M135">
        <v>1</v>
      </c>
      <c r="N135">
        <v>40.837000000000003</v>
      </c>
      <c r="O135">
        <v>1E-3</v>
      </c>
      <c r="P135">
        <v>1E-3</v>
      </c>
      <c r="R135">
        <v>4.0000000000000001E-3</v>
      </c>
      <c r="T135">
        <v>50.173000000000002</v>
      </c>
      <c r="U135">
        <v>4.0000000000000001E-3</v>
      </c>
      <c r="V135">
        <v>0.13200000000000001</v>
      </c>
      <c r="W135">
        <v>8.3870000000000005</v>
      </c>
      <c r="X135">
        <v>0.02</v>
      </c>
      <c r="Y135">
        <v>0.47</v>
      </c>
    </row>
    <row r="136" spans="1:25" x14ac:dyDescent="0.3">
      <c r="A136" t="s">
        <v>561</v>
      </c>
      <c r="B136" t="s">
        <v>562</v>
      </c>
      <c r="C136" t="s">
        <v>563</v>
      </c>
      <c r="D136" s="1" t="str">
        <f t="shared" si="21"/>
        <v>21:1190</v>
      </c>
      <c r="E136" s="1" t="str">
        <f t="shared" si="20"/>
        <v>21:0387</v>
      </c>
      <c r="F136" t="s">
        <v>193</v>
      </c>
      <c r="G136" t="s">
        <v>564</v>
      </c>
      <c r="I136">
        <v>67.051388200000005</v>
      </c>
      <c r="J136">
        <v>-87.412096700000006</v>
      </c>
      <c r="K136" s="1" t="str">
        <f t="shared" si="19"/>
        <v>Till</v>
      </c>
      <c r="L136" s="1" t="str">
        <f t="shared" si="18"/>
        <v>Grain Mount: 0.25 – 0.50 mm (carbon coated)</v>
      </c>
      <c r="M136">
        <v>1</v>
      </c>
      <c r="N136">
        <v>40.706000000000003</v>
      </c>
      <c r="O136">
        <v>8.0000000000000002E-3</v>
      </c>
      <c r="P136">
        <v>1E-3</v>
      </c>
      <c r="R136">
        <v>5.0000000000000001E-3</v>
      </c>
      <c r="T136">
        <v>49.401000000000003</v>
      </c>
      <c r="U136">
        <v>1E-3</v>
      </c>
      <c r="V136">
        <v>0.128</v>
      </c>
      <c r="W136">
        <v>8.984</v>
      </c>
      <c r="X136">
        <v>2.4E-2</v>
      </c>
      <c r="Y136">
        <v>0.42699999999999999</v>
      </c>
    </row>
    <row r="137" spans="1:25" x14ac:dyDescent="0.3">
      <c r="A137" t="s">
        <v>565</v>
      </c>
      <c r="B137" t="s">
        <v>566</v>
      </c>
      <c r="C137" t="s">
        <v>567</v>
      </c>
      <c r="D137" s="1" t="str">
        <f t="shared" si="21"/>
        <v>21:1190</v>
      </c>
      <c r="E137" s="1" t="str">
        <f t="shared" si="20"/>
        <v>21:0387</v>
      </c>
      <c r="F137" t="s">
        <v>193</v>
      </c>
      <c r="G137" t="s">
        <v>568</v>
      </c>
      <c r="I137">
        <v>67.051388200000005</v>
      </c>
      <c r="J137">
        <v>-87.412096700000006</v>
      </c>
      <c r="K137" s="1" t="str">
        <f t="shared" si="19"/>
        <v>Till</v>
      </c>
      <c r="L137" s="1" t="str">
        <f t="shared" si="18"/>
        <v>Grain Mount: 0.25 – 0.50 mm (carbon coated)</v>
      </c>
      <c r="M137">
        <v>1</v>
      </c>
      <c r="N137">
        <v>40.32</v>
      </c>
      <c r="O137">
        <v>1E-3</v>
      </c>
      <c r="P137">
        <v>1E-3</v>
      </c>
      <c r="R137">
        <v>1.7999999999999999E-2</v>
      </c>
      <c r="T137">
        <v>48.567999999999998</v>
      </c>
      <c r="U137">
        <v>6.0000000000000001E-3</v>
      </c>
      <c r="V137">
        <v>0.13700000000000001</v>
      </c>
      <c r="W137">
        <v>9.7080000000000002</v>
      </c>
      <c r="X137">
        <v>2.9000000000000001E-2</v>
      </c>
      <c r="Y137">
        <v>0.44900000000000001</v>
      </c>
    </row>
    <row r="138" spans="1:25" x14ac:dyDescent="0.3">
      <c r="A138" t="s">
        <v>569</v>
      </c>
      <c r="B138" t="s">
        <v>570</v>
      </c>
      <c r="C138" t="s">
        <v>571</v>
      </c>
      <c r="D138" s="1" t="str">
        <f t="shared" si="21"/>
        <v>21:1190</v>
      </c>
      <c r="E138" s="1" t="str">
        <f t="shared" si="20"/>
        <v>21:0387</v>
      </c>
      <c r="F138" t="s">
        <v>193</v>
      </c>
      <c r="G138" t="s">
        <v>572</v>
      </c>
      <c r="I138">
        <v>67.051388200000005</v>
      </c>
      <c r="J138">
        <v>-87.412096700000006</v>
      </c>
      <c r="K138" s="1" t="str">
        <f t="shared" si="19"/>
        <v>Till</v>
      </c>
      <c r="L138" s="1" t="str">
        <f t="shared" si="18"/>
        <v>Grain Mount: 0.25 – 0.50 mm (carbon coated)</v>
      </c>
      <c r="M138">
        <v>1</v>
      </c>
      <c r="N138">
        <v>40.174999999999997</v>
      </c>
      <c r="O138">
        <v>4.0000000000000001E-3</v>
      </c>
      <c r="P138">
        <v>1E-3</v>
      </c>
      <c r="R138">
        <v>7.0000000000000001E-3</v>
      </c>
      <c r="T138">
        <v>49.131</v>
      </c>
      <c r="U138">
        <v>4.0000000000000001E-3</v>
      </c>
      <c r="V138">
        <v>0.153</v>
      </c>
      <c r="W138">
        <v>9.1440000000000001</v>
      </c>
      <c r="X138">
        <v>1.7999999999999999E-2</v>
      </c>
      <c r="Y138">
        <v>0.44700000000000001</v>
      </c>
    </row>
    <row r="139" spans="1:25" x14ac:dyDescent="0.3">
      <c r="A139" t="s">
        <v>573</v>
      </c>
      <c r="B139" t="s">
        <v>574</v>
      </c>
      <c r="C139" t="s">
        <v>575</v>
      </c>
      <c r="D139" s="1" t="str">
        <f t="shared" si="21"/>
        <v>21:1190</v>
      </c>
      <c r="E139" s="1" t="str">
        <f t="shared" si="20"/>
        <v>21:0387</v>
      </c>
      <c r="F139" t="s">
        <v>193</v>
      </c>
      <c r="G139" t="s">
        <v>576</v>
      </c>
      <c r="I139">
        <v>67.051388200000005</v>
      </c>
      <c r="J139">
        <v>-87.412096700000006</v>
      </c>
      <c r="K139" s="1" t="str">
        <f t="shared" si="19"/>
        <v>Till</v>
      </c>
      <c r="L139" s="1" t="str">
        <f t="shared" si="18"/>
        <v>Grain Mount: 0.25 – 0.50 mm (carbon coated)</v>
      </c>
      <c r="M139">
        <v>1</v>
      </c>
      <c r="N139">
        <v>40.231000000000002</v>
      </c>
      <c r="O139">
        <v>1.0999999999999999E-2</v>
      </c>
      <c r="P139">
        <v>1E-3</v>
      </c>
      <c r="R139">
        <v>1E-3</v>
      </c>
      <c r="T139">
        <v>48.442</v>
      </c>
      <c r="U139">
        <v>1E-3</v>
      </c>
      <c r="V139">
        <v>0.255</v>
      </c>
      <c r="W139">
        <v>10.058999999999999</v>
      </c>
      <c r="X139">
        <v>1.9E-2</v>
      </c>
      <c r="Y139">
        <v>0.43</v>
      </c>
    </row>
    <row r="140" spans="1:25" x14ac:dyDescent="0.3">
      <c r="A140" t="s">
        <v>577</v>
      </c>
      <c r="B140" t="s">
        <v>578</v>
      </c>
      <c r="C140" t="s">
        <v>579</v>
      </c>
      <c r="D140" s="1" t="str">
        <f t="shared" si="21"/>
        <v>21:1190</v>
      </c>
      <c r="E140" s="1" t="str">
        <f t="shared" si="20"/>
        <v>21:0387</v>
      </c>
      <c r="F140" t="s">
        <v>193</v>
      </c>
      <c r="G140" t="s">
        <v>580</v>
      </c>
      <c r="I140">
        <v>67.051388200000005</v>
      </c>
      <c r="J140">
        <v>-87.412096700000006</v>
      </c>
      <c r="K140" s="1" t="str">
        <f t="shared" si="19"/>
        <v>Till</v>
      </c>
      <c r="L140" s="1" t="str">
        <f t="shared" si="18"/>
        <v>Grain Mount: 0.25 – 0.50 mm (carbon coated)</v>
      </c>
      <c r="M140">
        <v>1</v>
      </c>
      <c r="N140">
        <v>40.061999999999998</v>
      </c>
      <c r="O140">
        <v>4.0000000000000001E-3</v>
      </c>
      <c r="P140">
        <v>1E-3</v>
      </c>
      <c r="R140">
        <v>1E-3</v>
      </c>
      <c r="T140">
        <v>48.14</v>
      </c>
      <c r="U140">
        <v>1E-3</v>
      </c>
      <c r="V140">
        <v>0.161</v>
      </c>
      <c r="W140">
        <v>10.315</v>
      </c>
      <c r="X140">
        <v>2.1000000000000001E-2</v>
      </c>
      <c r="Y140">
        <v>0.41399999999999998</v>
      </c>
    </row>
    <row r="141" spans="1:25" x14ac:dyDescent="0.3">
      <c r="A141" t="s">
        <v>581</v>
      </c>
      <c r="B141" t="s">
        <v>582</v>
      </c>
      <c r="C141" t="s">
        <v>583</v>
      </c>
      <c r="D141" s="1" t="str">
        <f t="shared" si="21"/>
        <v>21:1190</v>
      </c>
      <c r="E141" s="1" t="str">
        <f t="shared" si="20"/>
        <v>21:0387</v>
      </c>
      <c r="F141" t="s">
        <v>193</v>
      </c>
      <c r="G141" t="s">
        <v>584</v>
      </c>
      <c r="I141">
        <v>67.051388200000005</v>
      </c>
      <c r="J141">
        <v>-87.412096700000006</v>
      </c>
      <c r="K141" s="1" t="str">
        <f t="shared" si="19"/>
        <v>Till</v>
      </c>
      <c r="L141" s="1" t="str">
        <f t="shared" si="18"/>
        <v>Grain Mount: 0.25 – 0.50 mm (carbon coated)</v>
      </c>
      <c r="M141">
        <v>1</v>
      </c>
      <c r="N141">
        <v>39.517000000000003</v>
      </c>
      <c r="O141">
        <v>1E-3</v>
      </c>
      <c r="P141">
        <v>1E-3</v>
      </c>
      <c r="R141">
        <v>1E-3</v>
      </c>
      <c r="T141">
        <v>49.325000000000003</v>
      </c>
      <c r="U141">
        <v>1E-3</v>
      </c>
      <c r="V141">
        <v>0.129</v>
      </c>
      <c r="W141">
        <v>9.2859999999999996</v>
      </c>
      <c r="X141">
        <v>1.7000000000000001E-2</v>
      </c>
      <c r="Y141">
        <v>0.46600000000000003</v>
      </c>
    </row>
    <row r="142" spans="1:25" x14ac:dyDescent="0.3">
      <c r="A142" t="s">
        <v>585</v>
      </c>
      <c r="B142" t="s">
        <v>586</v>
      </c>
      <c r="C142" t="s">
        <v>587</v>
      </c>
      <c r="D142" s="1" t="str">
        <f t="shared" si="21"/>
        <v>21:1190</v>
      </c>
      <c r="E142" s="1" t="str">
        <f t="shared" si="20"/>
        <v>21:0387</v>
      </c>
      <c r="F142" t="s">
        <v>193</v>
      </c>
      <c r="G142" t="s">
        <v>588</v>
      </c>
      <c r="I142">
        <v>67.051388200000005</v>
      </c>
      <c r="J142">
        <v>-87.412096700000006</v>
      </c>
      <c r="K142" s="1" t="str">
        <f t="shared" si="19"/>
        <v>Till</v>
      </c>
      <c r="L142" s="1" t="str">
        <f t="shared" si="18"/>
        <v>Grain Mount: 0.25 – 0.50 mm (carbon coated)</v>
      </c>
      <c r="M142">
        <v>1</v>
      </c>
      <c r="N142">
        <v>40.279000000000003</v>
      </c>
      <c r="O142">
        <v>1E-3</v>
      </c>
      <c r="P142">
        <v>1E-3</v>
      </c>
      <c r="R142">
        <v>3.0000000000000001E-3</v>
      </c>
      <c r="T142">
        <v>49.616999999999997</v>
      </c>
      <c r="U142">
        <v>2E-3</v>
      </c>
      <c r="V142">
        <v>0.17</v>
      </c>
      <c r="W142">
        <v>8.8979999999999997</v>
      </c>
      <c r="X142">
        <v>2.1999999999999999E-2</v>
      </c>
      <c r="Y142">
        <v>0.39</v>
      </c>
    </row>
    <row r="143" spans="1:25" x14ac:dyDescent="0.3">
      <c r="A143" t="s">
        <v>589</v>
      </c>
      <c r="B143" t="s">
        <v>590</v>
      </c>
      <c r="C143" t="s">
        <v>591</v>
      </c>
      <c r="D143" s="1" t="str">
        <f t="shared" si="21"/>
        <v>21:1190</v>
      </c>
      <c r="E143" s="1" t="str">
        <f t="shared" si="20"/>
        <v>21:0387</v>
      </c>
      <c r="F143" t="s">
        <v>193</v>
      </c>
      <c r="G143" t="s">
        <v>592</v>
      </c>
      <c r="I143">
        <v>67.051388200000005</v>
      </c>
      <c r="J143">
        <v>-87.412096700000006</v>
      </c>
      <c r="K143" s="1" t="str">
        <f t="shared" si="19"/>
        <v>Till</v>
      </c>
      <c r="L143" s="1" t="str">
        <f t="shared" si="18"/>
        <v>Grain Mount: 0.25 – 0.50 mm (carbon coated)</v>
      </c>
      <c r="M143">
        <v>1</v>
      </c>
      <c r="N143">
        <v>39.456000000000003</v>
      </c>
      <c r="O143">
        <v>1E-3</v>
      </c>
      <c r="P143">
        <v>1E-3</v>
      </c>
      <c r="R143">
        <v>1E-3</v>
      </c>
      <c r="T143">
        <v>48.475000000000001</v>
      </c>
      <c r="U143">
        <v>1E-3</v>
      </c>
      <c r="V143">
        <v>0.17</v>
      </c>
      <c r="W143">
        <v>10.311999999999999</v>
      </c>
      <c r="X143">
        <v>2.1000000000000001E-2</v>
      </c>
      <c r="Y143">
        <v>0.379</v>
      </c>
    </row>
    <row r="144" spans="1:25" x14ac:dyDescent="0.3">
      <c r="A144" t="s">
        <v>593</v>
      </c>
      <c r="B144" t="s">
        <v>594</v>
      </c>
      <c r="C144" t="s">
        <v>595</v>
      </c>
      <c r="D144" s="1" t="str">
        <f t="shared" si="21"/>
        <v>21:1190</v>
      </c>
      <c r="E144" s="1" t="str">
        <f t="shared" si="20"/>
        <v>21:0387</v>
      </c>
      <c r="F144" t="s">
        <v>193</v>
      </c>
      <c r="G144" t="s">
        <v>596</v>
      </c>
      <c r="I144">
        <v>67.051388200000005</v>
      </c>
      <c r="J144">
        <v>-87.412096700000006</v>
      </c>
      <c r="K144" s="1" t="str">
        <f t="shared" si="19"/>
        <v>Till</v>
      </c>
      <c r="L144" s="1" t="str">
        <f t="shared" si="18"/>
        <v>Grain Mount: 0.25 – 0.50 mm (carbon coated)</v>
      </c>
      <c r="M144">
        <v>1</v>
      </c>
      <c r="N144">
        <v>40.85</v>
      </c>
      <c r="O144">
        <v>7.0000000000000001E-3</v>
      </c>
      <c r="P144">
        <v>1E-3</v>
      </c>
      <c r="R144">
        <v>5.0000000000000001E-3</v>
      </c>
      <c r="T144">
        <v>48.71</v>
      </c>
      <c r="U144">
        <v>2E-3</v>
      </c>
      <c r="V144">
        <v>0.161</v>
      </c>
      <c r="W144">
        <v>9.8420000000000005</v>
      </c>
      <c r="X144">
        <v>0.02</v>
      </c>
      <c r="Y144">
        <v>0.34899999999999998</v>
      </c>
    </row>
    <row r="145" spans="1:25" x14ac:dyDescent="0.3">
      <c r="A145" t="s">
        <v>597</v>
      </c>
      <c r="B145" t="s">
        <v>598</v>
      </c>
      <c r="C145" t="s">
        <v>599</v>
      </c>
      <c r="D145" s="1" t="str">
        <f t="shared" si="21"/>
        <v>21:1190</v>
      </c>
      <c r="E145" s="1" t="str">
        <f t="shared" si="20"/>
        <v>21:0387</v>
      </c>
      <c r="F145" t="s">
        <v>193</v>
      </c>
      <c r="G145" t="s">
        <v>600</v>
      </c>
      <c r="I145">
        <v>67.051388200000005</v>
      </c>
      <c r="J145">
        <v>-87.412096700000006</v>
      </c>
      <c r="K145" s="1" t="str">
        <f t="shared" si="19"/>
        <v>Till</v>
      </c>
      <c r="L145" s="1" t="str">
        <f t="shared" si="18"/>
        <v>Grain Mount: 0.25 – 0.50 mm (carbon coated)</v>
      </c>
      <c r="M145">
        <v>1</v>
      </c>
      <c r="N145">
        <v>41.101999999999997</v>
      </c>
      <c r="O145">
        <v>1E-3</v>
      </c>
      <c r="P145">
        <v>1E-3</v>
      </c>
      <c r="R145">
        <v>1E-3</v>
      </c>
      <c r="T145">
        <v>49.828000000000003</v>
      </c>
      <c r="U145">
        <v>1E-3</v>
      </c>
      <c r="V145">
        <v>0.13300000000000001</v>
      </c>
      <c r="W145">
        <v>8.7789999999999999</v>
      </c>
      <c r="X145">
        <v>1.6E-2</v>
      </c>
      <c r="Y145">
        <v>0.45</v>
      </c>
    </row>
    <row r="146" spans="1:25" x14ac:dyDescent="0.3">
      <c r="A146" t="s">
        <v>601</v>
      </c>
      <c r="B146" t="s">
        <v>602</v>
      </c>
      <c r="C146" t="s">
        <v>603</v>
      </c>
      <c r="D146" s="1" t="str">
        <f t="shared" si="21"/>
        <v>21:1190</v>
      </c>
      <c r="E146" s="1" t="str">
        <f t="shared" si="20"/>
        <v>21:0387</v>
      </c>
      <c r="F146" t="s">
        <v>193</v>
      </c>
      <c r="G146" t="s">
        <v>604</v>
      </c>
      <c r="I146">
        <v>67.051388200000005</v>
      </c>
      <c r="J146">
        <v>-87.412096700000006</v>
      </c>
      <c r="K146" s="1" t="str">
        <f t="shared" si="19"/>
        <v>Till</v>
      </c>
      <c r="L146" s="1" t="str">
        <f t="shared" si="18"/>
        <v>Grain Mount: 0.25 – 0.50 mm (carbon coated)</v>
      </c>
      <c r="M146">
        <v>1</v>
      </c>
      <c r="N146">
        <v>41.156999999999996</v>
      </c>
      <c r="O146">
        <v>4.0000000000000001E-3</v>
      </c>
      <c r="P146">
        <v>1E-3</v>
      </c>
      <c r="R146">
        <v>1E-3</v>
      </c>
      <c r="T146">
        <v>50.113</v>
      </c>
      <c r="U146">
        <v>1E-3</v>
      </c>
      <c r="V146">
        <v>0.126</v>
      </c>
      <c r="W146">
        <v>8.2889999999999997</v>
      </c>
      <c r="X146">
        <v>1.9E-2</v>
      </c>
      <c r="Y146">
        <v>0.46200000000000002</v>
      </c>
    </row>
    <row r="147" spans="1:25" x14ac:dyDescent="0.3">
      <c r="A147" t="s">
        <v>605</v>
      </c>
      <c r="B147" t="s">
        <v>606</v>
      </c>
      <c r="C147" t="s">
        <v>607</v>
      </c>
      <c r="D147" s="1" t="str">
        <f t="shared" si="21"/>
        <v>21:1190</v>
      </c>
      <c r="E147" s="1" t="str">
        <f t="shared" si="20"/>
        <v>21:0387</v>
      </c>
      <c r="F147" t="s">
        <v>193</v>
      </c>
      <c r="G147" t="s">
        <v>608</v>
      </c>
      <c r="I147">
        <v>67.051388200000005</v>
      </c>
      <c r="J147">
        <v>-87.412096700000006</v>
      </c>
      <c r="K147" s="1" t="str">
        <f t="shared" si="19"/>
        <v>Till</v>
      </c>
      <c r="L147" s="1" t="str">
        <f t="shared" si="18"/>
        <v>Grain Mount: 0.25 – 0.50 mm (carbon coated)</v>
      </c>
      <c r="M147">
        <v>1</v>
      </c>
      <c r="N147">
        <v>41.177999999999997</v>
      </c>
      <c r="O147">
        <v>1.2E-2</v>
      </c>
      <c r="P147">
        <v>1E-3</v>
      </c>
      <c r="R147">
        <v>5.0000000000000001E-3</v>
      </c>
      <c r="T147">
        <v>49.722000000000001</v>
      </c>
      <c r="U147">
        <v>3.0000000000000001E-3</v>
      </c>
      <c r="V147">
        <v>0.13200000000000001</v>
      </c>
      <c r="W147">
        <v>8.7460000000000004</v>
      </c>
      <c r="X147">
        <v>2.5000000000000001E-2</v>
      </c>
      <c r="Y147">
        <v>0.44500000000000001</v>
      </c>
    </row>
    <row r="148" spans="1:25" x14ac:dyDescent="0.3">
      <c r="A148" t="s">
        <v>609</v>
      </c>
      <c r="B148" t="s">
        <v>610</v>
      </c>
      <c r="C148" t="s">
        <v>611</v>
      </c>
      <c r="D148" s="1" t="str">
        <f t="shared" si="21"/>
        <v>21:1190</v>
      </c>
      <c r="E148" s="1" t="str">
        <f t="shared" si="20"/>
        <v>21:0387</v>
      </c>
      <c r="F148" t="s">
        <v>193</v>
      </c>
      <c r="G148" t="s">
        <v>612</v>
      </c>
      <c r="I148">
        <v>67.051388200000005</v>
      </c>
      <c r="J148">
        <v>-87.412096700000006</v>
      </c>
      <c r="K148" s="1" t="str">
        <f t="shared" si="19"/>
        <v>Till</v>
      </c>
      <c r="L148" s="1" t="str">
        <f t="shared" si="18"/>
        <v>Grain Mount: 0.25 – 0.50 mm (carbon coated)</v>
      </c>
      <c r="M148">
        <v>1</v>
      </c>
      <c r="N148">
        <v>40.658999999999999</v>
      </c>
      <c r="O148">
        <v>8.0000000000000002E-3</v>
      </c>
      <c r="P148">
        <v>1E-3</v>
      </c>
      <c r="R148">
        <v>1E-3</v>
      </c>
      <c r="T148">
        <v>48.765000000000001</v>
      </c>
      <c r="U148">
        <v>3.0000000000000001E-3</v>
      </c>
      <c r="V148">
        <v>0.152</v>
      </c>
      <c r="W148">
        <v>10</v>
      </c>
      <c r="X148">
        <v>2.1000000000000001E-2</v>
      </c>
      <c r="Y148">
        <v>0.42599999999999999</v>
      </c>
    </row>
    <row r="149" spans="1:25" x14ac:dyDescent="0.3">
      <c r="A149" t="s">
        <v>613</v>
      </c>
      <c r="B149" t="s">
        <v>614</v>
      </c>
      <c r="C149" t="s">
        <v>615</v>
      </c>
      <c r="D149" s="1" t="str">
        <f t="shared" si="21"/>
        <v>21:1190</v>
      </c>
      <c r="E149" s="1" t="str">
        <f t="shared" si="20"/>
        <v>21:0387</v>
      </c>
      <c r="F149" t="s">
        <v>193</v>
      </c>
      <c r="G149" t="s">
        <v>616</v>
      </c>
      <c r="I149">
        <v>67.051388200000005</v>
      </c>
      <c r="J149">
        <v>-87.412096700000006</v>
      </c>
      <c r="K149" s="1" t="str">
        <f t="shared" si="19"/>
        <v>Till</v>
      </c>
      <c r="L149" s="1" t="str">
        <f t="shared" si="18"/>
        <v>Grain Mount: 0.25 – 0.50 mm (carbon coated)</v>
      </c>
      <c r="M149">
        <v>1</v>
      </c>
      <c r="N149">
        <v>40.828000000000003</v>
      </c>
      <c r="O149">
        <v>1E-3</v>
      </c>
      <c r="P149">
        <v>1E-3</v>
      </c>
      <c r="R149">
        <v>7.0000000000000001E-3</v>
      </c>
      <c r="T149">
        <v>48.893000000000001</v>
      </c>
      <c r="U149">
        <v>1E-3</v>
      </c>
      <c r="V149">
        <v>0.13200000000000001</v>
      </c>
      <c r="W149">
        <v>9.89</v>
      </c>
      <c r="X149">
        <v>2.4E-2</v>
      </c>
      <c r="Y149">
        <v>0.28899999999999998</v>
      </c>
    </row>
    <row r="150" spans="1:25" x14ac:dyDescent="0.3">
      <c r="A150" t="s">
        <v>617</v>
      </c>
      <c r="B150" t="s">
        <v>618</v>
      </c>
      <c r="C150" t="s">
        <v>619</v>
      </c>
      <c r="D150" s="1" t="str">
        <f t="shared" si="21"/>
        <v>21:1190</v>
      </c>
      <c r="E150" s="1" t="str">
        <f t="shared" si="20"/>
        <v>21:0387</v>
      </c>
      <c r="F150" t="s">
        <v>193</v>
      </c>
      <c r="G150" t="s">
        <v>620</v>
      </c>
      <c r="I150">
        <v>67.051388200000005</v>
      </c>
      <c r="J150">
        <v>-87.412096700000006</v>
      </c>
      <c r="K150" s="1" t="str">
        <f t="shared" si="19"/>
        <v>Till</v>
      </c>
      <c r="L150" s="1" t="str">
        <f t="shared" si="18"/>
        <v>Grain Mount: 0.25 – 0.50 mm (carbon coated)</v>
      </c>
      <c r="M150">
        <v>1</v>
      </c>
      <c r="N150">
        <v>39.923999999999999</v>
      </c>
      <c r="O150">
        <v>8.0000000000000002E-3</v>
      </c>
      <c r="P150">
        <v>1E-3</v>
      </c>
      <c r="R150">
        <v>5.0000000000000001E-3</v>
      </c>
      <c r="T150">
        <v>43.997</v>
      </c>
      <c r="U150">
        <v>1E-3</v>
      </c>
      <c r="V150">
        <v>0.26700000000000002</v>
      </c>
      <c r="W150">
        <v>15.734999999999999</v>
      </c>
      <c r="X150">
        <v>2.7E-2</v>
      </c>
      <c r="Y150">
        <v>0.36399999999999999</v>
      </c>
    </row>
    <row r="151" spans="1:25" x14ac:dyDescent="0.3">
      <c r="A151" t="s">
        <v>621</v>
      </c>
      <c r="B151" t="s">
        <v>622</v>
      </c>
      <c r="C151" t="s">
        <v>623</v>
      </c>
      <c r="D151" s="1" t="str">
        <f t="shared" si="21"/>
        <v>21:1190</v>
      </c>
      <c r="E151" s="1" t="str">
        <f t="shared" si="20"/>
        <v>21:0387</v>
      </c>
      <c r="F151" t="s">
        <v>193</v>
      </c>
      <c r="G151" t="s">
        <v>624</v>
      </c>
      <c r="I151">
        <v>67.051388200000005</v>
      </c>
      <c r="J151">
        <v>-87.412096700000006</v>
      </c>
      <c r="K151" s="1" t="str">
        <f t="shared" si="19"/>
        <v>Till</v>
      </c>
      <c r="L151" s="1" t="str">
        <f t="shared" si="18"/>
        <v>Grain Mount: 0.25 – 0.50 mm (carbon coated)</v>
      </c>
      <c r="M151">
        <v>1</v>
      </c>
      <c r="N151">
        <v>41.234999999999999</v>
      </c>
      <c r="O151">
        <v>6.0000000000000001E-3</v>
      </c>
      <c r="P151">
        <v>1E-3</v>
      </c>
      <c r="R151">
        <v>4.0000000000000001E-3</v>
      </c>
      <c r="T151">
        <v>50.08</v>
      </c>
      <c r="U151">
        <v>2E-3</v>
      </c>
      <c r="V151">
        <v>0.125</v>
      </c>
      <c r="W151">
        <v>8.3309999999999995</v>
      </c>
      <c r="X151">
        <v>1.9E-2</v>
      </c>
      <c r="Y151">
        <v>0.46800000000000003</v>
      </c>
    </row>
    <row r="152" spans="1:25" x14ac:dyDescent="0.3">
      <c r="A152" t="s">
        <v>625</v>
      </c>
      <c r="B152" t="s">
        <v>626</v>
      </c>
      <c r="C152" t="s">
        <v>627</v>
      </c>
      <c r="D152" s="1" t="str">
        <f t="shared" si="21"/>
        <v>21:1190</v>
      </c>
      <c r="E152" s="1" t="str">
        <f t="shared" si="20"/>
        <v>21:0387</v>
      </c>
      <c r="F152" t="s">
        <v>193</v>
      </c>
      <c r="G152" t="s">
        <v>628</v>
      </c>
      <c r="I152">
        <v>67.051388200000005</v>
      </c>
      <c r="J152">
        <v>-87.412096700000006</v>
      </c>
      <c r="K152" s="1" t="str">
        <f t="shared" si="19"/>
        <v>Till</v>
      </c>
      <c r="L152" s="1" t="str">
        <f t="shared" si="18"/>
        <v>Grain Mount: 0.25 – 0.50 mm (carbon coated)</v>
      </c>
      <c r="M152">
        <v>1</v>
      </c>
      <c r="N152">
        <v>40.588999999999999</v>
      </c>
      <c r="O152">
        <v>2E-3</v>
      </c>
      <c r="P152">
        <v>1E-3</v>
      </c>
      <c r="R152">
        <v>1E-3</v>
      </c>
      <c r="T152">
        <v>49.529000000000003</v>
      </c>
      <c r="U152">
        <v>1E-3</v>
      </c>
      <c r="V152">
        <v>0.13600000000000001</v>
      </c>
      <c r="W152">
        <v>8.7110000000000003</v>
      </c>
      <c r="X152">
        <v>2.7E-2</v>
      </c>
      <c r="Y152">
        <v>0.45500000000000002</v>
      </c>
    </row>
    <row r="153" spans="1:25" x14ac:dyDescent="0.3">
      <c r="A153" t="s">
        <v>629</v>
      </c>
      <c r="B153" t="s">
        <v>630</v>
      </c>
      <c r="C153" t="s">
        <v>631</v>
      </c>
      <c r="D153" s="1" t="str">
        <f t="shared" si="21"/>
        <v>21:1190</v>
      </c>
      <c r="E153" s="1" t="str">
        <f t="shared" si="20"/>
        <v>21:0387</v>
      </c>
      <c r="F153" t="s">
        <v>193</v>
      </c>
      <c r="G153" t="s">
        <v>632</v>
      </c>
      <c r="I153">
        <v>67.051388200000005</v>
      </c>
      <c r="J153">
        <v>-87.412096700000006</v>
      </c>
      <c r="K153" s="1" t="str">
        <f t="shared" si="19"/>
        <v>Till</v>
      </c>
      <c r="L153" s="1" t="str">
        <f t="shared" si="18"/>
        <v>Grain Mount: 0.25 – 0.50 mm (carbon coated)</v>
      </c>
      <c r="M153">
        <v>1</v>
      </c>
      <c r="N153">
        <v>40.823</v>
      </c>
      <c r="O153">
        <v>5.0000000000000001E-3</v>
      </c>
      <c r="P153">
        <v>1E-3</v>
      </c>
      <c r="R153">
        <v>2E-3</v>
      </c>
      <c r="T153">
        <v>49.308</v>
      </c>
      <c r="U153">
        <v>1E-3</v>
      </c>
      <c r="V153">
        <v>0.13300000000000001</v>
      </c>
      <c r="W153">
        <v>9.1010000000000009</v>
      </c>
      <c r="X153">
        <v>2.4E-2</v>
      </c>
      <c r="Y153">
        <v>0.45600000000000002</v>
      </c>
    </row>
    <row r="154" spans="1:25" x14ac:dyDescent="0.3">
      <c r="A154" t="s">
        <v>633</v>
      </c>
      <c r="B154" t="s">
        <v>634</v>
      </c>
      <c r="C154" t="s">
        <v>635</v>
      </c>
      <c r="D154" s="1" t="str">
        <f t="shared" si="21"/>
        <v>21:1190</v>
      </c>
      <c r="E154" s="1" t="str">
        <f t="shared" si="20"/>
        <v>21:0387</v>
      </c>
      <c r="F154" t="s">
        <v>193</v>
      </c>
      <c r="G154" t="s">
        <v>636</v>
      </c>
      <c r="I154">
        <v>67.051388200000005</v>
      </c>
      <c r="J154">
        <v>-87.412096700000006</v>
      </c>
      <c r="K154" s="1" t="str">
        <f t="shared" si="19"/>
        <v>Till</v>
      </c>
      <c r="L154" s="1" t="str">
        <f t="shared" si="18"/>
        <v>Grain Mount: 0.25 – 0.50 mm (carbon coated)</v>
      </c>
      <c r="M154">
        <v>1</v>
      </c>
      <c r="N154">
        <v>40.872999999999998</v>
      </c>
      <c r="O154">
        <v>1E-3</v>
      </c>
      <c r="P154">
        <v>1E-3</v>
      </c>
      <c r="R154">
        <v>1E-3</v>
      </c>
      <c r="T154">
        <v>49.707999999999998</v>
      </c>
      <c r="U154">
        <v>0.01</v>
      </c>
      <c r="V154">
        <v>0.115</v>
      </c>
      <c r="W154">
        <v>8.4930000000000003</v>
      </c>
      <c r="X154">
        <v>1.0999999999999999E-2</v>
      </c>
      <c r="Y154">
        <v>0.33700000000000002</v>
      </c>
    </row>
    <row r="155" spans="1:25" x14ac:dyDescent="0.3">
      <c r="A155" t="s">
        <v>637</v>
      </c>
      <c r="B155" t="s">
        <v>638</v>
      </c>
      <c r="C155" t="s">
        <v>639</v>
      </c>
      <c r="D155" s="1" t="str">
        <f t="shared" si="21"/>
        <v>21:1190</v>
      </c>
      <c r="E155" s="1" t="str">
        <f t="shared" si="20"/>
        <v>21:0387</v>
      </c>
      <c r="F155" t="s">
        <v>193</v>
      </c>
      <c r="G155" t="s">
        <v>640</v>
      </c>
      <c r="I155">
        <v>67.051388200000005</v>
      </c>
      <c r="J155">
        <v>-87.412096700000006</v>
      </c>
      <c r="K155" s="1" t="str">
        <f t="shared" si="19"/>
        <v>Till</v>
      </c>
      <c r="L155" s="1" t="str">
        <f t="shared" si="18"/>
        <v>Grain Mount: 0.25 – 0.50 mm (carbon coated)</v>
      </c>
      <c r="M155">
        <v>1</v>
      </c>
      <c r="N155">
        <v>40.374000000000002</v>
      </c>
      <c r="O155">
        <v>1E-3</v>
      </c>
      <c r="P155">
        <v>1E-3</v>
      </c>
      <c r="R155">
        <v>1E-3</v>
      </c>
      <c r="T155">
        <v>49.255000000000003</v>
      </c>
      <c r="U155">
        <v>1E-3</v>
      </c>
      <c r="V155">
        <v>0.13400000000000001</v>
      </c>
      <c r="W155">
        <v>9.1530000000000005</v>
      </c>
      <c r="X155">
        <v>0.01</v>
      </c>
      <c r="Y155">
        <v>0.47099999999999997</v>
      </c>
    </row>
    <row r="156" spans="1:25" x14ac:dyDescent="0.3">
      <c r="A156" t="s">
        <v>641</v>
      </c>
      <c r="B156" t="s">
        <v>642</v>
      </c>
      <c r="C156" t="s">
        <v>643</v>
      </c>
      <c r="D156" s="1" t="str">
        <f t="shared" si="21"/>
        <v>21:1190</v>
      </c>
      <c r="E156" s="1" t="str">
        <f t="shared" si="20"/>
        <v>21:0387</v>
      </c>
      <c r="F156" t="s">
        <v>193</v>
      </c>
      <c r="G156" t="s">
        <v>644</v>
      </c>
      <c r="I156">
        <v>67.051388200000005</v>
      </c>
      <c r="J156">
        <v>-87.412096700000006</v>
      </c>
      <c r="K156" s="1" t="str">
        <f t="shared" si="19"/>
        <v>Till</v>
      </c>
      <c r="L156" s="1" t="str">
        <f t="shared" ref="L156:L187" si="22">HYPERLINK("http://geochem.nrcan.gc.ca/cdogs/content/kwd/kwd080107_e.htm", "Grain Mount: 0.25 – 0.50 mm (carbon coated)")</f>
        <v>Grain Mount: 0.25 – 0.50 mm (carbon coated)</v>
      </c>
      <c r="M156">
        <v>1</v>
      </c>
      <c r="N156">
        <v>40.402000000000001</v>
      </c>
      <c r="O156">
        <v>1E-3</v>
      </c>
      <c r="P156">
        <v>1E-3</v>
      </c>
      <c r="R156">
        <v>6.0000000000000001E-3</v>
      </c>
      <c r="T156">
        <v>49.53</v>
      </c>
      <c r="U156">
        <v>1E-3</v>
      </c>
      <c r="V156">
        <v>0.192</v>
      </c>
      <c r="W156">
        <v>8.3989999999999991</v>
      </c>
      <c r="X156">
        <v>2.3E-2</v>
      </c>
      <c r="Y156">
        <v>0.44500000000000001</v>
      </c>
    </row>
    <row r="157" spans="1:25" x14ac:dyDescent="0.3">
      <c r="A157" t="s">
        <v>645</v>
      </c>
      <c r="B157" t="s">
        <v>646</v>
      </c>
      <c r="C157" t="s">
        <v>647</v>
      </c>
      <c r="D157" s="1" t="str">
        <f t="shared" si="21"/>
        <v>21:1190</v>
      </c>
      <c r="E157" s="1" t="str">
        <f t="shared" si="20"/>
        <v>21:0387</v>
      </c>
      <c r="F157" t="s">
        <v>648</v>
      </c>
      <c r="G157" t="s">
        <v>649</v>
      </c>
      <c r="I157">
        <v>67.083535699999999</v>
      </c>
      <c r="J157">
        <v>-88.377115599999996</v>
      </c>
      <c r="K157" s="1" t="str">
        <f t="shared" si="19"/>
        <v>Till</v>
      </c>
      <c r="L157" s="1" t="str">
        <f t="shared" si="22"/>
        <v>Grain Mount: 0.25 – 0.50 mm (carbon coated)</v>
      </c>
      <c r="M157">
        <v>1</v>
      </c>
      <c r="N157">
        <v>40.064999999999998</v>
      </c>
      <c r="O157">
        <v>8.0000000000000002E-3</v>
      </c>
      <c r="P157">
        <v>1E-3</v>
      </c>
      <c r="R157">
        <v>1E-3</v>
      </c>
      <c r="T157">
        <v>45.52</v>
      </c>
      <c r="U157">
        <v>1E-3</v>
      </c>
      <c r="V157">
        <v>0.25700000000000001</v>
      </c>
      <c r="W157">
        <v>13.689</v>
      </c>
      <c r="X157">
        <v>1.9E-2</v>
      </c>
      <c r="Y157">
        <v>0.246</v>
      </c>
    </row>
    <row r="158" spans="1:25" x14ac:dyDescent="0.3">
      <c r="A158" t="s">
        <v>650</v>
      </c>
      <c r="B158" t="s">
        <v>651</v>
      </c>
      <c r="C158" t="s">
        <v>652</v>
      </c>
      <c r="D158" s="1" t="str">
        <f t="shared" si="21"/>
        <v>21:1190</v>
      </c>
      <c r="E158" s="1" t="str">
        <f t="shared" si="20"/>
        <v>21:0387</v>
      </c>
      <c r="F158" t="s">
        <v>648</v>
      </c>
      <c r="G158" t="s">
        <v>653</v>
      </c>
      <c r="I158">
        <v>67.083535699999999</v>
      </c>
      <c r="J158">
        <v>-88.377115599999996</v>
      </c>
      <c r="K158" s="1" t="str">
        <f t="shared" si="19"/>
        <v>Till</v>
      </c>
      <c r="L158" s="1" t="str">
        <f t="shared" si="22"/>
        <v>Grain Mount: 0.25 – 0.50 mm (carbon coated)</v>
      </c>
      <c r="M158">
        <v>1</v>
      </c>
      <c r="N158">
        <v>40.713000000000001</v>
      </c>
      <c r="O158">
        <v>1E-3</v>
      </c>
      <c r="P158">
        <v>1E-3</v>
      </c>
      <c r="R158">
        <v>1E-3</v>
      </c>
      <c r="T158">
        <v>49.427999999999997</v>
      </c>
      <c r="U158">
        <v>1E-3</v>
      </c>
      <c r="V158">
        <v>0.14599999999999999</v>
      </c>
      <c r="W158">
        <v>8.9250000000000007</v>
      </c>
      <c r="X158">
        <v>1.4E-2</v>
      </c>
      <c r="Y158">
        <v>0.59</v>
      </c>
    </row>
    <row r="159" spans="1:25" x14ac:dyDescent="0.3">
      <c r="A159" t="s">
        <v>654</v>
      </c>
      <c r="B159" t="s">
        <v>655</v>
      </c>
      <c r="C159" t="s">
        <v>656</v>
      </c>
      <c r="D159" s="1" t="str">
        <f t="shared" si="21"/>
        <v>21:1190</v>
      </c>
      <c r="E159" s="1" t="str">
        <f t="shared" si="20"/>
        <v>21:0387</v>
      </c>
      <c r="F159" t="s">
        <v>281</v>
      </c>
      <c r="G159" t="s">
        <v>657</v>
      </c>
      <c r="I159">
        <v>67.040768099999994</v>
      </c>
      <c r="J159">
        <v>-87.696598499999993</v>
      </c>
      <c r="K159" s="1" t="str">
        <f t="shared" ref="K159:K190" si="23">HYPERLINK("http://geochem.nrcan.gc.ca/cdogs/content/kwd/kwd020044_e.htm", "Till")</f>
        <v>Till</v>
      </c>
      <c r="L159" s="1" t="str">
        <f t="shared" si="22"/>
        <v>Grain Mount: 0.25 – 0.50 mm (carbon coated)</v>
      </c>
      <c r="M159">
        <v>1</v>
      </c>
      <c r="N159">
        <v>40.911000000000001</v>
      </c>
      <c r="O159">
        <v>7.0000000000000001E-3</v>
      </c>
      <c r="P159">
        <v>1E-3</v>
      </c>
      <c r="R159">
        <v>0.01</v>
      </c>
      <c r="T159">
        <v>49.183</v>
      </c>
      <c r="U159">
        <v>4.0000000000000001E-3</v>
      </c>
      <c r="V159">
        <v>0.151</v>
      </c>
      <c r="W159">
        <v>8.9849999999999994</v>
      </c>
      <c r="X159">
        <v>2.4E-2</v>
      </c>
      <c r="Y159">
        <v>0.42099999999999999</v>
      </c>
    </row>
    <row r="160" spans="1:25" x14ac:dyDescent="0.3">
      <c r="A160" t="s">
        <v>658</v>
      </c>
      <c r="B160" t="s">
        <v>659</v>
      </c>
      <c r="C160" t="s">
        <v>660</v>
      </c>
      <c r="D160" s="1" t="str">
        <f t="shared" si="21"/>
        <v>21:1190</v>
      </c>
      <c r="E160" s="1" t="str">
        <f t="shared" si="20"/>
        <v>21:0387</v>
      </c>
      <c r="F160" t="s">
        <v>281</v>
      </c>
      <c r="G160" t="s">
        <v>661</v>
      </c>
      <c r="I160">
        <v>67.040768099999994</v>
      </c>
      <c r="J160">
        <v>-87.696598499999993</v>
      </c>
      <c r="K160" s="1" t="str">
        <f t="shared" si="23"/>
        <v>Till</v>
      </c>
      <c r="L160" s="1" t="str">
        <f t="shared" si="22"/>
        <v>Grain Mount: 0.25 – 0.50 mm (carbon coated)</v>
      </c>
      <c r="M160">
        <v>1</v>
      </c>
      <c r="N160">
        <v>40.503999999999998</v>
      </c>
      <c r="O160">
        <v>1E-3</v>
      </c>
      <c r="P160">
        <v>1E-3</v>
      </c>
      <c r="R160">
        <v>1E-3</v>
      </c>
      <c r="T160">
        <v>47.250999999999998</v>
      </c>
      <c r="U160">
        <v>1.2E-2</v>
      </c>
      <c r="V160">
        <v>0.26600000000000001</v>
      </c>
      <c r="W160">
        <v>11.763999999999999</v>
      </c>
      <c r="X160">
        <v>1.4999999999999999E-2</v>
      </c>
      <c r="Y160">
        <v>0.16300000000000001</v>
      </c>
    </row>
    <row r="161" spans="1:25" x14ac:dyDescent="0.3">
      <c r="A161" t="s">
        <v>662</v>
      </c>
      <c r="B161" t="s">
        <v>663</v>
      </c>
      <c r="C161" t="s">
        <v>664</v>
      </c>
      <c r="D161" s="1" t="str">
        <f t="shared" si="21"/>
        <v>21:1190</v>
      </c>
      <c r="E161" s="1" t="str">
        <f t="shared" ref="E161:E192" si="24">HYPERLINK("http://geochem.nrcan.gc.ca/cdogs/content/svy/svy210387_e.htm", "21:0387")</f>
        <v>21:0387</v>
      </c>
      <c r="F161" t="s">
        <v>281</v>
      </c>
      <c r="G161" t="s">
        <v>665</v>
      </c>
      <c r="I161">
        <v>67.040768099999994</v>
      </c>
      <c r="J161">
        <v>-87.696598499999993</v>
      </c>
      <c r="K161" s="1" t="str">
        <f t="shared" si="23"/>
        <v>Till</v>
      </c>
      <c r="L161" s="1" t="str">
        <f t="shared" si="22"/>
        <v>Grain Mount: 0.25 – 0.50 mm (carbon coated)</v>
      </c>
      <c r="M161">
        <v>1</v>
      </c>
      <c r="N161">
        <v>41.155000000000001</v>
      </c>
      <c r="O161">
        <v>5.0000000000000001E-3</v>
      </c>
      <c r="P161">
        <v>1E-3</v>
      </c>
      <c r="R161">
        <v>2E-3</v>
      </c>
      <c r="T161">
        <v>52.283999999999999</v>
      </c>
      <c r="U161">
        <v>2E-3</v>
      </c>
      <c r="V161">
        <v>0.20200000000000001</v>
      </c>
      <c r="W161">
        <v>5.3440000000000003</v>
      </c>
      <c r="X161">
        <v>0.02</v>
      </c>
      <c r="Y161">
        <v>0.40899999999999997</v>
      </c>
    </row>
    <row r="162" spans="1:25" x14ac:dyDescent="0.3">
      <c r="A162" t="s">
        <v>666</v>
      </c>
      <c r="B162" t="s">
        <v>667</v>
      </c>
      <c r="C162" t="s">
        <v>668</v>
      </c>
      <c r="D162" s="1" t="str">
        <f t="shared" si="21"/>
        <v>21:1190</v>
      </c>
      <c r="E162" s="1" t="str">
        <f t="shared" si="24"/>
        <v>21:0387</v>
      </c>
      <c r="F162" t="s">
        <v>281</v>
      </c>
      <c r="G162" t="s">
        <v>669</v>
      </c>
      <c r="I162">
        <v>67.040768099999994</v>
      </c>
      <c r="J162">
        <v>-87.696598499999993</v>
      </c>
      <c r="K162" s="1" t="str">
        <f t="shared" si="23"/>
        <v>Till</v>
      </c>
      <c r="L162" s="1" t="str">
        <f t="shared" si="22"/>
        <v>Grain Mount: 0.25 – 0.50 mm (carbon coated)</v>
      </c>
      <c r="M162">
        <v>1</v>
      </c>
      <c r="N162">
        <v>39.802999999999997</v>
      </c>
      <c r="O162">
        <v>1E-3</v>
      </c>
      <c r="P162">
        <v>1E-3</v>
      </c>
      <c r="R162">
        <v>2E-3</v>
      </c>
      <c r="T162">
        <v>46.411000000000001</v>
      </c>
      <c r="U162">
        <v>6.0000000000000001E-3</v>
      </c>
      <c r="V162">
        <v>0.20100000000000001</v>
      </c>
      <c r="W162">
        <v>12.824999999999999</v>
      </c>
      <c r="X162">
        <v>2.8000000000000001E-2</v>
      </c>
      <c r="Y162">
        <v>0.42099999999999999</v>
      </c>
    </row>
    <row r="163" spans="1:25" x14ac:dyDescent="0.3">
      <c r="A163" t="s">
        <v>670</v>
      </c>
      <c r="B163" t="s">
        <v>671</v>
      </c>
      <c r="C163" t="s">
        <v>672</v>
      </c>
      <c r="D163" s="1" t="str">
        <f t="shared" si="21"/>
        <v>21:1190</v>
      </c>
      <c r="E163" s="1" t="str">
        <f t="shared" si="24"/>
        <v>21:0387</v>
      </c>
      <c r="F163" t="s">
        <v>281</v>
      </c>
      <c r="G163" t="s">
        <v>673</v>
      </c>
      <c r="I163">
        <v>67.040768099999994</v>
      </c>
      <c r="J163">
        <v>-87.696598499999993</v>
      </c>
      <c r="K163" s="1" t="str">
        <f t="shared" si="23"/>
        <v>Till</v>
      </c>
      <c r="L163" s="1" t="str">
        <f t="shared" si="22"/>
        <v>Grain Mount: 0.25 – 0.50 mm (carbon coated)</v>
      </c>
      <c r="M163">
        <v>1</v>
      </c>
      <c r="N163">
        <v>40.603000000000002</v>
      </c>
      <c r="O163">
        <v>1E-3</v>
      </c>
      <c r="P163">
        <v>1E-3</v>
      </c>
      <c r="R163">
        <v>2E-3</v>
      </c>
      <c r="T163">
        <v>48.362000000000002</v>
      </c>
      <c r="U163">
        <v>1E-3</v>
      </c>
      <c r="V163">
        <v>0.17499999999999999</v>
      </c>
      <c r="W163">
        <v>10.577999999999999</v>
      </c>
      <c r="X163">
        <v>2.8000000000000001E-2</v>
      </c>
      <c r="Y163">
        <v>0.253</v>
      </c>
    </row>
    <row r="164" spans="1:25" x14ac:dyDescent="0.3">
      <c r="A164" t="s">
        <v>674</v>
      </c>
      <c r="B164" t="s">
        <v>675</v>
      </c>
      <c r="C164" t="s">
        <v>676</v>
      </c>
      <c r="D164" s="1" t="str">
        <f t="shared" si="21"/>
        <v>21:1190</v>
      </c>
      <c r="E164" s="1" t="str">
        <f t="shared" si="24"/>
        <v>21:0387</v>
      </c>
      <c r="F164" t="s">
        <v>281</v>
      </c>
      <c r="G164" t="s">
        <v>677</v>
      </c>
      <c r="I164">
        <v>67.040768099999994</v>
      </c>
      <c r="J164">
        <v>-87.696598499999993</v>
      </c>
      <c r="K164" s="1" t="str">
        <f t="shared" si="23"/>
        <v>Till</v>
      </c>
      <c r="L164" s="1" t="str">
        <f t="shared" si="22"/>
        <v>Grain Mount: 0.25 – 0.50 mm (carbon coated)</v>
      </c>
      <c r="M164">
        <v>1</v>
      </c>
      <c r="N164">
        <v>40.451999999999998</v>
      </c>
      <c r="O164">
        <v>6.0000000000000001E-3</v>
      </c>
      <c r="P164">
        <v>1E-3</v>
      </c>
      <c r="R164">
        <v>2E-3</v>
      </c>
      <c r="T164">
        <v>48.857999999999997</v>
      </c>
      <c r="U164">
        <v>6.0000000000000001E-3</v>
      </c>
      <c r="V164">
        <v>0.17799999999999999</v>
      </c>
      <c r="W164">
        <v>9.9489999999999998</v>
      </c>
      <c r="X164">
        <v>1.6E-2</v>
      </c>
      <c r="Y164">
        <v>0.34799999999999998</v>
      </c>
    </row>
    <row r="165" spans="1:25" x14ac:dyDescent="0.3">
      <c r="A165" t="s">
        <v>678</v>
      </c>
      <c r="B165" t="s">
        <v>679</v>
      </c>
      <c r="C165" t="s">
        <v>680</v>
      </c>
      <c r="D165" s="1" t="str">
        <f t="shared" si="21"/>
        <v>21:1190</v>
      </c>
      <c r="E165" s="1" t="str">
        <f t="shared" si="24"/>
        <v>21:0387</v>
      </c>
      <c r="F165" t="s">
        <v>681</v>
      </c>
      <c r="G165" t="s">
        <v>682</v>
      </c>
      <c r="I165">
        <v>66.548365099999998</v>
      </c>
      <c r="J165">
        <v>-87.552472800000004</v>
      </c>
      <c r="K165" s="1" t="str">
        <f t="shared" si="23"/>
        <v>Till</v>
      </c>
      <c r="L165" s="1" t="str">
        <f t="shared" si="22"/>
        <v>Grain Mount: 0.25 – 0.50 mm (carbon coated)</v>
      </c>
      <c r="M165">
        <v>1</v>
      </c>
      <c r="N165">
        <v>40.558999999999997</v>
      </c>
      <c r="O165">
        <v>3.0000000000000001E-3</v>
      </c>
      <c r="P165">
        <v>1E-3</v>
      </c>
      <c r="R165">
        <v>4.0000000000000001E-3</v>
      </c>
      <c r="T165">
        <v>48.936999999999998</v>
      </c>
      <c r="U165">
        <v>2E-3</v>
      </c>
      <c r="V165">
        <v>0.157</v>
      </c>
      <c r="W165">
        <v>9.6590000000000007</v>
      </c>
      <c r="X165">
        <v>1.2999999999999999E-2</v>
      </c>
      <c r="Y165">
        <v>0.42899999999999999</v>
      </c>
    </row>
    <row r="166" spans="1:25" x14ac:dyDescent="0.3">
      <c r="A166" t="s">
        <v>683</v>
      </c>
      <c r="B166" t="s">
        <v>684</v>
      </c>
      <c r="C166" t="s">
        <v>685</v>
      </c>
      <c r="D166" s="1" t="str">
        <f t="shared" si="21"/>
        <v>21:1190</v>
      </c>
      <c r="E166" s="1" t="str">
        <f t="shared" si="24"/>
        <v>21:0387</v>
      </c>
      <c r="F166" t="s">
        <v>686</v>
      </c>
      <c r="G166" t="s">
        <v>687</v>
      </c>
      <c r="I166">
        <v>66.466647699999996</v>
      </c>
      <c r="J166">
        <v>-87.636826799999994</v>
      </c>
      <c r="K166" s="1" t="str">
        <f t="shared" si="23"/>
        <v>Till</v>
      </c>
      <c r="L166" s="1" t="str">
        <f t="shared" si="22"/>
        <v>Grain Mount: 0.25 – 0.50 mm (carbon coated)</v>
      </c>
      <c r="M166">
        <v>1</v>
      </c>
      <c r="N166">
        <v>40.756999999999998</v>
      </c>
      <c r="O166">
        <v>2E-3</v>
      </c>
      <c r="P166">
        <v>1E-3</v>
      </c>
      <c r="R166">
        <v>1E-3</v>
      </c>
      <c r="T166">
        <v>49.436</v>
      </c>
      <c r="U166">
        <v>6.0000000000000001E-3</v>
      </c>
      <c r="V166">
        <v>0.15</v>
      </c>
      <c r="W166">
        <v>9.0289999999999999</v>
      </c>
      <c r="X166">
        <v>0.02</v>
      </c>
      <c r="Y166">
        <v>0.42699999999999999</v>
      </c>
    </row>
    <row r="167" spans="1:25" x14ac:dyDescent="0.3">
      <c r="A167" t="s">
        <v>688</v>
      </c>
      <c r="B167" t="s">
        <v>689</v>
      </c>
      <c r="C167" t="s">
        <v>690</v>
      </c>
      <c r="D167" s="1" t="str">
        <f t="shared" si="21"/>
        <v>21:1190</v>
      </c>
      <c r="E167" s="1" t="str">
        <f t="shared" si="24"/>
        <v>21:0387</v>
      </c>
      <c r="F167" t="s">
        <v>314</v>
      </c>
      <c r="G167" t="s">
        <v>691</v>
      </c>
      <c r="I167">
        <v>66.689230699999996</v>
      </c>
      <c r="J167">
        <v>-87.338107600000001</v>
      </c>
      <c r="K167" s="1" t="str">
        <f t="shared" si="23"/>
        <v>Till</v>
      </c>
      <c r="L167" s="1" t="str">
        <f t="shared" si="22"/>
        <v>Grain Mount: 0.25 – 0.50 mm (carbon coated)</v>
      </c>
      <c r="M167">
        <v>1</v>
      </c>
      <c r="N167">
        <v>41.000999999999998</v>
      </c>
      <c r="O167">
        <v>4.0000000000000001E-3</v>
      </c>
      <c r="P167">
        <v>1E-3</v>
      </c>
      <c r="R167">
        <v>7.0000000000000001E-3</v>
      </c>
      <c r="T167">
        <v>50.201000000000001</v>
      </c>
      <c r="U167">
        <v>3.0000000000000001E-3</v>
      </c>
      <c r="V167">
        <v>0.14000000000000001</v>
      </c>
      <c r="W167">
        <v>8.4260000000000002</v>
      </c>
      <c r="X167">
        <v>8.0000000000000002E-3</v>
      </c>
      <c r="Y167">
        <v>0.44800000000000001</v>
      </c>
    </row>
    <row r="168" spans="1:25" x14ac:dyDescent="0.3">
      <c r="A168" t="s">
        <v>692</v>
      </c>
      <c r="B168" t="s">
        <v>693</v>
      </c>
      <c r="C168" t="s">
        <v>694</v>
      </c>
      <c r="D168" s="1" t="str">
        <f t="shared" si="21"/>
        <v>21:1190</v>
      </c>
      <c r="E168" s="1" t="str">
        <f t="shared" si="24"/>
        <v>21:0387</v>
      </c>
      <c r="F168" t="s">
        <v>314</v>
      </c>
      <c r="G168" t="s">
        <v>695</v>
      </c>
      <c r="I168">
        <v>66.689230699999996</v>
      </c>
      <c r="J168">
        <v>-87.338107600000001</v>
      </c>
      <c r="K168" s="1" t="str">
        <f t="shared" si="23"/>
        <v>Till</v>
      </c>
      <c r="L168" s="1" t="str">
        <f t="shared" si="22"/>
        <v>Grain Mount: 0.25 – 0.50 mm (carbon coated)</v>
      </c>
      <c r="M168">
        <v>1</v>
      </c>
      <c r="N168">
        <v>40.642000000000003</v>
      </c>
      <c r="O168">
        <v>5.0000000000000001E-3</v>
      </c>
      <c r="P168">
        <v>1E-3</v>
      </c>
      <c r="R168">
        <v>1E-3</v>
      </c>
      <c r="T168">
        <v>48.843000000000004</v>
      </c>
      <c r="U168">
        <v>4.0000000000000001E-3</v>
      </c>
      <c r="V168">
        <v>0.14899999999999999</v>
      </c>
      <c r="W168">
        <v>9.5129999999999999</v>
      </c>
      <c r="X168">
        <v>2.1999999999999999E-2</v>
      </c>
      <c r="Y168">
        <v>0.38700000000000001</v>
      </c>
    </row>
    <row r="169" spans="1:25" x14ac:dyDescent="0.3">
      <c r="A169" t="s">
        <v>696</v>
      </c>
      <c r="B169" t="s">
        <v>697</v>
      </c>
      <c r="C169" t="s">
        <v>698</v>
      </c>
      <c r="D169" s="1" t="str">
        <f t="shared" si="21"/>
        <v>21:1190</v>
      </c>
      <c r="E169" s="1" t="str">
        <f t="shared" si="24"/>
        <v>21:0387</v>
      </c>
      <c r="F169" t="s">
        <v>314</v>
      </c>
      <c r="G169" t="s">
        <v>699</v>
      </c>
      <c r="I169">
        <v>66.689230699999996</v>
      </c>
      <c r="J169">
        <v>-87.338107600000001</v>
      </c>
      <c r="K169" s="1" t="str">
        <f t="shared" si="23"/>
        <v>Till</v>
      </c>
      <c r="L169" s="1" t="str">
        <f t="shared" si="22"/>
        <v>Grain Mount: 0.25 – 0.50 mm (carbon coated)</v>
      </c>
      <c r="M169">
        <v>1</v>
      </c>
      <c r="N169">
        <v>40.793999999999997</v>
      </c>
      <c r="O169">
        <v>4.0000000000000001E-3</v>
      </c>
      <c r="P169">
        <v>1E-3</v>
      </c>
      <c r="R169">
        <v>1E-3</v>
      </c>
      <c r="T169">
        <v>49.03</v>
      </c>
      <c r="U169">
        <v>3.0000000000000001E-3</v>
      </c>
      <c r="V169">
        <v>0.14000000000000001</v>
      </c>
      <c r="W169">
        <v>9.718</v>
      </c>
      <c r="X169">
        <v>0.01</v>
      </c>
      <c r="Y169">
        <v>0.44</v>
      </c>
    </row>
    <row r="170" spans="1:25" x14ac:dyDescent="0.3">
      <c r="A170" t="s">
        <v>700</v>
      </c>
      <c r="B170" t="s">
        <v>701</v>
      </c>
      <c r="C170" t="s">
        <v>702</v>
      </c>
      <c r="D170" s="1" t="str">
        <f t="shared" si="21"/>
        <v>21:1190</v>
      </c>
      <c r="E170" s="1" t="str">
        <f t="shared" si="24"/>
        <v>21:0387</v>
      </c>
      <c r="F170" t="s">
        <v>314</v>
      </c>
      <c r="G170" t="s">
        <v>703</v>
      </c>
      <c r="I170">
        <v>66.689230699999996</v>
      </c>
      <c r="J170">
        <v>-87.338107600000001</v>
      </c>
      <c r="K170" s="1" t="str">
        <f t="shared" si="23"/>
        <v>Till</v>
      </c>
      <c r="L170" s="1" t="str">
        <f t="shared" si="22"/>
        <v>Grain Mount: 0.25 – 0.50 mm (carbon coated)</v>
      </c>
      <c r="M170">
        <v>1</v>
      </c>
      <c r="N170">
        <v>39.655000000000001</v>
      </c>
      <c r="O170">
        <v>1E-3</v>
      </c>
      <c r="P170">
        <v>2E-3</v>
      </c>
      <c r="R170">
        <v>5.0000000000000001E-3</v>
      </c>
      <c r="T170">
        <v>45.856000000000002</v>
      </c>
      <c r="U170">
        <v>1E-3</v>
      </c>
      <c r="V170">
        <v>0.217</v>
      </c>
      <c r="W170">
        <v>13.105</v>
      </c>
      <c r="X170">
        <v>2.5000000000000001E-2</v>
      </c>
      <c r="Y170">
        <v>0.35399999999999998</v>
      </c>
    </row>
    <row r="171" spans="1:25" x14ac:dyDescent="0.3">
      <c r="A171" t="s">
        <v>704</v>
      </c>
      <c r="B171" t="s">
        <v>705</v>
      </c>
      <c r="C171" t="s">
        <v>706</v>
      </c>
      <c r="D171" s="1" t="str">
        <f t="shared" si="21"/>
        <v>21:1190</v>
      </c>
      <c r="E171" s="1" t="str">
        <f t="shared" si="24"/>
        <v>21:0387</v>
      </c>
      <c r="F171" t="s">
        <v>314</v>
      </c>
      <c r="G171" t="s">
        <v>707</v>
      </c>
      <c r="I171">
        <v>66.689230699999996</v>
      </c>
      <c r="J171">
        <v>-87.338107600000001</v>
      </c>
      <c r="K171" s="1" t="str">
        <f t="shared" si="23"/>
        <v>Till</v>
      </c>
      <c r="L171" s="1" t="str">
        <f t="shared" si="22"/>
        <v>Grain Mount: 0.25 – 0.50 mm (carbon coated)</v>
      </c>
      <c r="M171">
        <v>1</v>
      </c>
      <c r="N171">
        <v>40.530999999999999</v>
      </c>
      <c r="O171">
        <v>6.0000000000000001E-3</v>
      </c>
      <c r="P171">
        <v>2E-3</v>
      </c>
      <c r="R171">
        <v>1E-3</v>
      </c>
      <c r="T171">
        <v>48.994</v>
      </c>
      <c r="U171">
        <v>3.0000000000000001E-3</v>
      </c>
      <c r="V171">
        <v>0.14199999999999999</v>
      </c>
      <c r="W171">
        <v>9.5670000000000002</v>
      </c>
      <c r="X171">
        <v>1.7999999999999999E-2</v>
      </c>
      <c r="Y171">
        <v>0.40899999999999997</v>
      </c>
    </row>
    <row r="172" spans="1:25" x14ac:dyDescent="0.3">
      <c r="A172" t="s">
        <v>708</v>
      </c>
      <c r="B172" t="s">
        <v>709</v>
      </c>
      <c r="C172" t="s">
        <v>710</v>
      </c>
      <c r="D172" s="1" t="str">
        <f t="shared" si="21"/>
        <v>21:1190</v>
      </c>
      <c r="E172" s="1" t="str">
        <f t="shared" si="24"/>
        <v>21:0387</v>
      </c>
      <c r="F172" t="s">
        <v>319</v>
      </c>
      <c r="G172" t="s">
        <v>711</v>
      </c>
      <c r="I172">
        <v>66.771008300000005</v>
      </c>
      <c r="J172">
        <v>-87.1105728</v>
      </c>
      <c r="K172" s="1" t="str">
        <f t="shared" si="23"/>
        <v>Till</v>
      </c>
      <c r="L172" s="1" t="str">
        <f t="shared" si="22"/>
        <v>Grain Mount: 0.25 – 0.50 mm (carbon coated)</v>
      </c>
      <c r="M172">
        <v>1</v>
      </c>
      <c r="N172">
        <v>40.759</v>
      </c>
      <c r="O172">
        <v>3.0000000000000001E-3</v>
      </c>
      <c r="P172">
        <v>1E-3</v>
      </c>
      <c r="R172">
        <v>5.0000000000000001E-3</v>
      </c>
      <c r="T172">
        <v>49.646000000000001</v>
      </c>
      <c r="U172">
        <v>1E-3</v>
      </c>
      <c r="V172">
        <v>0.14000000000000001</v>
      </c>
      <c r="W172">
        <v>8.5649999999999995</v>
      </c>
      <c r="X172">
        <v>2.3E-2</v>
      </c>
      <c r="Y172">
        <v>0.40500000000000003</v>
      </c>
    </row>
    <row r="173" spans="1:25" x14ac:dyDescent="0.3">
      <c r="A173" t="s">
        <v>712</v>
      </c>
      <c r="B173" t="s">
        <v>713</v>
      </c>
      <c r="C173" t="s">
        <v>714</v>
      </c>
      <c r="D173" s="1" t="str">
        <f t="shared" si="21"/>
        <v>21:1190</v>
      </c>
      <c r="E173" s="1" t="str">
        <f t="shared" si="24"/>
        <v>21:0387</v>
      </c>
      <c r="F173" t="s">
        <v>319</v>
      </c>
      <c r="G173" t="s">
        <v>715</v>
      </c>
      <c r="I173">
        <v>66.771008300000005</v>
      </c>
      <c r="J173">
        <v>-87.1105728</v>
      </c>
      <c r="K173" s="1" t="str">
        <f t="shared" si="23"/>
        <v>Till</v>
      </c>
      <c r="L173" s="1" t="str">
        <f t="shared" si="22"/>
        <v>Grain Mount: 0.25 – 0.50 mm (carbon coated)</v>
      </c>
      <c r="M173">
        <v>1</v>
      </c>
      <c r="N173">
        <v>40.613999999999997</v>
      </c>
      <c r="O173">
        <v>3.0000000000000001E-3</v>
      </c>
      <c r="P173">
        <v>1E-3</v>
      </c>
      <c r="R173">
        <v>1E-3</v>
      </c>
      <c r="T173">
        <v>49.604999999999997</v>
      </c>
      <c r="U173">
        <v>5.0000000000000001E-3</v>
      </c>
      <c r="V173">
        <v>0.16300000000000001</v>
      </c>
      <c r="W173">
        <v>8.9939999999999998</v>
      </c>
      <c r="X173">
        <v>2.4E-2</v>
      </c>
      <c r="Y173">
        <v>0.38500000000000001</v>
      </c>
    </row>
    <row r="174" spans="1:25" x14ac:dyDescent="0.3">
      <c r="A174" t="s">
        <v>716</v>
      </c>
      <c r="B174" t="s">
        <v>717</v>
      </c>
      <c r="C174" t="s">
        <v>718</v>
      </c>
      <c r="D174" s="1" t="str">
        <f t="shared" si="21"/>
        <v>21:1190</v>
      </c>
      <c r="E174" s="1" t="str">
        <f t="shared" si="24"/>
        <v>21:0387</v>
      </c>
      <c r="F174" t="s">
        <v>319</v>
      </c>
      <c r="G174" t="s">
        <v>719</v>
      </c>
      <c r="I174">
        <v>66.771008300000005</v>
      </c>
      <c r="J174">
        <v>-87.1105728</v>
      </c>
      <c r="K174" s="1" t="str">
        <f t="shared" si="23"/>
        <v>Till</v>
      </c>
      <c r="L174" s="1" t="str">
        <f t="shared" si="22"/>
        <v>Grain Mount: 0.25 – 0.50 mm (carbon coated)</v>
      </c>
      <c r="M174">
        <v>1</v>
      </c>
      <c r="N174">
        <v>40.954000000000001</v>
      </c>
      <c r="O174">
        <v>1E-3</v>
      </c>
      <c r="P174">
        <v>1E-3</v>
      </c>
      <c r="R174">
        <v>5.0000000000000001E-3</v>
      </c>
      <c r="T174">
        <v>49.773000000000003</v>
      </c>
      <c r="U174">
        <v>1E-3</v>
      </c>
      <c r="V174">
        <v>0.15</v>
      </c>
      <c r="W174">
        <v>8.7010000000000005</v>
      </c>
      <c r="X174">
        <v>1.2999999999999999E-2</v>
      </c>
      <c r="Y174">
        <v>0.40300000000000002</v>
      </c>
    </row>
    <row r="175" spans="1:25" x14ac:dyDescent="0.3">
      <c r="A175" t="s">
        <v>720</v>
      </c>
      <c r="B175" t="s">
        <v>721</v>
      </c>
      <c r="C175" t="s">
        <v>722</v>
      </c>
      <c r="D175" s="1" t="str">
        <f t="shared" si="21"/>
        <v>21:1190</v>
      </c>
      <c r="E175" s="1" t="str">
        <f t="shared" si="24"/>
        <v>21:0387</v>
      </c>
      <c r="F175" t="s">
        <v>319</v>
      </c>
      <c r="G175" t="s">
        <v>723</v>
      </c>
      <c r="I175">
        <v>66.771008300000005</v>
      </c>
      <c r="J175">
        <v>-87.1105728</v>
      </c>
      <c r="K175" s="1" t="str">
        <f t="shared" si="23"/>
        <v>Till</v>
      </c>
      <c r="L175" s="1" t="str">
        <f t="shared" si="22"/>
        <v>Grain Mount: 0.25 – 0.50 mm (carbon coated)</v>
      </c>
      <c r="M175">
        <v>1</v>
      </c>
      <c r="N175">
        <v>40.970999999999997</v>
      </c>
      <c r="O175">
        <v>1E-3</v>
      </c>
      <c r="P175">
        <v>1E-3</v>
      </c>
      <c r="R175">
        <v>4.0000000000000001E-3</v>
      </c>
      <c r="T175">
        <v>48.845999999999997</v>
      </c>
      <c r="U175">
        <v>1E-3</v>
      </c>
      <c r="V175">
        <v>0.17499999999999999</v>
      </c>
      <c r="W175">
        <v>9.7040000000000006</v>
      </c>
      <c r="X175">
        <v>1.0999999999999999E-2</v>
      </c>
      <c r="Y175">
        <v>0.32500000000000001</v>
      </c>
    </row>
    <row r="176" spans="1:25" x14ac:dyDescent="0.3">
      <c r="A176" t="s">
        <v>724</v>
      </c>
      <c r="B176" t="s">
        <v>725</v>
      </c>
      <c r="C176" t="s">
        <v>726</v>
      </c>
      <c r="D176" s="1" t="str">
        <f t="shared" si="21"/>
        <v>21:1190</v>
      </c>
      <c r="E176" s="1" t="str">
        <f t="shared" si="24"/>
        <v>21:0387</v>
      </c>
      <c r="F176" t="s">
        <v>319</v>
      </c>
      <c r="G176" t="s">
        <v>727</v>
      </c>
      <c r="I176">
        <v>66.771008300000005</v>
      </c>
      <c r="J176">
        <v>-87.1105728</v>
      </c>
      <c r="K176" s="1" t="str">
        <f t="shared" si="23"/>
        <v>Till</v>
      </c>
      <c r="L176" s="1" t="str">
        <f t="shared" si="22"/>
        <v>Grain Mount: 0.25 – 0.50 mm (carbon coated)</v>
      </c>
      <c r="M176">
        <v>1</v>
      </c>
      <c r="N176">
        <v>40.942999999999998</v>
      </c>
      <c r="O176">
        <v>1E-3</v>
      </c>
      <c r="P176">
        <v>1E-3</v>
      </c>
      <c r="R176">
        <v>2E-3</v>
      </c>
      <c r="T176">
        <v>49.639000000000003</v>
      </c>
      <c r="U176">
        <v>1E-3</v>
      </c>
      <c r="V176">
        <v>0.155</v>
      </c>
      <c r="W176">
        <v>8.8439999999999994</v>
      </c>
      <c r="X176">
        <v>6.0000000000000001E-3</v>
      </c>
      <c r="Y176">
        <v>0.40100000000000002</v>
      </c>
    </row>
    <row r="177" spans="1:25" x14ac:dyDescent="0.3">
      <c r="A177" t="s">
        <v>728</v>
      </c>
      <c r="B177" t="s">
        <v>729</v>
      </c>
      <c r="C177" t="s">
        <v>730</v>
      </c>
      <c r="D177" s="1" t="str">
        <f t="shared" si="21"/>
        <v>21:1190</v>
      </c>
      <c r="E177" s="1" t="str">
        <f t="shared" si="24"/>
        <v>21:0387</v>
      </c>
      <c r="F177" t="s">
        <v>319</v>
      </c>
      <c r="G177" t="s">
        <v>731</v>
      </c>
      <c r="I177">
        <v>66.771008300000005</v>
      </c>
      <c r="J177">
        <v>-87.1105728</v>
      </c>
      <c r="K177" s="1" t="str">
        <f t="shared" si="23"/>
        <v>Till</v>
      </c>
      <c r="L177" s="1" t="str">
        <f t="shared" si="22"/>
        <v>Grain Mount: 0.25 – 0.50 mm (carbon coated)</v>
      </c>
      <c r="M177">
        <v>1</v>
      </c>
      <c r="N177">
        <v>40.823</v>
      </c>
      <c r="O177">
        <v>1E-3</v>
      </c>
      <c r="P177">
        <v>1E-3</v>
      </c>
      <c r="R177">
        <v>1E-3</v>
      </c>
      <c r="T177">
        <v>48.393000000000001</v>
      </c>
      <c r="U177">
        <v>3.0000000000000001E-3</v>
      </c>
      <c r="V177">
        <v>0.17299999999999999</v>
      </c>
      <c r="W177">
        <v>10.048999999999999</v>
      </c>
      <c r="X177">
        <v>2.5000000000000001E-2</v>
      </c>
      <c r="Y177">
        <v>0.35399999999999998</v>
      </c>
    </row>
    <row r="178" spans="1:25" x14ac:dyDescent="0.3">
      <c r="A178" t="s">
        <v>732</v>
      </c>
      <c r="B178" t="s">
        <v>733</v>
      </c>
      <c r="C178" t="s">
        <v>734</v>
      </c>
      <c r="D178" s="1" t="str">
        <f t="shared" si="21"/>
        <v>21:1190</v>
      </c>
      <c r="E178" s="1" t="str">
        <f t="shared" si="24"/>
        <v>21:0387</v>
      </c>
      <c r="F178" t="s">
        <v>319</v>
      </c>
      <c r="G178" t="s">
        <v>735</v>
      </c>
      <c r="I178">
        <v>66.771008300000005</v>
      </c>
      <c r="J178">
        <v>-87.1105728</v>
      </c>
      <c r="K178" s="1" t="str">
        <f t="shared" si="23"/>
        <v>Till</v>
      </c>
      <c r="L178" s="1" t="str">
        <f t="shared" si="22"/>
        <v>Grain Mount: 0.25 – 0.50 mm (carbon coated)</v>
      </c>
      <c r="M178">
        <v>1</v>
      </c>
      <c r="N178">
        <v>40.548999999999999</v>
      </c>
      <c r="O178">
        <v>1E-3</v>
      </c>
      <c r="P178">
        <v>1E-3</v>
      </c>
      <c r="R178">
        <v>8.9999999999999993E-3</v>
      </c>
      <c r="T178">
        <v>49.298000000000002</v>
      </c>
      <c r="U178">
        <v>1E-3</v>
      </c>
      <c r="V178">
        <v>0.159</v>
      </c>
      <c r="W178">
        <v>8.8670000000000009</v>
      </c>
      <c r="X178">
        <v>2.4E-2</v>
      </c>
      <c r="Y178">
        <v>0.39700000000000002</v>
      </c>
    </row>
    <row r="179" spans="1:25" x14ac:dyDescent="0.3">
      <c r="A179" t="s">
        <v>736</v>
      </c>
      <c r="B179" t="s">
        <v>737</v>
      </c>
      <c r="C179" t="s">
        <v>738</v>
      </c>
      <c r="D179" s="1" t="str">
        <f t="shared" si="21"/>
        <v>21:1190</v>
      </c>
      <c r="E179" s="1" t="str">
        <f t="shared" si="24"/>
        <v>21:0387</v>
      </c>
      <c r="F179" t="s">
        <v>319</v>
      </c>
      <c r="G179" t="s">
        <v>739</v>
      </c>
      <c r="I179">
        <v>66.771008300000005</v>
      </c>
      <c r="J179">
        <v>-87.1105728</v>
      </c>
      <c r="K179" s="1" t="str">
        <f t="shared" si="23"/>
        <v>Till</v>
      </c>
      <c r="L179" s="1" t="str">
        <f t="shared" si="22"/>
        <v>Grain Mount: 0.25 – 0.50 mm (carbon coated)</v>
      </c>
      <c r="M179">
        <v>1</v>
      </c>
      <c r="N179">
        <v>40.545999999999999</v>
      </c>
      <c r="O179">
        <v>8.9999999999999993E-3</v>
      </c>
      <c r="P179">
        <v>1E-3</v>
      </c>
      <c r="R179">
        <v>1E-3</v>
      </c>
      <c r="T179">
        <v>48.418999999999997</v>
      </c>
      <c r="U179">
        <v>6.0000000000000001E-3</v>
      </c>
      <c r="V179">
        <v>0.19700000000000001</v>
      </c>
      <c r="W179">
        <v>10.034000000000001</v>
      </c>
      <c r="X179">
        <v>2.5999999999999999E-2</v>
      </c>
      <c r="Y179">
        <v>0.375</v>
      </c>
    </row>
    <row r="180" spans="1:25" x14ac:dyDescent="0.3">
      <c r="A180" t="s">
        <v>740</v>
      </c>
      <c r="B180" t="s">
        <v>741</v>
      </c>
      <c r="C180" t="s">
        <v>742</v>
      </c>
      <c r="D180" s="1" t="str">
        <f t="shared" si="21"/>
        <v>21:1190</v>
      </c>
      <c r="E180" s="1" t="str">
        <f t="shared" si="24"/>
        <v>21:0387</v>
      </c>
      <c r="F180" t="s">
        <v>319</v>
      </c>
      <c r="G180" t="s">
        <v>743</v>
      </c>
      <c r="I180">
        <v>66.771008300000005</v>
      </c>
      <c r="J180">
        <v>-87.1105728</v>
      </c>
      <c r="K180" s="1" t="str">
        <f t="shared" si="23"/>
        <v>Till</v>
      </c>
      <c r="L180" s="1" t="str">
        <f t="shared" si="22"/>
        <v>Grain Mount: 0.25 – 0.50 mm (carbon coated)</v>
      </c>
      <c r="M180">
        <v>1</v>
      </c>
      <c r="N180">
        <v>40.634</v>
      </c>
      <c r="O180">
        <v>1E-3</v>
      </c>
      <c r="P180">
        <v>1E-3</v>
      </c>
      <c r="R180">
        <v>1E-3</v>
      </c>
      <c r="T180">
        <v>48.802999999999997</v>
      </c>
      <c r="U180">
        <v>8.0000000000000002E-3</v>
      </c>
      <c r="V180">
        <v>0.14399999999999999</v>
      </c>
      <c r="W180">
        <v>9.6189999999999998</v>
      </c>
      <c r="X180">
        <v>0.02</v>
      </c>
      <c r="Y180">
        <v>0.43099999999999999</v>
      </c>
    </row>
    <row r="181" spans="1:25" x14ac:dyDescent="0.3">
      <c r="A181" t="s">
        <v>744</v>
      </c>
      <c r="B181" t="s">
        <v>745</v>
      </c>
      <c r="C181" t="s">
        <v>746</v>
      </c>
      <c r="D181" s="1" t="str">
        <f t="shared" si="21"/>
        <v>21:1190</v>
      </c>
      <c r="E181" s="1" t="str">
        <f t="shared" si="24"/>
        <v>21:0387</v>
      </c>
      <c r="F181" t="s">
        <v>319</v>
      </c>
      <c r="G181" t="s">
        <v>747</v>
      </c>
      <c r="I181">
        <v>66.771008300000005</v>
      </c>
      <c r="J181">
        <v>-87.1105728</v>
      </c>
      <c r="K181" s="1" t="str">
        <f t="shared" si="23"/>
        <v>Till</v>
      </c>
      <c r="L181" s="1" t="str">
        <f t="shared" si="22"/>
        <v>Grain Mount: 0.25 – 0.50 mm (carbon coated)</v>
      </c>
      <c r="M181">
        <v>1</v>
      </c>
      <c r="N181">
        <v>40.642000000000003</v>
      </c>
      <c r="O181">
        <v>4.0000000000000001E-3</v>
      </c>
      <c r="P181">
        <v>1E-3</v>
      </c>
      <c r="R181">
        <v>2E-3</v>
      </c>
      <c r="T181">
        <v>49.765000000000001</v>
      </c>
      <c r="U181">
        <v>2E-3</v>
      </c>
      <c r="V181">
        <v>0.151</v>
      </c>
      <c r="W181">
        <v>8.6649999999999991</v>
      </c>
      <c r="X181">
        <v>1.4999999999999999E-2</v>
      </c>
      <c r="Y181">
        <v>0.39500000000000002</v>
      </c>
    </row>
    <row r="182" spans="1:25" x14ac:dyDescent="0.3">
      <c r="A182" t="s">
        <v>748</v>
      </c>
      <c r="B182" t="s">
        <v>749</v>
      </c>
      <c r="C182" t="s">
        <v>750</v>
      </c>
      <c r="D182" s="1" t="str">
        <f t="shared" si="21"/>
        <v>21:1190</v>
      </c>
      <c r="E182" s="1" t="str">
        <f t="shared" si="24"/>
        <v>21:0387</v>
      </c>
      <c r="F182" t="s">
        <v>319</v>
      </c>
      <c r="G182" t="s">
        <v>751</v>
      </c>
      <c r="I182">
        <v>66.771008300000005</v>
      </c>
      <c r="J182">
        <v>-87.1105728</v>
      </c>
      <c r="K182" s="1" t="str">
        <f t="shared" si="23"/>
        <v>Till</v>
      </c>
      <c r="L182" s="1" t="str">
        <f t="shared" si="22"/>
        <v>Grain Mount: 0.25 – 0.50 mm (carbon coated)</v>
      </c>
      <c r="M182">
        <v>1</v>
      </c>
      <c r="N182">
        <v>40.646000000000001</v>
      </c>
      <c r="O182">
        <v>3.0000000000000001E-3</v>
      </c>
      <c r="P182">
        <v>1E-3</v>
      </c>
      <c r="R182">
        <v>1E-3</v>
      </c>
      <c r="T182">
        <v>49.628</v>
      </c>
      <c r="U182">
        <v>1E-3</v>
      </c>
      <c r="V182">
        <v>0.154</v>
      </c>
      <c r="W182">
        <v>8.9440000000000008</v>
      </c>
      <c r="X182">
        <v>1.7999999999999999E-2</v>
      </c>
      <c r="Y182">
        <v>0.38200000000000001</v>
      </c>
    </row>
    <row r="183" spans="1:25" x14ac:dyDescent="0.3">
      <c r="A183" t="s">
        <v>752</v>
      </c>
      <c r="B183" t="s">
        <v>753</v>
      </c>
      <c r="C183" t="s">
        <v>754</v>
      </c>
      <c r="D183" s="1" t="str">
        <f t="shared" si="21"/>
        <v>21:1190</v>
      </c>
      <c r="E183" s="1" t="str">
        <f t="shared" si="24"/>
        <v>21:0387</v>
      </c>
      <c r="F183" t="s">
        <v>319</v>
      </c>
      <c r="G183" t="s">
        <v>755</v>
      </c>
      <c r="I183">
        <v>66.771008300000005</v>
      </c>
      <c r="J183">
        <v>-87.1105728</v>
      </c>
      <c r="K183" s="1" t="str">
        <f t="shared" si="23"/>
        <v>Till</v>
      </c>
      <c r="L183" s="1" t="str">
        <f t="shared" si="22"/>
        <v>Grain Mount: 0.25 – 0.50 mm (carbon coated)</v>
      </c>
      <c r="M183">
        <v>1</v>
      </c>
      <c r="N183">
        <v>40.648000000000003</v>
      </c>
      <c r="O183">
        <v>4.0000000000000001E-3</v>
      </c>
      <c r="P183">
        <v>1E-3</v>
      </c>
      <c r="R183">
        <v>1E-3</v>
      </c>
      <c r="T183">
        <v>49.067</v>
      </c>
      <c r="U183">
        <v>3.0000000000000001E-3</v>
      </c>
      <c r="V183">
        <v>0.15</v>
      </c>
      <c r="W183">
        <v>9.7729999999999997</v>
      </c>
      <c r="X183">
        <v>2.1000000000000001E-2</v>
      </c>
      <c r="Y183">
        <v>0.29799999999999999</v>
      </c>
    </row>
    <row r="184" spans="1:25" x14ac:dyDescent="0.3">
      <c r="A184" t="s">
        <v>756</v>
      </c>
      <c r="B184" t="s">
        <v>757</v>
      </c>
      <c r="C184" t="s">
        <v>758</v>
      </c>
      <c r="D184" s="1" t="str">
        <f t="shared" si="21"/>
        <v>21:1190</v>
      </c>
      <c r="E184" s="1" t="str">
        <f t="shared" si="24"/>
        <v>21:0387</v>
      </c>
      <c r="F184" t="s">
        <v>319</v>
      </c>
      <c r="G184" t="s">
        <v>759</v>
      </c>
      <c r="I184">
        <v>66.771008300000005</v>
      </c>
      <c r="J184">
        <v>-87.1105728</v>
      </c>
      <c r="K184" s="1" t="str">
        <f t="shared" si="23"/>
        <v>Till</v>
      </c>
      <c r="L184" s="1" t="str">
        <f t="shared" si="22"/>
        <v>Grain Mount: 0.25 – 0.50 mm (carbon coated)</v>
      </c>
      <c r="M184">
        <v>1</v>
      </c>
      <c r="N184">
        <v>39.817</v>
      </c>
      <c r="O184">
        <v>1.2E-2</v>
      </c>
      <c r="P184">
        <v>1E-3</v>
      </c>
      <c r="R184">
        <v>1E-3</v>
      </c>
      <c r="T184">
        <v>45.994999999999997</v>
      </c>
      <c r="U184">
        <v>1.0999999999999999E-2</v>
      </c>
      <c r="V184">
        <v>0.41199999999999998</v>
      </c>
      <c r="W184">
        <v>12.829000000000001</v>
      </c>
      <c r="X184">
        <v>1.7999999999999999E-2</v>
      </c>
      <c r="Y184">
        <v>0.33400000000000002</v>
      </c>
    </row>
    <row r="185" spans="1:25" x14ac:dyDescent="0.3">
      <c r="A185" t="s">
        <v>760</v>
      </c>
      <c r="B185" t="s">
        <v>761</v>
      </c>
      <c r="C185" t="s">
        <v>762</v>
      </c>
      <c r="D185" s="1" t="str">
        <f t="shared" si="21"/>
        <v>21:1190</v>
      </c>
      <c r="E185" s="1" t="str">
        <f t="shared" si="24"/>
        <v>21:0387</v>
      </c>
      <c r="F185" t="s">
        <v>319</v>
      </c>
      <c r="G185" t="s">
        <v>763</v>
      </c>
      <c r="I185">
        <v>66.771008300000005</v>
      </c>
      <c r="J185">
        <v>-87.1105728</v>
      </c>
      <c r="K185" s="1" t="str">
        <f t="shared" si="23"/>
        <v>Till</v>
      </c>
      <c r="L185" s="1" t="str">
        <f t="shared" si="22"/>
        <v>Grain Mount: 0.25 – 0.50 mm (carbon coated)</v>
      </c>
      <c r="M185">
        <v>1</v>
      </c>
      <c r="N185">
        <v>40.128</v>
      </c>
      <c r="O185">
        <v>1E-3</v>
      </c>
      <c r="P185">
        <v>1E-3</v>
      </c>
      <c r="R185">
        <v>1E-3</v>
      </c>
      <c r="T185">
        <v>48.787999999999997</v>
      </c>
      <c r="U185">
        <v>1E-3</v>
      </c>
      <c r="V185">
        <v>0.158</v>
      </c>
      <c r="W185">
        <v>9.6829999999999998</v>
      </c>
      <c r="X185">
        <v>1.9E-2</v>
      </c>
      <c r="Y185">
        <v>0.41099999999999998</v>
      </c>
    </row>
    <row r="186" spans="1:25" x14ac:dyDescent="0.3">
      <c r="A186" t="s">
        <v>764</v>
      </c>
      <c r="B186" t="s">
        <v>765</v>
      </c>
      <c r="C186" t="s">
        <v>766</v>
      </c>
      <c r="D186" s="1" t="str">
        <f t="shared" si="21"/>
        <v>21:1190</v>
      </c>
      <c r="E186" s="1" t="str">
        <f t="shared" si="24"/>
        <v>21:0387</v>
      </c>
      <c r="F186" t="s">
        <v>319</v>
      </c>
      <c r="G186" t="s">
        <v>767</v>
      </c>
      <c r="I186">
        <v>66.771008300000005</v>
      </c>
      <c r="J186">
        <v>-87.1105728</v>
      </c>
      <c r="K186" s="1" t="str">
        <f t="shared" si="23"/>
        <v>Till</v>
      </c>
      <c r="L186" s="1" t="str">
        <f t="shared" si="22"/>
        <v>Grain Mount: 0.25 – 0.50 mm (carbon coated)</v>
      </c>
      <c r="M186">
        <v>1</v>
      </c>
      <c r="N186">
        <v>40.518999999999998</v>
      </c>
      <c r="O186">
        <v>1E-3</v>
      </c>
      <c r="P186">
        <v>1E-3</v>
      </c>
      <c r="R186">
        <v>3.0000000000000001E-3</v>
      </c>
      <c r="T186">
        <v>48.014000000000003</v>
      </c>
      <c r="U186">
        <v>1E-3</v>
      </c>
      <c r="V186">
        <v>0.13100000000000001</v>
      </c>
      <c r="W186">
        <v>10.47</v>
      </c>
      <c r="X186">
        <v>3.3000000000000002E-2</v>
      </c>
      <c r="Y186">
        <v>0.41799999999999998</v>
      </c>
    </row>
    <row r="187" spans="1:25" x14ac:dyDescent="0.3">
      <c r="A187" t="s">
        <v>768</v>
      </c>
      <c r="B187" t="s">
        <v>769</v>
      </c>
      <c r="C187" t="s">
        <v>770</v>
      </c>
      <c r="D187" s="1" t="str">
        <f t="shared" si="21"/>
        <v>21:1190</v>
      </c>
      <c r="E187" s="1" t="str">
        <f t="shared" si="24"/>
        <v>21:0387</v>
      </c>
      <c r="F187" t="s">
        <v>319</v>
      </c>
      <c r="G187" t="s">
        <v>771</v>
      </c>
      <c r="I187">
        <v>66.771008300000005</v>
      </c>
      <c r="J187">
        <v>-87.1105728</v>
      </c>
      <c r="K187" s="1" t="str">
        <f t="shared" si="23"/>
        <v>Till</v>
      </c>
      <c r="L187" s="1" t="str">
        <f t="shared" si="22"/>
        <v>Grain Mount: 0.25 – 0.50 mm (carbon coated)</v>
      </c>
      <c r="M187">
        <v>1</v>
      </c>
      <c r="N187">
        <v>40.107999999999997</v>
      </c>
      <c r="O187">
        <v>1E-3</v>
      </c>
      <c r="P187">
        <v>1E-3</v>
      </c>
      <c r="R187">
        <v>1E-3</v>
      </c>
      <c r="T187">
        <v>48.661999999999999</v>
      </c>
      <c r="U187">
        <v>5.0000000000000001E-3</v>
      </c>
      <c r="V187">
        <v>0.16900000000000001</v>
      </c>
      <c r="W187">
        <v>9.8689999999999998</v>
      </c>
      <c r="X187">
        <v>2.5999999999999999E-2</v>
      </c>
      <c r="Y187">
        <v>0.33500000000000002</v>
      </c>
    </row>
    <row r="188" spans="1:25" x14ac:dyDescent="0.3">
      <c r="A188" t="s">
        <v>772</v>
      </c>
      <c r="B188" t="s">
        <v>773</v>
      </c>
      <c r="C188" t="s">
        <v>774</v>
      </c>
      <c r="D188" s="1" t="str">
        <f t="shared" si="21"/>
        <v>21:1190</v>
      </c>
      <c r="E188" s="1" t="str">
        <f t="shared" si="24"/>
        <v>21:0387</v>
      </c>
      <c r="F188" t="s">
        <v>319</v>
      </c>
      <c r="G188" t="s">
        <v>775</v>
      </c>
      <c r="I188">
        <v>66.771008300000005</v>
      </c>
      <c r="J188">
        <v>-87.1105728</v>
      </c>
      <c r="K188" s="1" t="str">
        <f t="shared" si="23"/>
        <v>Till</v>
      </c>
      <c r="L188" s="1" t="str">
        <f t="shared" ref="L188:L219" si="25">HYPERLINK("http://geochem.nrcan.gc.ca/cdogs/content/kwd/kwd080107_e.htm", "Grain Mount: 0.25 – 0.50 mm (carbon coated)")</f>
        <v>Grain Mount: 0.25 – 0.50 mm (carbon coated)</v>
      </c>
      <c r="M188">
        <v>1</v>
      </c>
      <c r="N188">
        <v>40.463000000000001</v>
      </c>
      <c r="O188">
        <v>4.0000000000000001E-3</v>
      </c>
      <c r="P188">
        <v>1E-3</v>
      </c>
      <c r="R188">
        <v>1E-3</v>
      </c>
      <c r="T188">
        <v>49.466000000000001</v>
      </c>
      <c r="U188">
        <v>1E-3</v>
      </c>
      <c r="V188">
        <v>0.16800000000000001</v>
      </c>
      <c r="W188">
        <v>8.923</v>
      </c>
      <c r="X188">
        <v>1.7000000000000001E-2</v>
      </c>
      <c r="Y188">
        <v>0.375</v>
      </c>
    </row>
    <row r="189" spans="1:25" x14ac:dyDescent="0.3">
      <c r="A189" t="s">
        <v>776</v>
      </c>
      <c r="B189" t="s">
        <v>777</v>
      </c>
      <c r="C189" t="s">
        <v>778</v>
      </c>
      <c r="D189" s="1" t="str">
        <f t="shared" si="21"/>
        <v>21:1190</v>
      </c>
      <c r="E189" s="1" t="str">
        <f t="shared" si="24"/>
        <v>21:0387</v>
      </c>
      <c r="F189" t="s">
        <v>319</v>
      </c>
      <c r="G189" t="s">
        <v>779</v>
      </c>
      <c r="I189">
        <v>66.771008300000005</v>
      </c>
      <c r="J189">
        <v>-87.1105728</v>
      </c>
      <c r="K189" s="1" t="str">
        <f t="shared" si="23"/>
        <v>Till</v>
      </c>
      <c r="L189" s="1" t="str">
        <f t="shared" si="25"/>
        <v>Grain Mount: 0.25 – 0.50 mm (carbon coated)</v>
      </c>
      <c r="M189">
        <v>1</v>
      </c>
      <c r="N189">
        <v>40.67</v>
      </c>
      <c r="O189">
        <v>8.0000000000000002E-3</v>
      </c>
      <c r="P189">
        <v>1E-3</v>
      </c>
      <c r="R189">
        <v>3.0000000000000001E-3</v>
      </c>
      <c r="T189">
        <v>49.204000000000001</v>
      </c>
      <c r="U189">
        <v>2E-3</v>
      </c>
      <c r="V189">
        <v>0.158</v>
      </c>
      <c r="W189">
        <v>8.8109999999999999</v>
      </c>
      <c r="X189">
        <v>0.01</v>
      </c>
      <c r="Y189">
        <v>0.39900000000000002</v>
      </c>
    </row>
    <row r="190" spans="1:25" x14ac:dyDescent="0.3">
      <c r="A190" t="s">
        <v>780</v>
      </c>
      <c r="B190" t="s">
        <v>781</v>
      </c>
      <c r="C190" t="s">
        <v>782</v>
      </c>
      <c r="D190" s="1" t="str">
        <f t="shared" si="21"/>
        <v>21:1190</v>
      </c>
      <c r="E190" s="1" t="str">
        <f t="shared" si="24"/>
        <v>21:0387</v>
      </c>
      <c r="F190" t="s">
        <v>319</v>
      </c>
      <c r="G190" t="s">
        <v>783</v>
      </c>
      <c r="I190">
        <v>66.771008300000005</v>
      </c>
      <c r="J190">
        <v>-87.1105728</v>
      </c>
      <c r="K190" s="1" t="str">
        <f t="shared" si="23"/>
        <v>Till</v>
      </c>
      <c r="L190" s="1" t="str">
        <f t="shared" si="25"/>
        <v>Grain Mount: 0.25 – 0.50 mm (carbon coated)</v>
      </c>
      <c r="M190">
        <v>1</v>
      </c>
      <c r="N190">
        <v>40.521999999999998</v>
      </c>
      <c r="O190">
        <v>5.0000000000000001E-3</v>
      </c>
      <c r="P190">
        <v>1E-3</v>
      </c>
      <c r="R190">
        <v>1E-3</v>
      </c>
      <c r="T190">
        <v>49.637</v>
      </c>
      <c r="U190">
        <v>4.0000000000000001E-3</v>
      </c>
      <c r="V190">
        <v>0.13500000000000001</v>
      </c>
      <c r="W190">
        <v>8.8490000000000002</v>
      </c>
      <c r="X190">
        <v>1.4E-2</v>
      </c>
      <c r="Y190">
        <v>0.38800000000000001</v>
      </c>
    </row>
    <row r="191" spans="1:25" x14ac:dyDescent="0.3">
      <c r="A191" t="s">
        <v>784</v>
      </c>
      <c r="B191" t="s">
        <v>785</v>
      </c>
      <c r="C191" t="s">
        <v>786</v>
      </c>
      <c r="D191" s="1" t="str">
        <f t="shared" si="21"/>
        <v>21:1190</v>
      </c>
      <c r="E191" s="1" t="str">
        <f t="shared" si="24"/>
        <v>21:0387</v>
      </c>
      <c r="F191" t="s">
        <v>319</v>
      </c>
      <c r="G191" t="s">
        <v>787</v>
      </c>
      <c r="I191">
        <v>66.771008300000005</v>
      </c>
      <c r="J191">
        <v>-87.1105728</v>
      </c>
      <c r="K191" s="1" t="str">
        <f t="shared" ref="K191:K222" si="26">HYPERLINK("http://geochem.nrcan.gc.ca/cdogs/content/kwd/kwd020044_e.htm", "Till")</f>
        <v>Till</v>
      </c>
      <c r="L191" s="1" t="str">
        <f t="shared" si="25"/>
        <v>Grain Mount: 0.25 – 0.50 mm (carbon coated)</v>
      </c>
      <c r="M191">
        <v>1</v>
      </c>
      <c r="N191">
        <v>40.78</v>
      </c>
      <c r="O191">
        <v>2E-3</v>
      </c>
      <c r="P191">
        <v>1E-3</v>
      </c>
      <c r="R191">
        <v>1E-3</v>
      </c>
      <c r="T191">
        <v>49.377000000000002</v>
      </c>
      <c r="U191">
        <v>2E-3</v>
      </c>
      <c r="V191">
        <v>0.16300000000000001</v>
      </c>
      <c r="W191">
        <v>8.9030000000000005</v>
      </c>
      <c r="X191">
        <v>1.7000000000000001E-2</v>
      </c>
      <c r="Y191">
        <v>0.39100000000000001</v>
      </c>
    </row>
    <row r="192" spans="1:25" x14ac:dyDescent="0.3">
      <c r="A192" t="s">
        <v>788</v>
      </c>
      <c r="B192" t="s">
        <v>789</v>
      </c>
      <c r="C192" t="s">
        <v>790</v>
      </c>
      <c r="D192" s="1" t="str">
        <f t="shared" si="21"/>
        <v>21:1190</v>
      </c>
      <c r="E192" s="1" t="str">
        <f t="shared" si="24"/>
        <v>21:0387</v>
      </c>
      <c r="F192" t="s">
        <v>336</v>
      </c>
      <c r="G192" t="s">
        <v>791</v>
      </c>
      <c r="I192">
        <v>66.779137599999999</v>
      </c>
      <c r="J192">
        <v>-87.322469499999997</v>
      </c>
      <c r="K192" s="1" t="str">
        <f t="shared" si="26"/>
        <v>Till</v>
      </c>
      <c r="L192" s="1" t="str">
        <f t="shared" si="25"/>
        <v>Grain Mount: 0.25 – 0.50 mm (carbon coated)</v>
      </c>
      <c r="M192">
        <v>1</v>
      </c>
      <c r="N192">
        <v>40.832999999999998</v>
      </c>
      <c r="O192">
        <v>1E-3</v>
      </c>
      <c r="P192">
        <v>1E-3</v>
      </c>
      <c r="R192">
        <v>3.0000000000000001E-3</v>
      </c>
      <c r="T192">
        <v>49.607999999999997</v>
      </c>
      <c r="U192">
        <v>1E-3</v>
      </c>
      <c r="V192">
        <v>0.13500000000000001</v>
      </c>
      <c r="W192">
        <v>8.6980000000000004</v>
      </c>
      <c r="X192">
        <v>2.1999999999999999E-2</v>
      </c>
      <c r="Y192">
        <v>0.47199999999999998</v>
      </c>
    </row>
    <row r="193" spans="1:25" x14ac:dyDescent="0.3">
      <c r="A193" t="s">
        <v>792</v>
      </c>
      <c r="B193" t="s">
        <v>793</v>
      </c>
      <c r="C193" t="s">
        <v>794</v>
      </c>
      <c r="D193" s="1" t="str">
        <f t="shared" si="21"/>
        <v>21:1190</v>
      </c>
      <c r="E193" s="1" t="str">
        <f t="shared" ref="E193:E224" si="27">HYPERLINK("http://geochem.nrcan.gc.ca/cdogs/content/svy/svy210387_e.htm", "21:0387")</f>
        <v>21:0387</v>
      </c>
      <c r="F193" t="s">
        <v>336</v>
      </c>
      <c r="G193" t="s">
        <v>795</v>
      </c>
      <c r="I193">
        <v>66.779137599999999</v>
      </c>
      <c r="J193">
        <v>-87.322469499999997</v>
      </c>
      <c r="K193" s="1" t="str">
        <f t="shared" si="26"/>
        <v>Till</v>
      </c>
      <c r="L193" s="1" t="str">
        <f t="shared" si="25"/>
        <v>Grain Mount: 0.25 – 0.50 mm (carbon coated)</v>
      </c>
      <c r="M193">
        <v>1</v>
      </c>
      <c r="N193">
        <v>40.83</v>
      </c>
      <c r="O193">
        <v>1E-3</v>
      </c>
      <c r="P193">
        <v>1E-3</v>
      </c>
      <c r="R193">
        <v>8.9999999999999993E-3</v>
      </c>
      <c r="T193">
        <v>50.353999999999999</v>
      </c>
      <c r="U193">
        <v>1E-3</v>
      </c>
      <c r="V193">
        <v>0.11600000000000001</v>
      </c>
      <c r="W193">
        <v>8.0250000000000004</v>
      </c>
      <c r="X193">
        <v>0.01</v>
      </c>
      <c r="Y193">
        <v>0.44500000000000001</v>
      </c>
    </row>
    <row r="194" spans="1:25" x14ac:dyDescent="0.3">
      <c r="A194" t="s">
        <v>796</v>
      </c>
      <c r="B194" t="s">
        <v>797</v>
      </c>
      <c r="C194" t="s">
        <v>798</v>
      </c>
      <c r="D194" s="1" t="str">
        <f t="shared" ref="D194:D257" si="28">HYPERLINK("http://geochem.nrcan.gc.ca/cdogs/content/bdl/bdl211190_e.htm", "21:1190")</f>
        <v>21:1190</v>
      </c>
      <c r="E194" s="1" t="str">
        <f t="shared" si="27"/>
        <v>21:0387</v>
      </c>
      <c r="F194" t="s">
        <v>336</v>
      </c>
      <c r="G194" t="s">
        <v>799</v>
      </c>
      <c r="I194">
        <v>66.779137599999999</v>
      </c>
      <c r="J194">
        <v>-87.322469499999997</v>
      </c>
      <c r="K194" s="1" t="str">
        <f t="shared" si="26"/>
        <v>Till</v>
      </c>
      <c r="L194" s="1" t="str">
        <f t="shared" si="25"/>
        <v>Grain Mount: 0.25 – 0.50 mm (carbon coated)</v>
      </c>
      <c r="M194">
        <v>1</v>
      </c>
      <c r="N194">
        <v>39.789000000000001</v>
      </c>
      <c r="O194">
        <v>1E-3</v>
      </c>
      <c r="P194">
        <v>1E-3</v>
      </c>
      <c r="R194">
        <v>1.4999999999999999E-2</v>
      </c>
      <c r="T194">
        <v>46.953000000000003</v>
      </c>
      <c r="U194">
        <v>3.0000000000000001E-3</v>
      </c>
      <c r="V194">
        <v>0.2</v>
      </c>
      <c r="W194">
        <v>12.06</v>
      </c>
      <c r="X194">
        <v>1.7000000000000001E-2</v>
      </c>
      <c r="Y194">
        <v>0.31</v>
      </c>
    </row>
    <row r="195" spans="1:25" x14ac:dyDescent="0.3">
      <c r="A195" t="s">
        <v>800</v>
      </c>
      <c r="B195" t="s">
        <v>801</v>
      </c>
      <c r="C195" t="s">
        <v>802</v>
      </c>
      <c r="D195" s="1" t="str">
        <f t="shared" si="28"/>
        <v>21:1190</v>
      </c>
      <c r="E195" s="1" t="str">
        <f t="shared" si="27"/>
        <v>21:0387</v>
      </c>
      <c r="F195" t="s">
        <v>336</v>
      </c>
      <c r="G195" t="s">
        <v>803</v>
      </c>
      <c r="I195">
        <v>66.779137599999999</v>
      </c>
      <c r="J195">
        <v>-87.322469499999997</v>
      </c>
      <c r="K195" s="1" t="str">
        <f t="shared" si="26"/>
        <v>Till</v>
      </c>
      <c r="L195" s="1" t="str">
        <f t="shared" si="25"/>
        <v>Grain Mount: 0.25 – 0.50 mm (carbon coated)</v>
      </c>
      <c r="M195">
        <v>1</v>
      </c>
      <c r="N195">
        <v>41.283999999999999</v>
      </c>
      <c r="O195">
        <v>0.01</v>
      </c>
      <c r="P195">
        <v>1E-3</v>
      </c>
      <c r="R195">
        <v>4.0000000000000001E-3</v>
      </c>
      <c r="T195">
        <v>49.432000000000002</v>
      </c>
      <c r="U195">
        <v>1E-3</v>
      </c>
      <c r="V195">
        <v>0.153</v>
      </c>
      <c r="W195">
        <v>8.9250000000000007</v>
      </c>
      <c r="X195">
        <v>1.9E-2</v>
      </c>
      <c r="Y195">
        <v>0.41299999999999998</v>
      </c>
    </row>
    <row r="196" spans="1:25" x14ac:dyDescent="0.3">
      <c r="A196" t="s">
        <v>804</v>
      </c>
      <c r="B196" t="s">
        <v>805</v>
      </c>
      <c r="C196" t="s">
        <v>806</v>
      </c>
      <c r="D196" s="1" t="str">
        <f t="shared" si="28"/>
        <v>21:1190</v>
      </c>
      <c r="E196" s="1" t="str">
        <f t="shared" si="27"/>
        <v>21:0387</v>
      </c>
      <c r="F196" t="s">
        <v>336</v>
      </c>
      <c r="G196" t="s">
        <v>807</v>
      </c>
      <c r="I196">
        <v>66.779137599999999</v>
      </c>
      <c r="J196">
        <v>-87.322469499999997</v>
      </c>
      <c r="K196" s="1" t="str">
        <f t="shared" si="26"/>
        <v>Till</v>
      </c>
      <c r="L196" s="1" t="str">
        <f t="shared" si="25"/>
        <v>Grain Mount: 0.25 – 0.50 mm (carbon coated)</v>
      </c>
      <c r="M196">
        <v>1</v>
      </c>
      <c r="N196">
        <v>40.01</v>
      </c>
      <c r="O196">
        <v>4.0000000000000001E-3</v>
      </c>
      <c r="P196">
        <v>1E-3</v>
      </c>
      <c r="R196">
        <v>3.0000000000000001E-3</v>
      </c>
      <c r="T196">
        <v>48.12</v>
      </c>
      <c r="U196">
        <v>1E-3</v>
      </c>
      <c r="V196">
        <v>0.17100000000000001</v>
      </c>
      <c r="W196">
        <v>10.818</v>
      </c>
      <c r="X196">
        <v>1.9E-2</v>
      </c>
      <c r="Y196">
        <v>0.42199999999999999</v>
      </c>
    </row>
    <row r="197" spans="1:25" x14ac:dyDescent="0.3">
      <c r="A197" t="s">
        <v>808</v>
      </c>
      <c r="B197" t="s">
        <v>809</v>
      </c>
      <c r="C197" t="s">
        <v>810</v>
      </c>
      <c r="D197" s="1" t="str">
        <f t="shared" si="28"/>
        <v>21:1190</v>
      </c>
      <c r="E197" s="1" t="str">
        <f t="shared" si="27"/>
        <v>21:0387</v>
      </c>
      <c r="F197" t="s">
        <v>336</v>
      </c>
      <c r="G197" t="s">
        <v>811</v>
      </c>
      <c r="I197">
        <v>66.779137599999999</v>
      </c>
      <c r="J197">
        <v>-87.322469499999997</v>
      </c>
      <c r="K197" s="1" t="str">
        <f t="shared" si="26"/>
        <v>Till</v>
      </c>
      <c r="L197" s="1" t="str">
        <f t="shared" si="25"/>
        <v>Grain Mount: 0.25 – 0.50 mm (carbon coated)</v>
      </c>
      <c r="M197">
        <v>1</v>
      </c>
      <c r="N197">
        <v>40.581000000000003</v>
      </c>
      <c r="O197">
        <v>1E-3</v>
      </c>
      <c r="P197">
        <v>1E-3</v>
      </c>
      <c r="R197">
        <v>3.0000000000000001E-3</v>
      </c>
      <c r="T197">
        <v>50.124000000000002</v>
      </c>
      <c r="U197">
        <v>2E-3</v>
      </c>
      <c r="V197">
        <v>0.115</v>
      </c>
      <c r="W197">
        <v>8.0060000000000002</v>
      </c>
      <c r="X197">
        <v>2.4E-2</v>
      </c>
      <c r="Y197">
        <v>0.46899999999999997</v>
      </c>
    </row>
    <row r="198" spans="1:25" x14ac:dyDescent="0.3">
      <c r="A198" t="s">
        <v>812</v>
      </c>
      <c r="B198" t="s">
        <v>813</v>
      </c>
      <c r="C198" t="s">
        <v>814</v>
      </c>
      <c r="D198" s="1" t="str">
        <f t="shared" si="28"/>
        <v>21:1190</v>
      </c>
      <c r="E198" s="1" t="str">
        <f t="shared" si="27"/>
        <v>21:0387</v>
      </c>
      <c r="F198" t="s">
        <v>336</v>
      </c>
      <c r="G198" t="s">
        <v>815</v>
      </c>
      <c r="I198">
        <v>66.779137599999999</v>
      </c>
      <c r="J198">
        <v>-87.322469499999997</v>
      </c>
      <c r="K198" s="1" t="str">
        <f t="shared" si="26"/>
        <v>Till</v>
      </c>
      <c r="L198" s="1" t="str">
        <f t="shared" si="25"/>
        <v>Grain Mount: 0.25 – 0.50 mm (carbon coated)</v>
      </c>
      <c r="M198">
        <v>1</v>
      </c>
      <c r="N198">
        <v>40.06</v>
      </c>
      <c r="O198">
        <v>1E-3</v>
      </c>
      <c r="P198">
        <v>1E-3</v>
      </c>
      <c r="R198">
        <v>1E-3</v>
      </c>
      <c r="T198">
        <v>48.704000000000001</v>
      </c>
      <c r="U198">
        <v>2E-3</v>
      </c>
      <c r="V198">
        <v>0.13600000000000001</v>
      </c>
      <c r="W198">
        <v>9.9619999999999997</v>
      </c>
      <c r="X198">
        <v>2.7E-2</v>
      </c>
      <c r="Y198">
        <v>0.36499999999999999</v>
      </c>
    </row>
    <row r="199" spans="1:25" x14ac:dyDescent="0.3">
      <c r="A199" t="s">
        <v>816</v>
      </c>
      <c r="B199" t="s">
        <v>817</v>
      </c>
      <c r="C199" t="s">
        <v>818</v>
      </c>
      <c r="D199" s="1" t="str">
        <f t="shared" si="28"/>
        <v>21:1190</v>
      </c>
      <c r="E199" s="1" t="str">
        <f t="shared" si="27"/>
        <v>21:0387</v>
      </c>
      <c r="F199" t="s">
        <v>336</v>
      </c>
      <c r="G199" t="s">
        <v>819</v>
      </c>
      <c r="I199">
        <v>66.779137599999999</v>
      </c>
      <c r="J199">
        <v>-87.322469499999997</v>
      </c>
      <c r="K199" s="1" t="str">
        <f t="shared" si="26"/>
        <v>Till</v>
      </c>
      <c r="L199" s="1" t="str">
        <f t="shared" si="25"/>
        <v>Grain Mount: 0.25 – 0.50 mm (carbon coated)</v>
      </c>
      <c r="M199">
        <v>1</v>
      </c>
      <c r="N199">
        <v>40.231000000000002</v>
      </c>
      <c r="O199">
        <v>6.0000000000000001E-3</v>
      </c>
      <c r="P199">
        <v>1E-3</v>
      </c>
      <c r="R199">
        <v>4.0000000000000001E-3</v>
      </c>
      <c r="T199">
        <v>49.551000000000002</v>
      </c>
      <c r="U199">
        <v>8.0000000000000002E-3</v>
      </c>
      <c r="V199">
        <v>0.13400000000000001</v>
      </c>
      <c r="W199">
        <v>8.6059999999999999</v>
      </c>
      <c r="X199">
        <v>1.9E-2</v>
      </c>
      <c r="Y199">
        <v>0.42599999999999999</v>
      </c>
    </row>
    <row r="200" spans="1:25" x14ac:dyDescent="0.3">
      <c r="A200" t="s">
        <v>820</v>
      </c>
      <c r="B200" t="s">
        <v>821</v>
      </c>
      <c r="C200" t="s">
        <v>822</v>
      </c>
      <c r="D200" s="1" t="str">
        <f t="shared" si="28"/>
        <v>21:1190</v>
      </c>
      <c r="E200" s="1" t="str">
        <f t="shared" si="27"/>
        <v>21:0387</v>
      </c>
      <c r="F200" t="s">
        <v>336</v>
      </c>
      <c r="G200" t="s">
        <v>823</v>
      </c>
      <c r="I200">
        <v>66.779137599999999</v>
      </c>
      <c r="J200">
        <v>-87.322469499999997</v>
      </c>
      <c r="K200" s="1" t="str">
        <f t="shared" si="26"/>
        <v>Till</v>
      </c>
      <c r="L200" s="1" t="str">
        <f t="shared" si="25"/>
        <v>Grain Mount: 0.25 – 0.50 mm (carbon coated)</v>
      </c>
      <c r="M200">
        <v>1</v>
      </c>
      <c r="N200">
        <v>39.960999999999999</v>
      </c>
      <c r="O200">
        <v>4.0000000000000001E-3</v>
      </c>
      <c r="P200">
        <v>1E-3</v>
      </c>
      <c r="R200">
        <v>1.0999999999999999E-2</v>
      </c>
      <c r="T200">
        <v>46.798000000000002</v>
      </c>
      <c r="U200">
        <v>5.0000000000000001E-3</v>
      </c>
      <c r="V200">
        <v>0.24</v>
      </c>
      <c r="W200">
        <v>12.209</v>
      </c>
      <c r="X200">
        <v>2.1999999999999999E-2</v>
      </c>
      <c r="Y200">
        <v>0.34499999999999997</v>
      </c>
    </row>
    <row r="201" spans="1:25" x14ac:dyDescent="0.3">
      <c r="A201" t="s">
        <v>824</v>
      </c>
      <c r="B201" t="s">
        <v>825</v>
      </c>
      <c r="C201" t="s">
        <v>826</v>
      </c>
      <c r="D201" s="1" t="str">
        <f t="shared" si="28"/>
        <v>21:1190</v>
      </c>
      <c r="E201" s="1" t="str">
        <f t="shared" si="27"/>
        <v>21:0387</v>
      </c>
      <c r="F201" t="s">
        <v>336</v>
      </c>
      <c r="G201" t="s">
        <v>827</v>
      </c>
      <c r="I201">
        <v>66.779137599999999</v>
      </c>
      <c r="J201">
        <v>-87.322469499999997</v>
      </c>
      <c r="K201" s="1" t="str">
        <f t="shared" si="26"/>
        <v>Till</v>
      </c>
      <c r="L201" s="1" t="str">
        <f t="shared" si="25"/>
        <v>Grain Mount: 0.25 – 0.50 mm (carbon coated)</v>
      </c>
      <c r="M201">
        <v>1</v>
      </c>
      <c r="N201">
        <v>40.950000000000003</v>
      </c>
      <c r="O201">
        <v>1E-3</v>
      </c>
      <c r="P201">
        <v>3.0000000000000001E-3</v>
      </c>
      <c r="R201">
        <v>2E-3</v>
      </c>
      <c r="T201">
        <v>49.588999999999999</v>
      </c>
      <c r="U201">
        <v>1E-3</v>
      </c>
      <c r="V201">
        <v>0.17899999999999999</v>
      </c>
      <c r="W201">
        <v>8.7929999999999993</v>
      </c>
      <c r="X201">
        <v>0.02</v>
      </c>
      <c r="Y201">
        <v>0.53300000000000003</v>
      </c>
    </row>
    <row r="202" spans="1:25" x14ac:dyDescent="0.3">
      <c r="A202" t="s">
        <v>828</v>
      </c>
      <c r="B202" t="s">
        <v>829</v>
      </c>
      <c r="C202" t="s">
        <v>830</v>
      </c>
      <c r="D202" s="1" t="str">
        <f t="shared" si="28"/>
        <v>21:1190</v>
      </c>
      <c r="E202" s="1" t="str">
        <f t="shared" si="27"/>
        <v>21:0387</v>
      </c>
      <c r="F202" t="s">
        <v>336</v>
      </c>
      <c r="G202" t="s">
        <v>831</v>
      </c>
      <c r="I202">
        <v>66.779137599999999</v>
      </c>
      <c r="J202">
        <v>-87.322469499999997</v>
      </c>
      <c r="K202" s="1" t="str">
        <f t="shared" si="26"/>
        <v>Till</v>
      </c>
      <c r="L202" s="1" t="str">
        <f t="shared" si="25"/>
        <v>Grain Mount: 0.25 – 0.50 mm (carbon coated)</v>
      </c>
      <c r="M202">
        <v>1</v>
      </c>
      <c r="N202">
        <v>41.207000000000001</v>
      </c>
      <c r="O202">
        <v>1E-3</v>
      </c>
      <c r="P202">
        <v>1E-3</v>
      </c>
      <c r="R202">
        <v>1E-3</v>
      </c>
      <c r="T202">
        <v>50.26</v>
      </c>
      <c r="U202">
        <v>1E-3</v>
      </c>
      <c r="V202">
        <v>0.123</v>
      </c>
      <c r="W202">
        <v>7.97</v>
      </c>
      <c r="X202">
        <v>1.0999999999999999E-2</v>
      </c>
      <c r="Y202">
        <v>0.45700000000000002</v>
      </c>
    </row>
    <row r="203" spans="1:25" x14ac:dyDescent="0.3">
      <c r="A203" t="s">
        <v>832</v>
      </c>
      <c r="B203" t="s">
        <v>833</v>
      </c>
      <c r="C203" t="s">
        <v>834</v>
      </c>
      <c r="D203" s="1" t="str">
        <f t="shared" si="28"/>
        <v>21:1190</v>
      </c>
      <c r="E203" s="1" t="str">
        <f t="shared" si="27"/>
        <v>21:0387</v>
      </c>
      <c r="F203" t="s">
        <v>336</v>
      </c>
      <c r="G203" t="s">
        <v>835</v>
      </c>
      <c r="I203">
        <v>66.779137599999999</v>
      </c>
      <c r="J203">
        <v>-87.322469499999997</v>
      </c>
      <c r="K203" s="1" t="str">
        <f t="shared" si="26"/>
        <v>Till</v>
      </c>
      <c r="L203" s="1" t="str">
        <f t="shared" si="25"/>
        <v>Grain Mount: 0.25 – 0.50 mm (carbon coated)</v>
      </c>
      <c r="M203">
        <v>1</v>
      </c>
      <c r="N203">
        <v>41.158999999999999</v>
      </c>
      <c r="O203">
        <v>4.0000000000000001E-3</v>
      </c>
      <c r="P203">
        <v>2E-3</v>
      </c>
      <c r="R203">
        <v>4.0000000000000001E-3</v>
      </c>
      <c r="T203">
        <v>49.518999999999998</v>
      </c>
      <c r="U203">
        <v>2E-3</v>
      </c>
      <c r="V203">
        <v>0.13100000000000001</v>
      </c>
      <c r="W203">
        <v>8.875</v>
      </c>
      <c r="X203">
        <v>1.4999999999999999E-2</v>
      </c>
      <c r="Y203">
        <v>0.438</v>
      </c>
    </row>
    <row r="204" spans="1:25" x14ac:dyDescent="0.3">
      <c r="A204" t="s">
        <v>836</v>
      </c>
      <c r="B204" t="s">
        <v>837</v>
      </c>
      <c r="C204" t="s">
        <v>838</v>
      </c>
      <c r="D204" s="1" t="str">
        <f t="shared" si="28"/>
        <v>21:1190</v>
      </c>
      <c r="E204" s="1" t="str">
        <f t="shared" si="27"/>
        <v>21:0387</v>
      </c>
      <c r="F204" t="s">
        <v>336</v>
      </c>
      <c r="G204" t="s">
        <v>839</v>
      </c>
      <c r="I204">
        <v>66.779137599999999</v>
      </c>
      <c r="J204">
        <v>-87.322469499999997</v>
      </c>
      <c r="K204" s="1" t="str">
        <f t="shared" si="26"/>
        <v>Till</v>
      </c>
      <c r="L204" s="1" t="str">
        <f t="shared" si="25"/>
        <v>Grain Mount: 0.25 – 0.50 mm (carbon coated)</v>
      </c>
      <c r="M204">
        <v>1</v>
      </c>
      <c r="N204">
        <v>40.46</v>
      </c>
      <c r="O204">
        <v>3.0000000000000001E-3</v>
      </c>
      <c r="P204">
        <v>1E-3</v>
      </c>
      <c r="R204">
        <v>5.0000000000000001E-3</v>
      </c>
      <c r="T204">
        <v>49.281999999999996</v>
      </c>
      <c r="U204">
        <v>2E-3</v>
      </c>
      <c r="V204">
        <v>0.26700000000000002</v>
      </c>
      <c r="W204">
        <v>9.0150000000000006</v>
      </c>
      <c r="X204">
        <v>2.4E-2</v>
      </c>
      <c r="Y204">
        <v>0.46600000000000003</v>
      </c>
    </row>
    <row r="205" spans="1:25" x14ac:dyDescent="0.3">
      <c r="A205" t="s">
        <v>840</v>
      </c>
      <c r="B205" t="s">
        <v>841</v>
      </c>
      <c r="C205" t="s">
        <v>842</v>
      </c>
      <c r="D205" s="1" t="str">
        <f t="shared" si="28"/>
        <v>21:1190</v>
      </c>
      <c r="E205" s="1" t="str">
        <f t="shared" si="27"/>
        <v>21:0387</v>
      </c>
      <c r="F205" t="s">
        <v>336</v>
      </c>
      <c r="G205" t="s">
        <v>843</v>
      </c>
      <c r="I205">
        <v>66.779137599999999</v>
      </c>
      <c r="J205">
        <v>-87.322469499999997</v>
      </c>
      <c r="K205" s="1" t="str">
        <f t="shared" si="26"/>
        <v>Till</v>
      </c>
      <c r="L205" s="1" t="str">
        <f t="shared" si="25"/>
        <v>Grain Mount: 0.25 – 0.50 mm (carbon coated)</v>
      </c>
      <c r="M205">
        <v>1</v>
      </c>
      <c r="N205">
        <v>40.362000000000002</v>
      </c>
      <c r="O205">
        <v>2E-3</v>
      </c>
      <c r="P205">
        <v>1E-3</v>
      </c>
      <c r="R205">
        <v>1E-3</v>
      </c>
      <c r="T205">
        <v>49.582999999999998</v>
      </c>
      <c r="U205">
        <v>1E-3</v>
      </c>
      <c r="V205">
        <v>0.13900000000000001</v>
      </c>
      <c r="W205">
        <v>8.9390000000000001</v>
      </c>
      <c r="X205">
        <v>1.7000000000000001E-2</v>
      </c>
      <c r="Y205">
        <v>0.46300000000000002</v>
      </c>
    </row>
    <row r="206" spans="1:25" x14ac:dyDescent="0.3">
      <c r="A206" t="s">
        <v>844</v>
      </c>
      <c r="B206" t="s">
        <v>845</v>
      </c>
      <c r="C206" t="s">
        <v>846</v>
      </c>
      <c r="D206" s="1" t="str">
        <f t="shared" si="28"/>
        <v>21:1190</v>
      </c>
      <c r="E206" s="1" t="str">
        <f t="shared" si="27"/>
        <v>21:0387</v>
      </c>
      <c r="F206" t="s">
        <v>336</v>
      </c>
      <c r="G206" t="s">
        <v>847</v>
      </c>
      <c r="I206">
        <v>66.779137599999999</v>
      </c>
      <c r="J206">
        <v>-87.322469499999997</v>
      </c>
      <c r="K206" s="1" t="str">
        <f t="shared" si="26"/>
        <v>Till</v>
      </c>
      <c r="L206" s="1" t="str">
        <f t="shared" si="25"/>
        <v>Grain Mount: 0.25 – 0.50 mm (carbon coated)</v>
      </c>
      <c r="M206">
        <v>1</v>
      </c>
      <c r="N206">
        <v>39.688000000000002</v>
      </c>
      <c r="O206">
        <v>1E-3</v>
      </c>
      <c r="P206">
        <v>1E-3</v>
      </c>
      <c r="R206">
        <v>4.0000000000000001E-3</v>
      </c>
      <c r="T206">
        <v>48.521000000000001</v>
      </c>
      <c r="U206">
        <v>3.0000000000000001E-3</v>
      </c>
      <c r="V206">
        <v>0.14599999999999999</v>
      </c>
      <c r="W206">
        <v>9.891</v>
      </c>
      <c r="X206">
        <v>1.4999999999999999E-2</v>
      </c>
      <c r="Y206">
        <v>0.44400000000000001</v>
      </c>
    </row>
    <row r="207" spans="1:25" x14ac:dyDescent="0.3">
      <c r="A207" t="s">
        <v>848</v>
      </c>
      <c r="B207" t="s">
        <v>849</v>
      </c>
      <c r="C207" t="s">
        <v>850</v>
      </c>
      <c r="D207" s="1" t="str">
        <f t="shared" si="28"/>
        <v>21:1190</v>
      </c>
      <c r="E207" s="1" t="str">
        <f t="shared" si="27"/>
        <v>21:0387</v>
      </c>
      <c r="F207" t="s">
        <v>336</v>
      </c>
      <c r="G207" t="s">
        <v>851</v>
      </c>
      <c r="I207">
        <v>66.779137599999999</v>
      </c>
      <c r="J207">
        <v>-87.322469499999997</v>
      </c>
      <c r="K207" s="1" t="str">
        <f t="shared" si="26"/>
        <v>Till</v>
      </c>
      <c r="L207" s="1" t="str">
        <f t="shared" si="25"/>
        <v>Grain Mount: 0.25 – 0.50 mm (carbon coated)</v>
      </c>
      <c r="M207">
        <v>1</v>
      </c>
      <c r="N207">
        <v>40.048000000000002</v>
      </c>
      <c r="O207">
        <v>1E-3</v>
      </c>
      <c r="P207">
        <v>1E-3</v>
      </c>
      <c r="R207">
        <v>4.0000000000000001E-3</v>
      </c>
      <c r="T207">
        <v>48.418999999999997</v>
      </c>
      <c r="U207">
        <v>1E-3</v>
      </c>
      <c r="V207">
        <v>0.113</v>
      </c>
      <c r="W207">
        <v>10.132999999999999</v>
      </c>
      <c r="X207">
        <v>2.5999999999999999E-2</v>
      </c>
      <c r="Y207">
        <v>0.36199999999999999</v>
      </c>
    </row>
    <row r="208" spans="1:25" x14ac:dyDescent="0.3">
      <c r="A208" t="s">
        <v>852</v>
      </c>
      <c r="B208" t="s">
        <v>853</v>
      </c>
      <c r="C208" t="s">
        <v>854</v>
      </c>
      <c r="D208" s="1" t="str">
        <f t="shared" si="28"/>
        <v>21:1190</v>
      </c>
      <c r="E208" s="1" t="str">
        <f t="shared" si="27"/>
        <v>21:0387</v>
      </c>
      <c r="F208" t="s">
        <v>336</v>
      </c>
      <c r="G208" t="s">
        <v>855</v>
      </c>
      <c r="I208">
        <v>66.779137599999999</v>
      </c>
      <c r="J208">
        <v>-87.322469499999997</v>
      </c>
      <c r="K208" s="1" t="str">
        <f t="shared" si="26"/>
        <v>Till</v>
      </c>
      <c r="L208" s="1" t="str">
        <f t="shared" si="25"/>
        <v>Grain Mount: 0.25 – 0.50 mm (carbon coated)</v>
      </c>
      <c r="M208">
        <v>1</v>
      </c>
      <c r="N208">
        <v>39.9</v>
      </c>
      <c r="O208">
        <v>1E-3</v>
      </c>
      <c r="P208">
        <v>1E-3</v>
      </c>
      <c r="R208">
        <v>1E-3</v>
      </c>
      <c r="T208">
        <v>47.026000000000003</v>
      </c>
      <c r="U208">
        <v>1E-3</v>
      </c>
      <c r="V208">
        <v>0.19500000000000001</v>
      </c>
      <c r="W208">
        <v>11.568</v>
      </c>
      <c r="X208">
        <v>1.9E-2</v>
      </c>
      <c r="Y208">
        <v>0.376</v>
      </c>
    </row>
    <row r="209" spans="1:25" x14ac:dyDescent="0.3">
      <c r="A209" t="s">
        <v>856</v>
      </c>
      <c r="B209" t="s">
        <v>857</v>
      </c>
      <c r="C209" t="s">
        <v>858</v>
      </c>
      <c r="D209" s="1" t="str">
        <f t="shared" si="28"/>
        <v>21:1190</v>
      </c>
      <c r="E209" s="1" t="str">
        <f t="shared" si="27"/>
        <v>21:0387</v>
      </c>
      <c r="F209" t="s">
        <v>336</v>
      </c>
      <c r="G209" t="s">
        <v>859</v>
      </c>
      <c r="I209">
        <v>66.779137599999999</v>
      </c>
      <c r="J209">
        <v>-87.322469499999997</v>
      </c>
      <c r="K209" s="1" t="str">
        <f t="shared" si="26"/>
        <v>Till</v>
      </c>
      <c r="L209" s="1" t="str">
        <f t="shared" si="25"/>
        <v>Grain Mount: 0.25 – 0.50 mm (carbon coated)</v>
      </c>
      <c r="M209">
        <v>1</v>
      </c>
      <c r="N209">
        <v>40.744</v>
      </c>
      <c r="O209">
        <v>2E-3</v>
      </c>
      <c r="P209">
        <v>1E-3</v>
      </c>
      <c r="R209">
        <v>4.0000000000000001E-3</v>
      </c>
      <c r="T209">
        <v>49.951000000000001</v>
      </c>
      <c r="U209">
        <v>1E-3</v>
      </c>
      <c r="V209">
        <v>0.14000000000000001</v>
      </c>
      <c r="W209">
        <v>8.5239999999999991</v>
      </c>
      <c r="X209">
        <v>1.4E-2</v>
      </c>
      <c r="Y209">
        <v>0.42499999999999999</v>
      </c>
    </row>
    <row r="210" spans="1:25" x14ac:dyDescent="0.3">
      <c r="A210" t="s">
        <v>860</v>
      </c>
      <c r="B210" t="s">
        <v>861</v>
      </c>
      <c r="C210" t="s">
        <v>862</v>
      </c>
      <c r="D210" s="1" t="str">
        <f t="shared" si="28"/>
        <v>21:1190</v>
      </c>
      <c r="E210" s="1" t="str">
        <f t="shared" si="27"/>
        <v>21:0387</v>
      </c>
      <c r="F210" t="s">
        <v>336</v>
      </c>
      <c r="G210" t="s">
        <v>863</v>
      </c>
      <c r="I210">
        <v>66.779137599999999</v>
      </c>
      <c r="J210">
        <v>-87.322469499999997</v>
      </c>
      <c r="K210" s="1" t="str">
        <f t="shared" si="26"/>
        <v>Till</v>
      </c>
      <c r="L210" s="1" t="str">
        <f t="shared" si="25"/>
        <v>Grain Mount: 0.25 – 0.50 mm (carbon coated)</v>
      </c>
      <c r="M210">
        <v>1</v>
      </c>
      <c r="N210">
        <v>40.72</v>
      </c>
      <c r="O210">
        <v>1E-3</v>
      </c>
      <c r="P210">
        <v>1E-3</v>
      </c>
      <c r="R210">
        <v>1E-3</v>
      </c>
      <c r="T210">
        <v>48.750999999999998</v>
      </c>
      <c r="U210">
        <v>5.0000000000000001E-3</v>
      </c>
      <c r="V210">
        <v>0.14099999999999999</v>
      </c>
      <c r="W210">
        <v>9.7710000000000008</v>
      </c>
      <c r="X210">
        <v>2.1999999999999999E-2</v>
      </c>
      <c r="Y210">
        <v>0.46100000000000002</v>
      </c>
    </row>
    <row r="211" spans="1:25" x14ac:dyDescent="0.3">
      <c r="A211" t="s">
        <v>864</v>
      </c>
      <c r="B211" t="s">
        <v>865</v>
      </c>
      <c r="C211" t="s">
        <v>866</v>
      </c>
      <c r="D211" s="1" t="str">
        <f t="shared" si="28"/>
        <v>21:1190</v>
      </c>
      <c r="E211" s="1" t="str">
        <f t="shared" si="27"/>
        <v>21:0387</v>
      </c>
      <c r="F211" t="s">
        <v>336</v>
      </c>
      <c r="G211" t="s">
        <v>867</v>
      </c>
      <c r="I211">
        <v>66.779137599999999</v>
      </c>
      <c r="J211">
        <v>-87.322469499999997</v>
      </c>
      <c r="K211" s="1" t="str">
        <f t="shared" si="26"/>
        <v>Till</v>
      </c>
      <c r="L211" s="1" t="str">
        <f t="shared" si="25"/>
        <v>Grain Mount: 0.25 – 0.50 mm (carbon coated)</v>
      </c>
      <c r="M211">
        <v>1</v>
      </c>
      <c r="N211">
        <v>40.520000000000003</v>
      </c>
      <c r="O211">
        <v>1E-3</v>
      </c>
      <c r="P211">
        <v>1E-3</v>
      </c>
      <c r="R211">
        <v>6.0000000000000001E-3</v>
      </c>
      <c r="T211">
        <v>48.780999999999999</v>
      </c>
      <c r="U211">
        <v>3.0000000000000001E-3</v>
      </c>
      <c r="V211">
        <v>0.14000000000000001</v>
      </c>
      <c r="W211">
        <v>9.85</v>
      </c>
      <c r="X211">
        <v>1.7000000000000001E-2</v>
      </c>
      <c r="Y211">
        <v>0.34899999999999998</v>
      </c>
    </row>
    <row r="212" spans="1:25" x14ac:dyDescent="0.3">
      <c r="A212" t="s">
        <v>868</v>
      </c>
      <c r="B212" t="s">
        <v>869</v>
      </c>
      <c r="C212" t="s">
        <v>870</v>
      </c>
      <c r="D212" s="1" t="str">
        <f t="shared" si="28"/>
        <v>21:1190</v>
      </c>
      <c r="E212" s="1" t="str">
        <f t="shared" si="27"/>
        <v>21:0387</v>
      </c>
      <c r="F212" t="s">
        <v>336</v>
      </c>
      <c r="G212" t="s">
        <v>871</v>
      </c>
      <c r="I212">
        <v>66.779137599999999</v>
      </c>
      <c r="J212">
        <v>-87.322469499999997</v>
      </c>
      <c r="K212" s="1" t="str">
        <f t="shared" si="26"/>
        <v>Till</v>
      </c>
      <c r="L212" s="1" t="str">
        <f t="shared" si="25"/>
        <v>Grain Mount: 0.25 – 0.50 mm (carbon coated)</v>
      </c>
      <c r="M212">
        <v>1</v>
      </c>
      <c r="N212">
        <v>40.939</v>
      </c>
      <c r="O212">
        <v>1E-3</v>
      </c>
      <c r="P212">
        <v>1E-3</v>
      </c>
      <c r="R212">
        <v>2E-3</v>
      </c>
      <c r="T212">
        <v>49.161000000000001</v>
      </c>
      <c r="U212">
        <v>4.0000000000000001E-3</v>
      </c>
      <c r="V212">
        <v>0.13600000000000001</v>
      </c>
      <c r="W212">
        <v>9.4469999999999992</v>
      </c>
      <c r="X212">
        <v>2.4E-2</v>
      </c>
      <c r="Y212">
        <v>0.41199999999999998</v>
      </c>
    </row>
    <row r="213" spans="1:25" x14ac:dyDescent="0.3">
      <c r="A213" t="s">
        <v>872</v>
      </c>
      <c r="B213" t="s">
        <v>873</v>
      </c>
      <c r="C213" t="s">
        <v>874</v>
      </c>
      <c r="D213" s="1" t="str">
        <f t="shared" si="28"/>
        <v>21:1190</v>
      </c>
      <c r="E213" s="1" t="str">
        <f t="shared" si="27"/>
        <v>21:0387</v>
      </c>
      <c r="F213" t="s">
        <v>336</v>
      </c>
      <c r="G213" t="s">
        <v>875</v>
      </c>
      <c r="I213">
        <v>66.779137599999999</v>
      </c>
      <c r="J213">
        <v>-87.322469499999997</v>
      </c>
      <c r="K213" s="1" t="str">
        <f t="shared" si="26"/>
        <v>Till</v>
      </c>
      <c r="L213" s="1" t="str">
        <f t="shared" si="25"/>
        <v>Grain Mount: 0.25 – 0.50 mm (carbon coated)</v>
      </c>
      <c r="M213">
        <v>1</v>
      </c>
      <c r="N213">
        <v>40.551000000000002</v>
      </c>
      <c r="O213">
        <v>1.9E-2</v>
      </c>
      <c r="P213">
        <v>1E-3</v>
      </c>
      <c r="R213">
        <v>1E-3</v>
      </c>
      <c r="T213">
        <v>48.901000000000003</v>
      </c>
      <c r="U213">
        <v>5.0000000000000001E-3</v>
      </c>
      <c r="V213">
        <v>0.14499999999999999</v>
      </c>
      <c r="W213">
        <v>9.6010000000000009</v>
      </c>
      <c r="X213">
        <v>2.3E-2</v>
      </c>
      <c r="Y213">
        <v>0.46300000000000002</v>
      </c>
    </row>
    <row r="214" spans="1:25" x14ac:dyDescent="0.3">
      <c r="A214" t="s">
        <v>876</v>
      </c>
      <c r="B214" t="s">
        <v>877</v>
      </c>
      <c r="C214" t="s">
        <v>878</v>
      </c>
      <c r="D214" s="1" t="str">
        <f t="shared" si="28"/>
        <v>21:1190</v>
      </c>
      <c r="E214" s="1" t="str">
        <f t="shared" si="27"/>
        <v>21:0387</v>
      </c>
      <c r="F214" t="s">
        <v>336</v>
      </c>
      <c r="G214" t="s">
        <v>879</v>
      </c>
      <c r="I214">
        <v>66.779137599999999</v>
      </c>
      <c r="J214">
        <v>-87.322469499999997</v>
      </c>
      <c r="K214" s="1" t="str">
        <f t="shared" si="26"/>
        <v>Till</v>
      </c>
      <c r="L214" s="1" t="str">
        <f t="shared" si="25"/>
        <v>Grain Mount: 0.25 – 0.50 mm (carbon coated)</v>
      </c>
      <c r="M214">
        <v>1</v>
      </c>
      <c r="N214">
        <v>40.613999999999997</v>
      </c>
      <c r="O214">
        <v>8.0000000000000002E-3</v>
      </c>
      <c r="P214">
        <v>1E-3</v>
      </c>
      <c r="R214">
        <v>1E-3</v>
      </c>
      <c r="T214">
        <v>49.755000000000003</v>
      </c>
      <c r="U214">
        <v>3.0000000000000001E-3</v>
      </c>
      <c r="V214">
        <v>0.113</v>
      </c>
      <c r="W214">
        <v>8.4979999999999993</v>
      </c>
      <c r="X214">
        <v>1.2999999999999999E-2</v>
      </c>
      <c r="Y214">
        <v>0.435</v>
      </c>
    </row>
    <row r="215" spans="1:25" x14ac:dyDescent="0.3">
      <c r="A215" t="s">
        <v>880</v>
      </c>
      <c r="B215" t="s">
        <v>881</v>
      </c>
      <c r="C215" t="s">
        <v>882</v>
      </c>
      <c r="D215" s="1" t="str">
        <f t="shared" si="28"/>
        <v>21:1190</v>
      </c>
      <c r="E215" s="1" t="str">
        <f t="shared" si="27"/>
        <v>21:0387</v>
      </c>
      <c r="F215" t="s">
        <v>336</v>
      </c>
      <c r="G215" t="s">
        <v>883</v>
      </c>
      <c r="I215">
        <v>66.779137599999999</v>
      </c>
      <c r="J215">
        <v>-87.322469499999997</v>
      </c>
      <c r="K215" s="1" t="str">
        <f t="shared" si="26"/>
        <v>Till</v>
      </c>
      <c r="L215" s="1" t="str">
        <f t="shared" si="25"/>
        <v>Grain Mount: 0.25 – 0.50 mm (carbon coated)</v>
      </c>
      <c r="M215">
        <v>1</v>
      </c>
      <c r="N215">
        <v>39.856999999999999</v>
      </c>
      <c r="O215">
        <v>1E-3</v>
      </c>
      <c r="P215">
        <v>2E-3</v>
      </c>
      <c r="R215">
        <v>1E-3</v>
      </c>
      <c r="T215">
        <v>47.417999999999999</v>
      </c>
      <c r="U215">
        <v>8.0000000000000002E-3</v>
      </c>
      <c r="V215">
        <v>0.216</v>
      </c>
      <c r="W215">
        <v>11.632</v>
      </c>
      <c r="X215">
        <v>1.6E-2</v>
      </c>
      <c r="Y215">
        <v>0.34499999999999997</v>
      </c>
    </row>
    <row r="216" spans="1:25" x14ac:dyDescent="0.3">
      <c r="A216" t="s">
        <v>884</v>
      </c>
      <c r="B216" t="s">
        <v>885</v>
      </c>
      <c r="C216" t="s">
        <v>886</v>
      </c>
      <c r="D216" s="1" t="str">
        <f t="shared" si="28"/>
        <v>21:1190</v>
      </c>
      <c r="E216" s="1" t="str">
        <f t="shared" si="27"/>
        <v>21:0387</v>
      </c>
      <c r="F216" t="s">
        <v>336</v>
      </c>
      <c r="G216" t="s">
        <v>887</v>
      </c>
      <c r="I216">
        <v>66.779137599999999</v>
      </c>
      <c r="J216">
        <v>-87.322469499999997</v>
      </c>
      <c r="K216" s="1" t="str">
        <f t="shared" si="26"/>
        <v>Till</v>
      </c>
      <c r="L216" s="1" t="str">
        <f t="shared" si="25"/>
        <v>Grain Mount: 0.25 – 0.50 mm (carbon coated)</v>
      </c>
      <c r="M216">
        <v>1</v>
      </c>
      <c r="N216">
        <v>40.305999999999997</v>
      </c>
      <c r="O216">
        <v>1E-3</v>
      </c>
      <c r="P216">
        <v>1E-3</v>
      </c>
      <c r="R216">
        <v>3.0000000000000001E-3</v>
      </c>
      <c r="T216">
        <v>49.081000000000003</v>
      </c>
      <c r="U216">
        <v>1E-3</v>
      </c>
      <c r="V216">
        <v>0.17</v>
      </c>
      <c r="W216">
        <v>9.2430000000000003</v>
      </c>
      <c r="X216">
        <v>1.9E-2</v>
      </c>
      <c r="Y216">
        <v>0.378</v>
      </c>
    </row>
    <row r="217" spans="1:25" x14ac:dyDescent="0.3">
      <c r="A217" t="s">
        <v>888</v>
      </c>
      <c r="B217" t="s">
        <v>889</v>
      </c>
      <c r="C217" t="s">
        <v>890</v>
      </c>
      <c r="D217" s="1" t="str">
        <f t="shared" si="28"/>
        <v>21:1190</v>
      </c>
      <c r="E217" s="1" t="str">
        <f t="shared" si="27"/>
        <v>21:0387</v>
      </c>
      <c r="F217" t="s">
        <v>336</v>
      </c>
      <c r="G217" t="s">
        <v>891</v>
      </c>
      <c r="I217">
        <v>66.779137599999999</v>
      </c>
      <c r="J217">
        <v>-87.322469499999997</v>
      </c>
      <c r="K217" s="1" t="str">
        <f t="shared" si="26"/>
        <v>Till</v>
      </c>
      <c r="L217" s="1" t="str">
        <f t="shared" si="25"/>
        <v>Grain Mount: 0.25 – 0.50 mm (carbon coated)</v>
      </c>
      <c r="M217">
        <v>1</v>
      </c>
      <c r="N217">
        <v>40.064999999999998</v>
      </c>
      <c r="O217">
        <v>1E-3</v>
      </c>
      <c r="P217">
        <v>1E-3</v>
      </c>
      <c r="R217">
        <v>1E-3</v>
      </c>
      <c r="T217">
        <v>48.331000000000003</v>
      </c>
      <c r="U217">
        <v>1E-3</v>
      </c>
      <c r="V217">
        <v>0.157</v>
      </c>
      <c r="W217">
        <v>10.192</v>
      </c>
      <c r="X217">
        <v>1.7000000000000001E-2</v>
      </c>
      <c r="Y217">
        <v>0.35799999999999998</v>
      </c>
    </row>
    <row r="218" spans="1:25" x14ac:dyDescent="0.3">
      <c r="A218" t="s">
        <v>892</v>
      </c>
      <c r="B218" t="s">
        <v>893</v>
      </c>
      <c r="C218" t="s">
        <v>894</v>
      </c>
      <c r="D218" s="1" t="str">
        <f t="shared" si="28"/>
        <v>21:1190</v>
      </c>
      <c r="E218" s="1" t="str">
        <f t="shared" si="27"/>
        <v>21:0387</v>
      </c>
      <c r="F218" t="s">
        <v>336</v>
      </c>
      <c r="G218" t="s">
        <v>895</v>
      </c>
      <c r="I218">
        <v>66.779137599999999</v>
      </c>
      <c r="J218">
        <v>-87.322469499999997</v>
      </c>
      <c r="K218" s="1" t="str">
        <f t="shared" si="26"/>
        <v>Till</v>
      </c>
      <c r="L218" s="1" t="str">
        <f t="shared" si="25"/>
        <v>Grain Mount: 0.25 – 0.50 mm (carbon coated)</v>
      </c>
      <c r="M218">
        <v>1</v>
      </c>
      <c r="N218">
        <v>40.335000000000001</v>
      </c>
      <c r="O218">
        <v>1E-3</v>
      </c>
      <c r="P218">
        <v>1E-3</v>
      </c>
      <c r="R218">
        <v>1E-3</v>
      </c>
      <c r="T218">
        <v>48.472000000000001</v>
      </c>
      <c r="U218">
        <v>7.0000000000000001E-3</v>
      </c>
      <c r="V218">
        <v>0.29299999999999998</v>
      </c>
      <c r="W218">
        <v>10.323</v>
      </c>
      <c r="X218">
        <v>2.7E-2</v>
      </c>
      <c r="Y218">
        <v>0.47299999999999998</v>
      </c>
    </row>
    <row r="219" spans="1:25" x14ac:dyDescent="0.3">
      <c r="A219" t="s">
        <v>896</v>
      </c>
      <c r="B219" t="s">
        <v>897</v>
      </c>
      <c r="C219" t="s">
        <v>898</v>
      </c>
      <c r="D219" s="1" t="str">
        <f t="shared" si="28"/>
        <v>21:1190</v>
      </c>
      <c r="E219" s="1" t="str">
        <f t="shared" si="27"/>
        <v>21:0387</v>
      </c>
      <c r="F219" t="s">
        <v>336</v>
      </c>
      <c r="G219" t="s">
        <v>899</v>
      </c>
      <c r="I219">
        <v>66.779137599999999</v>
      </c>
      <c r="J219">
        <v>-87.322469499999997</v>
      </c>
      <c r="K219" s="1" t="str">
        <f t="shared" si="26"/>
        <v>Till</v>
      </c>
      <c r="L219" s="1" t="str">
        <f t="shared" si="25"/>
        <v>Grain Mount: 0.25 – 0.50 mm (carbon coated)</v>
      </c>
      <c r="M219">
        <v>1</v>
      </c>
      <c r="N219">
        <v>40.594999999999999</v>
      </c>
      <c r="O219">
        <v>1E-3</v>
      </c>
      <c r="P219">
        <v>1E-3</v>
      </c>
      <c r="R219">
        <v>4.0000000000000001E-3</v>
      </c>
      <c r="T219">
        <v>49.338999999999999</v>
      </c>
      <c r="U219">
        <v>1E-3</v>
      </c>
      <c r="V219">
        <v>0.14599999999999999</v>
      </c>
      <c r="W219">
        <v>9.4649999999999999</v>
      </c>
      <c r="X219">
        <v>1.7000000000000001E-2</v>
      </c>
      <c r="Y219">
        <v>0.41699999999999998</v>
      </c>
    </row>
    <row r="220" spans="1:25" x14ac:dyDescent="0.3">
      <c r="A220" t="s">
        <v>900</v>
      </c>
      <c r="B220" t="s">
        <v>901</v>
      </c>
      <c r="C220" t="s">
        <v>902</v>
      </c>
      <c r="D220" s="1" t="str">
        <f t="shared" si="28"/>
        <v>21:1190</v>
      </c>
      <c r="E220" s="1" t="str">
        <f t="shared" si="27"/>
        <v>21:0387</v>
      </c>
      <c r="F220" t="s">
        <v>336</v>
      </c>
      <c r="G220" t="s">
        <v>903</v>
      </c>
      <c r="I220">
        <v>66.779137599999999</v>
      </c>
      <c r="J220">
        <v>-87.322469499999997</v>
      </c>
      <c r="K220" s="1" t="str">
        <f t="shared" si="26"/>
        <v>Till</v>
      </c>
      <c r="L220" s="1" t="str">
        <f t="shared" ref="L220:L241" si="29">HYPERLINK("http://geochem.nrcan.gc.ca/cdogs/content/kwd/kwd080107_e.htm", "Grain Mount: 0.25 – 0.50 mm (carbon coated)")</f>
        <v>Grain Mount: 0.25 – 0.50 mm (carbon coated)</v>
      </c>
      <c r="M220">
        <v>1</v>
      </c>
      <c r="N220">
        <v>40.459000000000003</v>
      </c>
      <c r="O220">
        <v>1E-3</v>
      </c>
      <c r="P220">
        <v>1E-3</v>
      </c>
      <c r="R220">
        <v>3.0000000000000001E-3</v>
      </c>
      <c r="T220">
        <v>48.984000000000002</v>
      </c>
      <c r="U220">
        <v>8.0000000000000002E-3</v>
      </c>
      <c r="V220">
        <v>0.14499999999999999</v>
      </c>
      <c r="W220">
        <v>9.8829999999999991</v>
      </c>
      <c r="X220">
        <v>2.1000000000000001E-2</v>
      </c>
      <c r="Y220">
        <v>0.441</v>
      </c>
    </row>
    <row r="221" spans="1:25" x14ac:dyDescent="0.3">
      <c r="A221" t="s">
        <v>904</v>
      </c>
      <c r="B221" t="s">
        <v>905</v>
      </c>
      <c r="C221" t="s">
        <v>906</v>
      </c>
      <c r="D221" s="1" t="str">
        <f t="shared" si="28"/>
        <v>21:1190</v>
      </c>
      <c r="E221" s="1" t="str">
        <f t="shared" si="27"/>
        <v>21:0387</v>
      </c>
      <c r="F221" t="s">
        <v>336</v>
      </c>
      <c r="G221" t="s">
        <v>907</v>
      </c>
      <c r="I221">
        <v>66.779137599999999</v>
      </c>
      <c r="J221">
        <v>-87.322469499999997</v>
      </c>
      <c r="K221" s="1" t="str">
        <f t="shared" si="26"/>
        <v>Till</v>
      </c>
      <c r="L221" s="1" t="str">
        <f t="shared" si="29"/>
        <v>Grain Mount: 0.25 – 0.50 mm (carbon coated)</v>
      </c>
      <c r="M221">
        <v>1</v>
      </c>
      <c r="N221">
        <v>40.698999999999998</v>
      </c>
      <c r="O221">
        <v>5.0000000000000001E-3</v>
      </c>
      <c r="P221">
        <v>4.0000000000000001E-3</v>
      </c>
      <c r="R221">
        <v>1E-3</v>
      </c>
      <c r="T221">
        <v>48.945999999999998</v>
      </c>
      <c r="U221">
        <v>2E-3</v>
      </c>
      <c r="V221">
        <v>0.13600000000000001</v>
      </c>
      <c r="W221">
        <v>9.8219999999999992</v>
      </c>
      <c r="X221">
        <v>2.5999999999999999E-2</v>
      </c>
      <c r="Y221">
        <v>0.47699999999999998</v>
      </c>
    </row>
    <row r="222" spans="1:25" x14ac:dyDescent="0.3">
      <c r="A222" t="s">
        <v>908</v>
      </c>
      <c r="B222" t="s">
        <v>909</v>
      </c>
      <c r="C222" t="s">
        <v>910</v>
      </c>
      <c r="D222" s="1" t="str">
        <f t="shared" si="28"/>
        <v>21:1190</v>
      </c>
      <c r="E222" s="1" t="str">
        <f t="shared" si="27"/>
        <v>21:0387</v>
      </c>
      <c r="F222" t="s">
        <v>336</v>
      </c>
      <c r="G222" t="s">
        <v>911</v>
      </c>
      <c r="I222">
        <v>66.779137599999999</v>
      </c>
      <c r="J222">
        <v>-87.322469499999997</v>
      </c>
      <c r="K222" s="1" t="str">
        <f t="shared" si="26"/>
        <v>Till</v>
      </c>
      <c r="L222" s="1" t="str">
        <f t="shared" si="29"/>
        <v>Grain Mount: 0.25 – 0.50 mm (carbon coated)</v>
      </c>
      <c r="M222">
        <v>1</v>
      </c>
      <c r="N222">
        <v>40.500999999999998</v>
      </c>
      <c r="O222">
        <v>1E-3</v>
      </c>
      <c r="P222">
        <v>1E-3</v>
      </c>
      <c r="R222">
        <v>1E-3</v>
      </c>
      <c r="T222">
        <v>49.607999999999997</v>
      </c>
      <c r="U222">
        <v>1E-3</v>
      </c>
      <c r="V222">
        <v>0.155</v>
      </c>
      <c r="W222">
        <v>9.1929999999999996</v>
      </c>
      <c r="X222">
        <v>2.5000000000000001E-2</v>
      </c>
      <c r="Y222">
        <v>0.43099999999999999</v>
      </c>
    </row>
    <row r="223" spans="1:25" x14ac:dyDescent="0.3">
      <c r="A223" t="s">
        <v>912</v>
      </c>
      <c r="B223" t="s">
        <v>913</v>
      </c>
      <c r="C223" t="s">
        <v>914</v>
      </c>
      <c r="D223" s="1" t="str">
        <f t="shared" si="28"/>
        <v>21:1190</v>
      </c>
      <c r="E223" s="1" t="str">
        <f t="shared" si="27"/>
        <v>21:0387</v>
      </c>
      <c r="F223" t="s">
        <v>336</v>
      </c>
      <c r="G223" t="s">
        <v>915</v>
      </c>
      <c r="I223">
        <v>66.779137599999999</v>
      </c>
      <c r="J223">
        <v>-87.322469499999997</v>
      </c>
      <c r="K223" s="1" t="str">
        <f t="shared" ref="K223:K241" si="30">HYPERLINK("http://geochem.nrcan.gc.ca/cdogs/content/kwd/kwd020044_e.htm", "Till")</f>
        <v>Till</v>
      </c>
      <c r="L223" s="1" t="str">
        <f t="shared" si="29"/>
        <v>Grain Mount: 0.25 – 0.50 mm (carbon coated)</v>
      </c>
      <c r="M223">
        <v>1</v>
      </c>
      <c r="N223">
        <v>40.082999999999998</v>
      </c>
      <c r="O223">
        <v>3.0000000000000001E-3</v>
      </c>
      <c r="P223">
        <v>2E-3</v>
      </c>
      <c r="R223">
        <v>6.0000000000000001E-3</v>
      </c>
      <c r="T223">
        <v>49.73</v>
      </c>
      <c r="U223">
        <v>2E-3</v>
      </c>
      <c r="V223">
        <v>0.14299999999999999</v>
      </c>
      <c r="W223">
        <v>8.8369999999999997</v>
      </c>
      <c r="X223">
        <v>1.7000000000000001E-2</v>
      </c>
      <c r="Y223">
        <v>0.48399999999999999</v>
      </c>
    </row>
    <row r="224" spans="1:25" x14ac:dyDescent="0.3">
      <c r="A224" t="s">
        <v>916</v>
      </c>
      <c r="B224" t="s">
        <v>917</v>
      </c>
      <c r="C224" t="s">
        <v>918</v>
      </c>
      <c r="D224" s="1" t="str">
        <f t="shared" si="28"/>
        <v>21:1190</v>
      </c>
      <c r="E224" s="1" t="str">
        <f t="shared" si="27"/>
        <v>21:0387</v>
      </c>
      <c r="F224" t="s">
        <v>336</v>
      </c>
      <c r="G224" t="s">
        <v>919</v>
      </c>
      <c r="I224">
        <v>66.779137599999999</v>
      </c>
      <c r="J224">
        <v>-87.322469499999997</v>
      </c>
      <c r="K224" s="1" t="str">
        <f t="shared" si="30"/>
        <v>Till</v>
      </c>
      <c r="L224" s="1" t="str">
        <f t="shared" si="29"/>
        <v>Grain Mount: 0.25 – 0.50 mm (carbon coated)</v>
      </c>
      <c r="M224">
        <v>1</v>
      </c>
      <c r="N224">
        <v>39.517000000000003</v>
      </c>
      <c r="O224">
        <v>2E-3</v>
      </c>
      <c r="P224">
        <v>1E-3</v>
      </c>
      <c r="R224">
        <v>1E-3</v>
      </c>
      <c r="T224">
        <v>47.762999999999998</v>
      </c>
      <c r="U224">
        <v>1E-3</v>
      </c>
      <c r="V224">
        <v>0.17699999999999999</v>
      </c>
      <c r="W224">
        <v>10.609</v>
      </c>
      <c r="X224">
        <v>3.1E-2</v>
      </c>
      <c r="Y224">
        <v>0.42699999999999999</v>
      </c>
    </row>
    <row r="225" spans="1:25" x14ac:dyDescent="0.3">
      <c r="A225" t="s">
        <v>920</v>
      </c>
      <c r="B225" t="s">
        <v>921</v>
      </c>
      <c r="C225" t="s">
        <v>922</v>
      </c>
      <c r="D225" s="1" t="str">
        <f t="shared" si="28"/>
        <v>21:1190</v>
      </c>
      <c r="E225" s="1" t="str">
        <f t="shared" ref="E225:E241" si="31">HYPERLINK("http://geochem.nrcan.gc.ca/cdogs/content/svy/svy210387_e.htm", "21:0387")</f>
        <v>21:0387</v>
      </c>
      <c r="F225" t="s">
        <v>336</v>
      </c>
      <c r="G225" t="s">
        <v>923</v>
      </c>
      <c r="I225">
        <v>66.779137599999999</v>
      </c>
      <c r="J225">
        <v>-87.322469499999997</v>
      </c>
      <c r="K225" s="1" t="str">
        <f t="shared" si="30"/>
        <v>Till</v>
      </c>
      <c r="L225" s="1" t="str">
        <f t="shared" si="29"/>
        <v>Grain Mount: 0.25 – 0.50 mm (carbon coated)</v>
      </c>
      <c r="M225">
        <v>1</v>
      </c>
      <c r="N225">
        <v>39.845999999999997</v>
      </c>
      <c r="O225">
        <v>1E-3</v>
      </c>
      <c r="P225">
        <v>1E-3</v>
      </c>
      <c r="R225">
        <v>1E-3</v>
      </c>
      <c r="T225">
        <v>48.99</v>
      </c>
      <c r="U225">
        <v>1E-3</v>
      </c>
      <c r="V225">
        <v>0.15</v>
      </c>
      <c r="W225">
        <v>9.7919999999999998</v>
      </c>
      <c r="X225">
        <v>1.9E-2</v>
      </c>
      <c r="Y225">
        <v>0.47</v>
      </c>
    </row>
    <row r="226" spans="1:25" x14ac:dyDescent="0.3">
      <c r="A226" t="s">
        <v>924</v>
      </c>
      <c r="B226" t="s">
        <v>925</v>
      </c>
      <c r="C226" t="s">
        <v>926</v>
      </c>
      <c r="D226" s="1" t="str">
        <f t="shared" si="28"/>
        <v>21:1190</v>
      </c>
      <c r="E226" s="1" t="str">
        <f t="shared" si="31"/>
        <v>21:0387</v>
      </c>
      <c r="F226" t="s">
        <v>336</v>
      </c>
      <c r="G226" t="s">
        <v>927</v>
      </c>
      <c r="I226">
        <v>66.779137599999999</v>
      </c>
      <c r="J226">
        <v>-87.322469499999997</v>
      </c>
      <c r="K226" s="1" t="str">
        <f t="shared" si="30"/>
        <v>Till</v>
      </c>
      <c r="L226" s="1" t="str">
        <f t="shared" si="29"/>
        <v>Grain Mount: 0.25 – 0.50 mm (carbon coated)</v>
      </c>
      <c r="M226">
        <v>1</v>
      </c>
      <c r="N226">
        <v>39.909999999999997</v>
      </c>
      <c r="O226">
        <v>2E-3</v>
      </c>
      <c r="P226">
        <v>1E-3</v>
      </c>
      <c r="R226">
        <v>4.0000000000000001E-3</v>
      </c>
      <c r="T226">
        <v>48.738999999999997</v>
      </c>
      <c r="U226">
        <v>0.01</v>
      </c>
      <c r="V226">
        <v>0.13800000000000001</v>
      </c>
      <c r="W226">
        <v>9.9339999999999993</v>
      </c>
      <c r="X226">
        <v>2.5000000000000001E-2</v>
      </c>
      <c r="Y226">
        <v>0.39200000000000002</v>
      </c>
    </row>
    <row r="227" spans="1:25" x14ac:dyDescent="0.3">
      <c r="A227" t="s">
        <v>928</v>
      </c>
      <c r="B227" t="s">
        <v>929</v>
      </c>
      <c r="C227" t="s">
        <v>930</v>
      </c>
      <c r="D227" s="1" t="str">
        <f t="shared" si="28"/>
        <v>21:1190</v>
      </c>
      <c r="E227" s="1" t="str">
        <f t="shared" si="31"/>
        <v>21:0387</v>
      </c>
      <c r="F227" t="s">
        <v>336</v>
      </c>
      <c r="G227" t="s">
        <v>931</v>
      </c>
      <c r="I227">
        <v>66.779137599999999</v>
      </c>
      <c r="J227">
        <v>-87.322469499999997</v>
      </c>
      <c r="K227" s="1" t="str">
        <f t="shared" si="30"/>
        <v>Till</v>
      </c>
      <c r="L227" s="1" t="str">
        <f t="shared" si="29"/>
        <v>Grain Mount: 0.25 – 0.50 mm (carbon coated)</v>
      </c>
      <c r="M227">
        <v>1</v>
      </c>
      <c r="N227">
        <v>40.58</v>
      </c>
      <c r="O227">
        <v>3.0000000000000001E-3</v>
      </c>
      <c r="P227">
        <v>1E-3</v>
      </c>
      <c r="R227">
        <v>2E-3</v>
      </c>
      <c r="T227">
        <v>48.826000000000001</v>
      </c>
      <c r="U227">
        <v>5.0000000000000001E-3</v>
      </c>
      <c r="V227">
        <v>0.16</v>
      </c>
      <c r="W227">
        <v>9.6359999999999992</v>
      </c>
      <c r="X227">
        <v>2.8000000000000001E-2</v>
      </c>
      <c r="Y227">
        <v>0.40500000000000003</v>
      </c>
    </row>
    <row r="228" spans="1:25" x14ac:dyDescent="0.3">
      <c r="A228" t="s">
        <v>932</v>
      </c>
      <c r="B228" t="s">
        <v>933</v>
      </c>
      <c r="C228" t="s">
        <v>934</v>
      </c>
      <c r="D228" s="1" t="str">
        <f t="shared" si="28"/>
        <v>21:1190</v>
      </c>
      <c r="E228" s="1" t="str">
        <f t="shared" si="31"/>
        <v>21:0387</v>
      </c>
      <c r="F228" t="s">
        <v>336</v>
      </c>
      <c r="G228" t="s">
        <v>935</v>
      </c>
      <c r="I228">
        <v>66.779137599999999</v>
      </c>
      <c r="J228">
        <v>-87.322469499999997</v>
      </c>
      <c r="K228" s="1" t="str">
        <f t="shared" si="30"/>
        <v>Till</v>
      </c>
      <c r="L228" s="1" t="str">
        <f t="shared" si="29"/>
        <v>Grain Mount: 0.25 – 0.50 mm (carbon coated)</v>
      </c>
      <c r="M228">
        <v>1</v>
      </c>
      <c r="N228">
        <v>40.372999999999998</v>
      </c>
      <c r="O228">
        <v>4.0000000000000001E-3</v>
      </c>
      <c r="P228">
        <v>1E-3</v>
      </c>
      <c r="R228">
        <v>2E-3</v>
      </c>
      <c r="T228">
        <v>48.325000000000003</v>
      </c>
      <c r="U228">
        <v>1E-3</v>
      </c>
      <c r="V228">
        <v>0.16600000000000001</v>
      </c>
      <c r="W228">
        <v>10.362</v>
      </c>
      <c r="X228">
        <v>2.5000000000000001E-2</v>
      </c>
      <c r="Y228">
        <v>0.42699999999999999</v>
      </c>
    </row>
    <row r="229" spans="1:25" x14ac:dyDescent="0.3">
      <c r="A229" t="s">
        <v>936</v>
      </c>
      <c r="B229" t="s">
        <v>937</v>
      </c>
      <c r="C229" t="s">
        <v>938</v>
      </c>
      <c r="D229" s="1" t="str">
        <f t="shared" si="28"/>
        <v>21:1190</v>
      </c>
      <c r="E229" s="1" t="str">
        <f t="shared" si="31"/>
        <v>21:0387</v>
      </c>
      <c r="F229" t="s">
        <v>336</v>
      </c>
      <c r="G229" t="s">
        <v>939</v>
      </c>
      <c r="I229">
        <v>66.779137599999999</v>
      </c>
      <c r="J229">
        <v>-87.322469499999997</v>
      </c>
      <c r="K229" s="1" t="str">
        <f t="shared" si="30"/>
        <v>Till</v>
      </c>
      <c r="L229" s="1" t="str">
        <f t="shared" si="29"/>
        <v>Grain Mount: 0.25 – 0.50 mm (carbon coated)</v>
      </c>
      <c r="M229">
        <v>1</v>
      </c>
      <c r="N229">
        <v>40.622</v>
      </c>
      <c r="O229">
        <v>1E-3</v>
      </c>
      <c r="P229">
        <v>3.0000000000000001E-3</v>
      </c>
      <c r="R229">
        <v>1E-3</v>
      </c>
      <c r="T229">
        <v>48.223999999999997</v>
      </c>
      <c r="U229">
        <v>1E-3</v>
      </c>
      <c r="V229">
        <v>0.183</v>
      </c>
      <c r="W229">
        <v>10.532999999999999</v>
      </c>
      <c r="X229">
        <v>0.02</v>
      </c>
      <c r="Y229">
        <v>0.41899999999999998</v>
      </c>
    </row>
    <row r="230" spans="1:25" x14ac:dyDescent="0.3">
      <c r="A230" t="s">
        <v>940</v>
      </c>
      <c r="B230" t="s">
        <v>941</v>
      </c>
      <c r="C230" t="s">
        <v>942</v>
      </c>
      <c r="D230" s="1" t="str">
        <f t="shared" si="28"/>
        <v>21:1190</v>
      </c>
      <c r="E230" s="1" t="str">
        <f t="shared" si="31"/>
        <v>21:0387</v>
      </c>
      <c r="F230" t="s">
        <v>336</v>
      </c>
      <c r="G230" t="s">
        <v>943</v>
      </c>
      <c r="I230">
        <v>66.779137599999999</v>
      </c>
      <c r="J230">
        <v>-87.322469499999997</v>
      </c>
      <c r="K230" s="1" t="str">
        <f t="shared" si="30"/>
        <v>Till</v>
      </c>
      <c r="L230" s="1" t="str">
        <f t="shared" si="29"/>
        <v>Grain Mount: 0.25 – 0.50 mm (carbon coated)</v>
      </c>
      <c r="M230">
        <v>1</v>
      </c>
      <c r="N230">
        <v>40.639000000000003</v>
      </c>
      <c r="O230">
        <v>1E-3</v>
      </c>
      <c r="P230">
        <v>1E-3</v>
      </c>
      <c r="R230">
        <v>5.0000000000000001E-3</v>
      </c>
      <c r="T230">
        <v>49.381</v>
      </c>
      <c r="U230">
        <v>3.0000000000000001E-3</v>
      </c>
      <c r="V230">
        <v>0.155</v>
      </c>
      <c r="W230">
        <v>9.1430000000000007</v>
      </c>
      <c r="X230">
        <v>8.0000000000000002E-3</v>
      </c>
      <c r="Y230">
        <v>0.42799999999999999</v>
      </c>
    </row>
    <row r="231" spans="1:25" x14ac:dyDescent="0.3">
      <c r="A231" t="s">
        <v>944</v>
      </c>
      <c r="B231" t="s">
        <v>945</v>
      </c>
      <c r="C231" t="s">
        <v>946</v>
      </c>
      <c r="D231" s="1" t="str">
        <f t="shared" si="28"/>
        <v>21:1190</v>
      </c>
      <c r="E231" s="1" t="str">
        <f t="shared" si="31"/>
        <v>21:0387</v>
      </c>
      <c r="F231" t="s">
        <v>336</v>
      </c>
      <c r="G231" t="s">
        <v>947</v>
      </c>
      <c r="I231">
        <v>66.779137599999999</v>
      </c>
      <c r="J231">
        <v>-87.322469499999997</v>
      </c>
      <c r="K231" s="1" t="str">
        <f t="shared" si="30"/>
        <v>Till</v>
      </c>
      <c r="L231" s="1" t="str">
        <f t="shared" si="29"/>
        <v>Grain Mount: 0.25 – 0.50 mm (carbon coated)</v>
      </c>
      <c r="M231">
        <v>1</v>
      </c>
      <c r="N231">
        <v>40.386000000000003</v>
      </c>
      <c r="O231">
        <v>1E-3</v>
      </c>
      <c r="P231">
        <v>2E-3</v>
      </c>
      <c r="R231">
        <v>1E-3</v>
      </c>
      <c r="T231">
        <v>49.280999999999999</v>
      </c>
      <c r="U231">
        <v>3.0000000000000001E-3</v>
      </c>
      <c r="V231">
        <v>0.14000000000000001</v>
      </c>
      <c r="W231">
        <v>8.98</v>
      </c>
      <c r="X231">
        <v>1.2999999999999999E-2</v>
      </c>
      <c r="Y231">
        <v>0.45900000000000002</v>
      </c>
    </row>
    <row r="232" spans="1:25" x14ac:dyDescent="0.3">
      <c r="A232" t="s">
        <v>948</v>
      </c>
      <c r="B232" t="s">
        <v>949</v>
      </c>
      <c r="C232" t="s">
        <v>950</v>
      </c>
      <c r="D232" s="1" t="str">
        <f t="shared" si="28"/>
        <v>21:1190</v>
      </c>
      <c r="E232" s="1" t="str">
        <f t="shared" si="31"/>
        <v>21:0387</v>
      </c>
      <c r="F232" t="s">
        <v>336</v>
      </c>
      <c r="G232" t="s">
        <v>951</v>
      </c>
      <c r="I232">
        <v>66.779137599999999</v>
      </c>
      <c r="J232">
        <v>-87.322469499999997</v>
      </c>
      <c r="K232" s="1" t="str">
        <f t="shared" si="30"/>
        <v>Till</v>
      </c>
      <c r="L232" s="1" t="str">
        <f t="shared" si="29"/>
        <v>Grain Mount: 0.25 – 0.50 mm (carbon coated)</v>
      </c>
      <c r="M232">
        <v>1</v>
      </c>
      <c r="N232">
        <v>40.107999999999997</v>
      </c>
      <c r="O232">
        <v>1E-3</v>
      </c>
      <c r="P232">
        <v>1E-3</v>
      </c>
      <c r="R232">
        <v>8.0000000000000002E-3</v>
      </c>
      <c r="T232">
        <v>48.171999999999997</v>
      </c>
      <c r="U232">
        <v>1E-3</v>
      </c>
      <c r="V232">
        <v>0.159</v>
      </c>
      <c r="W232">
        <v>10.590999999999999</v>
      </c>
      <c r="X232">
        <v>2.1000000000000001E-2</v>
      </c>
      <c r="Y232">
        <v>0.44800000000000001</v>
      </c>
    </row>
    <row r="233" spans="1:25" x14ac:dyDescent="0.3">
      <c r="A233" t="s">
        <v>952</v>
      </c>
      <c r="B233" t="s">
        <v>953</v>
      </c>
      <c r="C233" t="s">
        <v>954</v>
      </c>
      <c r="D233" s="1" t="str">
        <f t="shared" si="28"/>
        <v>21:1190</v>
      </c>
      <c r="E233" s="1" t="str">
        <f t="shared" si="31"/>
        <v>21:0387</v>
      </c>
      <c r="F233" t="s">
        <v>336</v>
      </c>
      <c r="G233" t="s">
        <v>955</v>
      </c>
      <c r="I233">
        <v>66.779137599999999</v>
      </c>
      <c r="J233">
        <v>-87.322469499999997</v>
      </c>
      <c r="K233" s="1" t="str">
        <f t="shared" si="30"/>
        <v>Till</v>
      </c>
      <c r="L233" s="1" t="str">
        <f t="shared" si="29"/>
        <v>Grain Mount: 0.25 – 0.50 mm (carbon coated)</v>
      </c>
      <c r="M233">
        <v>1</v>
      </c>
      <c r="N233">
        <v>40.554000000000002</v>
      </c>
      <c r="O233">
        <v>4.0000000000000001E-3</v>
      </c>
      <c r="P233">
        <v>1E-3</v>
      </c>
      <c r="R233">
        <v>1E-3</v>
      </c>
      <c r="T233">
        <v>48.744</v>
      </c>
      <c r="U233">
        <v>5.0000000000000001E-3</v>
      </c>
      <c r="V233">
        <v>0.151</v>
      </c>
      <c r="W233">
        <v>10.214</v>
      </c>
      <c r="X233">
        <v>1.9E-2</v>
      </c>
      <c r="Y233">
        <v>0.44800000000000001</v>
      </c>
    </row>
    <row r="234" spans="1:25" x14ac:dyDescent="0.3">
      <c r="A234" t="s">
        <v>956</v>
      </c>
      <c r="B234" t="s">
        <v>957</v>
      </c>
      <c r="C234" t="s">
        <v>958</v>
      </c>
      <c r="D234" s="1" t="str">
        <f t="shared" si="28"/>
        <v>21:1190</v>
      </c>
      <c r="E234" s="1" t="str">
        <f t="shared" si="31"/>
        <v>21:0387</v>
      </c>
      <c r="F234" t="s">
        <v>336</v>
      </c>
      <c r="G234" t="s">
        <v>959</v>
      </c>
      <c r="I234">
        <v>66.779137599999999</v>
      </c>
      <c r="J234">
        <v>-87.322469499999997</v>
      </c>
      <c r="K234" s="1" t="str">
        <f t="shared" si="30"/>
        <v>Till</v>
      </c>
      <c r="L234" s="1" t="str">
        <f t="shared" si="29"/>
        <v>Grain Mount: 0.25 – 0.50 mm (carbon coated)</v>
      </c>
      <c r="M234">
        <v>1</v>
      </c>
      <c r="N234">
        <v>40.442999999999998</v>
      </c>
      <c r="O234">
        <v>3.0000000000000001E-3</v>
      </c>
      <c r="P234">
        <v>1E-3</v>
      </c>
      <c r="R234">
        <v>1E-3</v>
      </c>
      <c r="T234">
        <v>49.029000000000003</v>
      </c>
      <c r="U234">
        <v>4.0000000000000001E-3</v>
      </c>
      <c r="V234">
        <v>0.13200000000000001</v>
      </c>
      <c r="W234">
        <v>9.5869999999999997</v>
      </c>
      <c r="X234">
        <v>2.3E-2</v>
      </c>
      <c r="Y234">
        <v>0.437</v>
      </c>
    </row>
    <row r="235" spans="1:25" x14ac:dyDescent="0.3">
      <c r="A235" t="s">
        <v>960</v>
      </c>
      <c r="B235" t="s">
        <v>961</v>
      </c>
      <c r="C235" t="s">
        <v>962</v>
      </c>
      <c r="D235" s="1" t="str">
        <f t="shared" si="28"/>
        <v>21:1190</v>
      </c>
      <c r="E235" s="1" t="str">
        <f t="shared" si="31"/>
        <v>21:0387</v>
      </c>
      <c r="F235" t="s">
        <v>336</v>
      </c>
      <c r="G235" t="s">
        <v>963</v>
      </c>
      <c r="I235">
        <v>66.779137599999999</v>
      </c>
      <c r="J235">
        <v>-87.322469499999997</v>
      </c>
      <c r="K235" s="1" t="str">
        <f t="shared" si="30"/>
        <v>Till</v>
      </c>
      <c r="L235" s="1" t="str">
        <f t="shared" si="29"/>
        <v>Grain Mount: 0.25 – 0.50 mm (carbon coated)</v>
      </c>
      <c r="M235">
        <v>1</v>
      </c>
      <c r="N235">
        <v>40.511000000000003</v>
      </c>
      <c r="O235">
        <v>3.0000000000000001E-3</v>
      </c>
      <c r="P235">
        <v>1E-3</v>
      </c>
      <c r="R235">
        <v>2E-3</v>
      </c>
      <c r="T235">
        <v>49.027999999999999</v>
      </c>
      <c r="U235">
        <v>5.0000000000000001E-3</v>
      </c>
      <c r="V235">
        <v>0.14699999999999999</v>
      </c>
      <c r="W235">
        <v>9.9789999999999992</v>
      </c>
      <c r="X235">
        <v>2.1999999999999999E-2</v>
      </c>
      <c r="Y235">
        <v>0.36199999999999999</v>
      </c>
    </row>
    <row r="236" spans="1:25" x14ac:dyDescent="0.3">
      <c r="A236" t="s">
        <v>964</v>
      </c>
      <c r="B236" t="s">
        <v>965</v>
      </c>
      <c r="C236" t="s">
        <v>966</v>
      </c>
      <c r="D236" s="1" t="str">
        <f t="shared" si="28"/>
        <v>21:1190</v>
      </c>
      <c r="E236" s="1" t="str">
        <f t="shared" si="31"/>
        <v>21:0387</v>
      </c>
      <c r="F236" t="s">
        <v>336</v>
      </c>
      <c r="G236" t="s">
        <v>967</v>
      </c>
      <c r="I236">
        <v>66.779137599999999</v>
      </c>
      <c r="J236">
        <v>-87.322469499999997</v>
      </c>
      <c r="K236" s="1" t="str">
        <f t="shared" si="30"/>
        <v>Till</v>
      </c>
      <c r="L236" s="1" t="str">
        <f t="shared" si="29"/>
        <v>Grain Mount: 0.25 – 0.50 mm (carbon coated)</v>
      </c>
      <c r="M236">
        <v>1</v>
      </c>
      <c r="N236">
        <v>41.688000000000002</v>
      </c>
      <c r="O236">
        <v>2E-3</v>
      </c>
      <c r="P236">
        <v>1E-3</v>
      </c>
      <c r="R236">
        <v>3.0000000000000001E-3</v>
      </c>
      <c r="T236">
        <v>47.942999999999998</v>
      </c>
      <c r="U236">
        <v>6.0000000000000001E-3</v>
      </c>
      <c r="V236">
        <v>0.17799999999999999</v>
      </c>
      <c r="W236">
        <v>10.505000000000001</v>
      </c>
      <c r="X236">
        <v>2.1000000000000001E-2</v>
      </c>
      <c r="Y236">
        <v>0.40100000000000002</v>
      </c>
    </row>
    <row r="237" spans="1:25" x14ac:dyDescent="0.3">
      <c r="A237" t="s">
        <v>968</v>
      </c>
      <c r="B237" t="s">
        <v>969</v>
      </c>
      <c r="C237" t="s">
        <v>970</v>
      </c>
      <c r="D237" s="1" t="str">
        <f t="shared" si="28"/>
        <v>21:1190</v>
      </c>
      <c r="E237" s="1" t="str">
        <f t="shared" si="31"/>
        <v>21:0387</v>
      </c>
      <c r="F237" t="s">
        <v>336</v>
      </c>
      <c r="G237" t="s">
        <v>971</v>
      </c>
      <c r="I237">
        <v>66.779137599999999</v>
      </c>
      <c r="J237">
        <v>-87.322469499999997</v>
      </c>
      <c r="K237" s="1" t="str">
        <f t="shared" si="30"/>
        <v>Till</v>
      </c>
      <c r="L237" s="1" t="str">
        <f t="shared" si="29"/>
        <v>Grain Mount: 0.25 – 0.50 mm (carbon coated)</v>
      </c>
      <c r="M237">
        <v>1</v>
      </c>
      <c r="N237">
        <v>40.761000000000003</v>
      </c>
      <c r="O237">
        <v>7.0000000000000001E-3</v>
      </c>
      <c r="P237">
        <v>1E-3</v>
      </c>
      <c r="R237">
        <v>5.0000000000000001E-3</v>
      </c>
      <c r="T237">
        <v>48.326999999999998</v>
      </c>
      <c r="U237">
        <v>1E-3</v>
      </c>
      <c r="V237">
        <v>0.158</v>
      </c>
      <c r="W237">
        <v>10.438000000000001</v>
      </c>
      <c r="X237">
        <v>2.3E-2</v>
      </c>
      <c r="Y237">
        <v>0.45400000000000001</v>
      </c>
    </row>
    <row r="238" spans="1:25" x14ac:dyDescent="0.3">
      <c r="A238" t="s">
        <v>972</v>
      </c>
      <c r="B238" t="s">
        <v>973</v>
      </c>
      <c r="C238" t="s">
        <v>974</v>
      </c>
      <c r="D238" s="1" t="str">
        <f t="shared" si="28"/>
        <v>21:1190</v>
      </c>
      <c r="E238" s="1" t="str">
        <f t="shared" si="31"/>
        <v>21:0387</v>
      </c>
      <c r="F238" t="s">
        <v>336</v>
      </c>
      <c r="G238" t="s">
        <v>975</v>
      </c>
      <c r="I238">
        <v>66.779137599999999</v>
      </c>
      <c r="J238">
        <v>-87.322469499999997</v>
      </c>
      <c r="K238" s="1" t="str">
        <f t="shared" si="30"/>
        <v>Till</v>
      </c>
      <c r="L238" s="1" t="str">
        <f t="shared" si="29"/>
        <v>Grain Mount: 0.25 – 0.50 mm (carbon coated)</v>
      </c>
      <c r="M238">
        <v>1</v>
      </c>
      <c r="N238">
        <v>41.061</v>
      </c>
      <c r="O238">
        <v>1E-3</v>
      </c>
      <c r="P238">
        <v>1E-3</v>
      </c>
      <c r="R238">
        <v>2E-3</v>
      </c>
      <c r="T238">
        <v>49.628</v>
      </c>
      <c r="U238">
        <v>2E-3</v>
      </c>
      <c r="V238">
        <v>0.121</v>
      </c>
      <c r="W238">
        <v>8.6940000000000008</v>
      </c>
      <c r="X238">
        <v>0.02</v>
      </c>
      <c r="Y238">
        <v>0.44400000000000001</v>
      </c>
    </row>
    <row r="239" spans="1:25" x14ac:dyDescent="0.3">
      <c r="A239" t="s">
        <v>976</v>
      </c>
      <c r="B239" t="s">
        <v>977</v>
      </c>
      <c r="C239" t="s">
        <v>978</v>
      </c>
      <c r="D239" s="1" t="str">
        <f t="shared" si="28"/>
        <v>21:1190</v>
      </c>
      <c r="E239" s="1" t="str">
        <f t="shared" si="31"/>
        <v>21:0387</v>
      </c>
      <c r="F239" t="s">
        <v>336</v>
      </c>
      <c r="G239" t="s">
        <v>979</v>
      </c>
      <c r="I239">
        <v>66.779137599999999</v>
      </c>
      <c r="J239">
        <v>-87.322469499999997</v>
      </c>
      <c r="K239" s="1" t="str">
        <f t="shared" si="30"/>
        <v>Till</v>
      </c>
      <c r="L239" s="1" t="str">
        <f t="shared" si="29"/>
        <v>Grain Mount: 0.25 – 0.50 mm (carbon coated)</v>
      </c>
      <c r="M239">
        <v>1</v>
      </c>
      <c r="N239">
        <v>40.697000000000003</v>
      </c>
      <c r="O239">
        <v>2E-3</v>
      </c>
      <c r="P239">
        <v>1E-3</v>
      </c>
      <c r="R239">
        <v>1E-3</v>
      </c>
      <c r="T239">
        <v>48.213000000000001</v>
      </c>
      <c r="U239">
        <v>1E-3</v>
      </c>
      <c r="V239">
        <v>0.17299999999999999</v>
      </c>
      <c r="W239">
        <v>10.446999999999999</v>
      </c>
      <c r="X239">
        <v>2.9000000000000001E-2</v>
      </c>
      <c r="Y239">
        <v>0.42399999999999999</v>
      </c>
    </row>
    <row r="240" spans="1:25" x14ac:dyDescent="0.3">
      <c r="A240" t="s">
        <v>980</v>
      </c>
      <c r="B240" t="s">
        <v>981</v>
      </c>
      <c r="C240" t="s">
        <v>982</v>
      </c>
      <c r="D240" s="1" t="str">
        <f t="shared" si="28"/>
        <v>21:1190</v>
      </c>
      <c r="E240" s="1" t="str">
        <f t="shared" si="31"/>
        <v>21:0387</v>
      </c>
      <c r="F240" t="s">
        <v>336</v>
      </c>
      <c r="G240" t="s">
        <v>983</v>
      </c>
      <c r="I240">
        <v>66.779137599999999</v>
      </c>
      <c r="J240">
        <v>-87.322469499999997</v>
      </c>
      <c r="K240" s="1" t="str">
        <f t="shared" si="30"/>
        <v>Till</v>
      </c>
      <c r="L240" s="1" t="str">
        <f t="shared" si="29"/>
        <v>Grain Mount: 0.25 – 0.50 mm (carbon coated)</v>
      </c>
      <c r="M240">
        <v>1</v>
      </c>
      <c r="N240">
        <v>40.279000000000003</v>
      </c>
      <c r="O240">
        <v>1E-3</v>
      </c>
      <c r="P240">
        <v>1E-3</v>
      </c>
      <c r="R240">
        <v>1E-3</v>
      </c>
      <c r="T240">
        <v>48.481999999999999</v>
      </c>
      <c r="U240">
        <v>1E-3</v>
      </c>
      <c r="V240">
        <v>0.16800000000000001</v>
      </c>
      <c r="W240">
        <v>10.055999999999999</v>
      </c>
      <c r="X240">
        <v>1.9E-2</v>
      </c>
      <c r="Y240">
        <v>0.439</v>
      </c>
    </row>
    <row r="241" spans="1:25" x14ac:dyDescent="0.3">
      <c r="A241" t="s">
        <v>984</v>
      </c>
      <c r="B241" t="s">
        <v>985</v>
      </c>
      <c r="C241" t="s">
        <v>986</v>
      </c>
      <c r="D241" s="1" t="str">
        <f t="shared" si="28"/>
        <v>21:1190</v>
      </c>
      <c r="E241" s="1" t="str">
        <f t="shared" si="31"/>
        <v>21:0387</v>
      </c>
      <c r="F241" t="s">
        <v>336</v>
      </c>
      <c r="G241" t="s">
        <v>987</v>
      </c>
      <c r="I241">
        <v>66.779137599999999</v>
      </c>
      <c r="J241">
        <v>-87.322469499999997</v>
      </c>
      <c r="K241" s="1" t="str">
        <f t="shared" si="30"/>
        <v>Till</v>
      </c>
      <c r="L241" s="1" t="str">
        <f t="shared" si="29"/>
        <v>Grain Mount: 0.25 – 0.50 mm (carbon coated)</v>
      </c>
      <c r="M241">
        <v>1</v>
      </c>
      <c r="N241">
        <v>39.732999999999997</v>
      </c>
      <c r="O241">
        <v>1E-3</v>
      </c>
      <c r="P241">
        <v>1E-3</v>
      </c>
      <c r="R241">
        <v>1E-3</v>
      </c>
      <c r="T241">
        <v>47.216000000000001</v>
      </c>
      <c r="U241">
        <v>3.0000000000000001E-3</v>
      </c>
      <c r="V241">
        <v>0.16400000000000001</v>
      </c>
      <c r="W241">
        <v>11.72</v>
      </c>
      <c r="X241">
        <v>0.02</v>
      </c>
      <c r="Y241">
        <v>0.435</v>
      </c>
    </row>
    <row r="242" spans="1:25" hidden="1" x14ac:dyDescent="0.3">
      <c r="A242" t="s">
        <v>988</v>
      </c>
      <c r="B242" t="s">
        <v>988</v>
      </c>
      <c r="C242" t="s">
        <v>989</v>
      </c>
      <c r="D242" s="1" t="str">
        <f t="shared" si="28"/>
        <v>21:1190</v>
      </c>
      <c r="E242" s="1" t="str">
        <f t="shared" ref="E242:E260" si="32">HYPERLINK("http://geochem.nrcan.gc.ca/cdogs/content/svy/svy_e.htm", "")</f>
        <v/>
      </c>
      <c r="H242" s="1" t="str">
        <f t="shared" ref="H242:H260" si="33">HYPERLINK("http://geochem.nrcan.gc.ca/cdogs/content/cr_/cr_00326_e.htm", "326")</f>
        <v>326</v>
      </c>
      <c r="K242" t="s">
        <v>364</v>
      </c>
      <c r="L242" t="s">
        <v>365</v>
      </c>
      <c r="M242">
        <v>3</v>
      </c>
      <c r="N242">
        <v>40.447000000000003</v>
      </c>
      <c r="O242">
        <v>1E-3</v>
      </c>
      <c r="P242">
        <v>2E-3</v>
      </c>
      <c r="R242">
        <v>1.2999999999999999E-2</v>
      </c>
      <c r="T242">
        <v>50.137999999999998</v>
      </c>
      <c r="U242">
        <v>3.7999999999999999E-2</v>
      </c>
      <c r="V242">
        <v>0.128</v>
      </c>
      <c r="W242">
        <v>8.3759999999999994</v>
      </c>
      <c r="X242">
        <v>1.7000000000000001E-2</v>
      </c>
      <c r="Y242">
        <v>0.39300000000000002</v>
      </c>
    </row>
    <row r="243" spans="1:25" hidden="1" x14ac:dyDescent="0.3">
      <c r="A243" t="s">
        <v>990</v>
      </c>
      <c r="B243" t="s">
        <v>990</v>
      </c>
      <c r="C243" t="s">
        <v>991</v>
      </c>
      <c r="D243" s="1" t="str">
        <f t="shared" si="28"/>
        <v>21:1190</v>
      </c>
      <c r="E243" s="1" t="str">
        <f t="shared" si="32"/>
        <v/>
      </c>
      <c r="H243" s="1" t="str">
        <f t="shared" si="33"/>
        <v>326</v>
      </c>
      <c r="K243" t="s">
        <v>364</v>
      </c>
      <c r="L243" t="s">
        <v>365</v>
      </c>
      <c r="M243">
        <v>3</v>
      </c>
      <c r="N243">
        <v>40.459000000000003</v>
      </c>
      <c r="O243">
        <v>3.0000000000000001E-3</v>
      </c>
      <c r="P243">
        <v>8.9999999999999993E-3</v>
      </c>
      <c r="R243">
        <v>1.7000000000000001E-2</v>
      </c>
      <c r="T243">
        <v>50.039000000000001</v>
      </c>
      <c r="U243">
        <v>3.7999999999999999E-2</v>
      </c>
      <c r="V243">
        <v>0.13400000000000001</v>
      </c>
      <c r="W243">
        <v>8.5909999999999993</v>
      </c>
      <c r="X243">
        <v>2.3E-2</v>
      </c>
      <c r="Y243">
        <v>0.39</v>
      </c>
    </row>
    <row r="244" spans="1:25" hidden="1" x14ac:dyDescent="0.3">
      <c r="A244" t="s">
        <v>992</v>
      </c>
      <c r="B244" t="s">
        <v>992</v>
      </c>
      <c r="C244" t="s">
        <v>993</v>
      </c>
      <c r="D244" s="1" t="str">
        <f t="shared" si="28"/>
        <v>21:1190</v>
      </c>
      <c r="E244" s="1" t="str">
        <f t="shared" si="32"/>
        <v/>
      </c>
      <c r="H244" s="1" t="str">
        <f t="shared" si="33"/>
        <v>326</v>
      </c>
      <c r="K244" t="s">
        <v>364</v>
      </c>
      <c r="L244" t="s">
        <v>365</v>
      </c>
      <c r="M244">
        <v>3</v>
      </c>
      <c r="N244">
        <v>40.496000000000002</v>
      </c>
      <c r="O244">
        <v>1E-3</v>
      </c>
      <c r="P244">
        <v>6.0000000000000001E-3</v>
      </c>
      <c r="R244">
        <v>0.01</v>
      </c>
      <c r="T244">
        <v>50.125</v>
      </c>
      <c r="U244">
        <v>3.5999999999999997E-2</v>
      </c>
      <c r="V244">
        <v>0.13200000000000001</v>
      </c>
      <c r="W244">
        <v>8.4510000000000005</v>
      </c>
      <c r="X244">
        <v>2.1999999999999999E-2</v>
      </c>
      <c r="Y244">
        <v>0.39700000000000002</v>
      </c>
    </row>
    <row r="245" spans="1:25" hidden="1" x14ac:dyDescent="0.3">
      <c r="A245" t="s">
        <v>994</v>
      </c>
      <c r="B245" t="s">
        <v>994</v>
      </c>
      <c r="C245" t="s">
        <v>995</v>
      </c>
      <c r="D245" s="1" t="str">
        <f t="shared" si="28"/>
        <v>21:1190</v>
      </c>
      <c r="E245" s="1" t="str">
        <f t="shared" si="32"/>
        <v/>
      </c>
      <c r="H245" s="1" t="str">
        <f t="shared" si="33"/>
        <v>326</v>
      </c>
      <c r="K245" t="s">
        <v>364</v>
      </c>
      <c r="L245" t="s">
        <v>365</v>
      </c>
      <c r="M245">
        <v>3</v>
      </c>
      <c r="N245">
        <v>40.521999999999998</v>
      </c>
      <c r="O245">
        <v>5.0000000000000001E-3</v>
      </c>
      <c r="P245">
        <v>6.0000000000000001E-3</v>
      </c>
      <c r="R245">
        <v>1.7999999999999999E-2</v>
      </c>
      <c r="T245">
        <v>50.14</v>
      </c>
      <c r="U245">
        <v>4.2999999999999997E-2</v>
      </c>
      <c r="V245">
        <v>0.124</v>
      </c>
      <c r="W245">
        <v>8.4990000000000006</v>
      </c>
      <c r="X245">
        <v>2.1000000000000001E-2</v>
      </c>
      <c r="Y245">
        <v>0.39900000000000002</v>
      </c>
    </row>
    <row r="246" spans="1:25" hidden="1" x14ac:dyDescent="0.3">
      <c r="A246" t="s">
        <v>996</v>
      </c>
      <c r="B246" t="s">
        <v>996</v>
      </c>
      <c r="C246" t="s">
        <v>997</v>
      </c>
      <c r="D246" s="1" t="str">
        <f t="shared" si="28"/>
        <v>21:1190</v>
      </c>
      <c r="E246" s="1" t="str">
        <f t="shared" si="32"/>
        <v/>
      </c>
      <c r="H246" s="1" t="str">
        <f t="shared" si="33"/>
        <v>326</v>
      </c>
      <c r="K246" t="s">
        <v>364</v>
      </c>
      <c r="L246" t="s">
        <v>365</v>
      </c>
      <c r="M246">
        <v>3</v>
      </c>
      <c r="N246">
        <v>40.53</v>
      </c>
      <c r="O246">
        <v>1E-3</v>
      </c>
      <c r="P246">
        <v>1.2E-2</v>
      </c>
      <c r="R246">
        <v>1.7000000000000001E-2</v>
      </c>
      <c r="T246">
        <v>50.061999999999998</v>
      </c>
      <c r="U246">
        <v>3.5999999999999997E-2</v>
      </c>
      <c r="V246">
        <v>0.121</v>
      </c>
      <c r="W246">
        <v>8.3439999999999994</v>
      </c>
      <c r="X246">
        <v>1.4999999999999999E-2</v>
      </c>
      <c r="Y246">
        <v>0.39800000000000002</v>
      </c>
    </row>
    <row r="247" spans="1:25" hidden="1" x14ac:dyDescent="0.3">
      <c r="A247" t="s">
        <v>998</v>
      </c>
      <c r="B247" t="s">
        <v>998</v>
      </c>
      <c r="C247" t="s">
        <v>999</v>
      </c>
      <c r="D247" s="1" t="str">
        <f t="shared" si="28"/>
        <v>21:1190</v>
      </c>
      <c r="E247" s="1" t="str">
        <f t="shared" si="32"/>
        <v/>
      </c>
      <c r="H247" s="1" t="str">
        <f t="shared" si="33"/>
        <v>326</v>
      </c>
      <c r="K247" t="s">
        <v>364</v>
      </c>
      <c r="L247" t="s">
        <v>365</v>
      </c>
      <c r="M247">
        <v>3</v>
      </c>
      <c r="N247">
        <v>40.546999999999997</v>
      </c>
      <c r="O247">
        <v>4.0000000000000001E-3</v>
      </c>
      <c r="P247">
        <v>8.9999999999999993E-3</v>
      </c>
      <c r="R247">
        <v>1.6E-2</v>
      </c>
      <c r="T247">
        <v>50.097000000000001</v>
      </c>
      <c r="U247">
        <v>4.3999999999999997E-2</v>
      </c>
      <c r="V247">
        <v>0.13800000000000001</v>
      </c>
      <c r="W247">
        <v>8.5</v>
      </c>
      <c r="X247">
        <v>1.7000000000000001E-2</v>
      </c>
      <c r="Y247">
        <v>0.40500000000000003</v>
      </c>
    </row>
    <row r="248" spans="1:25" hidden="1" x14ac:dyDescent="0.3">
      <c r="A248" t="s">
        <v>1000</v>
      </c>
      <c r="B248" t="s">
        <v>1000</v>
      </c>
      <c r="C248" t="s">
        <v>1001</v>
      </c>
      <c r="D248" s="1" t="str">
        <f t="shared" si="28"/>
        <v>21:1190</v>
      </c>
      <c r="E248" s="1" t="str">
        <f t="shared" si="32"/>
        <v/>
      </c>
      <c r="H248" s="1" t="str">
        <f t="shared" si="33"/>
        <v>326</v>
      </c>
      <c r="K248" t="s">
        <v>364</v>
      </c>
      <c r="L248" t="s">
        <v>365</v>
      </c>
      <c r="M248">
        <v>3</v>
      </c>
      <c r="N248">
        <v>40.555999999999997</v>
      </c>
      <c r="O248">
        <v>1E-3</v>
      </c>
      <c r="P248">
        <v>8.0000000000000002E-3</v>
      </c>
      <c r="R248">
        <v>1.0999999999999999E-2</v>
      </c>
      <c r="T248">
        <v>50.161999999999999</v>
      </c>
      <c r="U248">
        <v>3.6999999999999998E-2</v>
      </c>
      <c r="V248">
        <v>0.123</v>
      </c>
      <c r="W248">
        <v>8.4209999999999994</v>
      </c>
      <c r="X248">
        <v>1.9E-2</v>
      </c>
      <c r="Y248">
        <v>0.39200000000000002</v>
      </c>
    </row>
    <row r="249" spans="1:25" hidden="1" x14ac:dyDescent="0.3">
      <c r="A249" t="s">
        <v>1002</v>
      </c>
      <c r="B249" t="s">
        <v>1002</v>
      </c>
      <c r="C249" t="s">
        <v>1003</v>
      </c>
      <c r="D249" s="1" t="str">
        <f t="shared" si="28"/>
        <v>21:1190</v>
      </c>
      <c r="E249" s="1" t="str">
        <f t="shared" si="32"/>
        <v/>
      </c>
      <c r="H249" s="1" t="str">
        <f t="shared" si="33"/>
        <v>326</v>
      </c>
      <c r="K249" t="s">
        <v>364</v>
      </c>
      <c r="L249" t="s">
        <v>365</v>
      </c>
      <c r="M249">
        <v>3</v>
      </c>
      <c r="N249">
        <v>40.704999999999998</v>
      </c>
      <c r="O249">
        <v>8.0000000000000002E-3</v>
      </c>
      <c r="P249">
        <v>4.0000000000000001E-3</v>
      </c>
      <c r="R249">
        <v>1.0999999999999999E-2</v>
      </c>
      <c r="T249">
        <v>49.99</v>
      </c>
      <c r="U249">
        <v>0.04</v>
      </c>
      <c r="V249">
        <v>0.13</v>
      </c>
      <c r="W249">
        <v>8.4540000000000006</v>
      </c>
      <c r="X249">
        <v>2.7E-2</v>
      </c>
      <c r="Y249">
        <v>0.39800000000000002</v>
      </c>
    </row>
    <row r="250" spans="1:25" hidden="1" x14ac:dyDescent="0.3">
      <c r="A250" t="s">
        <v>1004</v>
      </c>
      <c r="B250" t="s">
        <v>1004</v>
      </c>
      <c r="C250" t="s">
        <v>1005</v>
      </c>
      <c r="D250" s="1" t="str">
        <f t="shared" si="28"/>
        <v>21:1190</v>
      </c>
      <c r="E250" s="1" t="str">
        <f t="shared" si="32"/>
        <v/>
      </c>
      <c r="H250" s="1" t="str">
        <f t="shared" si="33"/>
        <v>326</v>
      </c>
      <c r="K250" t="s">
        <v>364</v>
      </c>
      <c r="L250" t="s">
        <v>365</v>
      </c>
      <c r="M250">
        <v>3</v>
      </c>
      <c r="N250">
        <v>40.718000000000004</v>
      </c>
      <c r="O250">
        <v>1E-3</v>
      </c>
      <c r="P250">
        <v>8.0000000000000002E-3</v>
      </c>
      <c r="R250">
        <v>1.4999999999999999E-2</v>
      </c>
      <c r="T250">
        <v>49.985999999999997</v>
      </c>
      <c r="U250">
        <v>0.04</v>
      </c>
      <c r="V250">
        <v>0.13</v>
      </c>
      <c r="W250">
        <v>8.3970000000000002</v>
      </c>
      <c r="X250">
        <v>1.7000000000000001E-2</v>
      </c>
      <c r="Y250">
        <v>0.39700000000000002</v>
      </c>
    </row>
    <row r="251" spans="1:25" hidden="1" x14ac:dyDescent="0.3">
      <c r="A251" t="s">
        <v>1006</v>
      </c>
      <c r="B251" t="s">
        <v>1006</v>
      </c>
      <c r="C251" t="s">
        <v>1007</v>
      </c>
      <c r="D251" s="1" t="str">
        <f t="shared" si="28"/>
        <v>21:1190</v>
      </c>
      <c r="E251" s="1" t="str">
        <f t="shared" si="32"/>
        <v/>
      </c>
      <c r="H251" s="1" t="str">
        <f t="shared" si="33"/>
        <v>326</v>
      </c>
      <c r="K251" t="s">
        <v>364</v>
      </c>
      <c r="L251" t="s">
        <v>365</v>
      </c>
      <c r="M251">
        <v>3</v>
      </c>
      <c r="N251">
        <v>40.801000000000002</v>
      </c>
      <c r="O251">
        <v>3.0000000000000001E-3</v>
      </c>
      <c r="P251">
        <v>8.9999999999999993E-3</v>
      </c>
      <c r="R251">
        <v>1.6E-2</v>
      </c>
      <c r="T251">
        <v>50.279000000000003</v>
      </c>
      <c r="U251">
        <v>4.1000000000000002E-2</v>
      </c>
      <c r="V251">
        <v>0.128</v>
      </c>
      <c r="W251">
        <v>8.4659999999999993</v>
      </c>
      <c r="X251">
        <v>2.1999999999999999E-2</v>
      </c>
      <c r="Y251">
        <v>0.39200000000000002</v>
      </c>
    </row>
    <row r="252" spans="1:25" hidden="1" x14ac:dyDescent="0.3">
      <c r="A252" t="s">
        <v>1008</v>
      </c>
      <c r="B252" t="s">
        <v>1008</v>
      </c>
      <c r="C252" t="s">
        <v>1009</v>
      </c>
      <c r="D252" s="1" t="str">
        <f t="shared" si="28"/>
        <v>21:1190</v>
      </c>
      <c r="E252" s="1" t="str">
        <f t="shared" si="32"/>
        <v/>
      </c>
      <c r="H252" s="1" t="str">
        <f t="shared" si="33"/>
        <v>326</v>
      </c>
      <c r="K252" t="s">
        <v>364</v>
      </c>
      <c r="L252" t="s">
        <v>365</v>
      </c>
      <c r="M252">
        <v>3</v>
      </c>
      <c r="N252">
        <v>40.805999999999997</v>
      </c>
      <c r="O252">
        <v>3.0000000000000001E-3</v>
      </c>
      <c r="P252">
        <v>6.0000000000000001E-3</v>
      </c>
      <c r="R252">
        <v>1.4999999999999999E-2</v>
      </c>
      <c r="T252">
        <v>50.33</v>
      </c>
      <c r="U252">
        <v>3.6999999999999998E-2</v>
      </c>
      <c r="V252">
        <v>0.13300000000000001</v>
      </c>
      <c r="W252">
        <v>8.3930000000000007</v>
      </c>
      <c r="X252">
        <v>2.1999999999999999E-2</v>
      </c>
      <c r="Y252">
        <v>0.39300000000000002</v>
      </c>
    </row>
    <row r="253" spans="1:25" hidden="1" x14ac:dyDescent="0.3">
      <c r="A253" t="s">
        <v>1010</v>
      </c>
      <c r="B253" t="s">
        <v>1010</v>
      </c>
      <c r="C253" t="s">
        <v>1011</v>
      </c>
      <c r="D253" s="1" t="str">
        <f t="shared" si="28"/>
        <v>21:1190</v>
      </c>
      <c r="E253" s="1" t="str">
        <f t="shared" si="32"/>
        <v/>
      </c>
      <c r="H253" s="1" t="str">
        <f t="shared" si="33"/>
        <v>326</v>
      </c>
      <c r="K253" t="s">
        <v>364</v>
      </c>
      <c r="L253" t="s">
        <v>365</v>
      </c>
      <c r="M253">
        <v>3</v>
      </c>
      <c r="N253">
        <v>40.825000000000003</v>
      </c>
      <c r="O253">
        <v>1E-3</v>
      </c>
      <c r="P253">
        <v>8.0000000000000002E-3</v>
      </c>
      <c r="R253">
        <v>1.4E-2</v>
      </c>
      <c r="T253">
        <v>50.097999999999999</v>
      </c>
      <c r="U253">
        <v>3.5999999999999997E-2</v>
      </c>
      <c r="V253">
        <v>0.14299999999999999</v>
      </c>
      <c r="W253">
        <v>8.5190000000000001</v>
      </c>
      <c r="X253">
        <v>1.7000000000000001E-2</v>
      </c>
      <c r="Y253">
        <v>0.39400000000000002</v>
      </c>
    </row>
    <row r="254" spans="1:25" hidden="1" x14ac:dyDescent="0.3">
      <c r="A254" t="s">
        <v>1012</v>
      </c>
      <c r="B254" t="s">
        <v>1012</v>
      </c>
      <c r="C254" t="s">
        <v>1013</v>
      </c>
      <c r="D254" s="1" t="str">
        <f t="shared" si="28"/>
        <v>21:1190</v>
      </c>
      <c r="E254" s="1" t="str">
        <f t="shared" si="32"/>
        <v/>
      </c>
      <c r="H254" s="1" t="str">
        <f t="shared" si="33"/>
        <v>326</v>
      </c>
      <c r="K254" t="s">
        <v>364</v>
      </c>
      <c r="L254" t="s">
        <v>365</v>
      </c>
      <c r="M254">
        <v>3</v>
      </c>
      <c r="N254">
        <v>40.845999999999997</v>
      </c>
      <c r="O254">
        <v>3.0000000000000001E-3</v>
      </c>
      <c r="P254">
        <v>8.9999999999999993E-3</v>
      </c>
      <c r="R254">
        <v>1.2E-2</v>
      </c>
      <c r="T254">
        <v>50.237000000000002</v>
      </c>
      <c r="U254">
        <v>4.2000000000000003E-2</v>
      </c>
      <c r="V254">
        <v>0.12</v>
      </c>
      <c r="W254">
        <v>8.5</v>
      </c>
      <c r="X254">
        <v>0.02</v>
      </c>
      <c r="Y254">
        <v>0.39</v>
      </c>
    </row>
    <row r="255" spans="1:25" hidden="1" x14ac:dyDescent="0.3">
      <c r="A255" t="s">
        <v>1014</v>
      </c>
      <c r="B255" t="s">
        <v>1014</v>
      </c>
      <c r="C255" t="s">
        <v>1015</v>
      </c>
      <c r="D255" s="1" t="str">
        <f t="shared" si="28"/>
        <v>21:1190</v>
      </c>
      <c r="E255" s="1" t="str">
        <f t="shared" si="32"/>
        <v/>
      </c>
      <c r="H255" s="1" t="str">
        <f t="shared" si="33"/>
        <v>326</v>
      </c>
      <c r="K255" t="s">
        <v>364</v>
      </c>
      <c r="L255" t="s">
        <v>365</v>
      </c>
      <c r="M255">
        <v>3</v>
      </c>
      <c r="N255">
        <v>40.854999999999997</v>
      </c>
      <c r="O255">
        <v>1E-3</v>
      </c>
      <c r="P255">
        <v>4.0000000000000001E-3</v>
      </c>
      <c r="R255">
        <v>1.2E-2</v>
      </c>
      <c r="T255">
        <v>50.27</v>
      </c>
      <c r="U255">
        <v>4.1000000000000002E-2</v>
      </c>
      <c r="V255">
        <v>0.13500000000000001</v>
      </c>
      <c r="W255">
        <v>8.3510000000000009</v>
      </c>
      <c r="X255">
        <v>2.4E-2</v>
      </c>
      <c r="Y255">
        <v>0.39900000000000002</v>
      </c>
    </row>
    <row r="256" spans="1:25" hidden="1" x14ac:dyDescent="0.3">
      <c r="A256" t="s">
        <v>1016</v>
      </c>
      <c r="B256" t="s">
        <v>1016</v>
      </c>
      <c r="C256" t="s">
        <v>1017</v>
      </c>
      <c r="D256" s="1" t="str">
        <f t="shared" si="28"/>
        <v>21:1190</v>
      </c>
      <c r="E256" s="1" t="str">
        <f t="shared" si="32"/>
        <v/>
      </c>
      <c r="H256" s="1" t="str">
        <f t="shared" si="33"/>
        <v>326</v>
      </c>
      <c r="K256" t="s">
        <v>364</v>
      </c>
      <c r="L256" t="s">
        <v>365</v>
      </c>
      <c r="M256">
        <v>3</v>
      </c>
      <c r="N256">
        <v>40.884999999999998</v>
      </c>
      <c r="O256">
        <v>1E-3</v>
      </c>
      <c r="P256">
        <v>8.9999999999999993E-3</v>
      </c>
      <c r="R256">
        <v>1.0999999999999999E-2</v>
      </c>
      <c r="T256">
        <v>50.125</v>
      </c>
      <c r="U256">
        <v>4.2999999999999997E-2</v>
      </c>
      <c r="V256">
        <v>0.125</v>
      </c>
      <c r="W256">
        <v>8.3859999999999992</v>
      </c>
      <c r="X256">
        <v>1.9E-2</v>
      </c>
      <c r="Y256">
        <v>0.39800000000000002</v>
      </c>
    </row>
    <row r="257" spans="1:42" hidden="1" x14ac:dyDescent="0.3">
      <c r="A257" t="s">
        <v>1018</v>
      </c>
      <c r="B257" t="s">
        <v>1018</v>
      </c>
      <c r="C257" t="s">
        <v>1019</v>
      </c>
      <c r="D257" s="1" t="str">
        <f t="shared" si="28"/>
        <v>21:1190</v>
      </c>
      <c r="E257" s="1" t="str">
        <f t="shared" si="32"/>
        <v/>
      </c>
      <c r="H257" s="1" t="str">
        <f t="shared" si="33"/>
        <v>326</v>
      </c>
      <c r="K257" t="s">
        <v>364</v>
      </c>
      <c r="L257" t="s">
        <v>365</v>
      </c>
      <c r="M257">
        <v>3</v>
      </c>
      <c r="N257">
        <v>40.893000000000001</v>
      </c>
      <c r="O257">
        <v>3.0000000000000001E-3</v>
      </c>
      <c r="P257">
        <v>6.0000000000000001E-3</v>
      </c>
      <c r="R257">
        <v>1.0999999999999999E-2</v>
      </c>
      <c r="T257">
        <v>49.970999999999997</v>
      </c>
      <c r="U257">
        <v>4.1000000000000002E-2</v>
      </c>
      <c r="V257">
        <v>0.129</v>
      </c>
      <c r="W257">
        <v>8.3949999999999996</v>
      </c>
      <c r="X257">
        <v>1.7000000000000001E-2</v>
      </c>
      <c r="Y257">
        <v>0.40500000000000003</v>
      </c>
    </row>
    <row r="258" spans="1:42" hidden="1" x14ac:dyDescent="0.3">
      <c r="A258" t="s">
        <v>1020</v>
      </c>
      <c r="B258" t="s">
        <v>1020</v>
      </c>
      <c r="C258" t="s">
        <v>1021</v>
      </c>
      <c r="D258" s="1" t="str">
        <f t="shared" ref="D258:D321" si="34">HYPERLINK("http://geochem.nrcan.gc.ca/cdogs/content/bdl/bdl211190_e.htm", "21:1190")</f>
        <v>21:1190</v>
      </c>
      <c r="E258" s="1" t="str">
        <f t="shared" si="32"/>
        <v/>
      </c>
      <c r="H258" s="1" t="str">
        <f t="shared" si="33"/>
        <v>326</v>
      </c>
      <c r="K258" t="s">
        <v>364</v>
      </c>
      <c r="L258" t="s">
        <v>365</v>
      </c>
      <c r="M258">
        <v>3</v>
      </c>
      <c r="N258">
        <v>40.939</v>
      </c>
      <c r="O258">
        <v>6.0000000000000001E-3</v>
      </c>
      <c r="P258">
        <v>8.9999999999999993E-3</v>
      </c>
      <c r="R258">
        <v>1.6E-2</v>
      </c>
      <c r="T258">
        <v>50.039000000000001</v>
      </c>
      <c r="U258">
        <v>3.3000000000000002E-2</v>
      </c>
      <c r="V258">
        <v>0.11799999999999999</v>
      </c>
      <c r="W258">
        <v>8.32</v>
      </c>
      <c r="X258">
        <v>0.02</v>
      </c>
      <c r="Y258">
        <v>0.39400000000000002</v>
      </c>
    </row>
    <row r="259" spans="1:42" hidden="1" x14ac:dyDescent="0.3">
      <c r="A259" t="s">
        <v>1022</v>
      </c>
      <c r="B259" t="s">
        <v>1022</v>
      </c>
      <c r="C259" t="s">
        <v>1023</v>
      </c>
      <c r="D259" s="1" t="str">
        <f t="shared" si="34"/>
        <v>21:1190</v>
      </c>
      <c r="E259" s="1" t="str">
        <f t="shared" si="32"/>
        <v/>
      </c>
      <c r="H259" s="1" t="str">
        <f t="shared" si="33"/>
        <v>326</v>
      </c>
      <c r="K259" t="s">
        <v>364</v>
      </c>
      <c r="L259" t="s">
        <v>365</v>
      </c>
      <c r="M259">
        <v>3</v>
      </c>
      <c r="N259">
        <v>41.073999999999998</v>
      </c>
      <c r="O259">
        <v>1E-3</v>
      </c>
      <c r="P259">
        <v>5.0000000000000001E-3</v>
      </c>
      <c r="R259">
        <v>1.4999999999999999E-2</v>
      </c>
      <c r="T259">
        <v>50.134</v>
      </c>
      <c r="U259">
        <v>4.2000000000000003E-2</v>
      </c>
      <c r="V259">
        <v>0.122</v>
      </c>
      <c r="W259">
        <v>8.4410000000000007</v>
      </c>
      <c r="X259">
        <v>1.9E-2</v>
      </c>
      <c r="Y259">
        <v>0.38500000000000001</v>
      </c>
    </row>
    <row r="260" spans="1:42" hidden="1" x14ac:dyDescent="0.3">
      <c r="A260" t="s">
        <v>1024</v>
      </c>
      <c r="B260" t="s">
        <v>1024</v>
      </c>
      <c r="C260" t="s">
        <v>1025</v>
      </c>
      <c r="D260" s="1" t="str">
        <f t="shared" si="34"/>
        <v>21:1190</v>
      </c>
      <c r="E260" s="1" t="str">
        <f t="shared" si="32"/>
        <v/>
      </c>
      <c r="H260" s="1" t="str">
        <f t="shared" si="33"/>
        <v>326</v>
      </c>
      <c r="K260" t="s">
        <v>364</v>
      </c>
      <c r="L260" t="s">
        <v>365</v>
      </c>
      <c r="M260">
        <v>3</v>
      </c>
      <c r="N260">
        <v>41.238</v>
      </c>
      <c r="O260">
        <v>1E-3</v>
      </c>
      <c r="P260">
        <v>8.0000000000000002E-3</v>
      </c>
      <c r="R260">
        <v>0.01</v>
      </c>
      <c r="T260">
        <v>50.165999999999997</v>
      </c>
      <c r="U260">
        <v>3.7999999999999999E-2</v>
      </c>
      <c r="V260">
        <v>0.127</v>
      </c>
      <c r="W260">
        <v>8.4169999999999998</v>
      </c>
      <c r="X260">
        <v>1.0999999999999999E-2</v>
      </c>
      <c r="Y260">
        <v>0.38700000000000001</v>
      </c>
    </row>
    <row r="261" spans="1:42" x14ac:dyDescent="0.3">
      <c r="A261" t="s">
        <v>1026</v>
      </c>
      <c r="B261" t="s">
        <v>1027</v>
      </c>
      <c r="C261" t="s">
        <v>1028</v>
      </c>
      <c r="D261" s="1" t="str">
        <f t="shared" si="34"/>
        <v>21:1190</v>
      </c>
      <c r="E261" s="1" t="str">
        <f t="shared" ref="E261:E292" si="35">HYPERLINK("http://geochem.nrcan.gc.ca/cdogs/content/svy/svy210387_e.htm", "21:0387")</f>
        <v>21:0387</v>
      </c>
      <c r="F261" t="s">
        <v>45</v>
      </c>
      <c r="G261" t="s">
        <v>1029</v>
      </c>
      <c r="I261">
        <v>66.604363899999996</v>
      </c>
      <c r="J261">
        <v>-87.102121499999996</v>
      </c>
      <c r="K261" s="1" t="str">
        <f>HYPERLINK("http://geochem.nrcan.gc.ca/cdogs/content/kwd/kwd020044_e.htm", "Till")</f>
        <v>Till</v>
      </c>
      <c r="L261" s="1" t="str">
        <f>HYPERLINK("http://geochem.nrcan.gc.ca/cdogs/content/kwd/kwd080107_e.htm", "Grain Mount: 0.25 – 0.50 mm (carbon coated)")</f>
        <v>Grain Mount: 0.25 – 0.50 mm (carbon coated)</v>
      </c>
      <c r="M261">
        <v>1</v>
      </c>
      <c r="AI261">
        <v>34.488</v>
      </c>
      <c r="AJ261">
        <v>30.193000000000001</v>
      </c>
      <c r="AK261">
        <v>1E-3</v>
      </c>
      <c r="AL261">
        <v>34.573</v>
      </c>
      <c r="AM261">
        <v>1E-3</v>
      </c>
      <c r="AN261">
        <v>2.9000000000000001E-2</v>
      </c>
      <c r="AO261">
        <v>3.0000000000000001E-3</v>
      </c>
      <c r="AP261">
        <v>1E-3</v>
      </c>
    </row>
    <row r="262" spans="1:42" x14ac:dyDescent="0.3">
      <c r="A262" t="s">
        <v>1030</v>
      </c>
      <c r="B262" t="s">
        <v>1031</v>
      </c>
      <c r="C262" t="s">
        <v>1032</v>
      </c>
      <c r="D262" s="1" t="str">
        <f t="shared" si="34"/>
        <v>21:1190</v>
      </c>
      <c r="E262" s="1" t="str">
        <f t="shared" si="35"/>
        <v>21:0387</v>
      </c>
      <c r="F262" t="s">
        <v>54</v>
      </c>
      <c r="G262" t="s">
        <v>1033</v>
      </c>
      <c r="I262">
        <v>66.648062499999995</v>
      </c>
      <c r="J262">
        <v>-87.103081900000006</v>
      </c>
      <c r="K262" s="1" t="str">
        <f>HYPERLINK("http://geochem.nrcan.gc.ca/cdogs/content/kwd/kwd020044_e.htm", "Till")</f>
        <v>Till</v>
      </c>
      <c r="L262" s="1" t="str">
        <f>HYPERLINK("http://geochem.nrcan.gc.ca/cdogs/content/kwd/kwd080107_e.htm", "Grain Mount: 0.25 – 0.50 mm (carbon coated)")</f>
        <v>Grain Mount: 0.25 – 0.50 mm (carbon coated)</v>
      </c>
      <c r="M262">
        <v>1</v>
      </c>
      <c r="AI262">
        <v>34.776000000000003</v>
      </c>
      <c r="AJ262">
        <v>30.300999999999998</v>
      </c>
      <c r="AK262">
        <v>4.0000000000000001E-3</v>
      </c>
      <c r="AL262">
        <v>34.405000000000001</v>
      </c>
      <c r="AM262">
        <v>1.2E-2</v>
      </c>
      <c r="AN262">
        <v>1E-3</v>
      </c>
      <c r="AO262">
        <v>2.5000000000000001E-2</v>
      </c>
      <c r="AP262">
        <v>1E-3</v>
      </c>
    </row>
    <row r="263" spans="1:42" x14ac:dyDescent="0.3">
      <c r="A263" t="s">
        <v>1034</v>
      </c>
      <c r="B263" t="s">
        <v>1035</v>
      </c>
      <c r="C263" t="s">
        <v>1036</v>
      </c>
      <c r="D263" s="1" t="str">
        <f t="shared" si="34"/>
        <v>21:1190</v>
      </c>
      <c r="E263" s="1" t="str">
        <f t="shared" si="35"/>
        <v>21:0387</v>
      </c>
      <c r="F263" t="s">
        <v>80</v>
      </c>
      <c r="G263" t="s">
        <v>1037</v>
      </c>
      <c r="I263">
        <v>67.489632099999994</v>
      </c>
      <c r="J263">
        <v>-87.993513800000002</v>
      </c>
      <c r="K263" s="1" t="str">
        <f>HYPERLINK("http://geochem.nrcan.gc.ca/cdogs/content/kwd/kwd020101_e.htm", "Diamicton")</f>
        <v>Diamicton</v>
      </c>
      <c r="L263" s="1" t="str">
        <f>HYPERLINK("http://geochem.nrcan.gc.ca/cdogs/content/kwd/kwd080107_e.htm", "Grain Mount: 0.25 – 0.50 mm (carbon coated)")</f>
        <v>Grain Mount: 0.25 – 0.50 mm (carbon coated)</v>
      </c>
      <c r="M263">
        <v>1</v>
      </c>
      <c r="AI263">
        <v>34.628</v>
      </c>
      <c r="AJ263">
        <v>30.373000000000001</v>
      </c>
      <c r="AK263">
        <v>1E-3</v>
      </c>
      <c r="AL263">
        <v>34.609000000000002</v>
      </c>
      <c r="AM263">
        <v>1E-3</v>
      </c>
      <c r="AN263">
        <v>2E-3</v>
      </c>
      <c r="AO263">
        <v>7.0000000000000001E-3</v>
      </c>
      <c r="AP263">
        <v>5.0000000000000001E-3</v>
      </c>
    </row>
    <row r="264" spans="1:42" x14ac:dyDescent="0.3">
      <c r="A264" t="s">
        <v>1038</v>
      </c>
      <c r="B264" t="s">
        <v>1039</v>
      </c>
      <c r="C264" t="s">
        <v>1040</v>
      </c>
      <c r="D264" s="1" t="str">
        <f t="shared" si="34"/>
        <v>21:1190</v>
      </c>
      <c r="E264" s="1" t="str">
        <f t="shared" si="35"/>
        <v>21:0387</v>
      </c>
      <c r="F264" t="s">
        <v>80</v>
      </c>
      <c r="G264" t="s">
        <v>1041</v>
      </c>
      <c r="I264">
        <v>67.489632099999994</v>
      </c>
      <c r="J264">
        <v>-87.993513800000002</v>
      </c>
      <c r="K264" s="1" t="str">
        <f>HYPERLINK("http://geochem.nrcan.gc.ca/cdogs/content/kwd/kwd020101_e.htm", "Diamicton")</f>
        <v>Diamicton</v>
      </c>
      <c r="L264" s="1" t="str">
        <f>HYPERLINK("http://geochem.nrcan.gc.ca/cdogs/content/kwd/kwd080108_e.htm", "Grain Mount: 0.50 – 1.00 mm (carbon coated)")</f>
        <v>Grain Mount: 0.50 – 1.00 mm (carbon coated)</v>
      </c>
      <c r="M264">
        <v>1</v>
      </c>
      <c r="AI264">
        <v>34.747999999999998</v>
      </c>
      <c r="AJ264">
        <v>30.34</v>
      </c>
      <c r="AK264">
        <v>1E-3</v>
      </c>
      <c r="AL264">
        <v>34.688000000000002</v>
      </c>
      <c r="AM264">
        <v>1E-3</v>
      </c>
      <c r="AN264">
        <v>6.0000000000000001E-3</v>
      </c>
      <c r="AO264">
        <v>1.4E-2</v>
      </c>
      <c r="AP264">
        <v>3.0000000000000001E-3</v>
      </c>
    </row>
    <row r="265" spans="1:42" x14ac:dyDescent="0.3">
      <c r="A265" t="s">
        <v>1042</v>
      </c>
      <c r="B265" t="s">
        <v>1043</v>
      </c>
      <c r="C265" t="s">
        <v>1044</v>
      </c>
      <c r="D265" s="1" t="str">
        <f t="shared" si="34"/>
        <v>21:1190</v>
      </c>
      <c r="E265" s="1" t="str">
        <f t="shared" si="35"/>
        <v>21:0387</v>
      </c>
      <c r="F265" t="s">
        <v>1045</v>
      </c>
      <c r="G265" t="s">
        <v>1046</v>
      </c>
      <c r="I265">
        <v>67.507961800000004</v>
      </c>
      <c r="J265">
        <v>-87.806286099999994</v>
      </c>
      <c r="K265" s="1" t="str">
        <f t="shared" ref="K265:K296" si="36">HYPERLINK("http://geochem.nrcan.gc.ca/cdogs/content/kwd/kwd020044_e.htm", "Till")</f>
        <v>Till</v>
      </c>
      <c r="L265" s="1" t="str">
        <f t="shared" ref="L265:L273" si="37">HYPERLINK("http://geochem.nrcan.gc.ca/cdogs/content/kwd/kwd080107_e.htm", "Grain Mount: 0.25 – 0.50 mm (carbon coated)")</f>
        <v>Grain Mount: 0.25 – 0.50 mm (carbon coated)</v>
      </c>
      <c r="M265">
        <v>1</v>
      </c>
      <c r="AI265">
        <v>34.695</v>
      </c>
      <c r="AJ265">
        <v>30.364999999999998</v>
      </c>
      <c r="AK265">
        <v>1E-3</v>
      </c>
      <c r="AL265">
        <v>34.637</v>
      </c>
      <c r="AM265">
        <v>1E-3</v>
      </c>
      <c r="AN265">
        <v>8.9999999999999993E-3</v>
      </c>
      <c r="AO265">
        <v>2.5999999999999999E-2</v>
      </c>
      <c r="AP265">
        <v>1E-3</v>
      </c>
    </row>
    <row r="266" spans="1:42" x14ac:dyDescent="0.3">
      <c r="A266" t="s">
        <v>1047</v>
      </c>
      <c r="B266" t="s">
        <v>1048</v>
      </c>
      <c r="C266" t="s">
        <v>1049</v>
      </c>
      <c r="D266" s="1" t="str">
        <f t="shared" si="34"/>
        <v>21:1190</v>
      </c>
      <c r="E266" s="1" t="str">
        <f t="shared" si="35"/>
        <v>21:0387</v>
      </c>
      <c r="F266" t="s">
        <v>97</v>
      </c>
      <c r="G266" t="s">
        <v>1050</v>
      </c>
      <c r="I266">
        <v>67.4554337</v>
      </c>
      <c r="J266">
        <v>-87.739339900000004</v>
      </c>
      <c r="K266" s="1" t="str">
        <f t="shared" si="36"/>
        <v>Till</v>
      </c>
      <c r="L266" s="1" t="str">
        <f t="shared" si="37"/>
        <v>Grain Mount: 0.25 – 0.50 mm (carbon coated)</v>
      </c>
      <c r="M266">
        <v>1</v>
      </c>
      <c r="AI266">
        <v>34.637</v>
      </c>
      <c r="AJ266">
        <v>30.212</v>
      </c>
      <c r="AK266">
        <v>8.0000000000000002E-3</v>
      </c>
      <c r="AL266">
        <v>34.662999999999997</v>
      </c>
      <c r="AM266">
        <v>8.9999999999999993E-3</v>
      </c>
      <c r="AN266">
        <v>6.0000000000000001E-3</v>
      </c>
      <c r="AO266">
        <v>1.7000000000000001E-2</v>
      </c>
      <c r="AP266">
        <v>5.0000000000000001E-3</v>
      </c>
    </row>
    <row r="267" spans="1:42" x14ac:dyDescent="0.3">
      <c r="A267" t="s">
        <v>1051</v>
      </c>
      <c r="B267" t="s">
        <v>1052</v>
      </c>
      <c r="C267" t="s">
        <v>1053</v>
      </c>
      <c r="D267" s="1" t="str">
        <f t="shared" si="34"/>
        <v>21:1190</v>
      </c>
      <c r="E267" s="1" t="str">
        <f t="shared" si="35"/>
        <v>21:0387</v>
      </c>
      <c r="F267" t="s">
        <v>97</v>
      </c>
      <c r="G267" t="s">
        <v>1054</v>
      </c>
      <c r="I267">
        <v>67.4554337</v>
      </c>
      <c r="J267">
        <v>-87.739339900000004</v>
      </c>
      <c r="K267" s="1" t="str">
        <f t="shared" si="36"/>
        <v>Till</v>
      </c>
      <c r="L267" s="1" t="str">
        <f t="shared" si="37"/>
        <v>Grain Mount: 0.25 – 0.50 mm (carbon coated)</v>
      </c>
      <c r="M267">
        <v>1</v>
      </c>
      <c r="AI267">
        <v>34.683</v>
      </c>
      <c r="AJ267">
        <v>30.483000000000001</v>
      </c>
      <c r="AK267">
        <v>1E-3</v>
      </c>
      <c r="AL267">
        <v>34.643000000000001</v>
      </c>
      <c r="AM267">
        <v>1E-3</v>
      </c>
      <c r="AN267">
        <v>7.0000000000000001E-3</v>
      </c>
      <c r="AO267">
        <v>1E-3</v>
      </c>
      <c r="AP267">
        <v>1E-3</v>
      </c>
    </row>
    <row r="268" spans="1:42" x14ac:dyDescent="0.3">
      <c r="A268" t="s">
        <v>1055</v>
      </c>
      <c r="B268" t="s">
        <v>1056</v>
      </c>
      <c r="C268" t="s">
        <v>1057</v>
      </c>
      <c r="D268" s="1" t="str">
        <f t="shared" si="34"/>
        <v>21:1190</v>
      </c>
      <c r="E268" s="1" t="str">
        <f t="shared" si="35"/>
        <v>21:0387</v>
      </c>
      <c r="F268" t="s">
        <v>122</v>
      </c>
      <c r="G268" t="s">
        <v>1058</v>
      </c>
      <c r="I268">
        <v>67.375126300000005</v>
      </c>
      <c r="J268">
        <v>-87.912047999999999</v>
      </c>
      <c r="K268" s="1" t="str">
        <f t="shared" si="36"/>
        <v>Till</v>
      </c>
      <c r="L268" s="1" t="str">
        <f t="shared" si="37"/>
        <v>Grain Mount: 0.25 – 0.50 mm (carbon coated)</v>
      </c>
      <c r="M268">
        <v>1</v>
      </c>
      <c r="AI268">
        <v>34.676000000000002</v>
      </c>
      <c r="AJ268">
        <v>30.379000000000001</v>
      </c>
      <c r="AK268">
        <v>1E-3</v>
      </c>
      <c r="AL268">
        <v>34.472999999999999</v>
      </c>
      <c r="AM268">
        <v>1E-3</v>
      </c>
      <c r="AN268">
        <v>1E-3</v>
      </c>
      <c r="AO268">
        <v>1.7000000000000001E-2</v>
      </c>
      <c r="AP268">
        <v>1E-3</v>
      </c>
    </row>
    <row r="269" spans="1:42" x14ac:dyDescent="0.3">
      <c r="A269" t="s">
        <v>1059</v>
      </c>
      <c r="B269" t="s">
        <v>1060</v>
      </c>
      <c r="C269" t="s">
        <v>1061</v>
      </c>
      <c r="D269" s="1" t="str">
        <f t="shared" si="34"/>
        <v>21:1190</v>
      </c>
      <c r="E269" s="1" t="str">
        <f t="shared" si="35"/>
        <v>21:0387</v>
      </c>
      <c r="F269" t="s">
        <v>122</v>
      </c>
      <c r="G269" t="s">
        <v>1062</v>
      </c>
      <c r="I269">
        <v>67.375126300000005</v>
      </c>
      <c r="J269">
        <v>-87.912047999999999</v>
      </c>
      <c r="K269" s="1" t="str">
        <f t="shared" si="36"/>
        <v>Till</v>
      </c>
      <c r="L269" s="1" t="str">
        <f t="shared" si="37"/>
        <v>Grain Mount: 0.25 – 0.50 mm (carbon coated)</v>
      </c>
      <c r="M269">
        <v>1</v>
      </c>
      <c r="AI269">
        <v>34.634999999999998</v>
      </c>
      <c r="AJ269">
        <v>30.238</v>
      </c>
      <c r="AK269">
        <v>7.0000000000000001E-3</v>
      </c>
      <c r="AL269">
        <v>34.517000000000003</v>
      </c>
      <c r="AM269">
        <v>1E-3</v>
      </c>
      <c r="AN269">
        <v>2.5000000000000001E-2</v>
      </c>
      <c r="AO269">
        <v>0.02</v>
      </c>
      <c r="AP269">
        <v>1E-3</v>
      </c>
    </row>
    <row r="270" spans="1:42" x14ac:dyDescent="0.3">
      <c r="A270" t="s">
        <v>1063</v>
      </c>
      <c r="B270" t="s">
        <v>1064</v>
      </c>
      <c r="C270" t="s">
        <v>1065</v>
      </c>
      <c r="D270" s="1" t="str">
        <f t="shared" si="34"/>
        <v>21:1190</v>
      </c>
      <c r="E270" s="1" t="str">
        <f t="shared" si="35"/>
        <v>21:0387</v>
      </c>
      <c r="F270" t="s">
        <v>122</v>
      </c>
      <c r="G270" t="s">
        <v>1066</v>
      </c>
      <c r="I270">
        <v>67.375126300000005</v>
      </c>
      <c r="J270">
        <v>-87.912047999999999</v>
      </c>
      <c r="K270" s="1" t="str">
        <f t="shared" si="36"/>
        <v>Till</v>
      </c>
      <c r="L270" s="1" t="str">
        <f t="shared" si="37"/>
        <v>Grain Mount: 0.25 – 0.50 mm (carbon coated)</v>
      </c>
      <c r="M270">
        <v>1</v>
      </c>
      <c r="AI270">
        <v>34.712000000000003</v>
      </c>
      <c r="AJ270">
        <v>30.463999999999999</v>
      </c>
      <c r="AK270">
        <v>1E-3</v>
      </c>
      <c r="AL270">
        <v>34.423999999999999</v>
      </c>
      <c r="AM270">
        <v>1.4E-2</v>
      </c>
      <c r="AN270">
        <v>1E-3</v>
      </c>
      <c r="AO270">
        <v>0.02</v>
      </c>
      <c r="AP270">
        <v>1E-3</v>
      </c>
    </row>
    <row r="271" spans="1:42" x14ac:dyDescent="0.3">
      <c r="A271" t="s">
        <v>1067</v>
      </c>
      <c r="B271" t="s">
        <v>1068</v>
      </c>
      <c r="C271" t="s">
        <v>1069</v>
      </c>
      <c r="D271" s="1" t="str">
        <f t="shared" si="34"/>
        <v>21:1190</v>
      </c>
      <c r="E271" s="1" t="str">
        <f t="shared" si="35"/>
        <v>21:0387</v>
      </c>
      <c r="F271" t="s">
        <v>139</v>
      </c>
      <c r="G271" t="s">
        <v>1070</v>
      </c>
      <c r="I271">
        <v>67.309808500000003</v>
      </c>
      <c r="J271">
        <v>-87.892408599999996</v>
      </c>
      <c r="K271" s="1" t="str">
        <f t="shared" si="36"/>
        <v>Till</v>
      </c>
      <c r="L271" s="1" t="str">
        <f t="shared" si="37"/>
        <v>Grain Mount: 0.25 – 0.50 mm (carbon coated)</v>
      </c>
      <c r="M271">
        <v>1</v>
      </c>
      <c r="AI271">
        <v>35.231000000000002</v>
      </c>
      <c r="AJ271">
        <v>30.244</v>
      </c>
      <c r="AK271">
        <v>1E-3</v>
      </c>
      <c r="AL271">
        <v>34.43</v>
      </c>
      <c r="AM271">
        <v>4.0000000000000001E-3</v>
      </c>
      <c r="AN271">
        <v>1.9E-2</v>
      </c>
      <c r="AO271">
        <v>1.0999999999999999E-2</v>
      </c>
      <c r="AP271">
        <v>1E-3</v>
      </c>
    </row>
    <row r="272" spans="1:42" x14ac:dyDescent="0.3">
      <c r="A272" t="s">
        <v>1071</v>
      </c>
      <c r="B272" t="s">
        <v>1072</v>
      </c>
      <c r="C272" t="s">
        <v>1073</v>
      </c>
      <c r="D272" s="1" t="str">
        <f t="shared" si="34"/>
        <v>21:1190</v>
      </c>
      <c r="E272" s="1" t="str">
        <f t="shared" si="35"/>
        <v>21:0387</v>
      </c>
      <c r="F272" t="s">
        <v>1074</v>
      </c>
      <c r="G272" t="s">
        <v>1075</v>
      </c>
      <c r="I272">
        <v>67.256160300000005</v>
      </c>
      <c r="J272">
        <v>-87.975172799999996</v>
      </c>
      <c r="K272" s="1" t="str">
        <f t="shared" si="36"/>
        <v>Till</v>
      </c>
      <c r="L272" s="1" t="str">
        <f t="shared" si="37"/>
        <v>Grain Mount: 0.25 – 0.50 mm (carbon coated)</v>
      </c>
      <c r="M272">
        <v>1</v>
      </c>
      <c r="AI272">
        <v>34.808</v>
      </c>
      <c r="AJ272">
        <v>30.22</v>
      </c>
      <c r="AK272">
        <v>1E-3</v>
      </c>
      <c r="AL272">
        <v>34.256999999999998</v>
      </c>
      <c r="AM272">
        <v>1E-3</v>
      </c>
      <c r="AN272">
        <v>1.2E-2</v>
      </c>
      <c r="AO272">
        <v>2.1000000000000001E-2</v>
      </c>
      <c r="AP272">
        <v>1E-3</v>
      </c>
    </row>
    <row r="273" spans="1:42" x14ac:dyDescent="0.3">
      <c r="A273" t="s">
        <v>1076</v>
      </c>
      <c r="B273" t="s">
        <v>1077</v>
      </c>
      <c r="C273" t="s">
        <v>1078</v>
      </c>
      <c r="D273" s="1" t="str">
        <f t="shared" si="34"/>
        <v>21:1190</v>
      </c>
      <c r="E273" s="1" t="str">
        <f t="shared" si="35"/>
        <v>21:0387</v>
      </c>
      <c r="F273" t="s">
        <v>1074</v>
      </c>
      <c r="G273" t="s">
        <v>1079</v>
      </c>
      <c r="I273">
        <v>67.256160300000005</v>
      </c>
      <c r="J273">
        <v>-87.975172799999996</v>
      </c>
      <c r="K273" s="1" t="str">
        <f t="shared" si="36"/>
        <v>Till</v>
      </c>
      <c r="L273" s="1" t="str">
        <f t="shared" si="37"/>
        <v>Grain Mount: 0.25 – 0.50 mm (carbon coated)</v>
      </c>
      <c r="M273">
        <v>1</v>
      </c>
      <c r="AI273">
        <v>34.892000000000003</v>
      </c>
      <c r="AJ273">
        <v>30.303000000000001</v>
      </c>
      <c r="AK273">
        <v>4.0000000000000001E-3</v>
      </c>
      <c r="AL273">
        <v>34.356999999999999</v>
      </c>
      <c r="AM273">
        <v>1E-3</v>
      </c>
      <c r="AN273">
        <v>2.1000000000000001E-2</v>
      </c>
      <c r="AO273">
        <v>1E-3</v>
      </c>
      <c r="AP273">
        <v>1E-3</v>
      </c>
    </row>
    <row r="274" spans="1:42" x14ac:dyDescent="0.3">
      <c r="A274" t="s">
        <v>1080</v>
      </c>
      <c r="B274" t="s">
        <v>1081</v>
      </c>
      <c r="C274" t="s">
        <v>1082</v>
      </c>
      <c r="D274" s="1" t="str">
        <f t="shared" si="34"/>
        <v>21:1190</v>
      </c>
      <c r="E274" s="1" t="str">
        <f t="shared" si="35"/>
        <v>21:0387</v>
      </c>
      <c r="F274" t="s">
        <v>1074</v>
      </c>
      <c r="G274" t="s">
        <v>1083</v>
      </c>
      <c r="I274">
        <v>67.256160300000005</v>
      </c>
      <c r="J274">
        <v>-87.975172799999996</v>
      </c>
      <c r="K274" s="1" t="str">
        <f t="shared" si="36"/>
        <v>Till</v>
      </c>
      <c r="L274" s="1" t="str">
        <f>HYPERLINK("http://geochem.nrcan.gc.ca/cdogs/content/kwd/kwd080108_e.htm", "Grain Mount: 0.50 – 1.00 mm (carbon coated)")</f>
        <v>Grain Mount: 0.50 – 1.00 mm (carbon coated)</v>
      </c>
      <c r="M274">
        <v>1</v>
      </c>
      <c r="AI274">
        <v>34.796999999999997</v>
      </c>
      <c r="AJ274">
        <v>30.358000000000001</v>
      </c>
      <c r="AK274">
        <v>5.0000000000000001E-3</v>
      </c>
      <c r="AL274">
        <v>34.573</v>
      </c>
      <c r="AM274">
        <v>1E-3</v>
      </c>
      <c r="AN274">
        <v>4.2000000000000003E-2</v>
      </c>
      <c r="AO274">
        <v>5.0999999999999997E-2</v>
      </c>
      <c r="AP274">
        <v>1E-3</v>
      </c>
    </row>
    <row r="275" spans="1:42" x14ac:dyDescent="0.3">
      <c r="A275" t="s">
        <v>1084</v>
      </c>
      <c r="B275" t="s">
        <v>1085</v>
      </c>
      <c r="C275" t="s">
        <v>1086</v>
      </c>
      <c r="D275" s="1" t="str">
        <f t="shared" si="34"/>
        <v>21:1190</v>
      </c>
      <c r="E275" s="1" t="str">
        <f t="shared" si="35"/>
        <v>21:0387</v>
      </c>
      <c r="F275" t="s">
        <v>144</v>
      </c>
      <c r="G275" t="s">
        <v>1087</v>
      </c>
      <c r="I275">
        <v>67.189932799999994</v>
      </c>
      <c r="J275">
        <v>-87.801693299999997</v>
      </c>
      <c r="K275" s="1" t="str">
        <f t="shared" si="36"/>
        <v>Till</v>
      </c>
      <c r="L275" s="1" t="str">
        <f>HYPERLINK("http://geochem.nrcan.gc.ca/cdogs/content/kwd/kwd080107_e.htm", "Grain Mount: 0.25 – 0.50 mm (carbon coated)")</f>
        <v>Grain Mount: 0.25 – 0.50 mm (carbon coated)</v>
      </c>
      <c r="M275">
        <v>1</v>
      </c>
      <c r="AI275">
        <v>34.807000000000002</v>
      </c>
      <c r="AJ275">
        <v>30.492000000000001</v>
      </c>
      <c r="AK275">
        <v>4.0000000000000001E-3</v>
      </c>
      <c r="AL275">
        <v>34.493000000000002</v>
      </c>
      <c r="AM275">
        <v>1.4E-2</v>
      </c>
      <c r="AN275">
        <v>1E-3</v>
      </c>
      <c r="AO275">
        <v>3.2000000000000001E-2</v>
      </c>
      <c r="AP275">
        <v>1E-3</v>
      </c>
    </row>
    <row r="276" spans="1:42" x14ac:dyDescent="0.3">
      <c r="A276" t="s">
        <v>1088</v>
      </c>
      <c r="B276" t="s">
        <v>1089</v>
      </c>
      <c r="C276" t="s">
        <v>1090</v>
      </c>
      <c r="D276" s="1" t="str">
        <f t="shared" si="34"/>
        <v>21:1190</v>
      </c>
      <c r="E276" s="1" t="str">
        <f t="shared" si="35"/>
        <v>21:0387</v>
      </c>
      <c r="F276" t="s">
        <v>1091</v>
      </c>
      <c r="G276" t="s">
        <v>1092</v>
      </c>
      <c r="I276">
        <v>66.456678400000001</v>
      </c>
      <c r="J276">
        <v>-87.387292200000005</v>
      </c>
      <c r="K276" s="1" t="str">
        <f t="shared" si="36"/>
        <v>Till</v>
      </c>
      <c r="L276" s="1" t="str">
        <f>HYPERLINK("http://geochem.nrcan.gc.ca/cdogs/content/kwd/kwd080107_e.htm", "Grain Mount: 0.25 – 0.50 mm (carbon coated)")</f>
        <v>Grain Mount: 0.25 – 0.50 mm (carbon coated)</v>
      </c>
      <c r="M276">
        <v>1</v>
      </c>
      <c r="AI276">
        <v>34.540999999999997</v>
      </c>
      <c r="AJ276">
        <v>30.332999999999998</v>
      </c>
      <c r="AK276">
        <v>1E-3</v>
      </c>
      <c r="AL276">
        <v>34.445999999999998</v>
      </c>
      <c r="AM276">
        <v>1E-3</v>
      </c>
      <c r="AN276">
        <v>1E-3</v>
      </c>
      <c r="AO276">
        <v>1E-3</v>
      </c>
      <c r="AP276">
        <v>1E-3</v>
      </c>
    </row>
    <row r="277" spans="1:42" x14ac:dyDescent="0.3">
      <c r="A277" t="s">
        <v>1093</v>
      </c>
      <c r="B277" t="s">
        <v>1094</v>
      </c>
      <c r="C277" t="s">
        <v>1095</v>
      </c>
      <c r="D277" s="1" t="str">
        <f t="shared" si="34"/>
        <v>21:1190</v>
      </c>
      <c r="E277" s="1" t="str">
        <f t="shared" si="35"/>
        <v>21:0387</v>
      </c>
      <c r="F277" t="s">
        <v>1096</v>
      </c>
      <c r="G277" t="s">
        <v>1097</v>
      </c>
      <c r="I277">
        <v>67.266980799999999</v>
      </c>
      <c r="J277">
        <v>-87.391950300000005</v>
      </c>
      <c r="K277" s="1" t="str">
        <f t="shared" si="36"/>
        <v>Till</v>
      </c>
      <c r="L277" s="1" t="str">
        <f>HYPERLINK("http://geochem.nrcan.gc.ca/cdogs/content/kwd/kwd080107_e.htm", "Grain Mount: 0.25 – 0.50 mm (carbon coated)")</f>
        <v>Grain Mount: 0.25 – 0.50 mm (carbon coated)</v>
      </c>
      <c r="M277">
        <v>1</v>
      </c>
      <c r="AI277">
        <v>34.898000000000003</v>
      </c>
      <c r="AJ277">
        <v>30.087</v>
      </c>
      <c r="AK277">
        <v>1E-3</v>
      </c>
      <c r="AL277">
        <v>34.566000000000003</v>
      </c>
      <c r="AM277">
        <v>1E-3</v>
      </c>
      <c r="AN277">
        <v>0.01</v>
      </c>
      <c r="AO277">
        <v>2.3E-2</v>
      </c>
      <c r="AP277">
        <v>1E-3</v>
      </c>
    </row>
    <row r="278" spans="1:42" x14ac:dyDescent="0.3">
      <c r="A278" t="s">
        <v>1098</v>
      </c>
      <c r="B278" t="s">
        <v>1099</v>
      </c>
      <c r="C278" t="s">
        <v>1100</v>
      </c>
      <c r="D278" s="1" t="str">
        <f t="shared" si="34"/>
        <v>21:1190</v>
      </c>
      <c r="E278" s="1" t="str">
        <f t="shared" si="35"/>
        <v>21:0387</v>
      </c>
      <c r="F278" t="s">
        <v>1096</v>
      </c>
      <c r="G278" t="s">
        <v>1101</v>
      </c>
      <c r="I278">
        <v>67.266980799999999</v>
      </c>
      <c r="J278">
        <v>-87.391950300000005</v>
      </c>
      <c r="K278" s="1" t="str">
        <f t="shared" si="36"/>
        <v>Till</v>
      </c>
      <c r="L278" s="1" t="str">
        <f>HYPERLINK("http://geochem.nrcan.gc.ca/cdogs/content/kwd/kwd080108_e.htm", "Grain Mount: 0.50 – 1.00 mm (carbon coated)")</f>
        <v>Grain Mount: 0.50 – 1.00 mm (carbon coated)</v>
      </c>
      <c r="M278">
        <v>1</v>
      </c>
      <c r="AI278">
        <v>34.627000000000002</v>
      </c>
      <c r="AJ278">
        <v>30.344000000000001</v>
      </c>
      <c r="AK278">
        <v>1E-3</v>
      </c>
      <c r="AL278">
        <v>34.536000000000001</v>
      </c>
      <c r="AM278">
        <v>1E-3</v>
      </c>
      <c r="AN278">
        <v>1E-3</v>
      </c>
      <c r="AO278">
        <v>1E-3</v>
      </c>
      <c r="AP278">
        <v>2E-3</v>
      </c>
    </row>
    <row r="279" spans="1:42" x14ac:dyDescent="0.3">
      <c r="A279" t="s">
        <v>1102</v>
      </c>
      <c r="B279" t="s">
        <v>1103</v>
      </c>
      <c r="C279" t="s">
        <v>1104</v>
      </c>
      <c r="D279" s="1" t="str">
        <f t="shared" si="34"/>
        <v>21:1190</v>
      </c>
      <c r="E279" s="1" t="str">
        <f t="shared" si="35"/>
        <v>21:0387</v>
      </c>
      <c r="F279" t="s">
        <v>180</v>
      </c>
      <c r="G279" t="s">
        <v>1105</v>
      </c>
      <c r="I279">
        <v>67.219462100000001</v>
      </c>
      <c r="J279">
        <v>-87.632824400000004</v>
      </c>
      <c r="K279" s="1" t="str">
        <f t="shared" si="36"/>
        <v>Till</v>
      </c>
      <c r="L279" s="1" t="str">
        <f t="shared" ref="L279:L284" si="38">HYPERLINK("http://geochem.nrcan.gc.ca/cdogs/content/kwd/kwd080107_e.htm", "Grain Mount: 0.25 – 0.50 mm (carbon coated)")</f>
        <v>Grain Mount: 0.25 – 0.50 mm (carbon coated)</v>
      </c>
      <c r="M279">
        <v>1</v>
      </c>
      <c r="AI279">
        <v>34.642000000000003</v>
      </c>
      <c r="AJ279">
        <v>30.323</v>
      </c>
      <c r="AK279">
        <v>1E-3</v>
      </c>
      <c r="AL279">
        <v>34.722999999999999</v>
      </c>
      <c r="AM279">
        <v>1E-3</v>
      </c>
      <c r="AN279">
        <v>1.9E-2</v>
      </c>
      <c r="AO279">
        <v>8.0000000000000002E-3</v>
      </c>
      <c r="AP279">
        <v>3.0000000000000001E-3</v>
      </c>
    </row>
    <row r="280" spans="1:42" x14ac:dyDescent="0.3">
      <c r="A280" t="s">
        <v>1106</v>
      </c>
      <c r="B280" t="s">
        <v>1107</v>
      </c>
      <c r="C280" t="s">
        <v>1108</v>
      </c>
      <c r="D280" s="1" t="str">
        <f t="shared" si="34"/>
        <v>21:1190</v>
      </c>
      <c r="E280" s="1" t="str">
        <f t="shared" si="35"/>
        <v>21:0387</v>
      </c>
      <c r="F280" t="s">
        <v>180</v>
      </c>
      <c r="G280" t="s">
        <v>1109</v>
      </c>
      <c r="I280">
        <v>67.219462100000001</v>
      </c>
      <c r="J280">
        <v>-87.632824400000004</v>
      </c>
      <c r="K280" s="1" t="str">
        <f t="shared" si="36"/>
        <v>Till</v>
      </c>
      <c r="L280" s="1" t="str">
        <f t="shared" si="38"/>
        <v>Grain Mount: 0.25 – 0.50 mm (carbon coated)</v>
      </c>
      <c r="M280">
        <v>1</v>
      </c>
      <c r="AI280">
        <v>34.771000000000001</v>
      </c>
      <c r="AJ280">
        <v>30.283000000000001</v>
      </c>
      <c r="AK280">
        <v>1E-3</v>
      </c>
      <c r="AL280">
        <v>34.466000000000001</v>
      </c>
      <c r="AM280">
        <v>1.9E-2</v>
      </c>
      <c r="AN280">
        <v>5.0000000000000001E-3</v>
      </c>
      <c r="AO280">
        <v>8.0000000000000002E-3</v>
      </c>
      <c r="AP280">
        <v>3.0000000000000001E-3</v>
      </c>
    </row>
    <row r="281" spans="1:42" x14ac:dyDescent="0.3">
      <c r="A281" t="s">
        <v>1110</v>
      </c>
      <c r="B281" t="s">
        <v>1111</v>
      </c>
      <c r="C281" t="s">
        <v>1112</v>
      </c>
      <c r="D281" s="1" t="str">
        <f t="shared" si="34"/>
        <v>21:1190</v>
      </c>
      <c r="E281" s="1" t="str">
        <f t="shared" si="35"/>
        <v>21:0387</v>
      </c>
      <c r="F281" t="s">
        <v>180</v>
      </c>
      <c r="G281" t="s">
        <v>1113</v>
      </c>
      <c r="I281">
        <v>67.219462100000001</v>
      </c>
      <c r="J281">
        <v>-87.632824400000004</v>
      </c>
      <c r="K281" s="1" t="str">
        <f t="shared" si="36"/>
        <v>Till</v>
      </c>
      <c r="L281" s="1" t="str">
        <f t="shared" si="38"/>
        <v>Grain Mount: 0.25 – 0.50 mm (carbon coated)</v>
      </c>
      <c r="M281">
        <v>1</v>
      </c>
      <c r="AI281">
        <v>34.698</v>
      </c>
      <c r="AJ281">
        <v>30.277000000000001</v>
      </c>
      <c r="AK281">
        <v>4.0000000000000001E-3</v>
      </c>
      <c r="AL281">
        <v>34.665999999999997</v>
      </c>
      <c r="AM281">
        <v>1E-3</v>
      </c>
      <c r="AN281">
        <v>2.1999999999999999E-2</v>
      </c>
      <c r="AO281">
        <v>1.2E-2</v>
      </c>
      <c r="AP281">
        <v>1E-3</v>
      </c>
    </row>
    <row r="282" spans="1:42" x14ac:dyDescent="0.3">
      <c r="A282" t="s">
        <v>1114</v>
      </c>
      <c r="B282" t="s">
        <v>1115</v>
      </c>
      <c r="C282" t="s">
        <v>1116</v>
      </c>
      <c r="D282" s="1" t="str">
        <f t="shared" si="34"/>
        <v>21:1190</v>
      </c>
      <c r="E282" s="1" t="str">
        <f t="shared" si="35"/>
        <v>21:0387</v>
      </c>
      <c r="F282" t="s">
        <v>551</v>
      </c>
      <c r="G282" t="s">
        <v>1117</v>
      </c>
      <c r="I282">
        <v>67.2159324</v>
      </c>
      <c r="J282">
        <v>-87.496343100000004</v>
      </c>
      <c r="K282" s="1" t="str">
        <f t="shared" si="36"/>
        <v>Till</v>
      </c>
      <c r="L282" s="1" t="str">
        <f t="shared" si="38"/>
        <v>Grain Mount: 0.25 – 0.50 mm (carbon coated)</v>
      </c>
      <c r="M282">
        <v>1</v>
      </c>
      <c r="AI282">
        <v>34.789000000000001</v>
      </c>
      <c r="AJ282">
        <v>30.222000000000001</v>
      </c>
      <c r="AK282">
        <v>6.0000000000000001E-3</v>
      </c>
      <c r="AL282">
        <v>34.679000000000002</v>
      </c>
      <c r="AM282">
        <v>1E-3</v>
      </c>
      <c r="AN282">
        <v>1.4999999999999999E-2</v>
      </c>
      <c r="AO282">
        <v>1.9E-2</v>
      </c>
      <c r="AP282">
        <v>1E-3</v>
      </c>
    </row>
    <row r="283" spans="1:42" x14ac:dyDescent="0.3">
      <c r="A283" t="s">
        <v>1118</v>
      </c>
      <c r="B283" t="s">
        <v>1119</v>
      </c>
      <c r="C283" t="s">
        <v>1120</v>
      </c>
      <c r="D283" s="1" t="str">
        <f t="shared" si="34"/>
        <v>21:1190</v>
      </c>
      <c r="E283" s="1" t="str">
        <f t="shared" si="35"/>
        <v>21:0387</v>
      </c>
      <c r="F283" t="s">
        <v>551</v>
      </c>
      <c r="G283" t="s">
        <v>1121</v>
      </c>
      <c r="I283">
        <v>67.2159324</v>
      </c>
      <c r="J283">
        <v>-87.496343100000004</v>
      </c>
      <c r="K283" s="1" t="str">
        <f t="shared" si="36"/>
        <v>Till</v>
      </c>
      <c r="L283" s="1" t="str">
        <f t="shared" si="38"/>
        <v>Grain Mount: 0.25 – 0.50 mm (carbon coated)</v>
      </c>
      <c r="M283">
        <v>1</v>
      </c>
      <c r="AI283">
        <v>34.834000000000003</v>
      </c>
      <c r="AJ283">
        <v>30.41</v>
      </c>
      <c r="AK283">
        <v>5.0000000000000001E-3</v>
      </c>
      <c r="AL283">
        <v>34.923000000000002</v>
      </c>
      <c r="AM283">
        <v>3.0000000000000001E-3</v>
      </c>
      <c r="AN283">
        <v>0.01</v>
      </c>
      <c r="AO283">
        <v>3.1E-2</v>
      </c>
      <c r="AP283">
        <v>1E-3</v>
      </c>
    </row>
    <row r="284" spans="1:42" x14ac:dyDescent="0.3">
      <c r="A284" t="s">
        <v>1122</v>
      </c>
      <c r="B284" t="s">
        <v>1123</v>
      </c>
      <c r="C284" t="s">
        <v>1124</v>
      </c>
      <c r="D284" s="1" t="str">
        <f t="shared" si="34"/>
        <v>21:1190</v>
      </c>
      <c r="E284" s="1" t="str">
        <f t="shared" si="35"/>
        <v>21:0387</v>
      </c>
      <c r="F284" t="s">
        <v>551</v>
      </c>
      <c r="G284" t="s">
        <v>1125</v>
      </c>
      <c r="I284">
        <v>67.2159324</v>
      </c>
      <c r="J284">
        <v>-87.496343100000004</v>
      </c>
      <c r="K284" s="1" t="str">
        <f t="shared" si="36"/>
        <v>Till</v>
      </c>
      <c r="L284" s="1" t="str">
        <f t="shared" si="38"/>
        <v>Grain Mount: 0.25 – 0.50 mm (carbon coated)</v>
      </c>
      <c r="M284">
        <v>1</v>
      </c>
      <c r="AI284">
        <v>34.667999999999999</v>
      </c>
      <c r="AJ284">
        <v>30.027000000000001</v>
      </c>
      <c r="AK284">
        <v>4.0000000000000001E-3</v>
      </c>
      <c r="AL284">
        <v>34.725999999999999</v>
      </c>
      <c r="AM284">
        <v>1E-3</v>
      </c>
      <c r="AN284">
        <v>1.4999999999999999E-2</v>
      </c>
      <c r="AO284">
        <v>3.2000000000000001E-2</v>
      </c>
      <c r="AP284">
        <v>1E-3</v>
      </c>
    </row>
    <row r="285" spans="1:42" x14ac:dyDescent="0.3">
      <c r="A285" t="s">
        <v>1126</v>
      </c>
      <c r="B285" t="s">
        <v>1127</v>
      </c>
      <c r="C285" t="s">
        <v>1128</v>
      </c>
      <c r="D285" s="1" t="str">
        <f t="shared" si="34"/>
        <v>21:1190</v>
      </c>
      <c r="E285" s="1" t="str">
        <f t="shared" si="35"/>
        <v>21:0387</v>
      </c>
      <c r="F285" t="s">
        <v>551</v>
      </c>
      <c r="G285" t="s">
        <v>1129</v>
      </c>
      <c r="I285">
        <v>67.2159324</v>
      </c>
      <c r="J285">
        <v>-87.496343100000004</v>
      </c>
      <c r="K285" s="1" t="str">
        <f t="shared" si="36"/>
        <v>Till</v>
      </c>
      <c r="L285" s="1" t="str">
        <f>HYPERLINK("http://geochem.nrcan.gc.ca/cdogs/content/kwd/kwd080108_e.htm", "Grain Mount: 0.50 – 1.00 mm (carbon coated)")</f>
        <v>Grain Mount: 0.50 – 1.00 mm (carbon coated)</v>
      </c>
      <c r="M285">
        <v>1</v>
      </c>
      <c r="AI285">
        <v>34.81</v>
      </c>
      <c r="AJ285">
        <v>30.234999999999999</v>
      </c>
      <c r="AK285">
        <v>6.0000000000000001E-3</v>
      </c>
      <c r="AL285">
        <v>34.613999999999997</v>
      </c>
      <c r="AM285">
        <v>3.0000000000000001E-3</v>
      </c>
      <c r="AN285">
        <v>6.0000000000000001E-3</v>
      </c>
      <c r="AO285">
        <v>1.2999999999999999E-2</v>
      </c>
      <c r="AP285">
        <v>3.0000000000000001E-3</v>
      </c>
    </row>
    <row r="286" spans="1:42" x14ac:dyDescent="0.3">
      <c r="A286" t="s">
        <v>1130</v>
      </c>
      <c r="B286" t="s">
        <v>1131</v>
      </c>
      <c r="C286" t="s">
        <v>1132</v>
      </c>
      <c r="D286" s="1" t="str">
        <f t="shared" si="34"/>
        <v>21:1190</v>
      </c>
      <c r="E286" s="1" t="str">
        <f t="shared" si="35"/>
        <v>21:0387</v>
      </c>
      <c r="F286" t="s">
        <v>193</v>
      </c>
      <c r="G286" t="s">
        <v>1133</v>
      </c>
      <c r="I286">
        <v>67.051388200000005</v>
      </c>
      <c r="J286">
        <v>-87.412096700000006</v>
      </c>
      <c r="K286" s="1" t="str">
        <f t="shared" si="36"/>
        <v>Till</v>
      </c>
      <c r="L286" s="1" t="str">
        <f t="shared" ref="L286:L312" si="39">HYPERLINK("http://geochem.nrcan.gc.ca/cdogs/content/kwd/kwd080107_e.htm", "Grain Mount: 0.25 – 0.50 mm (carbon coated)")</f>
        <v>Grain Mount: 0.25 – 0.50 mm (carbon coated)</v>
      </c>
      <c r="M286">
        <v>1</v>
      </c>
      <c r="AI286">
        <v>34.520000000000003</v>
      </c>
      <c r="AJ286">
        <v>30.358000000000001</v>
      </c>
      <c r="AK286">
        <v>1E-3</v>
      </c>
      <c r="AL286">
        <v>34.603999999999999</v>
      </c>
      <c r="AM286">
        <v>0.18</v>
      </c>
      <c r="AN286">
        <v>1E-3</v>
      </c>
      <c r="AO286">
        <v>1.1719999999999999</v>
      </c>
      <c r="AP286">
        <v>1E-3</v>
      </c>
    </row>
    <row r="287" spans="1:42" x14ac:dyDescent="0.3">
      <c r="A287" t="s">
        <v>1134</v>
      </c>
      <c r="B287" t="s">
        <v>1135</v>
      </c>
      <c r="C287" t="s">
        <v>1136</v>
      </c>
      <c r="D287" s="1" t="str">
        <f t="shared" si="34"/>
        <v>21:1190</v>
      </c>
      <c r="E287" s="1" t="str">
        <f t="shared" si="35"/>
        <v>21:0387</v>
      </c>
      <c r="F287" t="s">
        <v>193</v>
      </c>
      <c r="G287" t="s">
        <v>1137</v>
      </c>
      <c r="I287">
        <v>67.051388200000005</v>
      </c>
      <c r="J287">
        <v>-87.412096700000006</v>
      </c>
      <c r="K287" s="1" t="str">
        <f t="shared" si="36"/>
        <v>Till</v>
      </c>
      <c r="L287" s="1" t="str">
        <f t="shared" si="39"/>
        <v>Grain Mount: 0.25 – 0.50 mm (carbon coated)</v>
      </c>
      <c r="M287">
        <v>2</v>
      </c>
      <c r="AI287">
        <v>34.905999999999999</v>
      </c>
      <c r="AJ287">
        <v>30.81</v>
      </c>
      <c r="AK287">
        <v>1.2E-2</v>
      </c>
      <c r="AL287">
        <v>34.543999999999997</v>
      </c>
      <c r="AM287">
        <v>1.2E-2</v>
      </c>
      <c r="AN287">
        <v>1E-3</v>
      </c>
      <c r="AO287">
        <v>3.0000000000000001E-3</v>
      </c>
      <c r="AP287">
        <v>1E-3</v>
      </c>
    </row>
    <row r="288" spans="1:42" x14ac:dyDescent="0.3">
      <c r="A288" t="s">
        <v>1138</v>
      </c>
      <c r="B288" t="s">
        <v>1139</v>
      </c>
      <c r="C288" t="s">
        <v>1140</v>
      </c>
      <c r="D288" s="1" t="str">
        <f t="shared" si="34"/>
        <v>21:1190</v>
      </c>
      <c r="E288" s="1" t="str">
        <f t="shared" si="35"/>
        <v>21:0387</v>
      </c>
      <c r="F288" t="s">
        <v>193</v>
      </c>
      <c r="G288" t="s">
        <v>1141</v>
      </c>
      <c r="I288">
        <v>67.051388200000005</v>
      </c>
      <c r="J288">
        <v>-87.412096700000006</v>
      </c>
      <c r="K288" s="1" t="str">
        <f t="shared" si="36"/>
        <v>Till</v>
      </c>
      <c r="L288" s="1" t="str">
        <f t="shared" si="39"/>
        <v>Grain Mount: 0.25 – 0.50 mm (carbon coated)</v>
      </c>
      <c r="M288">
        <v>1</v>
      </c>
      <c r="AI288">
        <v>34.902000000000001</v>
      </c>
      <c r="AJ288">
        <v>30.510999999999999</v>
      </c>
      <c r="AK288">
        <v>6.0000000000000001E-3</v>
      </c>
      <c r="AL288">
        <v>34.298000000000002</v>
      </c>
      <c r="AM288">
        <v>4.2000000000000003E-2</v>
      </c>
      <c r="AN288">
        <v>1.0999999999999999E-2</v>
      </c>
      <c r="AO288">
        <v>9.6000000000000002E-2</v>
      </c>
      <c r="AP288">
        <v>5.0000000000000001E-3</v>
      </c>
    </row>
    <row r="289" spans="1:42" x14ac:dyDescent="0.3">
      <c r="A289" t="s">
        <v>1142</v>
      </c>
      <c r="B289" t="s">
        <v>1143</v>
      </c>
      <c r="C289" t="s">
        <v>1144</v>
      </c>
      <c r="D289" s="1" t="str">
        <f t="shared" si="34"/>
        <v>21:1190</v>
      </c>
      <c r="E289" s="1" t="str">
        <f t="shared" si="35"/>
        <v>21:0387</v>
      </c>
      <c r="F289" t="s">
        <v>193</v>
      </c>
      <c r="G289" t="s">
        <v>1145</v>
      </c>
      <c r="I289">
        <v>67.051388200000005</v>
      </c>
      <c r="J289">
        <v>-87.412096700000006</v>
      </c>
      <c r="K289" s="1" t="str">
        <f t="shared" si="36"/>
        <v>Till</v>
      </c>
      <c r="L289" s="1" t="str">
        <f t="shared" si="39"/>
        <v>Grain Mount: 0.25 – 0.50 mm (carbon coated)</v>
      </c>
      <c r="M289">
        <v>1</v>
      </c>
      <c r="AI289">
        <v>34.597000000000001</v>
      </c>
      <c r="AJ289">
        <v>30.597000000000001</v>
      </c>
      <c r="AK289">
        <v>1E-3</v>
      </c>
      <c r="AL289">
        <v>34.799999999999997</v>
      </c>
      <c r="AM289">
        <v>1E-3</v>
      </c>
      <c r="AN289">
        <v>2.5999999999999999E-2</v>
      </c>
      <c r="AO289">
        <v>2.5000000000000001E-2</v>
      </c>
      <c r="AP289">
        <v>3.0000000000000001E-3</v>
      </c>
    </row>
    <row r="290" spans="1:42" x14ac:dyDescent="0.3">
      <c r="A290" t="s">
        <v>1146</v>
      </c>
      <c r="B290" t="s">
        <v>1147</v>
      </c>
      <c r="C290" t="s">
        <v>1148</v>
      </c>
      <c r="D290" s="1" t="str">
        <f t="shared" si="34"/>
        <v>21:1190</v>
      </c>
      <c r="E290" s="1" t="str">
        <f t="shared" si="35"/>
        <v>21:0387</v>
      </c>
      <c r="F290" t="s">
        <v>193</v>
      </c>
      <c r="G290" t="s">
        <v>1149</v>
      </c>
      <c r="I290">
        <v>67.051388200000005</v>
      </c>
      <c r="J290">
        <v>-87.412096700000006</v>
      </c>
      <c r="K290" s="1" t="str">
        <f t="shared" si="36"/>
        <v>Till</v>
      </c>
      <c r="L290" s="1" t="str">
        <f t="shared" si="39"/>
        <v>Grain Mount: 0.25 – 0.50 mm (carbon coated)</v>
      </c>
      <c r="M290">
        <v>1</v>
      </c>
      <c r="AI290">
        <v>34.658999999999999</v>
      </c>
      <c r="AJ290">
        <v>30.445</v>
      </c>
      <c r="AK290">
        <v>1E-3</v>
      </c>
      <c r="AL290">
        <v>34.774000000000001</v>
      </c>
      <c r="AM290">
        <v>1E-3</v>
      </c>
      <c r="AN290">
        <v>4.0000000000000001E-3</v>
      </c>
      <c r="AO290">
        <v>3.3000000000000002E-2</v>
      </c>
      <c r="AP290">
        <v>6.0000000000000001E-3</v>
      </c>
    </row>
    <row r="291" spans="1:42" x14ac:dyDescent="0.3">
      <c r="A291" t="s">
        <v>1150</v>
      </c>
      <c r="B291" t="s">
        <v>1151</v>
      </c>
      <c r="C291" t="s">
        <v>1152</v>
      </c>
      <c r="D291" s="1" t="str">
        <f t="shared" si="34"/>
        <v>21:1190</v>
      </c>
      <c r="E291" s="1" t="str">
        <f t="shared" si="35"/>
        <v>21:0387</v>
      </c>
      <c r="F291" t="s">
        <v>193</v>
      </c>
      <c r="G291" t="s">
        <v>1153</v>
      </c>
      <c r="I291">
        <v>67.051388200000005</v>
      </c>
      <c r="J291">
        <v>-87.412096700000006</v>
      </c>
      <c r="K291" s="1" t="str">
        <f t="shared" si="36"/>
        <v>Till</v>
      </c>
      <c r="L291" s="1" t="str">
        <f t="shared" si="39"/>
        <v>Grain Mount: 0.25 – 0.50 mm (carbon coated)</v>
      </c>
      <c r="M291">
        <v>1</v>
      </c>
      <c r="AI291">
        <v>34.563000000000002</v>
      </c>
      <c r="AJ291">
        <v>30.152000000000001</v>
      </c>
      <c r="AK291">
        <v>1E-3</v>
      </c>
      <c r="AL291">
        <v>34.968000000000004</v>
      </c>
      <c r="AM291">
        <v>1E-3</v>
      </c>
      <c r="AN291">
        <v>1E-3</v>
      </c>
      <c r="AO291">
        <v>1E-3</v>
      </c>
      <c r="AP291">
        <v>1.2999999999999999E-2</v>
      </c>
    </row>
    <row r="292" spans="1:42" x14ac:dyDescent="0.3">
      <c r="A292" t="s">
        <v>1154</v>
      </c>
      <c r="B292" t="s">
        <v>1155</v>
      </c>
      <c r="C292" t="s">
        <v>1156</v>
      </c>
      <c r="D292" s="1" t="str">
        <f t="shared" si="34"/>
        <v>21:1190</v>
      </c>
      <c r="E292" s="1" t="str">
        <f t="shared" si="35"/>
        <v>21:0387</v>
      </c>
      <c r="F292" t="s">
        <v>193</v>
      </c>
      <c r="G292" t="s">
        <v>1157</v>
      </c>
      <c r="I292">
        <v>67.051388200000005</v>
      </c>
      <c r="J292">
        <v>-87.412096700000006</v>
      </c>
      <c r="K292" s="1" t="str">
        <f t="shared" si="36"/>
        <v>Till</v>
      </c>
      <c r="L292" s="1" t="str">
        <f t="shared" si="39"/>
        <v>Grain Mount: 0.25 – 0.50 mm (carbon coated)</v>
      </c>
      <c r="M292">
        <v>1</v>
      </c>
      <c r="AI292">
        <v>34.683</v>
      </c>
      <c r="AJ292">
        <v>30.568999999999999</v>
      </c>
      <c r="AK292">
        <v>3.0000000000000001E-3</v>
      </c>
      <c r="AL292">
        <v>35.048999999999999</v>
      </c>
      <c r="AM292">
        <v>1.6E-2</v>
      </c>
      <c r="AN292">
        <v>1.2E-2</v>
      </c>
      <c r="AO292">
        <v>1.9E-2</v>
      </c>
      <c r="AP292">
        <v>1E-3</v>
      </c>
    </row>
    <row r="293" spans="1:42" x14ac:dyDescent="0.3">
      <c r="A293" t="s">
        <v>1158</v>
      </c>
      <c r="B293" t="s">
        <v>1159</v>
      </c>
      <c r="C293" t="s">
        <v>1160</v>
      </c>
      <c r="D293" s="1" t="str">
        <f t="shared" si="34"/>
        <v>21:1190</v>
      </c>
      <c r="E293" s="1" t="str">
        <f t="shared" ref="E293:E324" si="40">HYPERLINK("http://geochem.nrcan.gc.ca/cdogs/content/svy/svy210387_e.htm", "21:0387")</f>
        <v>21:0387</v>
      </c>
      <c r="F293" t="s">
        <v>1161</v>
      </c>
      <c r="G293" t="s">
        <v>1162</v>
      </c>
      <c r="I293">
        <v>67.119165499999994</v>
      </c>
      <c r="J293">
        <v>-87.615704500000007</v>
      </c>
      <c r="K293" s="1" t="str">
        <f t="shared" si="36"/>
        <v>Till</v>
      </c>
      <c r="L293" s="1" t="str">
        <f t="shared" si="39"/>
        <v>Grain Mount: 0.25 – 0.50 mm (carbon coated)</v>
      </c>
      <c r="M293">
        <v>1</v>
      </c>
      <c r="AI293">
        <v>34.405000000000001</v>
      </c>
      <c r="AJ293">
        <v>30.463000000000001</v>
      </c>
      <c r="AK293">
        <v>1E-3</v>
      </c>
      <c r="AL293">
        <v>34.869</v>
      </c>
      <c r="AM293">
        <v>2.8000000000000001E-2</v>
      </c>
      <c r="AN293">
        <v>3.0000000000000001E-3</v>
      </c>
      <c r="AO293">
        <v>5.0000000000000001E-3</v>
      </c>
      <c r="AP293">
        <v>8.9999999999999993E-3</v>
      </c>
    </row>
    <row r="294" spans="1:42" x14ac:dyDescent="0.3">
      <c r="A294" t="s">
        <v>1163</v>
      </c>
      <c r="B294" t="s">
        <v>1164</v>
      </c>
      <c r="C294" t="s">
        <v>1165</v>
      </c>
      <c r="D294" s="1" t="str">
        <f t="shared" si="34"/>
        <v>21:1190</v>
      </c>
      <c r="E294" s="1" t="str">
        <f t="shared" si="40"/>
        <v>21:0387</v>
      </c>
      <c r="F294" t="s">
        <v>1161</v>
      </c>
      <c r="G294" t="s">
        <v>1166</v>
      </c>
      <c r="I294">
        <v>67.119165499999994</v>
      </c>
      <c r="J294">
        <v>-87.615704500000007</v>
      </c>
      <c r="K294" s="1" t="str">
        <f t="shared" si="36"/>
        <v>Till</v>
      </c>
      <c r="L294" s="1" t="str">
        <f t="shared" si="39"/>
        <v>Grain Mount: 0.25 – 0.50 mm (carbon coated)</v>
      </c>
      <c r="M294">
        <v>1</v>
      </c>
      <c r="AI294">
        <v>34.637</v>
      </c>
      <c r="AJ294">
        <v>30.443000000000001</v>
      </c>
      <c r="AK294">
        <v>1E-3</v>
      </c>
      <c r="AL294">
        <v>34.975999999999999</v>
      </c>
      <c r="AM294">
        <v>1E-3</v>
      </c>
      <c r="AN294">
        <v>2.4E-2</v>
      </c>
      <c r="AO294">
        <v>1.7999999999999999E-2</v>
      </c>
      <c r="AP294">
        <v>2E-3</v>
      </c>
    </row>
    <row r="295" spans="1:42" x14ac:dyDescent="0.3">
      <c r="A295" t="s">
        <v>1167</v>
      </c>
      <c r="B295" t="s">
        <v>1168</v>
      </c>
      <c r="C295" t="s">
        <v>1169</v>
      </c>
      <c r="D295" s="1" t="str">
        <f t="shared" si="34"/>
        <v>21:1190</v>
      </c>
      <c r="E295" s="1" t="str">
        <f t="shared" si="40"/>
        <v>21:0387</v>
      </c>
      <c r="F295" t="s">
        <v>1161</v>
      </c>
      <c r="G295" t="s">
        <v>1170</v>
      </c>
      <c r="I295">
        <v>67.119165499999994</v>
      </c>
      <c r="J295">
        <v>-87.615704500000007</v>
      </c>
      <c r="K295" s="1" t="str">
        <f t="shared" si="36"/>
        <v>Till</v>
      </c>
      <c r="L295" s="1" t="str">
        <f t="shared" si="39"/>
        <v>Grain Mount: 0.25 – 0.50 mm (carbon coated)</v>
      </c>
      <c r="M295">
        <v>1</v>
      </c>
      <c r="AI295">
        <v>34.552</v>
      </c>
      <c r="AJ295">
        <v>30.405000000000001</v>
      </c>
      <c r="AK295">
        <v>1E-3</v>
      </c>
      <c r="AL295">
        <v>34.966000000000001</v>
      </c>
      <c r="AM295">
        <v>1E-3</v>
      </c>
      <c r="AN295">
        <v>5.0000000000000001E-3</v>
      </c>
      <c r="AO295">
        <v>8.9999999999999993E-3</v>
      </c>
      <c r="AP295">
        <v>0.01</v>
      </c>
    </row>
    <row r="296" spans="1:42" x14ac:dyDescent="0.3">
      <c r="A296" t="s">
        <v>1171</v>
      </c>
      <c r="B296" t="s">
        <v>1172</v>
      </c>
      <c r="C296" t="s">
        <v>1173</v>
      </c>
      <c r="D296" s="1" t="str">
        <f t="shared" si="34"/>
        <v>21:1190</v>
      </c>
      <c r="E296" s="1" t="str">
        <f t="shared" si="40"/>
        <v>21:0387</v>
      </c>
      <c r="F296" t="s">
        <v>1161</v>
      </c>
      <c r="G296" t="s">
        <v>1174</v>
      </c>
      <c r="I296">
        <v>67.119165499999994</v>
      </c>
      <c r="J296">
        <v>-87.615704500000007</v>
      </c>
      <c r="K296" s="1" t="str">
        <f t="shared" si="36"/>
        <v>Till</v>
      </c>
      <c r="L296" s="1" t="str">
        <f t="shared" si="39"/>
        <v>Grain Mount: 0.25 – 0.50 mm (carbon coated)</v>
      </c>
      <c r="M296">
        <v>1</v>
      </c>
      <c r="AI296">
        <v>34.851999999999997</v>
      </c>
      <c r="AJ296">
        <v>30.32</v>
      </c>
      <c r="AK296">
        <v>1E-3</v>
      </c>
      <c r="AL296">
        <v>34.85</v>
      </c>
      <c r="AM296">
        <v>1E-3</v>
      </c>
      <c r="AN296">
        <v>6.0000000000000001E-3</v>
      </c>
      <c r="AO296">
        <v>4.0000000000000001E-3</v>
      </c>
      <c r="AP296">
        <v>1E-3</v>
      </c>
    </row>
    <row r="297" spans="1:42" x14ac:dyDescent="0.3">
      <c r="A297" t="s">
        <v>1175</v>
      </c>
      <c r="B297" t="s">
        <v>1176</v>
      </c>
      <c r="C297" t="s">
        <v>1177</v>
      </c>
      <c r="D297" s="1" t="str">
        <f t="shared" si="34"/>
        <v>21:1190</v>
      </c>
      <c r="E297" s="1" t="str">
        <f t="shared" si="40"/>
        <v>21:0387</v>
      </c>
      <c r="F297" t="s">
        <v>238</v>
      </c>
      <c r="G297" t="s">
        <v>1178</v>
      </c>
      <c r="I297">
        <v>67.110986199999999</v>
      </c>
      <c r="J297">
        <v>-87.405157799999998</v>
      </c>
      <c r="K297" s="1" t="str">
        <f t="shared" ref="K297:K328" si="41">HYPERLINK("http://geochem.nrcan.gc.ca/cdogs/content/kwd/kwd020044_e.htm", "Till")</f>
        <v>Till</v>
      </c>
      <c r="L297" s="1" t="str">
        <f t="shared" si="39"/>
        <v>Grain Mount: 0.25 – 0.50 mm (carbon coated)</v>
      </c>
      <c r="M297">
        <v>1</v>
      </c>
      <c r="AI297">
        <v>34.686</v>
      </c>
      <c r="AJ297">
        <v>30.28</v>
      </c>
      <c r="AK297">
        <v>1E-3</v>
      </c>
      <c r="AL297">
        <v>34.731999999999999</v>
      </c>
      <c r="AM297">
        <v>1E-3</v>
      </c>
      <c r="AN297">
        <v>1E-3</v>
      </c>
      <c r="AO297">
        <v>1E-3</v>
      </c>
      <c r="AP297">
        <v>1E-3</v>
      </c>
    </row>
    <row r="298" spans="1:42" x14ac:dyDescent="0.3">
      <c r="A298" t="s">
        <v>1179</v>
      </c>
      <c r="B298" t="s">
        <v>1180</v>
      </c>
      <c r="C298" t="s">
        <v>1181</v>
      </c>
      <c r="D298" s="1" t="str">
        <f t="shared" si="34"/>
        <v>21:1190</v>
      </c>
      <c r="E298" s="1" t="str">
        <f t="shared" si="40"/>
        <v>21:0387</v>
      </c>
      <c r="F298" t="s">
        <v>238</v>
      </c>
      <c r="G298" t="s">
        <v>1182</v>
      </c>
      <c r="I298">
        <v>67.110986199999999</v>
      </c>
      <c r="J298">
        <v>-87.405157799999998</v>
      </c>
      <c r="K298" s="1" t="str">
        <f t="shared" si="41"/>
        <v>Till</v>
      </c>
      <c r="L298" s="1" t="str">
        <f t="shared" si="39"/>
        <v>Grain Mount: 0.25 – 0.50 mm (carbon coated)</v>
      </c>
      <c r="M298">
        <v>1</v>
      </c>
      <c r="AI298">
        <v>34.871000000000002</v>
      </c>
      <c r="AJ298">
        <v>30.145</v>
      </c>
      <c r="AK298">
        <v>2E-3</v>
      </c>
      <c r="AL298">
        <v>34.926000000000002</v>
      </c>
      <c r="AM298">
        <v>1E-3</v>
      </c>
      <c r="AN298">
        <v>8.0000000000000002E-3</v>
      </c>
      <c r="AO298">
        <v>1E-3</v>
      </c>
      <c r="AP298">
        <v>2E-3</v>
      </c>
    </row>
    <row r="299" spans="1:42" x14ac:dyDescent="0.3">
      <c r="A299" t="s">
        <v>1183</v>
      </c>
      <c r="B299" t="s">
        <v>1184</v>
      </c>
      <c r="C299" t="s">
        <v>1185</v>
      </c>
      <c r="D299" s="1" t="str">
        <f t="shared" si="34"/>
        <v>21:1190</v>
      </c>
      <c r="E299" s="1" t="str">
        <f t="shared" si="40"/>
        <v>21:0387</v>
      </c>
      <c r="F299" t="s">
        <v>238</v>
      </c>
      <c r="G299" t="s">
        <v>1186</v>
      </c>
      <c r="I299">
        <v>67.110986199999999</v>
      </c>
      <c r="J299">
        <v>-87.405157799999998</v>
      </c>
      <c r="K299" s="1" t="str">
        <f t="shared" si="41"/>
        <v>Till</v>
      </c>
      <c r="L299" s="1" t="str">
        <f t="shared" si="39"/>
        <v>Grain Mount: 0.25 – 0.50 mm (carbon coated)</v>
      </c>
      <c r="M299">
        <v>1</v>
      </c>
      <c r="AI299">
        <v>34.899000000000001</v>
      </c>
      <c r="AJ299">
        <v>30.306999999999999</v>
      </c>
      <c r="AK299">
        <v>1E-3</v>
      </c>
      <c r="AL299">
        <v>34.969000000000001</v>
      </c>
      <c r="AM299">
        <v>6.0000000000000001E-3</v>
      </c>
      <c r="AN299">
        <v>5.0000000000000001E-3</v>
      </c>
      <c r="AO299">
        <v>0.02</v>
      </c>
      <c r="AP299">
        <v>7.0000000000000001E-3</v>
      </c>
    </row>
    <row r="300" spans="1:42" x14ac:dyDescent="0.3">
      <c r="A300" t="s">
        <v>1187</v>
      </c>
      <c r="B300" t="s">
        <v>1188</v>
      </c>
      <c r="C300" t="s">
        <v>1189</v>
      </c>
      <c r="D300" s="1" t="str">
        <f t="shared" si="34"/>
        <v>21:1190</v>
      </c>
      <c r="E300" s="1" t="str">
        <f t="shared" si="40"/>
        <v>21:0387</v>
      </c>
      <c r="F300" t="s">
        <v>1190</v>
      </c>
      <c r="G300" t="s">
        <v>1191</v>
      </c>
      <c r="I300">
        <v>67.095717100000002</v>
      </c>
      <c r="J300">
        <v>-87.180251999999996</v>
      </c>
      <c r="K300" s="1" t="str">
        <f t="shared" si="41"/>
        <v>Till</v>
      </c>
      <c r="L300" s="1" t="str">
        <f t="shared" si="39"/>
        <v>Grain Mount: 0.25 – 0.50 mm (carbon coated)</v>
      </c>
      <c r="M300">
        <v>1</v>
      </c>
      <c r="AI300">
        <v>34.86</v>
      </c>
      <c r="AJ300">
        <v>30.31</v>
      </c>
      <c r="AK300">
        <v>5.0000000000000001E-3</v>
      </c>
      <c r="AL300">
        <v>34.89</v>
      </c>
      <c r="AM300">
        <v>1E-3</v>
      </c>
      <c r="AN300">
        <v>3.0000000000000001E-3</v>
      </c>
      <c r="AO300">
        <v>1.7999999999999999E-2</v>
      </c>
      <c r="AP300">
        <v>1E-3</v>
      </c>
    </row>
    <row r="301" spans="1:42" x14ac:dyDescent="0.3">
      <c r="A301" t="s">
        <v>1192</v>
      </c>
      <c r="B301" t="s">
        <v>1193</v>
      </c>
      <c r="C301" t="s">
        <v>1194</v>
      </c>
      <c r="D301" s="1" t="str">
        <f t="shared" si="34"/>
        <v>21:1190</v>
      </c>
      <c r="E301" s="1" t="str">
        <f t="shared" si="40"/>
        <v>21:0387</v>
      </c>
      <c r="F301" t="s">
        <v>1195</v>
      </c>
      <c r="G301" t="s">
        <v>1196</v>
      </c>
      <c r="I301">
        <v>67.009068799999994</v>
      </c>
      <c r="J301">
        <v>-87.993739300000001</v>
      </c>
      <c r="K301" s="1" t="str">
        <f t="shared" si="41"/>
        <v>Till</v>
      </c>
      <c r="L301" s="1" t="str">
        <f t="shared" si="39"/>
        <v>Grain Mount: 0.25 – 0.50 mm (carbon coated)</v>
      </c>
      <c r="M301">
        <v>1</v>
      </c>
      <c r="AI301">
        <v>34.735999999999997</v>
      </c>
      <c r="AJ301">
        <v>30.568999999999999</v>
      </c>
      <c r="AK301">
        <v>1E-3</v>
      </c>
      <c r="AL301">
        <v>34.789000000000001</v>
      </c>
      <c r="AM301">
        <v>1E-3</v>
      </c>
      <c r="AN301">
        <v>1E-3</v>
      </c>
      <c r="AO301">
        <v>1.2999999999999999E-2</v>
      </c>
      <c r="AP301">
        <v>1E-3</v>
      </c>
    </row>
    <row r="302" spans="1:42" x14ac:dyDescent="0.3">
      <c r="A302" t="s">
        <v>1197</v>
      </c>
      <c r="B302" t="s">
        <v>1198</v>
      </c>
      <c r="C302" t="s">
        <v>1199</v>
      </c>
      <c r="D302" s="1" t="str">
        <f t="shared" si="34"/>
        <v>21:1190</v>
      </c>
      <c r="E302" s="1" t="str">
        <f t="shared" si="40"/>
        <v>21:0387</v>
      </c>
      <c r="F302" t="s">
        <v>1195</v>
      </c>
      <c r="G302" t="s">
        <v>1200</v>
      </c>
      <c r="I302">
        <v>67.009068799999994</v>
      </c>
      <c r="J302">
        <v>-87.993739300000001</v>
      </c>
      <c r="K302" s="1" t="str">
        <f t="shared" si="41"/>
        <v>Till</v>
      </c>
      <c r="L302" s="1" t="str">
        <f t="shared" si="39"/>
        <v>Grain Mount: 0.25 – 0.50 mm (carbon coated)</v>
      </c>
      <c r="M302">
        <v>1</v>
      </c>
      <c r="AI302">
        <v>34.774000000000001</v>
      </c>
      <c r="AJ302">
        <v>30.154</v>
      </c>
      <c r="AK302">
        <v>1E-3</v>
      </c>
      <c r="AL302">
        <v>35</v>
      </c>
      <c r="AM302">
        <v>1E-3</v>
      </c>
      <c r="AN302">
        <v>1.7000000000000001E-2</v>
      </c>
      <c r="AO302">
        <v>1.4999999999999999E-2</v>
      </c>
      <c r="AP302">
        <v>3.0000000000000001E-3</v>
      </c>
    </row>
    <row r="303" spans="1:42" x14ac:dyDescent="0.3">
      <c r="A303" t="s">
        <v>1201</v>
      </c>
      <c r="B303" t="s">
        <v>1202</v>
      </c>
      <c r="C303" t="s">
        <v>1203</v>
      </c>
      <c r="D303" s="1" t="str">
        <f t="shared" si="34"/>
        <v>21:1190</v>
      </c>
      <c r="E303" s="1" t="str">
        <f t="shared" si="40"/>
        <v>21:0387</v>
      </c>
      <c r="F303" t="s">
        <v>1195</v>
      </c>
      <c r="G303" t="s">
        <v>1204</v>
      </c>
      <c r="I303">
        <v>67.009068799999994</v>
      </c>
      <c r="J303">
        <v>-87.993739300000001</v>
      </c>
      <c r="K303" s="1" t="str">
        <f t="shared" si="41"/>
        <v>Till</v>
      </c>
      <c r="L303" s="1" t="str">
        <f t="shared" si="39"/>
        <v>Grain Mount: 0.25 – 0.50 mm (carbon coated)</v>
      </c>
      <c r="M303">
        <v>1</v>
      </c>
      <c r="AI303">
        <v>34.765000000000001</v>
      </c>
      <c r="AJ303">
        <v>30.248999999999999</v>
      </c>
      <c r="AK303">
        <v>1E-3</v>
      </c>
      <c r="AL303">
        <v>34.765999999999998</v>
      </c>
      <c r="AM303">
        <v>1.2E-2</v>
      </c>
      <c r="AN303">
        <v>0.19500000000000001</v>
      </c>
      <c r="AO303">
        <v>0.01</v>
      </c>
      <c r="AP303">
        <v>2E-3</v>
      </c>
    </row>
    <row r="304" spans="1:42" x14ac:dyDescent="0.3">
      <c r="A304" t="s">
        <v>1205</v>
      </c>
      <c r="B304" t="s">
        <v>1206</v>
      </c>
      <c r="C304" t="s">
        <v>1207</v>
      </c>
      <c r="D304" s="1" t="str">
        <f t="shared" si="34"/>
        <v>21:1190</v>
      </c>
      <c r="E304" s="1" t="str">
        <f t="shared" si="40"/>
        <v>21:0387</v>
      </c>
      <c r="F304" t="s">
        <v>1208</v>
      </c>
      <c r="G304" t="s">
        <v>1209</v>
      </c>
      <c r="I304">
        <v>67.2141515</v>
      </c>
      <c r="J304">
        <v>-88.137292000000002</v>
      </c>
      <c r="K304" s="1" t="str">
        <f t="shared" si="41"/>
        <v>Till</v>
      </c>
      <c r="L304" s="1" t="str">
        <f t="shared" si="39"/>
        <v>Grain Mount: 0.25 – 0.50 mm (carbon coated)</v>
      </c>
      <c r="M304">
        <v>1</v>
      </c>
      <c r="AI304">
        <v>34.908000000000001</v>
      </c>
      <c r="AJ304">
        <v>30.440999999999999</v>
      </c>
      <c r="AK304">
        <v>3.0000000000000001E-3</v>
      </c>
      <c r="AL304">
        <v>34.926000000000002</v>
      </c>
      <c r="AM304">
        <v>1E-3</v>
      </c>
      <c r="AN304">
        <v>2.3E-2</v>
      </c>
      <c r="AO304">
        <v>1.7000000000000001E-2</v>
      </c>
      <c r="AP304">
        <v>1E-3</v>
      </c>
    </row>
    <row r="305" spans="1:42" x14ac:dyDescent="0.3">
      <c r="A305" t="s">
        <v>1210</v>
      </c>
      <c r="B305" t="s">
        <v>1211</v>
      </c>
      <c r="C305" t="s">
        <v>1212</v>
      </c>
      <c r="D305" s="1" t="str">
        <f t="shared" si="34"/>
        <v>21:1190</v>
      </c>
      <c r="E305" s="1" t="str">
        <f t="shared" si="40"/>
        <v>21:0387</v>
      </c>
      <c r="F305" t="s">
        <v>255</v>
      </c>
      <c r="G305" t="s">
        <v>1213</v>
      </c>
      <c r="I305">
        <v>67.095125899999999</v>
      </c>
      <c r="J305">
        <v>-87.963592000000006</v>
      </c>
      <c r="K305" s="1" t="str">
        <f t="shared" si="41"/>
        <v>Till</v>
      </c>
      <c r="L305" s="1" t="str">
        <f t="shared" si="39"/>
        <v>Grain Mount: 0.25 – 0.50 mm (carbon coated)</v>
      </c>
      <c r="M305">
        <v>1</v>
      </c>
      <c r="AI305">
        <v>34.683</v>
      </c>
      <c r="AJ305">
        <v>30.177</v>
      </c>
      <c r="AK305">
        <v>1E-3</v>
      </c>
      <c r="AL305">
        <v>34.61</v>
      </c>
      <c r="AM305">
        <v>1E-3</v>
      </c>
      <c r="AN305">
        <v>5.1999999999999998E-2</v>
      </c>
      <c r="AO305">
        <v>1E-3</v>
      </c>
      <c r="AP305">
        <v>8.9999999999999993E-3</v>
      </c>
    </row>
    <row r="306" spans="1:42" x14ac:dyDescent="0.3">
      <c r="A306" t="s">
        <v>1214</v>
      </c>
      <c r="B306" t="s">
        <v>1215</v>
      </c>
      <c r="C306" t="s">
        <v>1216</v>
      </c>
      <c r="D306" s="1" t="str">
        <f t="shared" si="34"/>
        <v>21:1190</v>
      </c>
      <c r="E306" s="1" t="str">
        <f t="shared" si="40"/>
        <v>21:0387</v>
      </c>
      <c r="F306" t="s">
        <v>255</v>
      </c>
      <c r="G306" t="s">
        <v>1217</v>
      </c>
      <c r="I306">
        <v>67.095125899999999</v>
      </c>
      <c r="J306">
        <v>-87.963592000000006</v>
      </c>
      <c r="K306" s="1" t="str">
        <f t="shared" si="41"/>
        <v>Till</v>
      </c>
      <c r="L306" s="1" t="str">
        <f t="shared" si="39"/>
        <v>Grain Mount: 0.25 – 0.50 mm (carbon coated)</v>
      </c>
      <c r="M306">
        <v>1</v>
      </c>
      <c r="AI306">
        <v>34.957000000000001</v>
      </c>
      <c r="AJ306">
        <v>30.43</v>
      </c>
      <c r="AK306">
        <v>1E-3</v>
      </c>
      <c r="AL306">
        <v>34.86</v>
      </c>
      <c r="AM306">
        <v>1E-3</v>
      </c>
      <c r="AN306">
        <v>1.4E-2</v>
      </c>
      <c r="AO306">
        <v>1.0999999999999999E-2</v>
      </c>
      <c r="AP306">
        <v>1E-3</v>
      </c>
    </row>
    <row r="307" spans="1:42" x14ac:dyDescent="0.3">
      <c r="A307" t="s">
        <v>1218</v>
      </c>
      <c r="B307" t="s">
        <v>1219</v>
      </c>
      <c r="C307" t="s">
        <v>1220</v>
      </c>
      <c r="D307" s="1" t="str">
        <f t="shared" si="34"/>
        <v>21:1190</v>
      </c>
      <c r="E307" s="1" t="str">
        <f t="shared" si="40"/>
        <v>21:0387</v>
      </c>
      <c r="F307" t="s">
        <v>272</v>
      </c>
      <c r="G307" t="s">
        <v>1221</v>
      </c>
      <c r="I307">
        <v>67.112675499999995</v>
      </c>
      <c r="J307">
        <v>-87.807862099999994</v>
      </c>
      <c r="K307" s="1" t="str">
        <f t="shared" si="41"/>
        <v>Till</v>
      </c>
      <c r="L307" s="1" t="str">
        <f t="shared" si="39"/>
        <v>Grain Mount: 0.25 – 0.50 mm (carbon coated)</v>
      </c>
      <c r="M307">
        <v>1</v>
      </c>
      <c r="AI307">
        <v>34.774000000000001</v>
      </c>
      <c r="AJ307">
        <v>30.353000000000002</v>
      </c>
      <c r="AK307">
        <v>1E-3</v>
      </c>
      <c r="AL307">
        <v>34.802999999999997</v>
      </c>
      <c r="AM307">
        <v>1E-3</v>
      </c>
      <c r="AN307">
        <v>5.0000000000000001E-3</v>
      </c>
      <c r="AO307">
        <v>3.5999999999999997E-2</v>
      </c>
      <c r="AP307">
        <v>3.0000000000000001E-3</v>
      </c>
    </row>
    <row r="308" spans="1:42" x14ac:dyDescent="0.3">
      <c r="A308" t="s">
        <v>1222</v>
      </c>
      <c r="B308" t="s">
        <v>1223</v>
      </c>
      <c r="C308" t="s">
        <v>1224</v>
      </c>
      <c r="D308" s="1" t="str">
        <f t="shared" si="34"/>
        <v>21:1190</v>
      </c>
      <c r="E308" s="1" t="str">
        <f t="shared" si="40"/>
        <v>21:0387</v>
      </c>
      <c r="F308" t="s">
        <v>272</v>
      </c>
      <c r="G308" t="s">
        <v>1225</v>
      </c>
      <c r="I308">
        <v>67.112675499999995</v>
      </c>
      <c r="J308">
        <v>-87.807862099999994</v>
      </c>
      <c r="K308" s="1" t="str">
        <f t="shared" si="41"/>
        <v>Till</v>
      </c>
      <c r="L308" s="1" t="str">
        <f t="shared" si="39"/>
        <v>Grain Mount: 0.25 – 0.50 mm (carbon coated)</v>
      </c>
      <c r="M308">
        <v>1</v>
      </c>
      <c r="AI308">
        <v>34.902999999999999</v>
      </c>
      <c r="AJ308">
        <v>30.488</v>
      </c>
      <c r="AK308">
        <v>6.0000000000000001E-3</v>
      </c>
      <c r="AL308">
        <v>34.862000000000002</v>
      </c>
      <c r="AM308">
        <v>1E-3</v>
      </c>
      <c r="AN308">
        <v>1E-3</v>
      </c>
      <c r="AO308">
        <v>2.1000000000000001E-2</v>
      </c>
      <c r="AP308">
        <v>1E-3</v>
      </c>
    </row>
    <row r="309" spans="1:42" x14ac:dyDescent="0.3">
      <c r="A309" t="s">
        <v>1226</v>
      </c>
      <c r="B309" t="s">
        <v>1227</v>
      </c>
      <c r="C309" t="s">
        <v>1228</v>
      </c>
      <c r="D309" s="1" t="str">
        <f t="shared" si="34"/>
        <v>21:1190</v>
      </c>
      <c r="E309" s="1" t="str">
        <f t="shared" si="40"/>
        <v>21:0387</v>
      </c>
      <c r="F309" t="s">
        <v>272</v>
      </c>
      <c r="G309" t="s">
        <v>1229</v>
      </c>
      <c r="I309">
        <v>67.112675499999995</v>
      </c>
      <c r="J309">
        <v>-87.807862099999994</v>
      </c>
      <c r="K309" s="1" t="str">
        <f t="shared" si="41"/>
        <v>Till</v>
      </c>
      <c r="L309" s="1" t="str">
        <f t="shared" si="39"/>
        <v>Grain Mount: 0.25 – 0.50 mm (carbon coated)</v>
      </c>
      <c r="M309">
        <v>1</v>
      </c>
      <c r="AI309">
        <v>35.084000000000003</v>
      </c>
      <c r="AJ309">
        <v>30.283000000000001</v>
      </c>
      <c r="AK309">
        <v>1E-3</v>
      </c>
      <c r="AL309">
        <v>34.664000000000001</v>
      </c>
      <c r="AM309">
        <v>3.0000000000000001E-3</v>
      </c>
      <c r="AN309">
        <v>1.2E-2</v>
      </c>
      <c r="AO309">
        <v>0.03</v>
      </c>
      <c r="AP309">
        <v>6.0000000000000001E-3</v>
      </c>
    </row>
    <row r="310" spans="1:42" x14ac:dyDescent="0.3">
      <c r="A310" t="s">
        <v>1230</v>
      </c>
      <c r="B310" t="s">
        <v>1231</v>
      </c>
      <c r="C310" t="s">
        <v>1232</v>
      </c>
      <c r="D310" s="1" t="str">
        <f t="shared" si="34"/>
        <v>21:1190</v>
      </c>
      <c r="E310" s="1" t="str">
        <f t="shared" si="40"/>
        <v>21:0387</v>
      </c>
      <c r="F310" t="s">
        <v>272</v>
      </c>
      <c r="G310" t="s">
        <v>1233</v>
      </c>
      <c r="I310">
        <v>67.112675499999995</v>
      </c>
      <c r="J310">
        <v>-87.807862099999994</v>
      </c>
      <c r="K310" s="1" t="str">
        <f t="shared" si="41"/>
        <v>Till</v>
      </c>
      <c r="L310" s="1" t="str">
        <f t="shared" si="39"/>
        <v>Grain Mount: 0.25 – 0.50 mm (carbon coated)</v>
      </c>
      <c r="M310">
        <v>1</v>
      </c>
      <c r="AI310">
        <v>34.713999999999999</v>
      </c>
      <c r="AJ310">
        <v>30.178999999999998</v>
      </c>
      <c r="AK310">
        <v>1E-3</v>
      </c>
      <c r="AL310">
        <v>34.680999999999997</v>
      </c>
      <c r="AM310">
        <v>1E-3</v>
      </c>
      <c r="AN310">
        <v>1.2999999999999999E-2</v>
      </c>
      <c r="AO310">
        <v>2E-3</v>
      </c>
      <c r="AP310">
        <v>1E-3</v>
      </c>
    </row>
    <row r="311" spans="1:42" x14ac:dyDescent="0.3">
      <c r="A311" t="s">
        <v>1234</v>
      </c>
      <c r="B311" t="s">
        <v>1235</v>
      </c>
      <c r="C311" t="s">
        <v>1236</v>
      </c>
      <c r="D311" s="1" t="str">
        <f t="shared" si="34"/>
        <v>21:1190</v>
      </c>
      <c r="E311" s="1" t="str">
        <f t="shared" si="40"/>
        <v>21:0387</v>
      </c>
      <c r="F311" t="s">
        <v>272</v>
      </c>
      <c r="G311" t="s">
        <v>1237</v>
      </c>
      <c r="I311">
        <v>67.112675499999995</v>
      </c>
      <c r="J311">
        <v>-87.807862099999994</v>
      </c>
      <c r="K311" s="1" t="str">
        <f t="shared" si="41"/>
        <v>Till</v>
      </c>
      <c r="L311" s="1" t="str">
        <f t="shared" si="39"/>
        <v>Grain Mount: 0.25 – 0.50 mm (carbon coated)</v>
      </c>
      <c r="M311">
        <v>1</v>
      </c>
      <c r="AI311">
        <v>34.735999999999997</v>
      </c>
      <c r="AJ311">
        <v>30.302</v>
      </c>
      <c r="AK311">
        <v>6.0000000000000001E-3</v>
      </c>
      <c r="AL311">
        <v>34.572000000000003</v>
      </c>
      <c r="AM311">
        <v>1E-3</v>
      </c>
      <c r="AN311">
        <v>0.04</v>
      </c>
      <c r="AO311">
        <v>2.4E-2</v>
      </c>
      <c r="AP311">
        <v>6.0000000000000001E-3</v>
      </c>
    </row>
    <row r="312" spans="1:42" x14ac:dyDescent="0.3">
      <c r="A312" t="s">
        <v>1238</v>
      </c>
      <c r="B312" t="s">
        <v>1239</v>
      </c>
      <c r="C312" t="s">
        <v>1240</v>
      </c>
      <c r="D312" s="1" t="str">
        <f t="shared" si="34"/>
        <v>21:1190</v>
      </c>
      <c r="E312" s="1" t="str">
        <f t="shared" si="40"/>
        <v>21:0387</v>
      </c>
      <c r="F312" t="s">
        <v>272</v>
      </c>
      <c r="G312" t="s">
        <v>1241</v>
      </c>
      <c r="I312">
        <v>67.112675499999995</v>
      </c>
      <c r="J312">
        <v>-87.807862099999994</v>
      </c>
      <c r="K312" s="1" t="str">
        <f t="shared" si="41"/>
        <v>Till</v>
      </c>
      <c r="L312" s="1" t="str">
        <f t="shared" si="39"/>
        <v>Grain Mount: 0.25 – 0.50 mm (carbon coated)</v>
      </c>
      <c r="M312">
        <v>1</v>
      </c>
      <c r="AI312">
        <v>34.625999999999998</v>
      </c>
      <c r="AJ312">
        <v>30.404</v>
      </c>
      <c r="AK312">
        <v>1E-3</v>
      </c>
      <c r="AL312">
        <v>34.546999999999997</v>
      </c>
      <c r="AM312">
        <v>1E-3</v>
      </c>
      <c r="AN312">
        <v>1.4999999999999999E-2</v>
      </c>
      <c r="AO312">
        <v>2.5000000000000001E-2</v>
      </c>
      <c r="AP312">
        <v>4.0000000000000001E-3</v>
      </c>
    </row>
    <row r="313" spans="1:42" x14ac:dyDescent="0.3">
      <c r="A313" t="s">
        <v>1242</v>
      </c>
      <c r="B313" t="s">
        <v>1243</v>
      </c>
      <c r="C313" t="s">
        <v>1244</v>
      </c>
      <c r="D313" s="1" t="str">
        <f t="shared" si="34"/>
        <v>21:1190</v>
      </c>
      <c r="E313" s="1" t="str">
        <f t="shared" si="40"/>
        <v>21:0387</v>
      </c>
      <c r="F313" t="s">
        <v>272</v>
      </c>
      <c r="G313" t="s">
        <v>1245</v>
      </c>
      <c r="I313">
        <v>67.112675499999995</v>
      </c>
      <c r="J313">
        <v>-87.807862099999994</v>
      </c>
      <c r="K313" s="1" t="str">
        <f t="shared" si="41"/>
        <v>Till</v>
      </c>
      <c r="L313" s="1" t="str">
        <f>HYPERLINK("http://geochem.nrcan.gc.ca/cdogs/content/kwd/kwd080108_e.htm", "Grain Mount: 0.50 – 1.00 mm (carbon coated)")</f>
        <v>Grain Mount: 0.50 – 1.00 mm (carbon coated)</v>
      </c>
      <c r="M313">
        <v>1</v>
      </c>
      <c r="AI313">
        <v>34.616999999999997</v>
      </c>
      <c r="AJ313">
        <v>30.34</v>
      </c>
      <c r="AK313">
        <v>1E-3</v>
      </c>
      <c r="AL313">
        <v>34.649000000000001</v>
      </c>
      <c r="AM313">
        <v>1.2E-2</v>
      </c>
      <c r="AN313">
        <v>0.05</v>
      </c>
      <c r="AO313">
        <v>0.01</v>
      </c>
      <c r="AP313">
        <v>8.9999999999999993E-3</v>
      </c>
    </row>
    <row r="314" spans="1:42" x14ac:dyDescent="0.3">
      <c r="A314" t="s">
        <v>1246</v>
      </c>
      <c r="B314" t="s">
        <v>1247</v>
      </c>
      <c r="C314" t="s">
        <v>1248</v>
      </c>
      <c r="D314" s="1" t="str">
        <f t="shared" si="34"/>
        <v>21:1190</v>
      </c>
      <c r="E314" s="1" t="str">
        <f t="shared" si="40"/>
        <v>21:0387</v>
      </c>
      <c r="F314" t="s">
        <v>281</v>
      </c>
      <c r="G314" t="s">
        <v>1249</v>
      </c>
      <c r="I314">
        <v>67.040768099999994</v>
      </c>
      <c r="J314">
        <v>-87.696598499999993</v>
      </c>
      <c r="K314" s="1" t="str">
        <f t="shared" si="41"/>
        <v>Till</v>
      </c>
      <c r="L314" s="1" t="str">
        <f t="shared" ref="L314:L327" si="42">HYPERLINK("http://geochem.nrcan.gc.ca/cdogs/content/kwd/kwd080107_e.htm", "Grain Mount: 0.25 – 0.50 mm (carbon coated)")</f>
        <v>Grain Mount: 0.25 – 0.50 mm (carbon coated)</v>
      </c>
      <c r="M314">
        <v>1</v>
      </c>
      <c r="AI314">
        <v>34.466000000000001</v>
      </c>
      <c r="AJ314">
        <v>30.384</v>
      </c>
      <c r="AK314">
        <v>1E-3</v>
      </c>
      <c r="AL314">
        <v>34.738</v>
      </c>
      <c r="AM314">
        <v>1E-3</v>
      </c>
      <c r="AN314">
        <v>1.2999999999999999E-2</v>
      </c>
      <c r="AO314">
        <v>2.8000000000000001E-2</v>
      </c>
      <c r="AP314">
        <v>8.0000000000000002E-3</v>
      </c>
    </row>
    <row r="315" spans="1:42" x14ac:dyDescent="0.3">
      <c r="A315" t="s">
        <v>1250</v>
      </c>
      <c r="B315" t="s">
        <v>1251</v>
      </c>
      <c r="C315" t="s">
        <v>1252</v>
      </c>
      <c r="D315" s="1" t="str">
        <f t="shared" si="34"/>
        <v>21:1190</v>
      </c>
      <c r="E315" s="1" t="str">
        <f t="shared" si="40"/>
        <v>21:0387</v>
      </c>
      <c r="F315" t="s">
        <v>281</v>
      </c>
      <c r="G315" t="s">
        <v>1253</v>
      </c>
      <c r="I315">
        <v>67.040768099999994</v>
      </c>
      <c r="J315">
        <v>-87.696598499999993</v>
      </c>
      <c r="K315" s="1" t="str">
        <f t="shared" si="41"/>
        <v>Till</v>
      </c>
      <c r="L315" s="1" t="str">
        <f t="shared" si="42"/>
        <v>Grain Mount: 0.25 – 0.50 mm (carbon coated)</v>
      </c>
      <c r="M315">
        <v>1</v>
      </c>
      <c r="AI315">
        <v>34.646999999999998</v>
      </c>
      <c r="AJ315">
        <v>30.381</v>
      </c>
      <c r="AK315">
        <v>2E-3</v>
      </c>
      <c r="AL315">
        <v>34.893999999999998</v>
      </c>
      <c r="AM315">
        <v>1E-3</v>
      </c>
      <c r="AN315">
        <v>3.6999999999999998E-2</v>
      </c>
      <c r="AO315">
        <v>1.6E-2</v>
      </c>
      <c r="AP315">
        <v>1.0999999999999999E-2</v>
      </c>
    </row>
    <row r="316" spans="1:42" x14ac:dyDescent="0.3">
      <c r="A316" t="s">
        <v>1254</v>
      </c>
      <c r="B316" t="s">
        <v>1255</v>
      </c>
      <c r="C316" t="s">
        <v>1256</v>
      </c>
      <c r="D316" s="1" t="str">
        <f t="shared" si="34"/>
        <v>21:1190</v>
      </c>
      <c r="E316" s="1" t="str">
        <f t="shared" si="40"/>
        <v>21:0387</v>
      </c>
      <c r="F316" t="s">
        <v>281</v>
      </c>
      <c r="G316" t="s">
        <v>1257</v>
      </c>
      <c r="I316">
        <v>67.040768099999994</v>
      </c>
      <c r="J316">
        <v>-87.696598499999993</v>
      </c>
      <c r="K316" s="1" t="str">
        <f t="shared" si="41"/>
        <v>Till</v>
      </c>
      <c r="L316" s="1" t="str">
        <f t="shared" si="42"/>
        <v>Grain Mount: 0.25 – 0.50 mm (carbon coated)</v>
      </c>
      <c r="M316">
        <v>1</v>
      </c>
      <c r="AI316">
        <v>35.012999999999998</v>
      </c>
      <c r="AJ316">
        <v>30.396000000000001</v>
      </c>
      <c r="AK316">
        <v>2E-3</v>
      </c>
      <c r="AL316">
        <v>34.899000000000001</v>
      </c>
      <c r="AM316">
        <v>1E-3</v>
      </c>
      <c r="AN316">
        <v>7.0000000000000001E-3</v>
      </c>
      <c r="AO316">
        <v>3.3000000000000002E-2</v>
      </c>
      <c r="AP316">
        <v>1E-3</v>
      </c>
    </row>
    <row r="317" spans="1:42" x14ac:dyDescent="0.3">
      <c r="A317" t="s">
        <v>1258</v>
      </c>
      <c r="B317" t="s">
        <v>1259</v>
      </c>
      <c r="C317" t="s">
        <v>1260</v>
      </c>
      <c r="D317" s="1" t="str">
        <f t="shared" si="34"/>
        <v>21:1190</v>
      </c>
      <c r="E317" s="1" t="str">
        <f t="shared" si="40"/>
        <v>21:0387</v>
      </c>
      <c r="F317" t="s">
        <v>281</v>
      </c>
      <c r="G317" t="s">
        <v>1261</v>
      </c>
      <c r="I317">
        <v>67.040768099999994</v>
      </c>
      <c r="J317">
        <v>-87.696598499999993</v>
      </c>
      <c r="K317" s="1" t="str">
        <f t="shared" si="41"/>
        <v>Till</v>
      </c>
      <c r="L317" s="1" t="str">
        <f t="shared" si="42"/>
        <v>Grain Mount: 0.25 – 0.50 mm (carbon coated)</v>
      </c>
      <c r="M317">
        <v>1</v>
      </c>
      <c r="AI317">
        <v>34.68</v>
      </c>
      <c r="AJ317">
        <v>30.350999999999999</v>
      </c>
      <c r="AK317">
        <v>1E-3</v>
      </c>
      <c r="AL317">
        <v>34.646000000000001</v>
      </c>
      <c r="AM317">
        <v>6.0000000000000001E-3</v>
      </c>
      <c r="AN317">
        <v>1.0999999999999999E-2</v>
      </c>
      <c r="AO317">
        <v>1.7999999999999999E-2</v>
      </c>
      <c r="AP317">
        <v>0.01</v>
      </c>
    </row>
    <row r="318" spans="1:42" x14ac:dyDescent="0.3">
      <c r="A318" t="s">
        <v>1262</v>
      </c>
      <c r="B318" t="s">
        <v>1263</v>
      </c>
      <c r="C318" t="s">
        <v>1264</v>
      </c>
      <c r="D318" s="1" t="str">
        <f t="shared" si="34"/>
        <v>21:1190</v>
      </c>
      <c r="E318" s="1" t="str">
        <f t="shared" si="40"/>
        <v>21:0387</v>
      </c>
      <c r="F318" t="s">
        <v>281</v>
      </c>
      <c r="G318" t="s">
        <v>1265</v>
      </c>
      <c r="I318">
        <v>67.040768099999994</v>
      </c>
      <c r="J318">
        <v>-87.696598499999993</v>
      </c>
      <c r="K318" s="1" t="str">
        <f t="shared" si="41"/>
        <v>Till</v>
      </c>
      <c r="L318" s="1" t="str">
        <f t="shared" si="42"/>
        <v>Grain Mount: 0.25 – 0.50 mm (carbon coated)</v>
      </c>
      <c r="M318">
        <v>1</v>
      </c>
      <c r="AI318">
        <v>34.651000000000003</v>
      </c>
      <c r="AJ318">
        <v>30.431999999999999</v>
      </c>
      <c r="AK318">
        <v>1E-3</v>
      </c>
      <c r="AL318">
        <v>34.917999999999999</v>
      </c>
      <c r="AM318">
        <v>1E-3</v>
      </c>
      <c r="AN318">
        <v>1E-3</v>
      </c>
      <c r="AO318">
        <v>3.1E-2</v>
      </c>
      <c r="AP318">
        <v>1E-3</v>
      </c>
    </row>
    <row r="319" spans="1:42" x14ac:dyDescent="0.3">
      <c r="A319" t="s">
        <v>1266</v>
      </c>
      <c r="B319" t="s">
        <v>1267</v>
      </c>
      <c r="C319" t="s">
        <v>1268</v>
      </c>
      <c r="D319" s="1" t="str">
        <f t="shared" si="34"/>
        <v>21:1190</v>
      </c>
      <c r="E319" s="1" t="str">
        <f t="shared" si="40"/>
        <v>21:0387</v>
      </c>
      <c r="F319" t="s">
        <v>1269</v>
      </c>
      <c r="G319" t="s">
        <v>1270</v>
      </c>
      <c r="I319">
        <v>66.639322000000007</v>
      </c>
      <c r="J319">
        <v>-87.576492200000004</v>
      </c>
      <c r="K319" s="1" t="str">
        <f t="shared" si="41"/>
        <v>Till</v>
      </c>
      <c r="L319" s="1" t="str">
        <f t="shared" si="42"/>
        <v>Grain Mount: 0.25 – 0.50 mm (carbon coated)</v>
      </c>
      <c r="M319">
        <v>1</v>
      </c>
      <c r="AI319">
        <v>34.759</v>
      </c>
      <c r="AJ319">
        <v>30.491</v>
      </c>
      <c r="AK319">
        <v>1E-3</v>
      </c>
      <c r="AL319">
        <v>34.765999999999998</v>
      </c>
      <c r="AM319">
        <v>7.0000000000000001E-3</v>
      </c>
      <c r="AN319">
        <v>8.0000000000000002E-3</v>
      </c>
      <c r="AO319">
        <v>5.0000000000000001E-3</v>
      </c>
      <c r="AP319">
        <v>4.0000000000000001E-3</v>
      </c>
    </row>
    <row r="320" spans="1:42" x14ac:dyDescent="0.3">
      <c r="A320" t="s">
        <v>1271</v>
      </c>
      <c r="B320" t="s">
        <v>1272</v>
      </c>
      <c r="C320" t="s">
        <v>1273</v>
      </c>
      <c r="D320" s="1" t="str">
        <f t="shared" si="34"/>
        <v>21:1190</v>
      </c>
      <c r="E320" s="1" t="str">
        <f t="shared" si="40"/>
        <v>21:0387</v>
      </c>
      <c r="F320" t="s">
        <v>681</v>
      </c>
      <c r="G320" t="s">
        <v>1274</v>
      </c>
      <c r="I320">
        <v>66.548365099999998</v>
      </c>
      <c r="J320">
        <v>-87.552472800000004</v>
      </c>
      <c r="K320" s="1" t="str">
        <f t="shared" si="41"/>
        <v>Till</v>
      </c>
      <c r="L320" s="1" t="str">
        <f t="shared" si="42"/>
        <v>Grain Mount: 0.25 – 0.50 mm (carbon coated)</v>
      </c>
      <c r="M320">
        <v>1</v>
      </c>
      <c r="AI320">
        <v>34.893000000000001</v>
      </c>
      <c r="AJ320">
        <v>30.469000000000001</v>
      </c>
      <c r="AK320">
        <v>1E-3</v>
      </c>
      <c r="AL320">
        <v>34.871000000000002</v>
      </c>
      <c r="AM320">
        <v>4.0000000000000001E-3</v>
      </c>
      <c r="AN320">
        <v>6.0000000000000001E-3</v>
      </c>
      <c r="AO320">
        <v>2.5999999999999999E-2</v>
      </c>
      <c r="AP320">
        <v>1E-3</v>
      </c>
    </row>
    <row r="321" spans="1:42" x14ac:dyDescent="0.3">
      <c r="A321" t="s">
        <v>1275</v>
      </c>
      <c r="B321" t="s">
        <v>1276</v>
      </c>
      <c r="C321" t="s">
        <v>1277</v>
      </c>
      <c r="D321" s="1" t="str">
        <f t="shared" si="34"/>
        <v>21:1190</v>
      </c>
      <c r="E321" s="1" t="str">
        <f t="shared" si="40"/>
        <v>21:0387</v>
      </c>
      <c r="F321" t="s">
        <v>686</v>
      </c>
      <c r="G321" t="s">
        <v>1278</v>
      </c>
      <c r="I321">
        <v>66.466647699999996</v>
      </c>
      <c r="J321">
        <v>-87.636826799999994</v>
      </c>
      <c r="K321" s="1" t="str">
        <f t="shared" si="41"/>
        <v>Till</v>
      </c>
      <c r="L321" s="1" t="str">
        <f t="shared" si="42"/>
        <v>Grain Mount: 0.25 – 0.50 mm (carbon coated)</v>
      </c>
      <c r="M321">
        <v>1</v>
      </c>
      <c r="AI321">
        <v>34.633000000000003</v>
      </c>
      <c r="AJ321">
        <v>30.271999999999998</v>
      </c>
      <c r="AK321">
        <v>1E-3</v>
      </c>
      <c r="AL321">
        <v>34.709000000000003</v>
      </c>
      <c r="AM321">
        <v>2.8000000000000001E-2</v>
      </c>
      <c r="AN321">
        <v>1E-3</v>
      </c>
      <c r="AO321">
        <v>6.0000000000000001E-3</v>
      </c>
      <c r="AP321">
        <v>1E-3</v>
      </c>
    </row>
    <row r="322" spans="1:42" x14ac:dyDescent="0.3">
      <c r="A322" t="s">
        <v>1279</v>
      </c>
      <c r="B322" t="s">
        <v>1280</v>
      </c>
      <c r="C322" t="s">
        <v>1281</v>
      </c>
      <c r="D322" s="1" t="str">
        <f t="shared" ref="D322:D370" si="43">HYPERLINK("http://geochem.nrcan.gc.ca/cdogs/content/bdl/bdl211190_e.htm", "21:1190")</f>
        <v>21:1190</v>
      </c>
      <c r="E322" s="1" t="str">
        <f t="shared" si="40"/>
        <v>21:0387</v>
      </c>
      <c r="F322" t="s">
        <v>1282</v>
      </c>
      <c r="G322" t="s">
        <v>1283</v>
      </c>
      <c r="I322">
        <v>66.553395300000005</v>
      </c>
      <c r="J322">
        <v>-87.293109000000001</v>
      </c>
      <c r="K322" s="1" t="str">
        <f t="shared" si="41"/>
        <v>Till</v>
      </c>
      <c r="L322" s="1" t="str">
        <f t="shared" si="42"/>
        <v>Grain Mount: 0.25 – 0.50 mm (carbon coated)</v>
      </c>
      <c r="M322">
        <v>1</v>
      </c>
      <c r="AI322">
        <v>34.994</v>
      </c>
      <c r="AJ322">
        <v>30.254999999999999</v>
      </c>
      <c r="AK322">
        <v>1E-3</v>
      </c>
      <c r="AL322">
        <v>34.734000000000002</v>
      </c>
      <c r="AM322">
        <v>1E-3</v>
      </c>
      <c r="AN322">
        <v>3.0000000000000001E-3</v>
      </c>
      <c r="AO322">
        <v>4.0000000000000001E-3</v>
      </c>
      <c r="AP322">
        <v>8.9999999999999993E-3</v>
      </c>
    </row>
    <row r="323" spans="1:42" x14ac:dyDescent="0.3">
      <c r="A323" t="s">
        <v>1284</v>
      </c>
      <c r="B323" t="s">
        <v>1285</v>
      </c>
      <c r="C323" t="s">
        <v>1286</v>
      </c>
      <c r="D323" s="1" t="str">
        <f t="shared" si="43"/>
        <v>21:1190</v>
      </c>
      <c r="E323" s="1" t="str">
        <f t="shared" si="40"/>
        <v>21:0387</v>
      </c>
      <c r="F323" t="s">
        <v>314</v>
      </c>
      <c r="G323" t="s">
        <v>1287</v>
      </c>
      <c r="I323">
        <v>66.689230699999996</v>
      </c>
      <c r="J323">
        <v>-87.338107600000001</v>
      </c>
      <c r="K323" s="1" t="str">
        <f t="shared" si="41"/>
        <v>Till</v>
      </c>
      <c r="L323" s="1" t="str">
        <f t="shared" si="42"/>
        <v>Grain Mount: 0.25 – 0.50 mm (carbon coated)</v>
      </c>
      <c r="M323">
        <v>1</v>
      </c>
      <c r="AI323">
        <v>34.624000000000002</v>
      </c>
      <c r="AJ323">
        <v>30.552</v>
      </c>
      <c r="AK323">
        <v>1E-3</v>
      </c>
      <c r="AL323">
        <v>34.829000000000001</v>
      </c>
      <c r="AM323">
        <v>3.5000000000000003E-2</v>
      </c>
      <c r="AN323">
        <v>1.7999999999999999E-2</v>
      </c>
      <c r="AO323">
        <v>5.0000000000000001E-3</v>
      </c>
      <c r="AP323">
        <v>1E-3</v>
      </c>
    </row>
    <row r="324" spans="1:42" x14ac:dyDescent="0.3">
      <c r="A324" t="s">
        <v>1288</v>
      </c>
      <c r="B324" t="s">
        <v>1289</v>
      </c>
      <c r="C324" t="s">
        <v>1290</v>
      </c>
      <c r="D324" s="1" t="str">
        <f t="shared" si="43"/>
        <v>21:1190</v>
      </c>
      <c r="E324" s="1" t="str">
        <f t="shared" si="40"/>
        <v>21:0387</v>
      </c>
      <c r="F324" t="s">
        <v>314</v>
      </c>
      <c r="G324" t="s">
        <v>1291</v>
      </c>
      <c r="I324">
        <v>66.689230699999996</v>
      </c>
      <c r="J324">
        <v>-87.338107600000001</v>
      </c>
      <c r="K324" s="1" t="str">
        <f t="shared" si="41"/>
        <v>Till</v>
      </c>
      <c r="L324" s="1" t="str">
        <f t="shared" si="42"/>
        <v>Grain Mount: 0.25 – 0.50 mm (carbon coated)</v>
      </c>
      <c r="M324">
        <v>1</v>
      </c>
      <c r="AI324">
        <v>34.606999999999999</v>
      </c>
      <c r="AJ324">
        <v>30.457000000000001</v>
      </c>
      <c r="AK324">
        <v>1E-3</v>
      </c>
      <c r="AL324">
        <v>35.036999999999999</v>
      </c>
      <c r="AM324">
        <v>1E-3</v>
      </c>
      <c r="AN324">
        <v>2E-3</v>
      </c>
      <c r="AO324">
        <v>2.1000000000000001E-2</v>
      </c>
      <c r="AP324">
        <v>4.0000000000000001E-3</v>
      </c>
    </row>
    <row r="325" spans="1:42" x14ac:dyDescent="0.3">
      <c r="A325" t="s">
        <v>1292</v>
      </c>
      <c r="B325" t="s">
        <v>1293</v>
      </c>
      <c r="C325" t="s">
        <v>1294</v>
      </c>
      <c r="D325" s="1" t="str">
        <f t="shared" si="43"/>
        <v>21:1190</v>
      </c>
      <c r="E325" s="1" t="str">
        <f t="shared" ref="E325:E335" si="44">HYPERLINK("http://geochem.nrcan.gc.ca/cdogs/content/svy/svy210387_e.htm", "21:0387")</f>
        <v>21:0387</v>
      </c>
      <c r="F325" t="s">
        <v>314</v>
      </c>
      <c r="G325" t="s">
        <v>1295</v>
      </c>
      <c r="I325">
        <v>66.689230699999996</v>
      </c>
      <c r="J325">
        <v>-87.338107600000001</v>
      </c>
      <c r="K325" s="1" t="str">
        <f t="shared" si="41"/>
        <v>Till</v>
      </c>
      <c r="L325" s="1" t="str">
        <f t="shared" si="42"/>
        <v>Grain Mount: 0.25 – 0.50 mm (carbon coated)</v>
      </c>
      <c r="M325">
        <v>1</v>
      </c>
      <c r="AI325">
        <v>34.764000000000003</v>
      </c>
      <c r="AJ325">
        <v>30.393999999999998</v>
      </c>
      <c r="AK325">
        <v>1E-3</v>
      </c>
      <c r="AL325">
        <v>34.976999999999997</v>
      </c>
      <c r="AM325">
        <v>1E-3</v>
      </c>
      <c r="AN325">
        <v>0.01</v>
      </c>
      <c r="AO325">
        <v>1.2E-2</v>
      </c>
      <c r="AP325">
        <v>1E-3</v>
      </c>
    </row>
    <row r="326" spans="1:42" x14ac:dyDescent="0.3">
      <c r="A326" t="s">
        <v>1296</v>
      </c>
      <c r="B326" t="s">
        <v>1297</v>
      </c>
      <c r="C326" t="s">
        <v>1298</v>
      </c>
      <c r="D326" s="1" t="str">
        <f t="shared" si="43"/>
        <v>21:1190</v>
      </c>
      <c r="E326" s="1" t="str">
        <f t="shared" si="44"/>
        <v>21:0387</v>
      </c>
      <c r="F326" t="s">
        <v>314</v>
      </c>
      <c r="G326" t="s">
        <v>1299</v>
      </c>
      <c r="I326">
        <v>66.689230699999996</v>
      </c>
      <c r="J326">
        <v>-87.338107600000001</v>
      </c>
      <c r="K326" s="1" t="str">
        <f t="shared" si="41"/>
        <v>Till</v>
      </c>
      <c r="L326" s="1" t="str">
        <f t="shared" si="42"/>
        <v>Grain Mount: 0.25 – 0.50 mm (carbon coated)</v>
      </c>
      <c r="M326">
        <v>1</v>
      </c>
      <c r="AI326">
        <v>34.485999999999997</v>
      </c>
      <c r="AJ326">
        <v>30.350999999999999</v>
      </c>
      <c r="AK326">
        <v>2E-3</v>
      </c>
      <c r="AL326">
        <v>35.018999999999998</v>
      </c>
      <c r="AM326">
        <v>1E-3</v>
      </c>
      <c r="AN326">
        <v>8.0000000000000002E-3</v>
      </c>
      <c r="AO326">
        <v>1E-3</v>
      </c>
      <c r="AP326">
        <v>1E-3</v>
      </c>
    </row>
    <row r="327" spans="1:42" x14ac:dyDescent="0.3">
      <c r="A327" t="s">
        <v>1300</v>
      </c>
      <c r="B327" t="s">
        <v>1301</v>
      </c>
      <c r="C327" t="s">
        <v>1302</v>
      </c>
      <c r="D327" s="1" t="str">
        <f t="shared" si="43"/>
        <v>21:1190</v>
      </c>
      <c r="E327" s="1" t="str">
        <f t="shared" si="44"/>
        <v>21:0387</v>
      </c>
      <c r="F327" t="s">
        <v>314</v>
      </c>
      <c r="G327" t="s">
        <v>1303</v>
      </c>
      <c r="I327">
        <v>66.689230699999996</v>
      </c>
      <c r="J327">
        <v>-87.338107600000001</v>
      </c>
      <c r="K327" s="1" t="str">
        <f t="shared" si="41"/>
        <v>Till</v>
      </c>
      <c r="L327" s="1" t="str">
        <f t="shared" si="42"/>
        <v>Grain Mount: 0.25 – 0.50 mm (carbon coated)</v>
      </c>
      <c r="M327">
        <v>1</v>
      </c>
      <c r="AI327">
        <v>34.883000000000003</v>
      </c>
      <c r="AJ327">
        <v>30.428000000000001</v>
      </c>
      <c r="AK327">
        <v>1E-3</v>
      </c>
      <c r="AL327">
        <v>35.125999999999998</v>
      </c>
      <c r="AM327">
        <v>1E-3</v>
      </c>
      <c r="AN327">
        <v>5.0000000000000001E-3</v>
      </c>
      <c r="AO327">
        <v>8.9999999999999993E-3</v>
      </c>
      <c r="AP327">
        <v>5.0000000000000001E-3</v>
      </c>
    </row>
    <row r="328" spans="1:42" x14ac:dyDescent="0.3">
      <c r="A328" t="s">
        <v>1304</v>
      </c>
      <c r="B328" t="s">
        <v>1305</v>
      </c>
      <c r="C328" t="s">
        <v>1306</v>
      </c>
      <c r="D328" s="1" t="str">
        <f t="shared" si="43"/>
        <v>21:1190</v>
      </c>
      <c r="E328" s="1" t="str">
        <f t="shared" si="44"/>
        <v>21:0387</v>
      </c>
      <c r="F328" t="s">
        <v>314</v>
      </c>
      <c r="G328" t="s">
        <v>1307</v>
      </c>
      <c r="I328">
        <v>66.689230699999996</v>
      </c>
      <c r="J328">
        <v>-87.338107600000001</v>
      </c>
      <c r="K328" s="1" t="str">
        <f t="shared" si="41"/>
        <v>Till</v>
      </c>
      <c r="L328" s="1" t="str">
        <f>HYPERLINK("http://geochem.nrcan.gc.ca/cdogs/content/kwd/kwd080108_e.htm", "Grain Mount: 0.50 – 1.00 mm (carbon coated)")</f>
        <v>Grain Mount: 0.50 – 1.00 mm (carbon coated)</v>
      </c>
      <c r="M328">
        <v>1</v>
      </c>
      <c r="AI328">
        <v>34.43</v>
      </c>
      <c r="AJ328">
        <v>30.245000000000001</v>
      </c>
      <c r="AK328">
        <v>1E-3</v>
      </c>
      <c r="AL328">
        <v>34.655999999999999</v>
      </c>
      <c r="AM328">
        <v>2E-3</v>
      </c>
      <c r="AN328">
        <v>1E-3</v>
      </c>
      <c r="AO328">
        <v>5.0000000000000001E-3</v>
      </c>
      <c r="AP328">
        <v>5.0000000000000001E-3</v>
      </c>
    </row>
    <row r="329" spans="1:42" x14ac:dyDescent="0.3">
      <c r="A329" t="s">
        <v>1308</v>
      </c>
      <c r="B329" t="s">
        <v>1309</v>
      </c>
      <c r="C329" t="s">
        <v>1310</v>
      </c>
      <c r="D329" s="1" t="str">
        <f t="shared" si="43"/>
        <v>21:1190</v>
      </c>
      <c r="E329" s="1" t="str">
        <f t="shared" si="44"/>
        <v>21:0387</v>
      </c>
      <c r="F329" t="s">
        <v>1311</v>
      </c>
      <c r="G329" t="s">
        <v>1312</v>
      </c>
      <c r="I329">
        <v>67.027239399999999</v>
      </c>
      <c r="J329">
        <v>-87.166482099999996</v>
      </c>
      <c r="K329" s="1" t="str">
        <f t="shared" ref="K329:K335" si="45">HYPERLINK("http://geochem.nrcan.gc.ca/cdogs/content/kwd/kwd020044_e.htm", "Till")</f>
        <v>Till</v>
      </c>
      <c r="L329" s="1" t="str">
        <f t="shared" ref="L329:L335" si="46">HYPERLINK("http://geochem.nrcan.gc.ca/cdogs/content/kwd/kwd080107_e.htm", "Grain Mount: 0.25 – 0.50 mm (carbon coated)")</f>
        <v>Grain Mount: 0.25 – 0.50 mm (carbon coated)</v>
      </c>
      <c r="M329">
        <v>1</v>
      </c>
      <c r="AI329">
        <v>34.71</v>
      </c>
      <c r="AJ329">
        <v>30.55</v>
      </c>
      <c r="AK329">
        <v>1E-3</v>
      </c>
      <c r="AL329">
        <v>34.901000000000003</v>
      </c>
      <c r="AM329">
        <v>1E-3</v>
      </c>
      <c r="AN329">
        <v>1E-3</v>
      </c>
      <c r="AO329">
        <v>1.6E-2</v>
      </c>
      <c r="AP329">
        <v>1.0999999999999999E-2</v>
      </c>
    </row>
    <row r="330" spans="1:42" x14ac:dyDescent="0.3">
      <c r="A330" t="s">
        <v>1313</v>
      </c>
      <c r="B330" t="s">
        <v>1314</v>
      </c>
      <c r="C330" t="s">
        <v>1315</v>
      </c>
      <c r="D330" s="1" t="str">
        <f t="shared" si="43"/>
        <v>21:1190</v>
      </c>
      <c r="E330" s="1" t="str">
        <f t="shared" si="44"/>
        <v>21:0387</v>
      </c>
      <c r="F330" t="s">
        <v>336</v>
      </c>
      <c r="G330" t="s">
        <v>1316</v>
      </c>
      <c r="I330">
        <v>66.779137599999999</v>
      </c>
      <c r="J330">
        <v>-87.322469499999997</v>
      </c>
      <c r="K330" s="1" t="str">
        <f t="shared" si="45"/>
        <v>Till</v>
      </c>
      <c r="L330" s="1" t="str">
        <f t="shared" si="46"/>
        <v>Grain Mount: 0.25 – 0.50 mm (carbon coated)</v>
      </c>
      <c r="M330">
        <v>1</v>
      </c>
      <c r="AI330">
        <v>34.908999999999999</v>
      </c>
      <c r="AJ330">
        <v>30.39</v>
      </c>
      <c r="AK330">
        <v>1E-3</v>
      </c>
      <c r="AL330">
        <v>34.917999999999999</v>
      </c>
      <c r="AM330">
        <v>1E-3</v>
      </c>
      <c r="AN330">
        <v>1.2999999999999999E-2</v>
      </c>
      <c r="AO330">
        <v>1.2E-2</v>
      </c>
      <c r="AP330">
        <v>0.01</v>
      </c>
    </row>
    <row r="331" spans="1:42" x14ac:dyDescent="0.3">
      <c r="A331" t="s">
        <v>1317</v>
      </c>
      <c r="B331" t="s">
        <v>1318</v>
      </c>
      <c r="C331" t="s">
        <v>1319</v>
      </c>
      <c r="D331" s="1" t="str">
        <f t="shared" si="43"/>
        <v>21:1190</v>
      </c>
      <c r="E331" s="1" t="str">
        <f t="shared" si="44"/>
        <v>21:0387</v>
      </c>
      <c r="F331" t="s">
        <v>336</v>
      </c>
      <c r="G331" t="s">
        <v>1320</v>
      </c>
      <c r="I331">
        <v>66.779137599999999</v>
      </c>
      <c r="J331">
        <v>-87.322469499999997</v>
      </c>
      <c r="K331" s="1" t="str">
        <f t="shared" si="45"/>
        <v>Till</v>
      </c>
      <c r="L331" s="1" t="str">
        <f t="shared" si="46"/>
        <v>Grain Mount: 0.25 – 0.50 mm (carbon coated)</v>
      </c>
      <c r="M331">
        <v>1</v>
      </c>
      <c r="AI331">
        <v>34.984000000000002</v>
      </c>
      <c r="AJ331">
        <v>30.326000000000001</v>
      </c>
      <c r="AK331">
        <v>1E-3</v>
      </c>
      <c r="AL331">
        <v>34.869999999999997</v>
      </c>
      <c r="AM331">
        <v>1E-3</v>
      </c>
      <c r="AN331">
        <v>6.0000000000000001E-3</v>
      </c>
      <c r="AO331">
        <v>1E-3</v>
      </c>
      <c r="AP331">
        <v>1E-3</v>
      </c>
    </row>
    <row r="332" spans="1:42" x14ac:dyDescent="0.3">
      <c r="A332" t="s">
        <v>1321</v>
      </c>
      <c r="B332" t="s">
        <v>1322</v>
      </c>
      <c r="C332" t="s">
        <v>1323</v>
      </c>
      <c r="D332" s="1" t="str">
        <f t="shared" si="43"/>
        <v>21:1190</v>
      </c>
      <c r="E332" s="1" t="str">
        <f t="shared" si="44"/>
        <v>21:0387</v>
      </c>
      <c r="F332" t="s">
        <v>336</v>
      </c>
      <c r="G332" t="s">
        <v>1324</v>
      </c>
      <c r="I332">
        <v>66.779137599999999</v>
      </c>
      <c r="J332">
        <v>-87.322469499999997</v>
      </c>
      <c r="K332" s="1" t="str">
        <f t="shared" si="45"/>
        <v>Till</v>
      </c>
      <c r="L332" s="1" t="str">
        <f t="shared" si="46"/>
        <v>Grain Mount: 0.25 – 0.50 mm (carbon coated)</v>
      </c>
      <c r="M332">
        <v>1</v>
      </c>
      <c r="AI332">
        <v>34.869</v>
      </c>
      <c r="AJ332">
        <v>30.42</v>
      </c>
      <c r="AK332">
        <v>1E-3</v>
      </c>
      <c r="AL332">
        <v>34.692</v>
      </c>
      <c r="AM332">
        <v>3.0000000000000001E-3</v>
      </c>
      <c r="AN332">
        <v>1E-3</v>
      </c>
      <c r="AO332">
        <v>1.0999999999999999E-2</v>
      </c>
      <c r="AP332">
        <v>1E-3</v>
      </c>
    </row>
    <row r="333" spans="1:42" x14ac:dyDescent="0.3">
      <c r="A333" t="s">
        <v>1325</v>
      </c>
      <c r="B333" t="s">
        <v>1326</v>
      </c>
      <c r="C333" t="s">
        <v>1327</v>
      </c>
      <c r="D333" s="1" t="str">
        <f t="shared" si="43"/>
        <v>21:1190</v>
      </c>
      <c r="E333" s="1" t="str">
        <f t="shared" si="44"/>
        <v>21:0387</v>
      </c>
      <c r="F333" t="s">
        <v>336</v>
      </c>
      <c r="G333" t="s">
        <v>1328</v>
      </c>
      <c r="I333">
        <v>66.779137599999999</v>
      </c>
      <c r="J333">
        <v>-87.322469499999997</v>
      </c>
      <c r="K333" s="1" t="str">
        <f t="shared" si="45"/>
        <v>Till</v>
      </c>
      <c r="L333" s="1" t="str">
        <f t="shared" si="46"/>
        <v>Grain Mount: 0.25 – 0.50 mm (carbon coated)</v>
      </c>
      <c r="M333">
        <v>1</v>
      </c>
      <c r="AI333">
        <v>34.997</v>
      </c>
      <c r="AJ333">
        <v>30.606999999999999</v>
      </c>
      <c r="AK333">
        <v>1E-3</v>
      </c>
      <c r="AL333">
        <v>34.649000000000001</v>
      </c>
      <c r="AM333">
        <v>1E-3</v>
      </c>
      <c r="AN333">
        <v>1E-3</v>
      </c>
      <c r="AO333">
        <v>2.5999999999999999E-2</v>
      </c>
      <c r="AP333">
        <v>1E-3</v>
      </c>
    </row>
    <row r="334" spans="1:42" x14ac:dyDescent="0.3">
      <c r="A334" t="s">
        <v>1329</v>
      </c>
      <c r="B334" t="s">
        <v>1330</v>
      </c>
      <c r="C334" t="s">
        <v>1331</v>
      </c>
      <c r="D334" s="1" t="str">
        <f t="shared" si="43"/>
        <v>21:1190</v>
      </c>
      <c r="E334" s="1" t="str">
        <f t="shared" si="44"/>
        <v>21:0387</v>
      </c>
      <c r="F334" t="s">
        <v>336</v>
      </c>
      <c r="G334" t="s">
        <v>1332</v>
      </c>
      <c r="I334">
        <v>66.779137599999999</v>
      </c>
      <c r="J334">
        <v>-87.322469499999997</v>
      </c>
      <c r="K334" s="1" t="str">
        <f t="shared" si="45"/>
        <v>Till</v>
      </c>
      <c r="L334" s="1" t="str">
        <f t="shared" si="46"/>
        <v>Grain Mount: 0.25 – 0.50 mm (carbon coated)</v>
      </c>
      <c r="M334">
        <v>1</v>
      </c>
      <c r="AI334">
        <v>34.758000000000003</v>
      </c>
      <c r="AJ334">
        <v>30.478000000000002</v>
      </c>
      <c r="AK334">
        <v>1E-3</v>
      </c>
      <c r="AL334">
        <v>34.783999999999999</v>
      </c>
      <c r="AM334">
        <v>1E-3</v>
      </c>
      <c r="AN334">
        <v>1.0999999999999999E-2</v>
      </c>
      <c r="AO334">
        <v>1.9E-2</v>
      </c>
      <c r="AP334">
        <v>5.0000000000000001E-3</v>
      </c>
    </row>
    <row r="335" spans="1:42" x14ac:dyDescent="0.3">
      <c r="A335" t="s">
        <v>1333</v>
      </c>
      <c r="B335" t="s">
        <v>1334</v>
      </c>
      <c r="C335" t="s">
        <v>1335</v>
      </c>
      <c r="D335" s="1" t="str">
        <f t="shared" si="43"/>
        <v>21:1190</v>
      </c>
      <c r="E335" s="1" t="str">
        <f t="shared" si="44"/>
        <v>21:0387</v>
      </c>
      <c r="F335" t="s">
        <v>336</v>
      </c>
      <c r="G335" t="s">
        <v>1336</v>
      </c>
      <c r="I335">
        <v>66.779137599999999</v>
      </c>
      <c r="J335">
        <v>-87.322469499999997</v>
      </c>
      <c r="K335" s="1" t="str">
        <f t="shared" si="45"/>
        <v>Till</v>
      </c>
      <c r="L335" s="1" t="str">
        <f t="shared" si="46"/>
        <v>Grain Mount: 0.25 – 0.50 mm (carbon coated)</v>
      </c>
      <c r="M335">
        <v>1</v>
      </c>
      <c r="AI335">
        <v>34.606000000000002</v>
      </c>
      <c r="AJ335">
        <v>30.186</v>
      </c>
      <c r="AK335">
        <v>1E-3</v>
      </c>
      <c r="AL335">
        <v>34.758000000000003</v>
      </c>
      <c r="AM335">
        <v>4.0000000000000001E-3</v>
      </c>
      <c r="AN335">
        <v>8.9999999999999993E-3</v>
      </c>
      <c r="AO335">
        <v>2.1999999999999999E-2</v>
      </c>
      <c r="AP335">
        <v>4.0000000000000001E-3</v>
      </c>
    </row>
    <row r="336" spans="1:42" hidden="1" x14ac:dyDescent="0.3">
      <c r="A336" t="s">
        <v>1337</v>
      </c>
      <c r="B336" t="s">
        <v>1337</v>
      </c>
      <c r="C336" t="s">
        <v>1338</v>
      </c>
      <c r="D336" s="1" t="str">
        <f t="shared" si="43"/>
        <v>21:1190</v>
      </c>
      <c r="E336" s="1" t="str">
        <f t="shared" ref="E336:E344" si="47">HYPERLINK("http://geochem.nrcan.gc.ca/cdogs/content/svy/svy_e.htm", "")</f>
        <v/>
      </c>
      <c r="H336" s="1" t="str">
        <f t="shared" ref="H336:H344" si="48">HYPERLINK("http://geochem.nrcan.gc.ca/cdogs/content/cr_/cr_00318_e.htm", "318")</f>
        <v>318</v>
      </c>
      <c r="K336" t="s">
        <v>364</v>
      </c>
      <c r="L336" t="s">
        <v>365</v>
      </c>
      <c r="M336">
        <v>3</v>
      </c>
      <c r="AI336">
        <v>34.655999999999999</v>
      </c>
      <c r="AJ336">
        <v>30.361999999999998</v>
      </c>
      <c r="AK336">
        <v>1E-3</v>
      </c>
      <c r="AL336">
        <v>34.536000000000001</v>
      </c>
      <c r="AM336">
        <v>1E-3</v>
      </c>
      <c r="AN336">
        <v>8.9999999999999993E-3</v>
      </c>
      <c r="AO336">
        <v>2.1000000000000001E-2</v>
      </c>
      <c r="AP336">
        <v>8.9999999999999993E-3</v>
      </c>
    </row>
    <row r="337" spans="1:42" hidden="1" x14ac:dyDescent="0.3">
      <c r="A337" t="s">
        <v>1339</v>
      </c>
      <c r="B337" t="s">
        <v>1339</v>
      </c>
      <c r="C337" t="s">
        <v>1340</v>
      </c>
      <c r="D337" s="1" t="str">
        <f t="shared" si="43"/>
        <v>21:1190</v>
      </c>
      <c r="E337" s="1" t="str">
        <f t="shared" si="47"/>
        <v/>
      </c>
      <c r="H337" s="1" t="str">
        <f t="shared" si="48"/>
        <v>318</v>
      </c>
      <c r="K337" t="s">
        <v>364</v>
      </c>
      <c r="L337" t="s">
        <v>365</v>
      </c>
      <c r="M337">
        <v>3</v>
      </c>
      <c r="AI337">
        <v>34.686999999999998</v>
      </c>
      <c r="AJ337">
        <v>30.385999999999999</v>
      </c>
      <c r="AK337">
        <v>1E-3</v>
      </c>
      <c r="AL337">
        <v>34.503999999999998</v>
      </c>
      <c r="AM337">
        <v>1E-3</v>
      </c>
      <c r="AN337">
        <v>7.0000000000000001E-3</v>
      </c>
      <c r="AO337">
        <v>1E-3</v>
      </c>
      <c r="AP337">
        <v>1E-3</v>
      </c>
    </row>
    <row r="338" spans="1:42" hidden="1" x14ac:dyDescent="0.3">
      <c r="A338" t="s">
        <v>1341</v>
      </c>
      <c r="B338" t="s">
        <v>1341</v>
      </c>
      <c r="C338" t="s">
        <v>1342</v>
      </c>
      <c r="D338" s="1" t="str">
        <f t="shared" si="43"/>
        <v>21:1190</v>
      </c>
      <c r="E338" s="1" t="str">
        <f t="shared" si="47"/>
        <v/>
      </c>
      <c r="H338" s="1" t="str">
        <f t="shared" si="48"/>
        <v>318</v>
      </c>
      <c r="K338" t="s">
        <v>364</v>
      </c>
      <c r="L338" t="s">
        <v>365</v>
      </c>
      <c r="M338">
        <v>3</v>
      </c>
      <c r="AI338">
        <v>34.83</v>
      </c>
      <c r="AJ338">
        <v>30.459</v>
      </c>
      <c r="AK338">
        <v>1E-3</v>
      </c>
      <c r="AL338">
        <v>34.655999999999999</v>
      </c>
      <c r="AM338">
        <v>1E-3</v>
      </c>
      <c r="AN338">
        <v>4.0000000000000001E-3</v>
      </c>
      <c r="AO338">
        <v>1E-3</v>
      </c>
      <c r="AP338">
        <v>1E-3</v>
      </c>
    </row>
    <row r="339" spans="1:42" hidden="1" x14ac:dyDescent="0.3">
      <c r="A339" t="s">
        <v>1343</v>
      </c>
      <c r="B339" t="s">
        <v>1343</v>
      </c>
      <c r="C339" t="s">
        <v>1344</v>
      </c>
      <c r="D339" s="1" t="str">
        <f t="shared" si="43"/>
        <v>21:1190</v>
      </c>
      <c r="E339" s="1" t="str">
        <f t="shared" si="47"/>
        <v/>
      </c>
      <c r="H339" s="1" t="str">
        <f t="shared" si="48"/>
        <v>318</v>
      </c>
      <c r="K339" t="s">
        <v>364</v>
      </c>
      <c r="L339" t="s">
        <v>365</v>
      </c>
      <c r="M339">
        <v>3</v>
      </c>
      <c r="AI339">
        <v>34.765000000000001</v>
      </c>
      <c r="AJ339">
        <v>30.241</v>
      </c>
      <c r="AK339">
        <v>1E-3</v>
      </c>
      <c r="AL339">
        <v>34.662999999999997</v>
      </c>
      <c r="AM339">
        <v>1E-3</v>
      </c>
      <c r="AN339">
        <v>1E-3</v>
      </c>
      <c r="AO339">
        <v>2.7E-2</v>
      </c>
      <c r="AP339">
        <v>2E-3</v>
      </c>
    </row>
    <row r="340" spans="1:42" hidden="1" x14ac:dyDescent="0.3">
      <c r="A340" t="s">
        <v>1345</v>
      </c>
      <c r="B340" t="s">
        <v>1345</v>
      </c>
      <c r="C340" t="s">
        <v>1346</v>
      </c>
      <c r="D340" s="1" t="str">
        <f t="shared" si="43"/>
        <v>21:1190</v>
      </c>
      <c r="E340" s="1" t="str">
        <f t="shared" si="47"/>
        <v/>
      </c>
      <c r="H340" s="1" t="str">
        <f t="shared" si="48"/>
        <v>318</v>
      </c>
      <c r="K340" t="s">
        <v>364</v>
      </c>
      <c r="L340" t="s">
        <v>365</v>
      </c>
      <c r="M340">
        <v>3</v>
      </c>
      <c r="AI340">
        <v>34.807000000000002</v>
      </c>
      <c r="AJ340">
        <v>30.440999999999999</v>
      </c>
      <c r="AK340">
        <v>1E-3</v>
      </c>
      <c r="AL340">
        <v>34.789000000000001</v>
      </c>
      <c r="AM340">
        <v>1E-3</v>
      </c>
      <c r="AN340">
        <v>3.0000000000000001E-3</v>
      </c>
      <c r="AO340">
        <v>2.3E-2</v>
      </c>
      <c r="AP340">
        <v>1E-3</v>
      </c>
    </row>
    <row r="341" spans="1:42" hidden="1" x14ac:dyDescent="0.3">
      <c r="A341" t="s">
        <v>1347</v>
      </c>
      <c r="B341" t="s">
        <v>1347</v>
      </c>
      <c r="C341" t="s">
        <v>1348</v>
      </c>
      <c r="D341" s="1" t="str">
        <f t="shared" si="43"/>
        <v>21:1190</v>
      </c>
      <c r="E341" s="1" t="str">
        <f t="shared" si="47"/>
        <v/>
      </c>
      <c r="H341" s="1" t="str">
        <f t="shared" si="48"/>
        <v>318</v>
      </c>
      <c r="K341" t="s">
        <v>364</v>
      </c>
      <c r="L341" t="s">
        <v>365</v>
      </c>
      <c r="M341">
        <v>3</v>
      </c>
      <c r="AI341">
        <v>34.597999999999999</v>
      </c>
      <c r="AJ341">
        <v>30.536000000000001</v>
      </c>
      <c r="AK341">
        <v>1E-3</v>
      </c>
      <c r="AL341">
        <v>34.695</v>
      </c>
      <c r="AM341">
        <v>1E-3</v>
      </c>
      <c r="AN341">
        <v>1.6E-2</v>
      </c>
      <c r="AO341">
        <v>3.0000000000000001E-3</v>
      </c>
      <c r="AP341">
        <v>6.0000000000000001E-3</v>
      </c>
    </row>
    <row r="342" spans="1:42" hidden="1" x14ac:dyDescent="0.3">
      <c r="A342" t="s">
        <v>1349</v>
      </c>
      <c r="B342" t="s">
        <v>1349</v>
      </c>
      <c r="C342" t="s">
        <v>1350</v>
      </c>
      <c r="D342" s="1" t="str">
        <f t="shared" si="43"/>
        <v>21:1190</v>
      </c>
      <c r="E342" s="1" t="str">
        <f t="shared" si="47"/>
        <v/>
      </c>
      <c r="H342" s="1" t="str">
        <f t="shared" si="48"/>
        <v>318</v>
      </c>
      <c r="K342" t="s">
        <v>364</v>
      </c>
      <c r="L342" t="s">
        <v>365</v>
      </c>
      <c r="M342">
        <v>3</v>
      </c>
      <c r="AI342">
        <v>34.764000000000003</v>
      </c>
      <c r="AJ342">
        <v>30.382999999999999</v>
      </c>
      <c r="AK342">
        <v>1E-3</v>
      </c>
      <c r="AL342">
        <v>34.906999999999996</v>
      </c>
      <c r="AM342">
        <v>1E-3</v>
      </c>
      <c r="AN342">
        <v>5.0000000000000001E-3</v>
      </c>
      <c r="AO342">
        <v>1E-3</v>
      </c>
      <c r="AP342">
        <v>5.0000000000000001E-3</v>
      </c>
    </row>
    <row r="343" spans="1:42" hidden="1" x14ac:dyDescent="0.3">
      <c r="A343" t="s">
        <v>1351</v>
      </c>
      <c r="B343" t="s">
        <v>1351</v>
      </c>
      <c r="C343" t="s">
        <v>1352</v>
      </c>
      <c r="D343" s="1" t="str">
        <f t="shared" si="43"/>
        <v>21:1190</v>
      </c>
      <c r="E343" s="1" t="str">
        <f t="shared" si="47"/>
        <v/>
      </c>
      <c r="H343" s="1" t="str">
        <f t="shared" si="48"/>
        <v>318</v>
      </c>
      <c r="K343" t="s">
        <v>364</v>
      </c>
      <c r="L343" t="s">
        <v>365</v>
      </c>
      <c r="M343">
        <v>3</v>
      </c>
      <c r="AI343">
        <v>34.866</v>
      </c>
      <c r="AJ343">
        <v>30.577999999999999</v>
      </c>
      <c r="AK343">
        <v>1E-3</v>
      </c>
      <c r="AL343">
        <v>34.887999999999998</v>
      </c>
      <c r="AM343">
        <v>1E-3</v>
      </c>
      <c r="AN343">
        <v>1E-3</v>
      </c>
      <c r="AO343">
        <v>3.5000000000000003E-2</v>
      </c>
      <c r="AP343">
        <v>1E-3</v>
      </c>
    </row>
    <row r="344" spans="1:42" hidden="1" x14ac:dyDescent="0.3">
      <c r="A344" t="s">
        <v>1353</v>
      </c>
      <c r="B344" t="s">
        <v>1353</v>
      </c>
      <c r="C344" t="s">
        <v>1354</v>
      </c>
      <c r="D344" s="1" t="str">
        <f t="shared" si="43"/>
        <v>21:1190</v>
      </c>
      <c r="E344" s="1" t="str">
        <f t="shared" si="47"/>
        <v/>
      </c>
      <c r="H344" s="1" t="str">
        <f t="shared" si="48"/>
        <v>318</v>
      </c>
      <c r="K344" t="s">
        <v>364</v>
      </c>
      <c r="L344" t="s">
        <v>365</v>
      </c>
      <c r="M344">
        <v>3</v>
      </c>
      <c r="AI344">
        <v>34.790999999999997</v>
      </c>
      <c r="AJ344">
        <v>30.370999999999999</v>
      </c>
      <c r="AK344">
        <v>1.4E-2</v>
      </c>
      <c r="AL344">
        <v>34.837000000000003</v>
      </c>
      <c r="AM344">
        <v>1E-3</v>
      </c>
      <c r="AN344">
        <v>3.0000000000000001E-3</v>
      </c>
      <c r="AO344">
        <v>2.1000000000000001E-2</v>
      </c>
      <c r="AP344">
        <v>6.0000000000000001E-3</v>
      </c>
    </row>
    <row r="345" spans="1:42" x14ac:dyDescent="0.3">
      <c r="A345" t="s">
        <v>1355</v>
      </c>
      <c r="B345" t="s">
        <v>1356</v>
      </c>
      <c r="C345" t="s">
        <v>1357</v>
      </c>
      <c r="D345" s="1" t="str">
        <f t="shared" si="43"/>
        <v>21:1190</v>
      </c>
      <c r="E345" s="1" t="str">
        <f>HYPERLINK("http://geochem.nrcan.gc.ca/cdogs/content/svy/svy210387_e.htm", "21:0387")</f>
        <v>21:0387</v>
      </c>
      <c r="F345" t="s">
        <v>45</v>
      </c>
      <c r="G345" t="s">
        <v>1358</v>
      </c>
      <c r="I345">
        <v>66.604363899999996</v>
      </c>
      <c r="J345">
        <v>-87.102121499999996</v>
      </c>
      <c r="K345" s="1" t="str">
        <f>HYPERLINK("http://geochem.nrcan.gc.ca/cdogs/content/kwd/kwd020044_e.htm", "Till")</f>
        <v>Till</v>
      </c>
      <c r="L345" s="1" t="str">
        <f>HYPERLINK("http://geochem.nrcan.gc.ca/cdogs/content/kwd/kwd080107_e.htm", "Grain Mount: 0.25 – 0.50 mm (carbon coated)")</f>
        <v>Grain Mount: 0.25 – 0.50 mm (carbon coated)</v>
      </c>
      <c r="M345">
        <v>1</v>
      </c>
      <c r="N345">
        <v>1.7999999999999999E-2</v>
      </c>
      <c r="O345">
        <v>97.572000000000003</v>
      </c>
      <c r="P345">
        <v>0.02</v>
      </c>
      <c r="R345">
        <v>8.9999999999999993E-3</v>
      </c>
      <c r="T345">
        <v>1E-3</v>
      </c>
      <c r="U345">
        <v>1E-3</v>
      </c>
      <c r="V345">
        <v>1E-3</v>
      </c>
      <c r="AB345">
        <v>0.121</v>
      </c>
      <c r="AC345">
        <v>0.88200000000000001</v>
      </c>
      <c r="AD345">
        <v>1E-3</v>
      </c>
      <c r="AE345">
        <v>3.5000000000000003E-2</v>
      </c>
      <c r="AF345">
        <v>0.47199999999999998</v>
      </c>
      <c r="AG345">
        <v>1E-3</v>
      </c>
      <c r="AH345">
        <v>0.35099999999999998</v>
      </c>
    </row>
    <row r="346" spans="1:42" x14ac:dyDescent="0.3">
      <c r="A346" t="s">
        <v>1359</v>
      </c>
      <c r="B346" t="s">
        <v>1360</v>
      </c>
      <c r="C346" t="s">
        <v>1361</v>
      </c>
      <c r="D346" s="1" t="str">
        <f t="shared" si="43"/>
        <v>21:1190</v>
      </c>
      <c r="E346" s="1" t="str">
        <f>HYPERLINK("http://geochem.nrcan.gc.ca/cdogs/content/svy/svy210387_e.htm", "21:0387")</f>
        <v>21:0387</v>
      </c>
      <c r="F346" t="s">
        <v>45</v>
      </c>
      <c r="G346" t="s">
        <v>1362</v>
      </c>
      <c r="I346">
        <v>66.604363899999996</v>
      </c>
      <c r="J346">
        <v>-87.102121499999996</v>
      </c>
      <c r="K346" s="1" t="str">
        <f>HYPERLINK("http://geochem.nrcan.gc.ca/cdogs/content/kwd/kwd020044_e.htm", "Till")</f>
        <v>Till</v>
      </c>
      <c r="L346" s="1" t="str">
        <f>HYPERLINK("http://geochem.nrcan.gc.ca/cdogs/content/kwd/kwd080107_e.htm", "Grain Mount: 0.25 – 0.50 mm (carbon coated)")</f>
        <v>Grain Mount: 0.25 – 0.50 mm (carbon coated)</v>
      </c>
      <c r="M346">
        <v>2</v>
      </c>
      <c r="N346">
        <v>1.6E-2</v>
      </c>
      <c r="O346">
        <v>97.341999999999999</v>
      </c>
      <c r="P346">
        <v>2.1000000000000001E-2</v>
      </c>
      <c r="R346">
        <v>7.0000000000000001E-3</v>
      </c>
      <c r="T346">
        <v>1E-3</v>
      </c>
      <c r="U346">
        <v>1E-3</v>
      </c>
      <c r="V346">
        <v>4.0000000000000001E-3</v>
      </c>
      <c r="AB346">
        <v>0.10199999999999999</v>
      </c>
      <c r="AC346">
        <v>0.86899999999999999</v>
      </c>
      <c r="AD346">
        <v>4.0000000000000001E-3</v>
      </c>
      <c r="AE346">
        <v>3.7999999999999999E-2</v>
      </c>
      <c r="AF346">
        <v>0.48099999999999998</v>
      </c>
      <c r="AG346">
        <v>3.7999999999999999E-2</v>
      </c>
      <c r="AH346">
        <v>0.33300000000000002</v>
      </c>
    </row>
    <row r="347" spans="1:42" x14ac:dyDescent="0.3">
      <c r="A347" t="s">
        <v>1363</v>
      </c>
      <c r="B347" t="s">
        <v>1364</v>
      </c>
      <c r="C347" t="s">
        <v>1365</v>
      </c>
      <c r="D347" s="1" t="str">
        <f t="shared" si="43"/>
        <v>21:1190</v>
      </c>
      <c r="E347" s="1" t="str">
        <f>HYPERLINK("http://geochem.nrcan.gc.ca/cdogs/content/svy/svy210387_e.htm", "21:0387")</f>
        <v>21:0387</v>
      </c>
      <c r="F347" t="s">
        <v>1091</v>
      </c>
      <c r="G347" t="s">
        <v>1366</v>
      </c>
      <c r="I347">
        <v>66.456678400000001</v>
      </c>
      <c r="J347">
        <v>-87.387292200000005</v>
      </c>
      <c r="K347" s="1" t="str">
        <f>HYPERLINK("http://geochem.nrcan.gc.ca/cdogs/content/kwd/kwd020044_e.htm", "Till")</f>
        <v>Till</v>
      </c>
      <c r="L347" s="1" t="str">
        <f>HYPERLINK("http://geochem.nrcan.gc.ca/cdogs/content/kwd/kwd080107_e.htm", "Grain Mount: 0.25 – 0.50 mm (carbon coated)")</f>
        <v>Grain Mount: 0.25 – 0.50 mm (carbon coated)</v>
      </c>
      <c r="M347">
        <v>1</v>
      </c>
      <c r="N347">
        <v>2.1000000000000001E-2</v>
      </c>
      <c r="O347">
        <v>98.174999999999997</v>
      </c>
      <c r="P347">
        <v>1E-3</v>
      </c>
      <c r="R347">
        <v>0.156</v>
      </c>
      <c r="T347">
        <v>1E-3</v>
      </c>
      <c r="U347">
        <v>5.0000000000000001E-3</v>
      </c>
      <c r="V347">
        <v>1E-3</v>
      </c>
      <c r="AB347">
        <v>0.20200000000000001</v>
      </c>
      <c r="AC347">
        <v>0.55100000000000005</v>
      </c>
      <c r="AD347">
        <v>5.0000000000000001E-3</v>
      </c>
      <c r="AE347">
        <v>5.8999999999999997E-2</v>
      </c>
      <c r="AF347">
        <v>0.32800000000000001</v>
      </c>
      <c r="AG347">
        <v>1E-3</v>
      </c>
      <c r="AH347">
        <v>1.9E-2</v>
      </c>
    </row>
    <row r="348" spans="1:42" x14ac:dyDescent="0.3">
      <c r="A348" t="s">
        <v>1367</v>
      </c>
      <c r="B348" t="s">
        <v>1368</v>
      </c>
      <c r="C348" t="s">
        <v>1369</v>
      </c>
      <c r="D348" s="1" t="str">
        <f t="shared" si="43"/>
        <v>21:1190</v>
      </c>
      <c r="E348" s="1" t="str">
        <f>HYPERLINK("http://geochem.nrcan.gc.ca/cdogs/content/svy/svy210387_e.htm", "21:0387")</f>
        <v>21:0387</v>
      </c>
      <c r="F348" t="s">
        <v>1091</v>
      </c>
      <c r="G348" t="s">
        <v>1370</v>
      </c>
      <c r="I348">
        <v>66.456678400000001</v>
      </c>
      <c r="J348">
        <v>-87.387292200000005</v>
      </c>
      <c r="K348" s="1" t="str">
        <f>HYPERLINK("http://geochem.nrcan.gc.ca/cdogs/content/kwd/kwd020044_e.htm", "Till")</f>
        <v>Till</v>
      </c>
      <c r="L348" s="1" t="str">
        <f>HYPERLINK("http://geochem.nrcan.gc.ca/cdogs/content/kwd/kwd080107_e.htm", "Grain Mount: 0.25 – 0.50 mm (carbon coated)")</f>
        <v>Grain Mount: 0.25 – 0.50 mm (carbon coated)</v>
      </c>
      <c r="M348">
        <v>2</v>
      </c>
      <c r="N348">
        <v>3.7999999999999999E-2</v>
      </c>
      <c r="O348">
        <v>98.200999999999993</v>
      </c>
      <c r="P348">
        <v>1.2E-2</v>
      </c>
      <c r="R348">
        <v>0.159</v>
      </c>
      <c r="T348">
        <v>1E-3</v>
      </c>
      <c r="U348">
        <v>1E-3</v>
      </c>
      <c r="V348">
        <v>1.2E-2</v>
      </c>
      <c r="AB348">
        <v>0.16</v>
      </c>
      <c r="AC348">
        <v>0.53500000000000003</v>
      </c>
      <c r="AD348">
        <v>1E-3</v>
      </c>
      <c r="AE348">
        <v>5.8999999999999997E-2</v>
      </c>
      <c r="AF348">
        <v>0.33200000000000002</v>
      </c>
      <c r="AG348">
        <v>1E-3</v>
      </c>
      <c r="AH348">
        <v>2.4E-2</v>
      </c>
    </row>
    <row r="349" spans="1:42" hidden="1" x14ac:dyDescent="0.3">
      <c r="A349" t="s">
        <v>1371</v>
      </c>
      <c r="B349" t="s">
        <v>1371</v>
      </c>
      <c r="C349" t="s">
        <v>1372</v>
      </c>
      <c r="D349" s="1" t="str">
        <f t="shared" si="43"/>
        <v>21:1190</v>
      </c>
      <c r="E349" s="1" t="str">
        <f>HYPERLINK("http://geochem.nrcan.gc.ca/cdogs/content/svy/svy_e.htm", "")</f>
        <v/>
      </c>
      <c r="H349" s="1" t="str">
        <f>HYPERLINK("http://geochem.nrcan.gc.ca/cdogs/content/cr_/cr_00328_e.htm", "328")</f>
        <v>328</v>
      </c>
      <c r="K349" t="s">
        <v>364</v>
      </c>
      <c r="L349" t="s">
        <v>365</v>
      </c>
      <c r="M349">
        <v>3</v>
      </c>
      <c r="N349">
        <v>1.7000000000000001E-2</v>
      </c>
      <c r="O349">
        <v>98.472999999999999</v>
      </c>
      <c r="P349">
        <v>0.193</v>
      </c>
      <c r="Q349">
        <v>0.17100000000000001</v>
      </c>
      <c r="R349">
        <v>1.6E-2</v>
      </c>
      <c r="T349">
        <v>1E-3</v>
      </c>
      <c r="U349">
        <v>7.0000000000000001E-3</v>
      </c>
      <c r="V349">
        <v>8.0000000000000002E-3</v>
      </c>
      <c r="AC349">
        <v>0.29499999999999998</v>
      </c>
      <c r="AD349">
        <v>1E-3</v>
      </c>
      <c r="AE349">
        <v>1.9E-2</v>
      </c>
      <c r="AF349">
        <v>0.49399999999999999</v>
      </c>
      <c r="AG349">
        <v>6.2E-2</v>
      </c>
      <c r="AH349">
        <v>1E-3</v>
      </c>
    </row>
    <row r="350" spans="1:42" hidden="1" x14ac:dyDescent="0.3">
      <c r="A350" t="s">
        <v>1373</v>
      </c>
      <c r="B350" t="s">
        <v>1373</v>
      </c>
      <c r="C350" t="s">
        <v>1374</v>
      </c>
      <c r="D350" s="1" t="str">
        <f t="shared" si="43"/>
        <v>21:1190</v>
      </c>
      <c r="E350" s="1" t="str">
        <f>HYPERLINK("http://geochem.nrcan.gc.ca/cdogs/content/svy/svy_e.htm", "")</f>
        <v/>
      </c>
      <c r="H350" s="1" t="str">
        <f>HYPERLINK("http://geochem.nrcan.gc.ca/cdogs/content/cr_/cr_00328_e.htm", "328")</f>
        <v>328</v>
      </c>
      <c r="K350" t="s">
        <v>364</v>
      </c>
      <c r="L350" t="s">
        <v>365</v>
      </c>
      <c r="M350">
        <v>3</v>
      </c>
      <c r="N350">
        <v>1.0999999999999999E-2</v>
      </c>
      <c r="O350">
        <v>98.796999999999997</v>
      </c>
      <c r="P350">
        <v>0.16700000000000001</v>
      </c>
      <c r="Q350">
        <v>0.14399999999999999</v>
      </c>
      <c r="R350">
        <v>1.7000000000000001E-2</v>
      </c>
      <c r="T350">
        <v>3.0000000000000001E-3</v>
      </c>
      <c r="U350">
        <v>5.0000000000000001E-3</v>
      </c>
      <c r="V350">
        <v>1E-3</v>
      </c>
      <c r="AC350">
        <v>0.26800000000000002</v>
      </c>
      <c r="AD350">
        <v>7.0000000000000001E-3</v>
      </c>
      <c r="AE350">
        <v>1.7999999999999999E-2</v>
      </c>
      <c r="AF350">
        <v>0.49099999999999999</v>
      </c>
      <c r="AG350">
        <v>4.4999999999999998E-2</v>
      </c>
      <c r="AH350">
        <v>1E-3</v>
      </c>
    </row>
    <row r="351" spans="1:42" hidden="1" x14ac:dyDescent="0.3">
      <c r="A351" t="s">
        <v>1375</v>
      </c>
      <c r="B351" t="s">
        <v>1375</v>
      </c>
      <c r="C351" t="s">
        <v>1376</v>
      </c>
      <c r="D351" s="1" t="str">
        <f t="shared" si="43"/>
        <v>21:1190</v>
      </c>
      <c r="E351" s="1" t="str">
        <f>HYPERLINK("http://geochem.nrcan.gc.ca/cdogs/content/svy/svy_e.htm", "")</f>
        <v/>
      </c>
      <c r="H351" s="1" t="str">
        <f>HYPERLINK("http://geochem.nrcan.gc.ca/cdogs/content/cr_/cr_00329_e.htm", "329")</f>
        <v>329</v>
      </c>
      <c r="K351" t="s">
        <v>364</v>
      </c>
      <c r="L351" t="s">
        <v>365</v>
      </c>
      <c r="M351">
        <v>3</v>
      </c>
      <c r="N351">
        <v>5.3999999999999999E-2</v>
      </c>
      <c r="O351">
        <v>100.521</v>
      </c>
      <c r="P351">
        <v>1.6E-2</v>
      </c>
      <c r="Q351">
        <v>8.9999999999999993E-3</v>
      </c>
      <c r="R351">
        <v>1E-3</v>
      </c>
      <c r="T351">
        <v>1E-3</v>
      </c>
      <c r="U351">
        <v>1E-3</v>
      </c>
      <c r="V351">
        <v>1E-3</v>
      </c>
      <c r="AC351">
        <v>0.01</v>
      </c>
      <c r="AD351">
        <v>1E-3</v>
      </c>
      <c r="AE351">
        <v>1E-3</v>
      </c>
      <c r="AF351">
        <v>1E-3</v>
      </c>
      <c r="AG351">
        <v>1E-3</v>
      </c>
      <c r="AH351">
        <v>1E-3</v>
      </c>
    </row>
    <row r="352" spans="1:42" hidden="1" x14ac:dyDescent="0.3">
      <c r="A352" t="s">
        <v>1377</v>
      </c>
      <c r="B352" t="s">
        <v>1377</v>
      </c>
      <c r="C352" t="s">
        <v>1378</v>
      </c>
      <c r="D352" s="1" t="str">
        <f t="shared" si="43"/>
        <v>21:1190</v>
      </c>
      <c r="E352" s="1" t="str">
        <f>HYPERLINK("http://geochem.nrcan.gc.ca/cdogs/content/svy/svy_e.htm", "")</f>
        <v/>
      </c>
      <c r="H352" s="1" t="str">
        <f>HYPERLINK("http://geochem.nrcan.gc.ca/cdogs/content/cr_/cr_00329_e.htm", "329")</f>
        <v>329</v>
      </c>
      <c r="K352" t="s">
        <v>364</v>
      </c>
      <c r="L352" t="s">
        <v>365</v>
      </c>
      <c r="M352">
        <v>3</v>
      </c>
      <c r="N352">
        <v>1.7000000000000001E-2</v>
      </c>
      <c r="O352">
        <v>99.588999999999999</v>
      </c>
      <c r="P352">
        <v>3.4000000000000002E-2</v>
      </c>
      <c r="Q352">
        <v>1E-3</v>
      </c>
      <c r="R352">
        <v>3.0000000000000001E-3</v>
      </c>
      <c r="T352">
        <v>1E-3</v>
      </c>
      <c r="U352">
        <v>1E-3</v>
      </c>
      <c r="V352">
        <v>1E-3</v>
      </c>
      <c r="AC352">
        <v>2E-3</v>
      </c>
      <c r="AD352">
        <v>1E-3</v>
      </c>
      <c r="AE352">
        <v>4.0000000000000001E-3</v>
      </c>
      <c r="AF352">
        <v>1E-3</v>
      </c>
      <c r="AG352">
        <v>1.7000000000000001E-2</v>
      </c>
      <c r="AH352">
        <v>2E-3</v>
      </c>
    </row>
    <row r="353" spans="1:30" x14ac:dyDescent="0.3">
      <c r="A353" t="s">
        <v>1379</v>
      </c>
      <c r="B353" t="s">
        <v>1380</v>
      </c>
      <c r="C353" t="s">
        <v>1381</v>
      </c>
      <c r="D353" s="1" t="str">
        <f t="shared" si="43"/>
        <v>21:1190</v>
      </c>
      <c r="E353" s="1" t="str">
        <f t="shared" ref="E353:E360" si="49">HYPERLINK("http://geochem.nrcan.gc.ca/cdogs/content/svy/svy210387_e.htm", "21:0387")</f>
        <v>21:0387</v>
      </c>
      <c r="F353" t="s">
        <v>54</v>
      </c>
      <c r="G353" t="s">
        <v>1382</v>
      </c>
      <c r="I353">
        <v>66.648062499999995</v>
      </c>
      <c r="J353">
        <v>-87.103081900000006</v>
      </c>
      <c r="K353" s="1" t="str">
        <f t="shared" ref="K353:K360" si="50">HYPERLINK("http://geochem.nrcan.gc.ca/cdogs/content/kwd/kwd020044_e.htm", "Till")</f>
        <v>Till</v>
      </c>
      <c r="L353" s="1" t="str">
        <f>HYPERLINK("http://geochem.nrcan.gc.ca/cdogs/content/kwd/kwd080107_e.htm", "Grain Mount: 0.25 – 0.50 mm (carbon coated)")</f>
        <v>Grain Mount: 0.25 – 0.50 mm (carbon coated)</v>
      </c>
      <c r="M353">
        <v>1</v>
      </c>
      <c r="N353">
        <v>5.1999999999999998E-2</v>
      </c>
      <c r="O353">
        <v>8.0000000000000002E-3</v>
      </c>
      <c r="P353">
        <v>67.816000000000003</v>
      </c>
      <c r="R353">
        <v>6.5000000000000002E-2</v>
      </c>
      <c r="S353">
        <v>1E-3</v>
      </c>
      <c r="T353">
        <v>24.163</v>
      </c>
      <c r="U353">
        <v>1E-3</v>
      </c>
      <c r="V353">
        <v>8.6999999999999994E-2</v>
      </c>
      <c r="W353">
        <v>7.399</v>
      </c>
      <c r="Y353">
        <v>1.2999999999999999E-2</v>
      </c>
      <c r="AD353">
        <v>0.14299999999999999</v>
      </c>
    </row>
    <row r="354" spans="1:30" x14ac:dyDescent="0.3">
      <c r="A354" t="s">
        <v>1383</v>
      </c>
      <c r="B354" t="s">
        <v>1384</v>
      </c>
      <c r="C354" t="s">
        <v>1385</v>
      </c>
      <c r="D354" s="1" t="str">
        <f t="shared" si="43"/>
        <v>21:1190</v>
      </c>
      <c r="E354" s="1" t="str">
        <f t="shared" si="49"/>
        <v>21:0387</v>
      </c>
      <c r="F354" t="s">
        <v>54</v>
      </c>
      <c r="G354" t="s">
        <v>1386</v>
      </c>
      <c r="I354">
        <v>66.648062499999995</v>
      </c>
      <c r="J354">
        <v>-87.103081900000006</v>
      </c>
      <c r="K354" s="1" t="str">
        <f t="shared" si="50"/>
        <v>Till</v>
      </c>
      <c r="L354" s="1" t="str">
        <f>HYPERLINK("http://geochem.nrcan.gc.ca/cdogs/content/kwd/kwd080108_e.htm", "Grain Mount: 0.50 – 1.00 mm (carbon coated)")</f>
        <v>Grain Mount: 0.50 – 1.00 mm (carbon coated)</v>
      </c>
      <c r="M354">
        <v>1</v>
      </c>
      <c r="N354">
        <v>3.6999999999999998E-2</v>
      </c>
      <c r="O354">
        <v>7.0000000000000001E-3</v>
      </c>
      <c r="P354">
        <v>68.602999999999994</v>
      </c>
      <c r="R354">
        <v>3.5999999999999997E-2</v>
      </c>
      <c r="S354">
        <v>1E-3</v>
      </c>
      <c r="T354">
        <v>22.858000000000001</v>
      </c>
      <c r="U354">
        <v>1E-3</v>
      </c>
      <c r="V354">
        <v>0.48799999999999999</v>
      </c>
      <c r="W354">
        <v>5.3</v>
      </c>
      <c r="Y354">
        <v>1.4E-2</v>
      </c>
      <c r="AD354">
        <v>2.3050000000000002</v>
      </c>
    </row>
    <row r="355" spans="1:30" x14ac:dyDescent="0.3">
      <c r="A355" t="s">
        <v>1387</v>
      </c>
      <c r="B355" t="s">
        <v>1388</v>
      </c>
      <c r="C355" t="s">
        <v>1389</v>
      </c>
      <c r="D355" s="1" t="str">
        <f t="shared" si="43"/>
        <v>21:1190</v>
      </c>
      <c r="E355" s="1" t="str">
        <f t="shared" si="49"/>
        <v>21:0387</v>
      </c>
      <c r="F355" t="s">
        <v>54</v>
      </c>
      <c r="G355" t="s">
        <v>1390</v>
      </c>
      <c r="I355">
        <v>66.648062499999995</v>
      </c>
      <c r="J355">
        <v>-87.103081900000006</v>
      </c>
      <c r="K355" s="1" t="str">
        <f t="shared" si="50"/>
        <v>Till</v>
      </c>
      <c r="L355" s="1" t="str">
        <f>HYPERLINK("http://geochem.nrcan.gc.ca/cdogs/content/kwd/kwd080107_e.htm", "Grain Mount: 0.25 – 0.50 mm (carbon coated)")</f>
        <v>Grain Mount: 0.25 – 0.50 mm (carbon coated)</v>
      </c>
      <c r="M355">
        <v>1</v>
      </c>
      <c r="N355">
        <v>3.5000000000000003E-2</v>
      </c>
      <c r="O355">
        <v>1.7999999999999999E-2</v>
      </c>
      <c r="P355">
        <v>98.852999999999994</v>
      </c>
      <c r="R355">
        <v>0.38200000000000001</v>
      </c>
      <c r="S355">
        <v>4.0000000000000001E-3</v>
      </c>
      <c r="T355">
        <v>1E-3</v>
      </c>
      <c r="U355">
        <v>1E-3</v>
      </c>
      <c r="V355">
        <v>8.0000000000000002E-3</v>
      </c>
      <c r="W355">
        <v>0.40799999999999997</v>
      </c>
      <c r="Y355">
        <v>1E-3</v>
      </c>
      <c r="AD355">
        <v>1E-3</v>
      </c>
    </row>
    <row r="356" spans="1:30" x14ac:dyDescent="0.3">
      <c r="A356" t="s">
        <v>1391</v>
      </c>
      <c r="B356" t="s">
        <v>1392</v>
      </c>
      <c r="C356" t="s">
        <v>1393</v>
      </c>
      <c r="D356" s="1" t="str">
        <f t="shared" si="43"/>
        <v>21:1190</v>
      </c>
      <c r="E356" s="1" t="str">
        <f t="shared" si="49"/>
        <v>21:0387</v>
      </c>
      <c r="F356" t="s">
        <v>139</v>
      </c>
      <c r="G356" t="s">
        <v>1394</v>
      </c>
      <c r="I356">
        <v>67.309808500000003</v>
      </c>
      <c r="J356">
        <v>-87.892408599999996</v>
      </c>
      <c r="K356" s="1" t="str">
        <f t="shared" si="50"/>
        <v>Till</v>
      </c>
      <c r="L356" s="1" t="str">
        <f>HYPERLINK("http://geochem.nrcan.gc.ca/cdogs/content/kwd/kwd080108_e.htm", "Grain Mount: 0.50 – 1.00 mm (carbon coated)")</f>
        <v>Grain Mount: 0.50 – 1.00 mm (carbon coated)</v>
      </c>
      <c r="M356">
        <v>1</v>
      </c>
      <c r="N356">
        <v>0.04</v>
      </c>
      <c r="O356">
        <v>6.2E-2</v>
      </c>
      <c r="P356">
        <v>3.5230000000000001</v>
      </c>
      <c r="R356">
        <v>52.58</v>
      </c>
      <c r="S356">
        <v>1E-3</v>
      </c>
      <c r="T356">
        <v>0.53100000000000003</v>
      </c>
      <c r="U356">
        <v>1E-3</v>
      </c>
      <c r="V356">
        <v>1.2230000000000001</v>
      </c>
      <c r="W356">
        <v>39.673000000000002</v>
      </c>
      <c r="Y356">
        <v>2.1999999999999999E-2</v>
      </c>
      <c r="AD356">
        <v>0.66100000000000003</v>
      </c>
    </row>
    <row r="357" spans="1:30" x14ac:dyDescent="0.3">
      <c r="A357" t="s">
        <v>1395</v>
      </c>
      <c r="B357" t="s">
        <v>1396</v>
      </c>
      <c r="C357" t="s">
        <v>1397</v>
      </c>
      <c r="D357" s="1" t="str">
        <f t="shared" si="43"/>
        <v>21:1190</v>
      </c>
      <c r="E357" s="1" t="str">
        <f t="shared" si="49"/>
        <v>21:0387</v>
      </c>
      <c r="F357" t="s">
        <v>144</v>
      </c>
      <c r="G357" t="s">
        <v>1398</v>
      </c>
      <c r="I357">
        <v>67.189932799999994</v>
      </c>
      <c r="J357">
        <v>-87.801693299999997</v>
      </c>
      <c r="K357" s="1" t="str">
        <f t="shared" si="50"/>
        <v>Till</v>
      </c>
      <c r="L357" s="1" t="str">
        <f>HYPERLINK("http://geochem.nrcan.gc.ca/cdogs/content/kwd/kwd080107_e.htm", "Grain Mount: 0.25 – 0.50 mm (carbon coated)")</f>
        <v>Grain Mount: 0.25 – 0.50 mm (carbon coated)</v>
      </c>
      <c r="M357">
        <v>1</v>
      </c>
      <c r="N357">
        <v>2.5000000000000001E-2</v>
      </c>
      <c r="O357">
        <v>5.0000000000000001E-3</v>
      </c>
      <c r="P357">
        <v>68.206000000000003</v>
      </c>
      <c r="R357">
        <v>0.01</v>
      </c>
      <c r="S357">
        <v>2E-3</v>
      </c>
      <c r="T357">
        <v>21.556999999999999</v>
      </c>
      <c r="U357">
        <v>1E-3</v>
      </c>
      <c r="V357">
        <v>7.2999999999999995E-2</v>
      </c>
      <c r="W357">
        <v>8.4760000000000009</v>
      </c>
      <c r="Y357">
        <v>8.0000000000000002E-3</v>
      </c>
      <c r="AD357">
        <v>1.381</v>
      </c>
    </row>
    <row r="358" spans="1:30" x14ac:dyDescent="0.3">
      <c r="A358" t="s">
        <v>1399</v>
      </c>
      <c r="B358" t="s">
        <v>1400</v>
      </c>
      <c r="C358" t="s">
        <v>1401</v>
      </c>
      <c r="D358" s="1" t="str">
        <f t="shared" si="43"/>
        <v>21:1190</v>
      </c>
      <c r="E358" s="1" t="str">
        <f t="shared" si="49"/>
        <v>21:0387</v>
      </c>
      <c r="F358" t="s">
        <v>144</v>
      </c>
      <c r="G358" t="s">
        <v>1402</v>
      </c>
      <c r="I358">
        <v>67.189932799999994</v>
      </c>
      <c r="J358">
        <v>-87.801693299999997</v>
      </c>
      <c r="K358" s="1" t="str">
        <f t="shared" si="50"/>
        <v>Till</v>
      </c>
      <c r="L358" s="1" t="str">
        <f>HYPERLINK("http://geochem.nrcan.gc.ca/cdogs/content/kwd/kwd080107_e.htm", "Grain Mount: 0.25 – 0.50 mm (carbon coated)")</f>
        <v>Grain Mount: 0.25 – 0.50 mm (carbon coated)</v>
      </c>
      <c r="M358">
        <v>1</v>
      </c>
      <c r="N358">
        <v>2.5000000000000001E-2</v>
      </c>
      <c r="O358">
        <v>0.01</v>
      </c>
      <c r="P358">
        <v>69.111999999999995</v>
      </c>
      <c r="R358">
        <v>0.35899999999999999</v>
      </c>
      <c r="S358">
        <v>1E-3</v>
      </c>
      <c r="T358">
        <v>24.454000000000001</v>
      </c>
      <c r="U358">
        <v>1E-3</v>
      </c>
      <c r="V358">
        <v>4.2000000000000003E-2</v>
      </c>
      <c r="W358">
        <v>5.4219999999999997</v>
      </c>
      <c r="Y358">
        <v>8.9999999999999993E-3</v>
      </c>
      <c r="AD358">
        <v>0.182</v>
      </c>
    </row>
    <row r="359" spans="1:30" x14ac:dyDescent="0.3">
      <c r="A359" t="s">
        <v>1403</v>
      </c>
      <c r="B359" t="s">
        <v>1404</v>
      </c>
      <c r="C359" t="s">
        <v>1405</v>
      </c>
      <c r="D359" s="1" t="str">
        <f t="shared" si="43"/>
        <v>21:1190</v>
      </c>
      <c r="E359" s="1" t="str">
        <f t="shared" si="49"/>
        <v>21:0387</v>
      </c>
      <c r="F359" t="s">
        <v>157</v>
      </c>
      <c r="G359" t="s">
        <v>1406</v>
      </c>
      <c r="I359">
        <v>67.197862400000005</v>
      </c>
      <c r="J359">
        <v>-87.9248355</v>
      </c>
      <c r="K359" s="1" t="str">
        <f t="shared" si="50"/>
        <v>Till</v>
      </c>
      <c r="L359" s="1" t="str">
        <f>HYPERLINK("http://geochem.nrcan.gc.ca/cdogs/content/kwd/kwd080107_e.htm", "Grain Mount: 0.25 – 0.50 mm (carbon coated)")</f>
        <v>Grain Mount: 0.25 – 0.50 mm (carbon coated)</v>
      </c>
      <c r="M359">
        <v>1</v>
      </c>
      <c r="N359">
        <v>3.3000000000000002E-2</v>
      </c>
      <c r="O359">
        <v>1.9E-2</v>
      </c>
      <c r="P359">
        <v>99.899000000000001</v>
      </c>
      <c r="R359">
        <v>0.17799999999999999</v>
      </c>
      <c r="S359">
        <v>1E-3</v>
      </c>
      <c r="T359">
        <v>5.0000000000000001E-3</v>
      </c>
      <c r="U359">
        <v>3.0000000000000001E-3</v>
      </c>
      <c r="V359">
        <v>1E-3</v>
      </c>
      <c r="W359">
        <v>0.22600000000000001</v>
      </c>
      <c r="Y359">
        <v>1E-3</v>
      </c>
      <c r="AD359">
        <v>6.0000000000000001E-3</v>
      </c>
    </row>
    <row r="360" spans="1:30" x14ac:dyDescent="0.3">
      <c r="A360" t="s">
        <v>1407</v>
      </c>
      <c r="B360" t="s">
        <v>1408</v>
      </c>
      <c r="C360" t="s">
        <v>1409</v>
      </c>
      <c r="D360" s="1" t="str">
        <f t="shared" si="43"/>
        <v>21:1190</v>
      </c>
      <c r="E360" s="1" t="str">
        <f t="shared" si="49"/>
        <v>21:0387</v>
      </c>
      <c r="F360" t="s">
        <v>272</v>
      </c>
      <c r="G360" t="s">
        <v>1410</v>
      </c>
      <c r="I360">
        <v>67.112675499999995</v>
      </c>
      <c r="J360">
        <v>-87.807862099999994</v>
      </c>
      <c r="K360" s="1" t="str">
        <f t="shared" si="50"/>
        <v>Till</v>
      </c>
      <c r="L360" s="1" t="str">
        <f>HYPERLINK("http://geochem.nrcan.gc.ca/cdogs/content/kwd/kwd080107_e.htm", "Grain Mount: 0.25 – 0.50 mm (carbon coated)")</f>
        <v>Grain Mount: 0.25 – 0.50 mm (carbon coated)</v>
      </c>
      <c r="M360">
        <v>1</v>
      </c>
      <c r="N360">
        <v>3.2000000000000001E-2</v>
      </c>
      <c r="O360">
        <v>8.9999999999999993E-3</v>
      </c>
      <c r="P360">
        <v>99.947999999999993</v>
      </c>
      <c r="R360">
        <v>1E-3</v>
      </c>
      <c r="S360">
        <v>1E-3</v>
      </c>
      <c r="T360">
        <v>1E-3</v>
      </c>
      <c r="U360">
        <v>1E-3</v>
      </c>
      <c r="V360">
        <v>1E-3</v>
      </c>
      <c r="W360">
        <v>0.223</v>
      </c>
      <c r="Y360">
        <v>1E-3</v>
      </c>
      <c r="AD360">
        <v>1E-3</v>
      </c>
    </row>
    <row r="361" spans="1:30" hidden="1" x14ac:dyDescent="0.3">
      <c r="A361" t="s">
        <v>1411</v>
      </c>
      <c r="B361" t="s">
        <v>1411</v>
      </c>
      <c r="C361" t="s">
        <v>1412</v>
      </c>
      <c r="D361" s="1" t="str">
        <f t="shared" si="43"/>
        <v>21:1190</v>
      </c>
      <c r="E361" s="1" t="str">
        <f t="shared" ref="E361:E367" si="51">HYPERLINK("http://geochem.nrcan.gc.ca/cdogs/content/svy/svy_e.htm", "")</f>
        <v/>
      </c>
      <c r="H361" s="1" t="str">
        <f>HYPERLINK("http://geochem.nrcan.gc.ca/cdogs/content/cr_/cr_00317_e.htm", "317")</f>
        <v>317</v>
      </c>
      <c r="K361" t="s">
        <v>364</v>
      </c>
      <c r="L361" t="s">
        <v>365</v>
      </c>
      <c r="M361">
        <v>3</v>
      </c>
      <c r="N361">
        <v>2.9000000000000001E-2</v>
      </c>
      <c r="O361">
        <v>1.2999999999999999E-2</v>
      </c>
      <c r="P361">
        <v>100.128</v>
      </c>
      <c r="Q361">
        <v>3.0000000000000001E-3</v>
      </c>
      <c r="R361">
        <v>1E-3</v>
      </c>
      <c r="S361">
        <v>1E-3</v>
      </c>
      <c r="T361">
        <v>1E-3</v>
      </c>
      <c r="U361">
        <v>2E-3</v>
      </c>
      <c r="V361">
        <v>1.6E-2</v>
      </c>
      <c r="W361">
        <v>1E-3</v>
      </c>
      <c r="Y361">
        <v>3.0000000000000001E-3</v>
      </c>
      <c r="AD361">
        <v>2E-3</v>
      </c>
    </row>
    <row r="362" spans="1:30" hidden="1" x14ac:dyDescent="0.3">
      <c r="A362" t="s">
        <v>1413</v>
      </c>
      <c r="B362" t="s">
        <v>1413</v>
      </c>
      <c r="C362" t="s">
        <v>1414</v>
      </c>
      <c r="D362" s="1" t="str">
        <f t="shared" si="43"/>
        <v>21:1190</v>
      </c>
      <c r="E362" s="1" t="str">
        <f t="shared" si="51"/>
        <v/>
      </c>
      <c r="H362" s="1" t="str">
        <f>HYPERLINK("http://geochem.nrcan.gc.ca/cdogs/content/cr_/cr_00319_e.htm", "319")</f>
        <v>319</v>
      </c>
      <c r="K362" t="s">
        <v>364</v>
      </c>
      <c r="L362" t="s">
        <v>365</v>
      </c>
      <c r="M362">
        <v>3</v>
      </c>
      <c r="N362">
        <v>7.4999999999999997E-2</v>
      </c>
      <c r="O362">
        <v>0.38900000000000001</v>
      </c>
      <c r="P362">
        <v>9.1020000000000003</v>
      </c>
      <c r="Q362">
        <v>0.14799999999999999</v>
      </c>
      <c r="R362">
        <v>62.731000000000002</v>
      </c>
      <c r="S362">
        <v>1E-3</v>
      </c>
      <c r="T362">
        <v>13.948</v>
      </c>
      <c r="U362">
        <v>3.0000000000000001E-3</v>
      </c>
      <c r="V362">
        <v>0.16400000000000001</v>
      </c>
      <c r="W362">
        <v>13.083</v>
      </c>
      <c r="Y362">
        <v>6.9000000000000006E-2</v>
      </c>
      <c r="AD362">
        <v>8.3000000000000004E-2</v>
      </c>
    </row>
    <row r="363" spans="1:30" hidden="1" x14ac:dyDescent="0.3">
      <c r="A363" t="s">
        <v>1415</v>
      </c>
      <c r="B363" t="s">
        <v>1415</v>
      </c>
      <c r="C363" t="s">
        <v>1416</v>
      </c>
      <c r="D363" s="1" t="str">
        <f t="shared" si="43"/>
        <v>21:1190</v>
      </c>
      <c r="E363" s="1" t="str">
        <f t="shared" si="51"/>
        <v/>
      </c>
      <c r="H363" s="1" t="str">
        <f>HYPERLINK("http://geochem.nrcan.gc.ca/cdogs/content/cr_/cr_00319_e.htm", "319")</f>
        <v>319</v>
      </c>
      <c r="K363" t="s">
        <v>364</v>
      </c>
      <c r="L363" t="s">
        <v>365</v>
      </c>
      <c r="M363">
        <v>3</v>
      </c>
      <c r="N363">
        <v>6.8000000000000005E-2</v>
      </c>
      <c r="O363">
        <v>0.39200000000000002</v>
      </c>
      <c r="P363">
        <v>9.2050000000000001</v>
      </c>
      <c r="Q363">
        <v>0.14499999999999999</v>
      </c>
      <c r="R363">
        <v>62.462000000000003</v>
      </c>
      <c r="S363">
        <v>1E-3</v>
      </c>
      <c r="T363">
        <v>13.956</v>
      </c>
      <c r="U363">
        <v>2E-3</v>
      </c>
      <c r="V363">
        <v>0.20200000000000001</v>
      </c>
      <c r="W363">
        <v>13.042999999999999</v>
      </c>
      <c r="Y363">
        <v>6.8000000000000005E-2</v>
      </c>
      <c r="AD363">
        <v>7.6999999999999999E-2</v>
      </c>
    </row>
    <row r="364" spans="1:30" hidden="1" x14ac:dyDescent="0.3">
      <c r="A364" t="s">
        <v>1417</v>
      </c>
      <c r="B364" t="s">
        <v>1417</v>
      </c>
      <c r="C364" t="s">
        <v>1418</v>
      </c>
      <c r="D364" s="1" t="str">
        <f t="shared" si="43"/>
        <v>21:1190</v>
      </c>
      <c r="E364" s="1" t="str">
        <f t="shared" si="51"/>
        <v/>
      </c>
      <c r="H364" s="1" t="str">
        <f>HYPERLINK("http://geochem.nrcan.gc.ca/cdogs/content/cr_/cr_00321_e.htm", "321")</f>
        <v>321</v>
      </c>
      <c r="K364" t="s">
        <v>364</v>
      </c>
      <c r="L364" t="s">
        <v>365</v>
      </c>
      <c r="M364">
        <v>3</v>
      </c>
      <c r="N364">
        <v>0.05</v>
      </c>
      <c r="O364">
        <v>8.9999999999999993E-3</v>
      </c>
      <c r="P364">
        <v>55.761000000000003</v>
      </c>
      <c r="Q364">
        <v>3.0000000000000001E-3</v>
      </c>
      <c r="R364">
        <v>5.0000000000000001E-3</v>
      </c>
      <c r="S364">
        <v>1.6E-2</v>
      </c>
      <c r="T364">
        <v>3.6999999999999998E-2</v>
      </c>
      <c r="U364">
        <v>1E-3</v>
      </c>
      <c r="V364">
        <v>0.371</v>
      </c>
      <c r="W364">
        <v>1.9239999999999999</v>
      </c>
      <c r="Y364">
        <v>4.0000000000000001E-3</v>
      </c>
      <c r="AD364">
        <v>41.470999999999997</v>
      </c>
    </row>
    <row r="365" spans="1:30" hidden="1" x14ac:dyDescent="0.3">
      <c r="A365" t="s">
        <v>1419</v>
      </c>
      <c r="B365" t="s">
        <v>1419</v>
      </c>
      <c r="C365" t="s">
        <v>1420</v>
      </c>
      <c r="D365" s="1" t="str">
        <f t="shared" si="43"/>
        <v>21:1190</v>
      </c>
      <c r="E365" s="1" t="str">
        <f t="shared" si="51"/>
        <v/>
      </c>
      <c r="H365" s="1" t="str">
        <f>HYPERLINK("http://geochem.nrcan.gc.ca/cdogs/content/cr_/cr_00324_e.htm", "324")</f>
        <v>324</v>
      </c>
      <c r="K365" t="s">
        <v>364</v>
      </c>
      <c r="L365" t="s">
        <v>365</v>
      </c>
      <c r="M365">
        <v>3</v>
      </c>
      <c r="N365">
        <v>2.1999999999999999E-2</v>
      </c>
      <c r="O365">
        <v>46.814</v>
      </c>
      <c r="P365">
        <v>2.3E-2</v>
      </c>
      <c r="Q365">
        <v>1E-3</v>
      </c>
      <c r="R365">
        <v>4.0000000000000001E-3</v>
      </c>
      <c r="S365">
        <v>0.90600000000000003</v>
      </c>
      <c r="T365">
        <v>0.313</v>
      </c>
      <c r="U365">
        <v>1E-3</v>
      </c>
      <c r="V365">
        <v>4.5339999999999998</v>
      </c>
      <c r="W365">
        <v>46.372</v>
      </c>
      <c r="Y365">
        <v>1E-3</v>
      </c>
      <c r="AD365">
        <v>5.8999999999999997E-2</v>
      </c>
    </row>
    <row r="366" spans="1:30" hidden="1" x14ac:dyDescent="0.3">
      <c r="A366" t="s">
        <v>1421</v>
      </c>
      <c r="B366" t="s">
        <v>1421</v>
      </c>
      <c r="C366" t="s">
        <v>1422</v>
      </c>
      <c r="D366" s="1" t="str">
        <f t="shared" si="43"/>
        <v>21:1190</v>
      </c>
      <c r="E366" s="1" t="str">
        <f t="shared" si="51"/>
        <v/>
      </c>
      <c r="H366" s="1" t="str">
        <f>HYPERLINK("http://geochem.nrcan.gc.ca/cdogs/content/cr_/cr_00325_e.htm", "325")</f>
        <v>325</v>
      </c>
      <c r="K366" t="s">
        <v>364</v>
      </c>
      <c r="L366" t="s">
        <v>365</v>
      </c>
      <c r="M366">
        <v>3</v>
      </c>
      <c r="N366">
        <v>4.3999999999999997E-2</v>
      </c>
      <c r="O366">
        <v>1E-3</v>
      </c>
      <c r="P366">
        <v>71.653999999999996</v>
      </c>
      <c r="Q366">
        <v>1E-3</v>
      </c>
      <c r="R366">
        <v>1.6E-2</v>
      </c>
      <c r="S366">
        <v>1E-3</v>
      </c>
      <c r="T366">
        <v>28.452999999999999</v>
      </c>
      <c r="U366">
        <v>1E-3</v>
      </c>
      <c r="V366">
        <v>1E-3</v>
      </c>
      <c r="W366">
        <v>5.0000000000000001E-3</v>
      </c>
      <c r="Y366">
        <v>1E-3</v>
      </c>
      <c r="AD366">
        <v>1E-3</v>
      </c>
    </row>
    <row r="367" spans="1:30" hidden="1" x14ac:dyDescent="0.3">
      <c r="A367" t="s">
        <v>1423</v>
      </c>
      <c r="B367" t="s">
        <v>1423</v>
      </c>
      <c r="C367" t="s">
        <v>1424</v>
      </c>
      <c r="D367" s="1" t="str">
        <f t="shared" si="43"/>
        <v>21:1190</v>
      </c>
      <c r="E367" s="1" t="str">
        <f t="shared" si="51"/>
        <v/>
      </c>
      <c r="H367" s="1" t="str">
        <f>HYPERLINK("http://geochem.nrcan.gc.ca/cdogs/content/cr_/cr_00325_e.htm", "325")</f>
        <v>325</v>
      </c>
      <c r="K367" t="s">
        <v>364</v>
      </c>
      <c r="L367" t="s">
        <v>365</v>
      </c>
      <c r="M367">
        <v>3</v>
      </c>
      <c r="N367">
        <v>3.6999999999999998E-2</v>
      </c>
      <c r="O367">
        <v>1.2999999999999999E-2</v>
      </c>
      <c r="P367">
        <v>71.659000000000006</v>
      </c>
      <c r="Q367">
        <v>1E-3</v>
      </c>
      <c r="R367">
        <v>2E-3</v>
      </c>
      <c r="S367">
        <v>5.0000000000000001E-3</v>
      </c>
      <c r="T367">
        <v>28.09</v>
      </c>
      <c r="U367">
        <v>2E-3</v>
      </c>
      <c r="V367">
        <v>1E-3</v>
      </c>
      <c r="W367">
        <v>1E-3</v>
      </c>
      <c r="Y367">
        <v>2E-3</v>
      </c>
      <c r="AD367">
        <v>1E-3</v>
      </c>
    </row>
    <row r="368" spans="1:30" x14ac:dyDescent="0.3">
      <c r="A368" t="s">
        <v>1425</v>
      </c>
      <c r="B368" t="s">
        <v>1426</v>
      </c>
      <c r="C368" t="s">
        <v>1427</v>
      </c>
      <c r="D368" s="1" t="str">
        <f t="shared" si="43"/>
        <v>21:1190</v>
      </c>
      <c r="E368" s="1" t="str">
        <f t="shared" ref="E368:E431" si="52">HYPERLINK("http://geochem.nrcan.gc.ca/cdogs/content/svy/svy210387_e.htm", "21:0387")</f>
        <v>21:0387</v>
      </c>
      <c r="F368" t="s">
        <v>193</v>
      </c>
      <c r="G368" t="s">
        <v>1428</v>
      </c>
      <c r="I368">
        <v>67.051388200000005</v>
      </c>
      <c r="J368">
        <v>-87.412096700000006</v>
      </c>
      <c r="K368" s="1" t="str">
        <f>HYPERLINK("http://geochem.nrcan.gc.ca/cdogs/content/kwd/kwd020044_e.htm", "Till")</f>
        <v>Till</v>
      </c>
      <c r="L368" s="1" t="str">
        <f>HYPERLINK("http://geochem.nrcan.gc.ca/cdogs/content/kwd/kwd080110_e.htm", "Grain Mount: grain size unspecified (carbon coated)")</f>
        <v>Grain Mount: grain size unspecified (carbon coated)</v>
      </c>
      <c r="M368">
        <v>1</v>
      </c>
    </row>
    <row r="369" spans="1:27" x14ac:dyDescent="0.3">
      <c r="A369" t="s">
        <v>1429</v>
      </c>
      <c r="B369" t="s">
        <v>1430</v>
      </c>
      <c r="C369" t="s">
        <v>1431</v>
      </c>
      <c r="D369" s="1" t="str">
        <f t="shared" si="43"/>
        <v>21:1190</v>
      </c>
      <c r="E369" s="1" t="str">
        <f t="shared" si="52"/>
        <v>21:0387</v>
      </c>
      <c r="F369" t="s">
        <v>238</v>
      </c>
      <c r="G369" t="s">
        <v>1432</v>
      </c>
      <c r="I369">
        <v>67.110986199999999</v>
      </c>
      <c r="J369">
        <v>-87.405157799999998</v>
      </c>
      <c r="K369" s="1" t="str">
        <f>HYPERLINK("http://geochem.nrcan.gc.ca/cdogs/content/kwd/kwd020044_e.htm", "Till")</f>
        <v>Till</v>
      </c>
      <c r="L369" s="1" t="str">
        <f>HYPERLINK("http://geochem.nrcan.gc.ca/cdogs/content/kwd/kwd080110_e.htm", "Grain Mount: grain size unspecified (carbon coated)")</f>
        <v>Grain Mount: grain size unspecified (carbon coated)</v>
      </c>
      <c r="M369">
        <v>1</v>
      </c>
    </row>
    <row r="370" spans="1:27" x14ac:dyDescent="0.3">
      <c r="A370" t="s">
        <v>1433</v>
      </c>
      <c r="B370" t="s">
        <v>1434</v>
      </c>
      <c r="C370" t="s">
        <v>1435</v>
      </c>
      <c r="D370" s="1" t="str">
        <f t="shared" si="43"/>
        <v>21:1190</v>
      </c>
      <c r="E370" s="1" t="str">
        <f t="shared" si="52"/>
        <v>21:0387</v>
      </c>
      <c r="F370" t="s">
        <v>314</v>
      </c>
      <c r="G370" t="s">
        <v>1436</v>
      </c>
      <c r="I370">
        <v>66.689230699999996</v>
      </c>
      <c r="J370">
        <v>-87.338107600000001</v>
      </c>
      <c r="K370" s="1" t="str">
        <f>HYPERLINK("http://geochem.nrcan.gc.ca/cdogs/content/kwd/kwd020044_e.htm", "Till")</f>
        <v>Till</v>
      </c>
      <c r="L370" s="1" t="str">
        <f>HYPERLINK("http://geochem.nrcan.gc.ca/cdogs/content/kwd/kwd080110_e.htm", "Grain Mount: grain size unspecified (carbon coated)")</f>
        <v>Grain Mount: grain size unspecified (carbon coated)</v>
      </c>
      <c r="M370">
        <v>1</v>
      </c>
    </row>
    <row r="371" spans="1:27" x14ac:dyDescent="0.3">
      <c r="A371" t="s">
        <v>1437</v>
      </c>
      <c r="B371" t="s">
        <v>1438</v>
      </c>
      <c r="C371" t="s">
        <v>1439</v>
      </c>
      <c r="D371" s="1" t="str">
        <f t="shared" ref="D371:D434" si="53">HYPERLINK("http://geochem.nrcan.gc.ca/cdogs/content/bdl/bdl211191_e.htm", "21:1191")</f>
        <v>21:1191</v>
      </c>
      <c r="E371" s="1" t="str">
        <f t="shared" si="52"/>
        <v>21:0387</v>
      </c>
      <c r="F371" t="s">
        <v>1440</v>
      </c>
      <c r="G371" t="s">
        <v>1441</v>
      </c>
      <c r="I371">
        <v>66.379050599999999</v>
      </c>
      <c r="J371">
        <v>-87.666564100000002</v>
      </c>
      <c r="K371" s="1" t="str">
        <f>HYPERLINK("http://geochem.nrcan.gc.ca/cdogs/content/kwd/kwd020044_e.htm", "Till")</f>
        <v>Till</v>
      </c>
      <c r="L371" s="1" t="str">
        <f t="shared" ref="L371:L402" si="54">HYPERLINK("http://geochem.nrcan.gc.ca/cdogs/content/kwd/kwd080107_e.htm", "Grain Mount: 0.25 – 0.50 mm (carbon coated)")</f>
        <v>Grain Mount: 0.25 – 0.50 mm (carbon coated)</v>
      </c>
      <c r="M371">
        <v>1</v>
      </c>
      <c r="N371">
        <v>53.956000000000003</v>
      </c>
      <c r="O371">
        <v>0.02</v>
      </c>
      <c r="P371">
        <v>0.68799999999999994</v>
      </c>
      <c r="R371">
        <v>6.7000000000000004E-2</v>
      </c>
      <c r="T371">
        <v>14.781000000000001</v>
      </c>
      <c r="U371">
        <v>24.007000000000001</v>
      </c>
      <c r="V371">
        <v>0.23300000000000001</v>
      </c>
      <c r="W371">
        <v>5.532</v>
      </c>
      <c r="Y371">
        <v>8.9999999999999993E-3</v>
      </c>
      <c r="Z371">
        <v>0.41099999999999998</v>
      </c>
      <c r="AA371">
        <v>1E-3</v>
      </c>
    </row>
    <row r="372" spans="1:27" x14ac:dyDescent="0.3">
      <c r="A372" t="s">
        <v>1442</v>
      </c>
      <c r="B372" t="s">
        <v>1443</v>
      </c>
      <c r="C372" t="s">
        <v>1444</v>
      </c>
      <c r="D372" s="1" t="str">
        <f t="shared" si="53"/>
        <v>21:1191</v>
      </c>
      <c r="E372" s="1" t="str">
        <f t="shared" si="52"/>
        <v>21:0387</v>
      </c>
      <c r="F372" t="s">
        <v>1445</v>
      </c>
      <c r="G372" t="s">
        <v>1446</v>
      </c>
      <c r="I372">
        <v>66.438808499999993</v>
      </c>
      <c r="J372">
        <v>-87.746729700000003</v>
      </c>
      <c r="K372" s="1" t="str">
        <f>HYPERLINK("http://geochem.nrcan.gc.ca/cdogs/content/kwd/kwd020044_e.htm", "Till")</f>
        <v>Till</v>
      </c>
      <c r="L372" s="1" t="str">
        <f t="shared" si="54"/>
        <v>Grain Mount: 0.25 – 0.50 mm (carbon coated)</v>
      </c>
      <c r="M372">
        <v>1</v>
      </c>
      <c r="N372">
        <v>53.57</v>
      </c>
      <c r="O372">
        <v>3.3000000000000002E-2</v>
      </c>
      <c r="P372">
        <v>0.78100000000000003</v>
      </c>
      <c r="R372">
        <v>3.9E-2</v>
      </c>
      <c r="T372">
        <v>13.877000000000001</v>
      </c>
      <c r="U372">
        <v>23.143999999999998</v>
      </c>
      <c r="V372">
        <v>0.307</v>
      </c>
      <c r="W372">
        <v>7.0970000000000004</v>
      </c>
      <c r="Y372">
        <v>5.0000000000000001E-3</v>
      </c>
      <c r="Z372">
        <v>0.69599999999999995</v>
      </c>
      <c r="AA372">
        <v>1E-3</v>
      </c>
    </row>
    <row r="373" spans="1:27" x14ac:dyDescent="0.3">
      <c r="A373" t="s">
        <v>1447</v>
      </c>
      <c r="B373" t="s">
        <v>1448</v>
      </c>
      <c r="C373" t="s">
        <v>1449</v>
      </c>
      <c r="D373" s="1" t="str">
        <f t="shared" si="53"/>
        <v>21:1191</v>
      </c>
      <c r="E373" s="1" t="str">
        <f t="shared" si="52"/>
        <v>21:0387</v>
      </c>
      <c r="F373" t="s">
        <v>1450</v>
      </c>
      <c r="G373" t="s">
        <v>1451</v>
      </c>
      <c r="I373">
        <v>66.864905199999995</v>
      </c>
      <c r="J373">
        <v>-87.0689864</v>
      </c>
      <c r="K373" s="1" t="str">
        <f t="shared" ref="K373:K382" si="55">HYPERLINK("http://geochem.nrcan.gc.ca/cdogs/content/kwd/kwd020101_e.htm", "Diamicton")</f>
        <v>Diamicton</v>
      </c>
      <c r="L373" s="1" t="str">
        <f t="shared" si="54"/>
        <v>Grain Mount: 0.25 – 0.50 mm (carbon coated)</v>
      </c>
      <c r="M373">
        <v>1</v>
      </c>
      <c r="N373">
        <v>37.155999999999999</v>
      </c>
      <c r="O373">
        <v>4.0000000000000001E-3</v>
      </c>
      <c r="P373">
        <v>20.795000000000002</v>
      </c>
      <c r="R373">
        <v>1.7000000000000001E-2</v>
      </c>
      <c r="T373">
        <v>3.0640000000000001</v>
      </c>
      <c r="U373">
        <v>2.0110000000000001</v>
      </c>
      <c r="V373">
        <v>0.372</v>
      </c>
      <c r="W373">
        <v>37.250999999999998</v>
      </c>
      <c r="Y373">
        <v>2E-3</v>
      </c>
      <c r="Z373">
        <v>3.0000000000000001E-3</v>
      </c>
      <c r="AA373">
        <v>1E-3</v>
      </c>
    </row>
    <row r="374" spans="1:27" x14ac:dyDescent="0.3">
      <c r="A374" t="s">
        <v>1452</v>
      </c>
      <c r="B374" t="s">
        <v>1453</v>
      </c>
      <c r="C374" t="s">
        <v>1454</v>
      </c>
      <c r="D374" s="1" t="str">
        <f t="shared" si="53"/>
        <v>21:1191</v>
      </c>
      <c r="E374" s="1" t="str">
        <f t="shared" si="52"/>
        <v>21:0387</v>
      </c>
      <c r="F374" t="s">
        <v>1450</v>
      </c>
      <c r="G374" t="s">
        <v>1455</v>
      </c>
      <c r="I374">
        <v>66.864905199999995</v>
      </c>
      <c r="J374">
        <v>-87.0689864</v>
      </c>
      <c r="K374" s="1" t="str">
        <f t="shared" si="55"/>
        <v>Diamicton</v>
      </c>
      <c r="L374" s="1" t="str">
        <f t="shared" si="54"/>
        <v>Grain Mount: 0.25 – 0.50 mm (carbon coated)</v>
      </c>
      <c r="M374">
        <v>1</v>
      </c>
      <c r="N374">
        <v>37.125999999999998</v>
      </c>
      <c r="O374">
        <v>4.0000000000000001E-3</v>
      </c>
      <c r="P374">
        <v>20.806000000000001</v>
      </c>
      <c r="R374">
        <v>2.4E-2</v>
      </c>
      <c r="T374">
        <v>2.9550000000000001</v>
      </c>
      <c r="U374">
        <v>1.9930000000000001</v>
      </c>
      <c r="V374">
        <v>0.372</v>
      </c>
      <c r="W374">
        <v>37.220999999999997</v>
      </c>
      <c r="Y374">
        <v>1E-3</v>
      </c>
      <c r="Z374">
        <v>7.0000000000000001E-3</v>
      </c>
      <c r="AA374">
        <v>3.0000000000000001E-3</v>
      </c>
    </row>
    <row r="375" spans="1:27" x14ac:dyDescent="0.3">
      <c r="A375" t="s">
        <v>1456</v>
      </c>
      <c r="B375" t="s">
        <v>1457</v>
      </c>
      <c r="C375" t="s">
        <v>1458</v>
      </c>
      <c r="D375" s="1" t="str">
        <f t="shared" si="53"/>
        <v>21:1191</v>
      </c>
      <c r="E375" s="1" t="str">
        <f t="shared" si="52"/>
        <v>21:0387</v>
      </c>
      <c r="F375" t="s">
        <v>1450</v>
      </c>
      <c r="G375" t="s">
        <v>1459</v>
      </c>
      <c r="I375">
        <v>66.864905199999995</v>
      </c>
      <c r="J375">
        <v>-87.0689864</v>
      </c>
      <c r="K375" s="1" t="str">
        <f t="shared" si="55"/>
        <v>Diamicton</v>
      </c>
      <c r="L375" s="1" t="str">
        <f t="shared" si="54"/>
        <v>Grain Mount: 0.25 – 0.50 mm (carbon coated)</v>
      </c>
      <c r="M375">
        <v>1</v>
      </c>
      <c r="N375">
        <v>37.292999999999999</v>
      </c>
      <c r="O375">
        <v>6.0000000000000001E-3</v>
      </c>
      <c r="P375">
        <v>20.297000000000001</v>
      </c>
      <c r="R375">
        <v>1E-3</v>
      </c>
      <c r="T375">
        <v>2.633</v>
      </c>
      <c r="U375">
        <v>5.2830000000000004</v>
      </c>
      <c r="V375">
        <v>0.71699999999999997</v>
      </c>
      <c r="W375">
        <v>34.381</v>
      </c>
      <c r="Y375">
        <v>2E-3</v>
      </c>
      <c r="Z375">
        <v>1.4E-2</v>
      </c>
      <c r="AA375">
        <v>1E-3</v>
      </c>
    </row>
    <row r="376" spans="1:27" x14ac:dyDescent="0.3">
      <c r="A376" t="s">
        <v>1460</v>
      </c>
      <c r="B376" t="s">
        <v>1461</v>
      </c>
      <c r="C376" t="s">
        <v>1462</v>
      </c>
      <c r="D376" s="1" t="str">
        <f t="shared" si="53"/>
        <v>21:1191</v>
      </c>
      <c r="E376" s="1" t="str">
        <f t="shared" si="52"/>
        <v>21:0387</v>
      </c>
      <c r="F376" t="s">
        <v>1450</v>
      </c>
      <c r="G376" t="s">
        <v>1463</v>
      </c>
      <c r="I376">
        <v>66.864905199999995</v>
      </c>
      <c r="J376">
        <v>-87.0689864</v>
      </c>
      <c r="K376" s="1" t="str">
        <f t="shared" si="55"/>
        <v>Diamicton</v>
      </c>
      <c r="L376" s="1" t="str">
        <f t="shared" si="54"/>
        <v>Grain Mount: 0.25 – 0.50 mm (carbon coated)</v>
      </c>
      <c r="M376">
        <v>1</v>
      </c>
      <c r="N376">
        <v>36.843000000000004</v>
      </c>
      <c r="O376">
        <v>3.9E-2</v>
      </c>
      <c r="P376">
        <v>19.992999999999999</v>
      </c>
      <c r="R376">
        <v>1E-3</v>
      </c>
      <c r="T376">
        <v>0.72599999999999998</v>
      </c>
      <c r="U376">
        <v>7.3170000000000002</v>
      </c>
      <c r="V376">
        <v>0.47</v>
      </c>
      <c r="W376">
        <v>35.155000000000001</v>
      </c>
      <c r="Y376">
        <v>1E-3</v>
      </c>
      <c r="Z376">
        <v>5.0000000000000001E-3</v>
      </c>
      <c r="AA376">
        <v>2E-3</v>
      </c>
    </row>
    <row r="377" spans="1:27" x14ac:dyDescent="0.3">
      <c r="A377" t="s">
        <v>1464</v>
      </c>
      <c r="B377" t="s">
        <v>1465</v>
      </c>
      <c r="C377" t="s">
        <v>1466</v>
      </c>
      <c r="D377" s="1" t="str">
        <f t="shared" si="53"/>
        <v>21:1191</v>
      </c>
      <c r="E377" s="1" t="str">
        <f t="shared" si="52"/>
        <v>21:0387</v>
      </c>
      <c r="F377" t="s">
        <v>1450</v>
      </c>
      <c r="G377" t="s">
        <v>1467</v>
      </c>
      <c r="I377">
        <v>66.864905199999995</v>
      </c>
      <c r="J377">
        <v>-87.0689864</v>
      </c>
      <c r="K377" s="1" t="str">
        <f t="shared" si="55"/>
        <v>Diamicton</v>
      </c>
      <c r="L377" s="1" t="str">
        <f t="shared" si="54"/>
        <v>Grain Mount: 0.25 – 0.50 mm (carbon coated)</v>
      </c>
      <c r="M377">
        <v>1</v>
      </c>
      <c r="N377">
        <v>36.061999999999998</v>
      </c>
      <c r="O377">
        <v>0.13700000000000001</v>
      </c>
      <c r="P377">
        <v>19.331</v>
      </c>
      <c r="R377">
        <v>1E-3</v>
      </c>
      <c r="T377">
        <v>1.411</v>
      </c>
      <c r="U377">
        <v>0.96599999999999997</v>
      </c>
      <c r="V377">
        <v>23.456</v>
      </c>
      <c r="W377">
        <v>17.315000000000001</v>
      </c>
      <c r="Y377">
        <v>1E-3</v>
      </c>
      <c r="Z377">
        <v>6.2E-2</v>
      </c>
      <c r="AA377">
        <v>1E-3</v>
      </c>
    </row>
    <row r="378" spans="1:27" x14ac:dyDescent="0.3">
      <c r="A378" t="s">
        <v>1468</v>
      </c>
      <c r="B378" t="s">
        <v>1469</v>
      </c>
      <c r="C378" t="s">
        <v>1470</v>
      </c>
      <c r="D378" s="1" t="str">
        <f t="shared" si="53"/>
        <v>21:1191</v>
      </c>
      <c r="E378" s="1" t="str">
        <f t="shared" si="52"/>
        <v>21:0387</v>
      </c>
      <c r="F378" t="s">
        <v>1450</v>
      </c>
      <c r="G378" t="s">
        <v>1471</v>
      </c>
      <c r="I378">
        <v>66.864905199999995</v>
      </c>
      <c r="J378">
        <v>-87.0689864</v>
      </c>
      <c r="K378" s="1" t="str">
        <f t="shared" si="55"/>
        <v>Diamicton</v>
      </c>
      <c r="L378" s="1" t="str">
        <f t="shared" si="54"/>
        <v>Grain Mount: 0.25 – 0.50 mm (carbon coated)</v>
      </c>
      <c r="M378">
        <v>1</v>
      </c>
      <c r="N378">
        <v>36.043999999999997</v>
      </c>
      <c r="O378">
        <v>0.151</v>
      </c>
      <c r="P378">
        <v>19.673999999999999</v>
      </c>
      <c r="R378">
        <v>1E-3</v>
      </c>
      <c r="T378">
        <v>1.2569999999999999</v>
      </c>
      <c r="U378">
        <v>0.79100000000000004</v>
      </c>
      <c r="V378">
        <v>24.212</v>
      </c>
      <c r="W378">
        <v>16.885000000000002</v>
      </c>
      <c r="Y378">
        <v>1E-3</v>
      </c>
      <c r="Z378">
        <v>4.1000000000000002E-2</v>
      </c>
      <c r="AA378">
        <v>1E-3</v>
      </c>
    </row>
    <row r="379" spans="1:27" x14ac:dyDescent="0.3">
      <c r="A379" t="s">
        <v>1472</v>
      </c>
      <c r="B379" t="s">
        <v>1473</v>
      </c>
      <c r="C379" t="s">
        <v>1474</v>
      </c>
      <c r="D379" s="1" t="str">
        <f t="shared" si="53"/>
        <v>21:1191</v>
      </c>
      <c r="E379" s="1" t="str">
        <f t="shared" si="52"/>
        <v>21:0387</v>
      </c>
      <c r="F379" t="s">
        <v>1450</v>
      </c>
      <c r="G379" t="s">
        <v>1475</v>
      </c>
      <c r="I379">
        <v>66.864905199999995</v>
      </c>
      <c r="J379">
        <v>-87.0689864</v>
      </c>
      <c r="K379" s="1" t="str">
        <f t="shared" si="55"/>
        <v>Diamicton</v>
      </c>
      <c r="L379" s="1" t="str">
        <f t="shared" si="54"/>
        <v>Grain Mount: 0.25 – 0.50 mm (carbon coated)</v>
      </c>
      <c r="M379">
        <v>1</v>
      </c>
      <c r="N379">
        <v>54.247</v>
      </c>
      <c r="O379">
        <v>5.3999999999999999E-2</v>
      </c>
      <c r="P379">
        <v>1.573</v>
      </c>
      <c r="R379">
        <v>0.38900000000000001</v>
      </c>
      <c r="T379">
        <v>15.786</v>
      </c>
      <c r="U379">
        <v>22.728000000000002</v>
      </c>
      <c r="V379">
        <v>0.14000000000000001</v>
      </c>
      <c r="W379">
        <v>4.048</v>
      </c>
      <c r="Y379">
        <v>4.7E-2</v>
      </c>
      <c r="Z379">
        <v>0.66300000000000003</v>
      </c>
      <c r="AA379">
        <v>1E-3</v>
      </c>
    </row>
    <row r="380" spans="1:27" x14ac:dyDescent="0.3">
      <c r="A380" t="s">
        <v>1476</v>
      </c>
      <c r="B380" t="s">
        <v>1477</v>
      </c>
      <c r="C380" t="s">
        <v>1478</v>
      </c>
      <c r="D380" s="1" t="str">
        <f t="shared" si="53"/>
        <v>21:1191</v>
      </c>
      <c r="E380" s="1" t="str">
        <f t="shared" si="52"/>
        <v>21:0387</v>
      </c>
      <c r="F380" t="s">
        <v>1450</v>
      </c>
      <c r="G380" t="s">
        <v>1479</v>
      </c>
      <c r="I380">
        <v>66.864905199999995</v>
      </c>
      <c r="J380">
        <v>-87.0689864</v>
      </c>
      <c r="K380" s="1" t="str">
        <f t="shared" si="55"/>
        <v>Diamicton</v>
      </c>
      <c r="L380" s="1" t="str">
        <f t="shared" si="54"/>
        <v>Grain Mount: 0.25 – 0.50 mm (carbon coated)</v>
      </c>
      <c r="M380">
        <v>1</v>
      </c>
      <c r="N380">
        <v>54.564</v>
      </c>
      <c r="O380">
        <v>2.9000000000000001E-2</v>
      </c>
      <c r="P380">
        <v>0.57299999999999995</v>
      </c>
      <c r="R380">
        <v>0.26800000000000002</v>
      </c>
      <c r="T380">
        <v>16.140999999999998</v>
      </c>
      <c r="U380">
        <v>24.16</v>
      </c>
      <c r="V380">
        <v>0.193</v>
      </c>
      <c r="W380">
        <v>3.7050000000000001</v>
      </c>
      <c r="Y380">
        <v>1.7999999999999999E-2</v>
      </c>
      <c r="Z380">
        <v>0.29099999999999998</v>
      </c>
      <c r="AA380">
        <v>1E-3</v>
      </c>
    </row>
    <row r="381" spans="1:27" x14ac:dyDescent="0.3">
      <c r="A381" t="s">
        <v>1480</v>
      </c>
      <c r="B381" t="s">
        <v>1481</v>
      </c>
      <c r="C381" t="s">
        <v>1482</v>
      </c>
      <c r="D381" s="1" t="str">
        <f t="shared" si="53"/>
        <v>21:1191</v>
      </c>
      <c r="E381" s="1" t="str">
        <f t="shared" si="52"/>
        <v>21:0387</v>
      </c>
      <c r="F381" t="s">
        <v>1450</v>
      </c>
      <c r="G381" t="s">
        <v>1483</v>
      </c>
      <c r="I381">
        <v>66.864905199999995</v>
      </c>
      <c r="J381">
        <v>-87.0689864</v>
      </c>
      <c r="K381" s="1" t="str">
        <f t="shared" si="55"/>
        <v>Diamicton</v>
      </c>
      <c r="L381" s="1" t="str">
        <f t="shared" si="54"/>
        <v>Grain Mount: 0.25 – 0.50 mm (carbon coated)</v>
      </c>
      <c r="M381">
        <v>1</v>
      </c>
      <c r="N381">
        <v>40.088000000000001</v>
      </c>
      <c r="O381">
        <v>3.0000000000000001E-3</v>
      </c>
      <c r="P381">
        <v>34.192</v>
      </c>
      <c r="R381">
        <v>1E-3</v>
      </c>
      <c r="T381">
        <v>1E-3</v>
      </c>
      <c r="U381">
        <v>24.285</v>
      </c>
      <c r="V381">
        <v>1.6E-2</v>
      </c>
      <c r="W381">
        <v>7.1999999999999995E-2</v>
      </c>
      <c r="Y381">
        <v>0.01</v>
      </c>
      <c r="Z381">
        <v>2E-3</v>
      </c>
      <c r="AA381">
        <v>0.01</v>
      </c>
    </row>
    <row r="382" spans="1:27" x14ac:dyDescent="0.3">
      <c r="A382" t="s">
        <v>1484</v>
      </c>
      <c r="B382" t="s">
        <v>1485</v>
      </c>
      <c r="C382" t="s">
        <v>1486</v>
      </c>
      <c r="D382" s="1" t="str">
        <f t="shared" si="53"/>
        <v>21:1191</v>
      </c>
      <c r="E382" s="1" t="str">
        <f t="shared" si="52"/>
        <v>21:0387</v>
      </c>
      <c r="F382" t="s">
        <v>1450</v>
      </c>
      <c r="G382" t="s">
        <v>1487</v>
      </c>
      <c r="I382">
        <v>66.864905199999995</v>
      </c>
      <c r="J382">
        <v>-87.0689864</v>
      </c>
      <c r="K382" s="1" t="str">
        <f t="shared" si="55"/>
        <v>Diamicton</v>
      </c>
      <c r="L382" s="1" t="str">
        <f t="shared" si="54"/>
        <v>Grain Mount: 0.25 – 0.50 mm (carbon coated)</v>
      </c>
      <c r="M382">
        <v>1</v>
      </c>
      <c r="N382">
        <v>40.856000000000002</v>
      </c>
      <c r="O382">
        <v>1.0999999999999999E-2</v>
      </c>
      <c r="P382">
        <v>33.210999999999999</v>
      </c>
      <c r="R382">
        <v>1E-3</v>
      </c>
      <c r="T382">
        <v>1E-3</v>
      </c>
      <c r="U382">
        <v>24.145</v>
      </c>
      <c r="V382">
        <v>0.11899999999999999</v>
      </c>
      <c r="W382">
        <v>2.1970000000000001</v>
      </c>
      <c r="Y382">
        <v>8.9999999999999993E-3</v>
      </c>
      <c r="Z382">
        <v>6.0000000000000001E-3</v>
      </c>
      <c r="AA382">
        <v>1E-3</v>
      </c>
    </row>
    <row r="383" spans="1:27" x14ac:dyDescent="0.3">
      <c r="A383" t="s">
        <v>1488</v>
      </c>
      <c r="B383" t="s">
        <v>1489</v>
      </c>
      <c r="C383" t="s">
        <v>1490</v>
      </c>
      <c r="D383" s="1" t="str">
        <f t="shared" si="53"/>
        <v>21:1191</v>
      </c>
      <c r="E383" s="1" t="str">
        <f t="shared" si="52"/>
        <v>21:0387</v>
      </c>
      <c r="F383" t="s">
        <v>1491</v>
      </c>
      <c r="G383" t="s">
        <v>1492</v>
      </c>
      <c r="I383">
        <v>66.846744999999999</v>
      </c>
      <c r="J383">
        <v>-87.561685199999999</v>
      </c>
      <c r="K383" s="1" t="str">
        <f t="shared" ref="K383:K401" si="56">HYPERLINK("http://geochem.nrcan.gc.ca/cdogs/content/kwd/kwd020044_e.htm", "Till")</f>
        <v>Till</v>
      </c>
      <c r="L383" s="1" t="str">
        <f t="shared" si="54"/>
        <v>Grain Mount: 0.25 – 0.50 mm (carbon coated)</v>
      </c>
      <c r="M383">
        <v>1</v>
      </c>
      <c r="N383">
        <v>53.805999999999997</v>
      </c>
      <c r="O383">
        <v>0.03</v>
      </c>
      <c r="P383">
        <v>0.92300000000000004</v>
      </c>
      <c r="R383">
        <v>0.29599999999999999</v>
      </c>
      <c r="T383">
        <v>15.6</v>
      </c>
      <c r="U383">
        <v>22.922999999999998</v>
      </c>
      <c r="V383">
        <v>0.245</v>
      </c>
      <c r="W383">
        <v>5.0789999999999997</v>
      </c>
      <c r="Y383">
        <v>0.01</v>
      </c>
      <c r="Z383">
        <v>0.48699999999999999</v>
      </c>
      <c r="AA383">
        <v>1E-3</v>
      </c>
    </row>
    <row r="384" spans="1:27" x14ac:dyDescent="0.3">
      <c r="A384" t="s">
        <v>1493</v>
      </c>
      <c r="B384" t="s">
        <v>1494</v>
      </c>
      <c r="C384" t="s">
        <v>1495</v>
      </c>
      <c r="D384" s="1" t="str">
        <f t="shared" si="53"/>
        <v>21:1191</v>
      </c>
      <c r="E384" s="1" t="str">
        <f t="shared" si="52"/>
        <v>21:0387</v>
      </c>
      <c r="F384" t="s">
        <v>1491</v>
      </c>
      <c r="G384" t="s">
        <v>1496</v>
      </c>
      <c r="I384">
        <v>66.846744999999999</v>
      </c>
      <c r="J384">
        <v>-87.561685199999999</v>
      </c>
      <c r="K384" s="1" t="str">
        <f t="shared" si="56"/>
        <v>Till</v>
      </c>
      <c r="L384" s="1" t="str">
        <f t="shared" si="54"/>
        <v>Grain Mount: 0.25 – 0.50 mm (carbon coated)</v>
      </c>
      <c r="M384">
        <v>1</v>
      </c>
      <c r="N384">
        <v>55.433999999999997</v>
      </c>
      <c r="O384">
        <v>1.0999999999999999E-2</v>
      </c>
      <c r="P384">
        <v>0.33300000000000002</v>
      </c>
      <c r="R384">
        <v>8.0000000000000002E-3</v>
      </c>
      <c r="T384">
        <v>17.934000000000001</v>
      </c>
      <c r="U384">
        <v>25.629000000000001</v>
      </c>
      <c r="V384">
        <v>3.1E-2</v>
      </c>
      <c r="W384">
        <v>0.69099999999999995</v>
      </c>
      <c r="Y384">
        <v>7.0000000000000001E-3</v>
      </c>
      <c r="Z384">
        <v>5.2999999999999999E-2</v>
      </c>
      <c r="AA384">
        <v>1E-3</v>
      </c>
    </row>
    <row r="385" spans="1:27" x14ac:dyDescent="0.3">
      <c r="A385" t="s">
        <v>1497</v>
      </c>
      <c r="B385" t="s">
        <v>1498</v>
      </c>
      <c r="C385" t="s">
        <v>1499</v>
      </c>
      <c r="D385" s="1" t="str">
        <f t="shared" si="53"/>
        <v>21:1191</v>
      </c>
      <c r="E385" s="1" t="str">
        <f t="shared" si="52"/>
        <v>21:0387</v>
      </c>
      <c r="F385" t="s">
        <v>1500</v>
      </c>
      <c r="G385" t="s">
        <v>1501</v>
      </c>
      <c r="I385">
        <v>66.227985700000005</v>
      </c>
      <c r="J385">
        <v>-87.631044900000006</v>
      </c>
      <c r="K385" s="1" t="str">
        <f t="shared" si="56"/>
        <v>Till</v>
      </c>
      <c r="L385" s="1" t="str">
        <f t="shared" si="54"/>
        <v>Grain Mount: 0.25 – 0.50 mm (carbon coated)</v>
      </c>
      <c r="M385">
        <v>1</v>
      </c>
      <c r="N385">
        <v>55.112000000000002</v>
      </c>
      <c r="O385">
        <v>5.0000000000000001E-3</v>
      </c>
      <c r="P385">
        <v>0.186</v>
      </c>
      <c r="R385">
        <v>1E-3</v>
      </c>
      <c r="T385">
        <v>17.533999999999999</v>
      </c>
      <c r="U385">
        <v>25.408000000000001</v>
      </c>
      <c r="V385">
        <v>0.107</v>
      </c>
      <c r="W385">
        <v>1.6020000000000001</v>
      </c>
      <c r="Y385">
        <v>3.0000000000000001E-3</v>
      </c>
      <c r="Z385">
        <v>6.5000000000000002E-2</v>
      </c>
      <c r="AA385">
        <v>1E-3</v>
      </c>
    </row>
    <row r="386" spans="1:27" x14ac:dyDescent="0.3">
      <c r="A386" t="s">
        <v>1502</v>
      </c>
      <c r="B386" t="s">
        <v>1503</v>
      </c>
      <c r="C386" t="s">
        <v>1504</v>
      </c>
      <c r="D386" s="1" t="str">
        <f t="shared" si="53"/>
        <v>21:1191</v>
      </c>
      <c r="E386" s="1" t="str">
        <f t="shared" si="52"/>
        <v>21:0387</v>
      </c>
      <c r="F386" t="s">
        <v>1505</v>
      </c>
      <c r="G386" t="s">
        <v>1506</v>
      </c>
      <c r="I386">
        <v>66.245505899999998</v>
      </c>
      <c r="J386">
        <v>-87.162883899999997</v>
      </c>
      <c r="K386" s="1" t="str">
        <f t="shared" si="56"/>
        <v>Till</v>
      </c>
      <c r="L386" s="1" t="str">
        <f t="shared" si="54"/>
        <v>Grain Mount: 0.25 – 0.50 mm (carbon coated)</v>
      </c>
      <c r="M386">
        <v>1</v>
      </c>
      <c r="N386">
        <v>41.04</v>
      </c>
      <c r="O386">
        <v>6.0000000000000001E-3</v>
      </c>
      <c r="P386">
        <v>34.454000000000001</v>
      </c>
      <c r="R386">
        <v>4.0000000000000001E-3</v>
      </c>
      <c r="T386">
        <v>3.6999999999999998E-2</v>
      </c>
      <c r="U386">
        <v>24.512</v>
      </c>
      <c r="V386">
        <v>0.432</v>
      </c>
      <c r="W386">
        <v>0.11</v>
      </c>
      <c r="Y386">
        <v>8.0000000000000002E-3</v>
      </c>
      <c r="Z386">
        <v>1E-3</v>
      </c>
      <c r="AA386">
        <v>1.7000000000000001E-2</v>
      </c>
    </row>
    <row r="387" spans="1:27" x14ac:dyDescent="0.3">
      <c r="A387" t="s">
        <v>1507</v>
      </c>
      <c r="B387" t="s">
        <v>1508</v>
      </c>
      <c r="C387" t="s">
        <v>1509</v>
      </c>
      <c r="D387" s="1" t="str">
        <f t="shared" si="53"/>
        <v>21:1191</v>
      </c>
      <c r="E387" s="1" t="str">
        <f t="shared" si="52"/>
        <v>21:0387</v>
      </c>
      <c r="F387" t="s">
        <v>1510</v>
      </c>
      <c r="G387" t="s">
        <v>1511</v>
      </c>
      <c r="I387">
        <v>66.248734499999998</v>
      </c>
      <c r="J387">
        <v>-87.9834034</v>
      </c>
      <c r="K387" s="1" t="str">
        <f t="shared" si="56"/>
        <v>Till</v>
      </c>
      <c r="L387" s="1" t="str">
        <f t="shared" si="54"/>
        <v>Grain Mount: 0.25 – 0.50 mm (carbon coated)</v>
      </c>
      <c r="M387">
        <v>1</v>
      </c>
      <c r="N387">
        <v>54.408999999999999</v>
      </c>
      <c r="O387">
        <v>2.4E-2</v>
      </c>
      <c r="P387">
        <v>0.437</v>
      </c>
      <c r="R387">
        <v>1E-3</v>
      </c>
      <c r="T387">
        <v>15.247</v>
      </c>
      <c r="U387">
        <v>25.058</v>
      </c>
      <c r="V387">
        <v>0.20100000000000001</v>
      </c>
      <c r="W387">
        <v>4.508</v>
      </c>
      <c r="Y387">
        <v>2E-3</v>
      </c>
      <c r="Z387">
        <v>0.106</v>
      </c>
      <c r="AA387">
        <v>1E-3</v>
      </c>
    </row>
    <row r="388" spans="1:27" x14ac:dyDescent="0.3">
      <c r="A388" t="s">
        <v>1512</v>
      </c>
      <c r="B388" t="s">
        <v>1513</v>
      </c>
      <c r="C388" t="s">
        <v>1514</v>
      </c>
      <c r="D388" s="1" t="str">
        <f t="shared" si="53"/>
        <v>21:1191</v>
      </c>
      <c r="E388" s="1" t="str">
        <f t="shared" si="52"/>
        <v>21:0387</v>
      </c>
      <c r="F388" t="s">
        <v>1515</v>
      </c>
      <c r="G388" t="s">
        <v>1516</v>
      </c>
      <c r="I388">
        <v>66.467097199999998</v>
      </c>
      <c r="J388">
        <v>-87.970045999999996</v>
      </c>
      <c r="K388" s="1" t="str">
        <f t="shared" si="56"/>
        <v>Till</v>
      </c>
      <c r="L388" s="1" t="str">
        <f t="shared" si="54"/>
        <v>Grain Mount: 0.25 – 0.50 mm (carbon coated)</v>
      </c>
      <c r="M388">
        <v>1</v>
      </c>
      <c r="N388">
        <v>54.097000000000001</v>
      </c>
      <c r="O388">
        <v>3.1E-2</v>
      </c>
      <c r="P388">
        <v>0.73099999999999998</v>
      </c>
      <c r="R388">
        <v>6.9000000000000006E-2</v>
      </c>
      <c r="T388">
        <v>14.727</v>
      </c>
      <c r="U388">
        <v>23.373999999999999</v>
      </c>
      <c r="V388">
        <v>0.24</v>
      </c>
      <c r="W388">
        <v>5.7</v>
      </c>
      <c r="Y388">
        <v>1.6E-2</v>
      </c>
      <c r="Z388">
        <v>0.78500000000000003</v>
      </c>
      <c r="AA388">
        <v>1E-3</v>
      </c>
    </row>
    <row r="389" spans="1:27" x14ac:dyDescent="0.3">
      <c r="A389" t="s">
        <v>1517</v>
      </c>
      <c r="B389" t="s">
        <v>1518</v>
      </c>
      <c r="C389" t="s">
        <v>1519</v>
      </c>
      <c r="D389" s="1" t="str">
        <f t="shared" si="53"/>
        <v>21:1191</v>
      </c>
      <c r="E389" s="1" t="str">
        <f t="shared" si="52"/>
        <v>21:0387</v>
      </c>
      <c r="F389" t="s">
        <v>1515</v>
      </c>
      <c r="G389" t="s">
        <v>1520</v>
      </c>
      <c r="I389">
        <v>66.467097199999998</v>
      </c>
      <c r="J389">
        <v>-87.970045999999996</v>
      </c>
      <c r="K389" s="1" t="str">
        <f t="shared" si="56"/>
        <v>Till</v>
      </c>
      <c r="L389" s="1" t="str">
        <f t="shared" si="54"/>
        <v>Grain Mount: 0.25 – 0.50 mm (carbon coated)</v>
      </c>
      <c r="M389">
        <v>1</v>
      </c>
      <c r="N389">
        <v>54.122999999999998</v>
      </c>
      <c r="O389">
        <v>4.8000000000000001E-2</v>
      </c>
      <c r="P389">
        <v>0.84499999999999997</v>
      </c>
      <c r="R389">
        <v>0.40600000000000003</v>
      </c>
      <c r="T389">
        <v>15.384</v>
      </c>
      <c r="U389">
        <v>23.859000000000002</v>
      </c>
      <c r="V389">
        <v>0.184</v>
      </c>
      <c r="W389">
        <v>4.3780000000000001</v>
      </c>
      <c r="Y389">
        <v>0.02</v>
      </c>
      <c r="Z389">
        <v>0.52</v>
      </c>
      <c r="AA389">
        <v>1E-3</v>
      </c>
    </row>
    <row r="390" spans="1:27" x14ac:dyDescent="0.3">
      <c r="A390" t="s">
        <v>1521</v>
      </c>
      <c r="B390" t="s">
        <v>1522</v>
      </c>
      <c r="C390" t="s">
        <v>1523</v>
      </c>
      <c r="D390" s="1" t="str">
        <f t="shared" si="53"/>
        <v>21:1191</v>
      </c>
      <c r="E390" s="1" t="str">
        <f t="shared" si="52"/>
        <v>21:0387</v>
      </c>
      <c r="F390" t="s">
        <v>1515</v>
      </c>
      <c r="G390" t="s">
        <v>1524</v>
      </c>
      <c r="I390">
        <v>66.467097199999998</v>
      </c>
      <c r="J390">
        <v>-87.970045999999996</v>
      </c>
      <c r="K390" s="1" t="str">
        <f t="shared" si="56"/>
        <v>Till</v>
      </c>
      <c r="L390" s="1" t="str">
        <f t="shared" si="54"/>
        <v>Grain Mount: 0.25 – 0.50 mm (carbon coated)</v>
      </c>
      <c r="M390">
        <v>1</v>
      </c>
      <c r="N390">
        <v>38.774000000000001</v>
      </c>
      <c r="O390">
        <v>0.11600000000000001</v>
      </c>
      <c r="P390">
        <v>27.699000000000002</v>
      </c>
      <c r="R390">
        <v>1.2E-2</v>
      </c>
      <c r="T390">
        <v>1.2999999999999999E-2</v>
      </c>
      <c r="U390">
        <v>23.885999999999999</v>
      </c>
      <c r="V390">
        <v>7.2999999999999995E-2</v>
      </c>
      <c r="W390">
        <v>7.835</v>
      </c>
      <c r="Y390">
        <v>5.0000000000000001E-3</v>
      </c>
      <c r="Z390">
        <v>1E-3</v>
      </c>
      <c r="AA390">
        <v>1E-3</v>
      </c>
    </row>
    <row r="391" spans="1:27" x14ac:dyDescent="0.3">
      <c r="A391" t="s">
        <v>1525</v>
      </c>
      <c r="B391" t="s">
        <v>1526</v>
      </c>
      <c r="C391" t="s">
        <v>1527</v>
      </c>
      <c r="D391" s="1" t="str">
        <f t="shared" si="53"/>
        <v>21:1191</v>
      </c>
      <c r="E391" s="1" t="str">
        <f t="shared" si="52"/>
        <v>21:0387</v>
      </c>
      <c r="F391" t="s">
        <v>1515</v>
      </c>
      <c r="G391" t="s">
        <v>1528</v>
      </c>
      <c r="I391">
        <v>66.467097199999998</v>
      </c>
      <c r="J391">
        <v>-87.970045999999996</v>
      </c>
      <c r="K391" s="1" t="str">
        <f t="shared" si="56"/>
        <v>Till</v>
      </c>
      <c r="L391" s="1" t="str">
        <f t="shared" si="54"/>
        <v>Grain Mount: 0.25 – 0.50 mm (carbon coated)</v>
      </c>
      <c r="M391">
        <v>1</v>
      </c>
      <c r="N391">
        <v>55.390999999999998</v>
      </c>
      <c r="O391">
        <v>1.7000000000000001E-2</v>
      </c>
      <c r="P391">
        <v>0.16500000000000001</v>
      </c>
      <c r="R391">
        <v>0.01</v>
      </c>
      <c r="T391">
        <v>17.814</v>
      </c>
      <c r="U391">
        <v>25.486000000000001</v>
      </c>
      <c r="V391">
        <v>0.12</v>
      </c>
      <c r="W391">
        <v>1.3939999999999999</v>
      </c>
      <c r="Y391">
        <v>1E-3</v>
      </c>
      <c r="Z391">
        <v>1.9E-2</v>
      </c>
      <c r="AA391">
        <v>1E-3</v>
      </c>
    </row>
    <row r="392" spans="1:27" x14ac:dyDescent="0.3">
      <c r="A392" t="s">
        <v>1529</v>
      </c>
      <c r="B392" t="s">
        <v>1530</v>
      </c>
      <c r="C392" t="s">
        <v>1531</v>
      </c>
      <c r="D392" s="1" t="str">
        <f t="shared" si="53"/>
        <v>21:1191</v>
      </c>
      <c r="E392" s="1" t="str">
        <f t="shared" si="52"/>
        <v>21:0387</v>
      </c>
      <c r="F392" t="s">
        <v>1515</v>
      </c>
      <c r="G392" t="s">
        <v>1532</v>
      </c>
      <c r="I392">
        <v>66.467097199999998</v>
      </c>
      <c r="J392">
        <v>-87.970045999999996</v>
      </c>
      <c r="K392" s="1" t="str">
        <f t="shared" si="56"/>
        <v>Till</v>
      </c>
      <c r="L392" s="1" t="str">
        <f t="shared" si="54"/>
        <v>Grain Mount: 0.25 – 0.50 mm (carbon coated)</v>
      </c>
      <c r="M392">
        <v>1</v>
      </c>
      <c r="N392">
        <v>54.71</v>
      </c>
      <c r="O392">
        <v>1.9E-2</v>
      </c>
      <c r="P392">
        <v>0.25700000000000001</v>
      </c>
      <c r="R392">
        <v>4.0000000000000001E-3</v>
      </c>
      <c r="T392">
        <v>16.712</v>
      </c>
      <c r="U392">
        <v>24.864999999999998</v>
      </c>
      <c r="V392">
        <v>0.26300000000000001</v>
      </c>
      <c r="W392">
        <v>3.282</v>
      </c>
      <c r="Y392">
        <v>4.0000000000000001E-3</v>
      </c>
      <c r="Z392">
        <v>4.2000000000000003E-2</v>
      </c>
      <c r="AA392">
        <v>1E-3</v>
      </c>
    </row>
    <row r="393" spans="1:27" x14ac:dyDescent="0.3">
      <c r="A393" t="s">
        <v>1533</v>
      </c>
      <c r="B393" t="s">
        <v>1534</v>
      </c>
      <c r="C393" t="s">
        <v>1535</v>
      </c>
      <c r="D393" s="1" t="str">
        <f t="shared" si="53"/>
        <v>21:1191</v>
      </c>
      <c r="E393" s="1" t="str">
        <f t="shared" si="52"/>
        <v>21:0387</v>
      </c>
      <c r="F393" t="s">
        <v>1515</v>
      </c>
      <c r="G393" t="s">
        <v>1536</v>
      </c>
      <c r="I393">
        <v>66.467097199999998</v>
      </c>
      <c r="J393">
        <v>-87.970045999999996</v>
      </c>
      <c r="K393" s="1" t="str">
        <f t="shared" si="56"/>
        <v>Till</v>
      </c>
      <c r="L393" s="1" t="str">
        <f t="shared" si="54"/>
        <v>Grain Mount: 0.25 – 0.50 mm (carbon coated)</v>
      </c>
      <c r="M393">
        <v>1</v>
      </c>
      <c r="N393">
        <v>54.345999999999997</v>
      </c>
      <c r="O393">
        <v>1.0999999999999999E-2</v>
      </c>
      <c r="P393">
        <v>0.26200000000000001</v>
      </c>
      <c r="R393">
        <v>1E-3</v>
      </c>
      <c r="T393">
        <v>15.595000000000001</v>
      </c>
      <c r="U393">
        <v>25.016999999999999</v>
      </c>
      <c r="V393">
        <v>0.26</v>
      </c>
      <c r="W393">
        <v>4.5439999999999996</v>
      </c>
      <c r="Y393">
        <v>1E-3</v>
      </c>
      <c r="Z393">
        <v>8.8999999999999996E-2</v>
      </c>
      <c r="AA393">
        <v>1E-3</v>
      </c>
    </row>
    <row r="394" spans="1:27" x14ac:dyDescent="0.3">
      <c r="A394" t="s">
        <v>1537</v>
      </c>
      <c r="B394" t="s">
        <v>1538</v>
      </c>
      <c r="C394" t="s">
        <v>1539</v>
      </c>
      <c r="D394" s="1" t="str">
        <f t="shared" si="53"/>
        <v>21:1191</v>
      </c>
      <c r="E394" s="1" t="str">
        <f t="shared" si="52"/>
        <v>21:0387</v>
      </c>
      <c r="F394" t="s">
        <v>1540</v>
      </c>
      <c r="G394" t="s">
        <v>1541</v>
      </c>
      <c r="I394">
        <v>66.051143100000004</v>
      </c>
      <c r="J394">
        <v>-86.706389700000003</v>
      </c>
      <c r="K394" s="1" t="str">
        <f t="shared" si="56"/>
        <v>Till</v>
      </c>
      <c r="L394" s="1" t="str">
        <f t="shared" si="54"/>
        <v>Grain Mount: 0.25 – 0.50 mm (carbon coated)</v>
      </c>
      <c r="M394">
        <v>1</v>
      </c>
      <c r="N394">
        <v>54.328000000000003</v>
      </c>
      <c r="O394">
        <v>3.7999999999999999E-2</v>
      </c>
      <c r="P394">
        <v>0.64500000000000002</v>
      </c>
      <c r="R394">
        <v>0.38700000000000001</v>
      </c>
      <c r="T394">
        <v>16.547999999999998</v>
      </c>
      <c r="U394">
        <v>23.459</v>
      </c>
      <c r="V394">
        <v>0.14599999999999999</v>
      </c>
      <c r="W394">
        <v>3.7160000000000002</v>
      </c>
      <c r="Y394">
        <v>7.6999999999999999E-2</v>
      </c>
      <c r="Z394">
        <v>0.374</v>
      </c>
      <c r="AA394">
        <v>1E-3</v>
      </c>
    </row>
    <row r="395" spans="1:27" x14ac:dyDescent="0.3">
      <c r="A395" t="s">
        <v>1542</v>
      </c>
      <c r="B395" t="s">
        <v>1543</v>
      </c>
      <c r="C395" t="s">
        <v>1544</v>
      </c>
      <c r="D395" s="1" t="str">
        <f t="shared" si="53"/>
        <v>21:1191</v>
      </c>
      <c r="E395" s="1" t="str">
        <f t="shared" si="52"/>
        <v>21:0387</v>
      </c>
      <c r="F395" t="s">
        <v>1545</v>
      </c>
      <c r="G395" t="s">
        <v>1546</v>
      </c>
      <c r="I395">
        <v>66.069062099999996</v>
      </c>
      <c r="J395">
        <v>-86.9297763</v>
      </c>
      <c r="K395" s="1" t="str">
        <f t="shared" si="56"/>
        <v>Till</v>
      </c>
      <c r="L395" s="1" t="str">
        <f t="shared" si="54"/>
        <v>Grain Mount: 0.25 – 0.50 mm (carbon coated)</v>
      </c>
      <c r="M395">
        <v>1</v>
      </c>
      <c r="N395">
        <v>54.360999999999997</v>
      </c>
      <c r="O395">
        <v>2.8000000000000001E-2</v>
      </c>
      <c r="P395">
        <v>1.0940000000000001</v>
      </c>
      <c r="R395">
        <v>0.35499999999999998</v>
      </c>
      <c r="T395">
        <v>16.134</v>
      </c>
      <c r="U395">
        <v>22.795999999999999</v>
      </c>
      <c r="V395">
        <v>0.17699999999999999</v>
      </c>
      <c r="W395">
        <v>4.1630000000000003</v>
      </c>
      <c r="Y395">
        <v>5.8000000000000003E-2</v>
      </c>
      <c r="Z395">
        <v>0.58099999999999996</v>
      </c>
      <c r="AA395">
        <v>1E-3</v>
      </c>
    </row>
    <row r="396" spans="1:27" x14ac:dyDescent="0.3">
      <c r="A396" t="s">
        <v>1547</v>
      </c>
      <c r="B396" t="s">
        <v>1548</v>
      </c>
      <c r="C396" t="s">
        <v>1549</v>
      </c>
      <c r="D396" s="1" t="str">
        <f t="shared" si="53"/>
        <v>21:1191</v>
      </c>
      <c r="E396" s="1" t="str">
        <f t="shared" si="52"/>
        <v>21:0387</v>
      </c>
      <c r="F396" t="s">
        <v>1545</v>
      </c>
      <c r="G396" t="s">
        <v>1550</v>
      </c>
      <c r="I396">
        <v>66.069062099999996</v>
      </c>
      <c r="J396">
        <v>-86.9297763</v>
      </c>
      <c r="K396" s="1" t="str">
        <f t="shared" si="56"/>
        <v>Till</v>
      </c>
      <c r="L396" s="1" t="str">
        <f t="shared" si="54"/>
        <v>Grain Mount: 0.25 – 0.50 mm (carbon coated)</v>
      </c>
      <c r="M396">
        <v>1</v>
      </c>
      <c r="N396">
        <v>54.588999999999999</v>
      </c>
      <c r="O396">
        <v>2.1000000000000001E-2</v>
      </c>
      <c r="P396">
        <v>1.1990000000000001</v>
      </c>
      <c r="R396">
        <v>0.28899999999999998</v>
      </c>
      <c r="T396">
        <v>17.254000000000001</v>
      </c>
      <c r="U396">
        <v>20.856000000000002</v>
      </c>
      <c r="V396">
        <v>0.122</v>
      </c>
      <c r="W396">
        <v>5.69</v>
      </c>
      <c r="Y396">
        <v>3.7999999999999999E-2</v>
      </c>
      <c r="Z396">
        <v>0.44400000000000001</v>
      </c>
      <c r="AA396">
        <v>1E-3</v>
      </c>
    </row>
    <row r="397" spans="1:27" x14ac:dyDescent="0.3">
      <c r="A397" t="s">
        <v>1551</v>
      </c>
      <c r="B397" t="s">
        <v>1552</v>
      </c>
      <c r="C397" t="s">
        <v>1553</v>
      </c>
      <c r="D397" s="1" t="str">
        <f t="shared" si="53"/>
        <v>21:1191</v>
      </c>
      <c r="E397" s="1" t="str">
        <f t="shared" si="52"/>
        <v>21:0387</v>
      </c>
      <c r="F397" t="s">
        <v>1545</v>
      </c>
      <c r="G397" t="s">
        <v>1554</v>
      </c>
      <c r="I397">
        <v>66.069062099999996</v>
      </c>
      <c r="J397">
        <v>-86.9297763</v>
      </c>
      <c r="K397" s="1" t="str">
        <f t="shared" si="56"/>
        <v>Till</v>
      </c>
      <c r="L397" s="1" t="str">
        <f t="shared" si="54"/>
        <v>Grain Mount: 0.25 – 0.50 mm (carbon coated)</v>
      </c>
      <c r="M397">
        <v>1</v>
      </c>
      <c r="N397">
        <v>54.220999999999997</v>
      </c>
      <c r="O397">
        <v>2.8000000000000001E-2</v>
      </c>
      <c r="P397">
        <v>0.81599999999999995</v>
      </c>
      <c r="R397">
        <v>0.252</v>
      </c>
      <c r="T397">
        <v>16.376000000000001</v>
      </c>
      <c r="U397">
        <v>24.198</v>
      </c>
      <c r="V397">
        <v>0.17299999999999999</v>
      </c>
      <c r="W397">
        <v>3.1080000000000001</v>
      </c>
      <c r="Y397">
        <v>0.02</v>
      </c>
      <c r="Z397">
        <v>0.48099999999999998</v>
      </c>
      <c r="AA397">
        <v>1E-3</v>
      </c>
    </row>
    <row r="398" spans="1:27" x14ac:dyDescent="0.3">
      <c r="A398" t="s">
        <v>1555</v>
      </c>
      <c r="B398" t="s">
        <v>1556</v>
      </c>
      <c r="C398" t="s">
        <v>1557</v>
      </c>
      <c r="D398" s="1" t="str">
        <f t="shared" si="53"/>
        <v>21:1191</v>
      </c>
      <c r="E398" s="1" t="str">
        <f t="shared" si="52"/>
        <v>21:0387</v>
      </c>
      <c r="F398" t="s">
        <v>1545</v>
      </c>
      <c r="G398" t="s">
        <v>1558</v>
      </c>
      <c r="I398">
        <v>66.069062099999996</v>
      </c>
      <c r="J398">
        <v>-86.9297763</v>
      </c>
      <c r="K398" s="1" t="str">
        <f t="shared" si="56"/>
        <v>Till</v>
      </c>
      <c r="L398" s="1" t="str">
        <f t="shared" si="54"/>
        <v>Grain Mount: 0.25 – 0.50 mm (carbon coated)</v>
      </c>
      <c r="M398">
        <v>1</v>
      </c>
      <c r="N398">
        <v>54.165999999999997</v>
      </c>
      <c r="O398">
        <v>2.1000000000000001E-2</v>
      </c>
      <c r="P398">
        <v>0.443</v>
      </c>
      <c r="R398">
        <v>0.19500000000000001</v>
      </c>
      <c r="T398">
        <v>15.117000000000001</v>
      </c>
      <c r="U398">
        <v>23.998000000000001</v>
      </c>
      <c r="V398">
        <v>0.26700000000000002</v>
      </c>
      <c r="W398">
        <v>5.6360000000000001</v>
      </c>
      <c r="Y398">
        <v>2.5000000000000001E-2</v>
      </c>
      <c r="Z398">
        <v>0.24</v>
      </c>
      <c r="AA398">
        <v>1E-3</v>
      </c>
    </row>
    <row r="399" spans="1:27" x14ac:dyDescent="0.3">
      <c r="A399" t="s">
        <v>1559</v>
      </c>
      <c r="B399" t="s">
        <v>1560</v>
      </c>
      <c r="C399" t="s">
        <v>1561</v>
      </c>
      <c r="D399" s="1" t="str">
        <f t="shared" si="53"/>
        <v>21:1191</v>
      </c>
      <c r="E399" s="1" t="str">
        <f t="shared" si="52"/>
        <v>21:0387</v>
      </c>
      <c r="F399" t="s">
        <v>1545</v>
      </c>
      <c r="G399" t="s">
        <v>1562</v>
      </c>
      <c r="I399">
        <v>66.069062099999996</v>
      </c>
      <c r="J399">
        <v>-86.9297763</v>
      </c>
      <c r="K399" s="1" t="str">
        <f t="shared" si="56"/>
        <v>Till</v>
      </c>
      <c r="L399" s="1" t="str">
        <f t="shared" si="54"/>
        <v>Grain Mount: 0.25 – 0.50 mm (carbon coated)</v>
      </c>
      <c r="M399">
        <v>1</v>
      </c>
      <c r="N399">
        <v>53.66</v>
      </c>
      <c r="O399">
        <v>2.5000000000000001E-2</v>
      </c>
      <c r="P399">
        <v>0.98</v>
      </c>
      <c r="R399">
        <v>0.51500000000000001</v>
      </c>
      <c r="T399">
        <v>15.087</v>
      </c>
      <c r="U399">
        <v>22.785</v>
      </c>
      <c r="V399">
        <v>0.3</v>
      </c>
      <c r="W399">
        <v>5.3680000000000003</v>
      </c>
      <c r="Y399">
        <v>0.03</v>
      </c>
      <c r="Z399">
        <v>0.6</v>
      </c>
      <c r="AA399">
        <v>1E-3</v>
      </c>
    </row>
    <row r="400" spans="1:27" x14ac:dyDescent="0.3">
      <c r="A400" t="s">
        <v>1563</v>
      </c>
      <c r="B400" t="s">
        <v>1564</v>
      </c>
      <c r="C400" t="s">
        <v>1565</v>
      </c>
      <c r="D400" s="1" t="str">
        <f t="shared" si="53"/>
        <v>21:1191</v>
      </c>
      <c r="E400" s="1" t="str">
        <f t="shared" si="52"/>
        <v>21:0387</v>
      </c>
      <c r="F400" t="s">
        <v>1566</v>
      </c>
      <c r="G400" t="s">
        <v>1567</v>
      </c>
      <c r="I400">
        <v>66.145629600000007</v>
      </c>
      <c r="J400">
        <v>-86.944726200000005</v>
      </c>
      <c r="K400" s="1" t="str">
        <f t="shared" si="56"/>
        <v>Till</v>
      </c>
      <c r="L400" s="1" t="str">
        <f t="shared" si="54"/>
        <v>Grain Mount: 0.25 – 0.50 mm (carbon coated)</v>
      </c>
      <c r="M400">
        <v>1</v>
      </c>
      <c r="N400">
        <v>54.197000000000003</v>
      </c>
      <c r="O400">
        <v>4.3999999999999997E-2</v>
      </c>
      <c r="P400">
        <v>0.65100000000000002</v>
      </c>
      <c r="R400">
        <v>0.504</v>
      </c>
      <c r="T400">
        <v>16.318999999999999</v>
      </c>
      <c r="U400">
        <v>21.158999999999999</v>
      </c>
      <c r="V400">
        <v>0.23</v>
      </c>
      <c r="W400">
        <v>6.6459999999999999</v>
      </c>
      <c r="Y400">
        <v>1.7999999999999999E-2</v>
      </c>
      <c r="Z400">
        <v>0.495</v>
      </c>
      <c r="AA400">
        <v>1E-3</v>
      </c>
    </row>
    <row r="401" spans="1:27" x14ac:dyDescent="0.3">
      <c r="A401" t="s">
        <v>1568</v>
      </c>
      <c r="B401" t="s">
        <v>1569</v>
      </c>
      <c r="C401" t="s">
        <v>1570</v>
      </c>
      <c r="D401" s="1" t="str">
        <f t="shared" si="53"/>
        <v>21:1191</v>
      </c>
      <c r="E401" s="1" t="str">
        <f t="shared" si="52"/>
        <v>21:0387</v>
      </c>
      <c r="F401" t="s">
        <v>1566</v>
      </c>
      <c r="G401" t="s">
        <v>1571</v>
      </c>
      <c r="I401">
        <v>66.145629600000007</v>
      </c>
      <c r="J401">
        <v>-86.944726200000005</v>
      </c>
      <c r="K401" s="1" t="str">
        <f t="shared" si="56"/>
        <v>Till</v>
      </c>
      <c r="L401" s="1" t="str">
        <f t="shared" si="54"/>
        <v>Grain Mount: 0.25 – 0.50 mm (carbon coated)</v>
      </c>
      <c r="M401">
        <v>1</v>
      </c>
      <c r="N401">
        <v>40.161000000000001</v>
      </c>
      <c r="O401">
        <v>8.0000000000000002E-3</v>
      </c>
      <c r="P401">
        <v>23.224</v>
      </c>
      <c r="R401">
        <v>1E-3</v>
      </c>
      <c r="T401">
        <v>5.1999999999999998E-2</v>
      </c>
      <c r="U401">
        <v>37.323</v>
      </c>
      <c r="V401">
        <v>4.2999999999999997E-2</v>
      </c>
      <c r="W401">
        <v>3.5000000000000003E-2</v>
      </c>
      <c r="Y401">
        <v>3.0000000000000001E-3</v>
      </c>
      <c r="Z401">
        <v>5.0000000000000001E-3</v>
      </c>
      <c r="AA401">
        <v>1E-3</v>
      </c>
    </row>
    <row r="402" spans="1:27" x14ac:dyDescent="0.3">
      <c r="A402" t="s">
        <v>1572</v>
      </c>
      <c r="B402" t="s">
        <v>1573</v>
      </c>
      <c r="C402" t="s">
        <v>1574</v>
      </c>
      <c r="D402" s="1" t="str">
        <f t="shared" si="53"/>
        <v>21:1191</v>
      </c>
      <c r="E402" s="1" t="str">
        <f t="shared" si="52"/>
        <v>21:0387</v>
      </c>
      <c r="F402" t="s">
        <v>1575</v>
      </c>
      <c r="G402" t="s">
        <v>1576</v>
      </c>
      <c r="I402">
        <v>66.043884599999998</v>
      </c>
      <c r="J402">
        <v>-86.1114259</v>
      </c>
      <c r="K402" s="1" t="str">
        <f>HYPERLINK("http://geochem.nrcan.gc.ca/cdogs/content/kwd/kwd020066_e.htm", "Sand and gravel")</f>
        <v>Sand and gravel</v>
      </c>
      <c r="L402" s="1" t="str">
        <f t="shared" si="54"/>
        <v>Grain Mount: 0.25 – 0.50 mm (carbon coated)</v>
      </c>
      <c r="M402">
        <v>1</v>
      </c>
      <c r="N402">
        <v>54.561999999999998</v>
      </c>
      <c r="O402">
        <v>3.6999999999999998E-2</v>
      </c>
      <c r="P402">
        <v>0.83</v>
      </c>
      <c r="R402">
        <v>0.49</v>
      </c>
      <c r="T402">
        <v>16.684000000000001</v>
      </c>
      <c r="U402">
        <v>23.141999999999999</v>
      </c>
      <c r="V402">
        <v>0.114</v>
      </c>
      <c r="W402">
        <v>3.5510000000000002</v>
      </c>
      <c r="Y402">
        <v>6.2E-2</v>
      </c>
      <c r="Z402">
        <v>0.56499999999999995</v>
      </c>
      <c r="AA402">
        <v>1E-3</v>
      </c>
    </row>
    <row r="403" spans="1:27" x14ac:dyDescent="0.3">
      <c r="A403" t="s">
        <v>1577</v>
      </c>
      <c r="B403" t="s">
        <v>1578</v>
      </c>
      <c r="C403" t="s">
        <v>1579</v>
      </c>
      <c r="D403" s="1" t="str">
        <f t="shared" si="53"/>
        <v>21:1191</v>
      </c>
      <c r="E403" s="1" t="str">
        <f t="shared" si="52"/>
        <v>21:0387</v>
      </c>
      <c r="F403" t="s">
        <v>1575</v>
      </c>
      <c r="G403" t="s">
        <v>1580</v>
      </c>
      <c r="I403">
        <v>66.043884599999998</v>
      </c>
      <c r="J403">
        <v>-86.1114259</v>
      </c>
      <c r="K403" s="1" t="str">
        <f>HYPERLINK("http://geochem.nrcan.gc.ca/cdogs/content/kwd/kwd020066_e.htm", "Sand and gravel")</f>
        <v>Sand and gravel</v>
      </c>
      <c r="L403" s="1" t="str">
        <f t="shared" ref="L403:L434" si="57">HYPERLINK("http://geochem.nrcan.gc.ca/cdogs/content/kwd/kwd080107_e.htm", "Grain Mount: 0.25 – 0.50 mm (carbon coated)")</f>
        <v>Grain Mount: 0.25 – 0.50 mm (carbon coated)</v>
      </c>
      <c r="M403">
        <v>1</v>
      </c>
      <c r="N403">
        <v>54.273000000000003</v>
      </c>
      <c r="O403">
        <v>2.8000000000000001E-2</v>
      </c>
      <c r="P403">
        <v>0.86199999999999999</v>
      </c>
      <c r="R403">
        <v>0.442</v>
      </c>
      <c r="T403">
        <v>16.390999999999998</v>
      </c>
      <c r="U403">
        <v>22.625</v>
      </c>
      <c r="V403">
        <v>0.126</v>
      </c>
      <c r="W403">
        <v>3.956</v>
      </c>
      <c r="Y403">
        <v>4.9000000000000002E-2</v>
      </c>
      <c r="Z403">
        <v>0.59399999999999997</v>
      </c>
      <c r="AA403">
        <v>1E-3</v>
      </c>
    </row>
    <row r="404" spans="1:27" x14ac:dyDescent="0.3">
      <c r="A404" t="s">
        <v>1581</v>
      </c>
      <c r="B404" t="s">
        <v>1582</v>
      </c>
      <c r="C404" t="s">
        <v>1583</v>
      </c>
      <c r="D404" s="1" t="str">
        <f t="shared" si="53"/>
        <v>21:1191</v>
      </c>
      <c r="E404" s="1" t="str">
        <f t="shared" si="52"/>
        <v>21:0387</v>
      </c>
      <c r="F404" t="s">
        <v>1575</v>
      </c>
      <c r="G404" t="s">
        <v>1584</v>
      </c>
      <c r="I404">
        <v>66.043884599999998</v>
      </c>
      <c r="J404">
        <v>-86.1114259</v>
      </c>
      <c r="K404" s="1" t="str">
        <f>HYPERLINK("http://geochem.nrcan.gc.ca/cdogs/content/kwd/kwd020066_e.htm", "Sand and gravel")</f>
        <v>Sand and gravel</v>
      </c>
      <c r="L404" s="1" t="str">
        <f t="shared" si="57"/>
        <v>Grain Mount: 0.25 – 0.50 mm (carbon coated)</v>
      </c>
      <c r="M404">
        <v>1</v>
      </c>
      <c r="N404">
        <v>37.164999999999999</v>
      </c>
      <c r="O404">
        <v>1.7000000000000001E-2</v>
      </c>
      <c r="P404">
        <v>22.172000000000001</v>
      </c>
      <c r="R404">
        <v>5.0000000000000001E-3</v>
      </c>
      <c r="T404">
        <v>1E-3</v>
      </c>
      <c r="U404">
        <v>22.808</v>
      </c>
      <c r="V404">
        <v>3.5000000000000003E-2</v>
      </c>
      <c r="W404">
        <v>13.991</v>
      </c>
      <c r="Y404">
        <v>1E-3</v>
      </c>
      <c r="Z404">
        <v>1E-3</v>
      </c>
      <c r="AA404">
        <v>1E-3</v>
      </c>
    </row>
    <row r="405" spans="1:27" x14ac:dyDescent="0.3">
      <c r="A405" t="s">
        <v>1585</v>
      </c>
      <c r="B405" t="s">
        <v>1586</v>
      </c>
      <c r="C405" t="s">
        <v>1587</v>
      </c>
      <c r="D405" s="1" t="str">
        <f t="shared" si="53"/>
        <v>21:1191</v>
      </c>
      <c r="E405" s="1" t="str">
        <f t="shared" si="52"/>
        <v>21:0387</v>
      </c>
      <c r="F405" t="s">
        <v>1575</v>
      </c>
      <c r="G405" t="s">
        <v>1588</v>
      </c>
      <c r="I405">
        <v>66.043884599999998</v>
      </c>
      <c r="J405">
        <v>-86.1114259</v>
      </c>
      <c r="K405" s="1" t="str">
        <f>HYPERLINK("http://geochem.nrcan.gc.ca/cdogs/content/kwd/kwd020066_e.htm", "Sand and gravel")</f>
        <v>Sand and gravel</v>
      </c>
      <c r="L405" s="1" t="str">
        <f t="shared" si="57"/>
        <v>Grain Mount: 0.25 – 0.50 mm (carbon coated)</v>
      </c>
      <c r="M405">
        <v>1</v>
      </c>
      <c r="N405">
        <v>38.978000000000002</v>
      </c>
      <c r="O405">
        <v>2.1999999999999999E-2</v>
      </c>
      <c r="P405">
        <v>27.768999999999998</v>
      </c>
      <c r="R405">
        <v>1E-3</v>
      </c>
      <c r="T405">
        <v>2.1000000000000001E-2</v>
      </c>
      <c r="U405">
        <v>22.837</v>
      </c>
      <c r="V405">
        <v>0.126</v>
      </c>
      <c r="W405">
        <v>7.3659999999999997</v>
      </c>
      <c r="Y405">
        <v>2E-3</v>
      </c>
      <c r="Z405">
        <v>1E-3</v>
      </c>
      <c r="AA405">
        <v>3.0000000000000001E-3</v>
      </c>
    </row>
    <row r="406" spans="1:27" x14ac:dyDescent="0.3">
      <c r="A406" t="s">
        <v>1589</v>
      </c>
      <c r="B406" t="s">
        <v>1590</v>
      </c>
      <c r="C406" t="s">
        <v>1591</v>
      </c>
      <c r="D406" s="1" t="str">
        <f t="shared" si="53"/>
        <v>21:1191</v>
      </c>
      <c r="E406" s="1" t="str">
        <f t="shared" si="52"/>
        <v>21:0387</v>
      </c>
      <c r="F406" t="s">
        <v>1592</v>
      </c>
      <c r="G406" t="s">
        <v>1593</v>
      </c>
      <c r="I406">
        <v>66.069043500000006</v>
      </c>
      <c r="J406">
        <v>-86.238908499999994</v>
      </c>
      <c r="K406" s="1" t="str">
        <f t="shared" ref="K406:K414" si="58">HYPERLINK("http://geochem.nrcan.gc.ca/cdogs/content/kwd/kwd020044_e.htm", "Till")</f>
        <v>Till</v>
      </c>
      <c r="L406" s="1" t="str">
        <f t="shared" si="57"/>
        <v>Grain Mount: 0.25 – 0.50 mm (carbon coated)</v>
      </c>
      <c r="M406">
        <v>1</v>
      </c>
      <c r="N406">
        <v>52.896999999999998</v>
      </c>
      <c r="O406">
        <v>4.2999999999999997E-2</v>
      </c>
      <c r="P406">
        <v>2.4529999999999998</v>
      </c>
      <c r="R406">
        <v>1.341</v>
      </c>
      <c r="T406">
        <v>15.093</v>
      </c>
      <c r="U406">
        <v>23.190999999999999</v>
      </c>
      <c r="V406">
        <v>0.106</v>
      </c>
      <c r="W406">
        <v>4.01</v>
      </c>
      <c r="Y406">
        <v>8.5000000000000006E-2</v>
      </c>
      <c r="Z406">
        <v>0.51400000000000001</v>
      </c>
      <c r="AA406">
        <v>5.0000000000000001E-3</v>
      </c>
    </row>
    <row r="407" spans="1:27" x14ac:dyDescent="0.3">
      <c r="A407" t="s">
        <v>1594</v>
      </c>
      <c r="B407" t="s">
        <v>1595</v>
      </c>
      <c r="C407" t="s">
        <v>1596</v>
      </c>
      <c r="D407" s="1" t="str">
        <f t="shared" si="53"/>
        <v>21:1191</v>
      </c>
      <c r="E407" s="1" t="str">
        <f t="shared" si="52"/>
        <v>21:0387</v>
      </c>
      <c r="F407" t="s">
        <v>1597</v>
      </c>
      <c r="G407" t="s">
        <v>1598</v>
      </c>
      <c r="I407">
        <v>66.053283699999994</v>
      </c>
      <c r="J407">
        <v>-86.392778899999996</v>
      </c>
      <c r="K407" s="1" t="str">
        <f t="shared" si="58"/>
        <v>Till</v>
      </c>
      <c r="L407" s="1" t="str">
        <f t="shared" si="57"/>
        <v>Grain Mount: 0.25 – 0.50 mm (carbon coated)</v>
      </c>
      <c r="M407">
        <v>1</v>
      </c>
      <c r="N407">
        <v>55.201000000000001</v>
      </c>
      <c r="O407">
        <v>0.03</v>
      </c>
      <c r="P407">
        <v>0.52700000000000002</v>
      </c>
      <c r="R407">
        <v>3.0000000000000001E-3</v>
      </c>
      <c r="T407">
        <v>17.244</v>
      </c>
      <c r="U407">
        <v>25.355</v>
      </c>
      <c r="V407">
        <v>0.23200000000000001</v>
      </c>
      <c r="W407">
        <v>1.5720000000000001</v>
      </c>
      <c r="Y407">
        <v>3.0000000000000001E-3</v>
      </c>
      <c r="Z407">
        <v>0.14599999999999999</v>
      </c>
      <c r="AA407">
        <v>1E-3</v>
      </c>
    </row>
    <row r="408" spans="1:27" x14ac:dyDescent="0.3">
      <c r="A408" t="s">
        <v>1599</v>
      </c>
      <c r="B408" t="s">
        <v>1600</v>
      </c>
      <c r="C408" t="s">
        <v>1601</v>
      </c>
      <c r="D408" s="1" t="str">
        <f t="shared" si="53"/>
        <v>21:1191</v>
      </c>
      <c r="E408" s="1" t="str">
        <f t="shared" si="52"/>
        <v>21:0387</v>
      </c>
      <c r="F408" t="s">
        <v>1597</v>
      </c>
      <c r="G408" t="s">
        <v>1602</v>
      </c>
      <c r="I408">
        <v>66.053283699999994</v>
      </c>
      <c r="J408">
        <v>-86.392778899999996</v>
      </c>
      <c r="K408" s="1" t="str">
        <f t="shared" si="58"/>
        <v>Till</v>
      </c>
      <c r="L408" s="1" t="str">
        <f t="shared" si="57"/>
        <v>Grain Mount: 0.25 – 0.50 mm (carbon coated)</v>
      </c>
      <c r="M408">
        <v>1</v>
      </c>
      <c r="N408">
        <v>54.442999999999998</v>
      </c>
      <c r="O408">
        <v>2.1999999999999999E-2</v>
      </c>
      <c r="P408">
        <v>0.23200000000000001</v>
      </c>
      <c r="R408">
        <v>1E-3</v>
      </c>
      <c r="T408">
        <v>16.791</v>
      </c>
      <c r="U408">
        <v>24.725000000000001</v>
      </c>
      <c r="V408">
        <v>0.65100000000000002</v>
      </c>
      <c r="W408">
        <v>2.609</v>
      </c>
      <c r="Y408">
        <v>6.0000000000000001E-3</v>
      </c>
      <c r="Z408">
        <v>4.8000000000000001E-2</v>
      </c>
      <c r="AA408">
        <v>1E-3</v>
      </c>
    </row>
    <row r="409" spans="1:27" x14ac:dyDescent="0.3">
      <c r="A409" t="s">
        <v>1603</v>
      </c>
      <c r="B409" t="s">
        <v>1604</v>
      </c>
      <c r="C409" t="s">
        <v>1605</v>
      </c>
      <c r="D409" s="1" t="str">
        <f t="shared" si="53"/>
        <v>21:1191</v>
      </c>
      <c r="E409" s="1" t="str">
        <f t="shared" si="52"/>
        <v>21:0387</v>
      </c>
      <c r="F409" t="s">
        <v>1606</v>
      </c>
      <c r="G409" t="s">
        <v>1607</v>
      </c>
      <c r="I409">
        <v>66.065092000000007</v>
      </c>
      <c r="J409">
        <v>-87.082816899999997</v>
      </c>
      <c r="K409" s="1" t="str">
        <f t="shared" si="58"/>
        <v>Till</v>
      </c>
      <c r="L409" s="1" t="str">
        <f t="shared" si="57"/>
        <v>Grain Mount: 0.25 – 0.50 mm (carbon coated)</v>
      </c>
      <c r="M409">
        <v>1</v>
      </c>
      <c r="N409">
        <v>53.878999999999998</v>
      </c>
      <c r="O409">
        <v>5.1999999999999998E-2</v>
      </c>
      <c r="P409">
        <v>1.161</v>
      </c>
      <c r="R409">
        <v>0.47199999999999998</v>
      </c>
      <c r="T409">
        <v>14.882999999999999</v>
      </c>
      <c r="U409">
        <v>23.402999999999999</v>
      </c>
      <c r="V409">
        <v>0.35099999999999998</v>
      </c>
      <c r="W409">
        <v>4.859</v>
      </c>
      <c r="Y409">
        <v>2.1999999999999999E-2</v>
      </c>
      <c r="Z409">
        <v>0.61499999999999999</v>
      </c>
      <c r="AA409">
        <v>1E-3</v>
      </c>
    </row>
    <row r="410" spans="1:27" x14ac:dyDescent="0.3">
      <c r="A410" t="s">
        <v>1608</v>
      </c>
      <c r="B410" t="s">
        <v>1609</v>
      </c>
      <c r="C410" t="s">
        <v>1610</v>
      </c>
      <c r="D410" s="1" t="str">
        <f t="shared" si="53"/>
        <v>21:1191</v>
      </c>
      <c r="E410" s="1" t="str">
        <f t="shared" si="52"/>
        <v>21:0387</v>
      </c>
      <c r="F410" t="s">
        <v>1606</v>
      </c>
      <c r="G410" t="s">
        <v>1611</v>
      </c>
      <c r="I410">
        <v>66.065092000000007</v>
      </c>
      <c r="J410">
        <v>-87.082816899999997</v>
      </c>
      <c r="K410" s="1" t="str">
        <f t="shared" si="58"/>
        <v>Till</v>
      </c>
      <c r="L410" s="1" t="str">
        <f t="shared" si="57"/>
        <v>Grain Mount: 0.25 – 0.50 mm (carbon coated)</v>
      </c>
      <c r="M410">
        <v>1</v>
      </c>
      <c r="N410">
        <v>54.406999999999996</v>
      </c>
      <c r="O410">
        <v>2.3E-2</v>
      </c>
      <c r="P410">
        <v>0.82799999999999996</v>
      </c>
      <c r="R410">
        <v>0.29299999999999998</v>
      </c>
      <c r="T410">
        <v>15.984</v>
      </c>
      <c r="U410">
        <v>23.934999999999999</v>
      </c>
      <c r="V410">
        <v>0.183</v>
      </c>
      <c r="W410">
        <v>3.5289999999999999</v>
      </c>
      <c r="Y410">
        <v>1.7999999999999999E-2</v>
      </c>
      <c r="Z410">
        <v>0.50600000000000001</v>
      </c>
      <c r="AA410">
        <v>1E-3</v>
      </c>
    </row>
    <row r="411" spans="1:27" x14ac:dyDescent="0.3">
      <c r="A411" t="s">
        <v>1612</v>
      </c>
      <c r="B411" t="s">
        <v>1613</v>
      </c>
      <c r="C411" t="s">
        <v>1614</v>
      </c>
      <c r="D411" s="1" t="str">
        <f t="shared" si="53"/>
        <v>21:1191</v>
      </c>
      <c r="E411" s="1" t="str">
        <f t="shared" si="52"/>
        <v>21:0387</v>
      </c>
      <c r="F411" t="s">
        <v>1606</v>
      </c>
      <c r="G411" t="s">
        <v>1615</v>
      </c>
      <c r="I411">
        <v>66.065092000000007</v>
      </c>
      <c r="J411">
        <v>-87.082816899999997</v>
      </c>
      <c r="K411" s="1" t="str">
        <f t="shared" si="58"/>
        <v>Till</v>
      </c>
      <c r="L411" s="1" t="str">
        <f t="shared" si="57"/>
        <v>Grain Mount: 0.25 – 0.50 mm (carbon coated)</v>
      </c>
      <c r="M411">
        <v>1</v>
      </c>
      <c r="N411">
        <v>53.768999999999998</v>
      </c>
      <c r="O411">
        <v>3.1E-2</v>
      </c>
      <c r="P411">
        <v>0.94399999999999995</v>
      </c>
      <c r="R411">
        <v>0.36899999999999999</v>
      </c>
      <c r="T411">
        <v>14.834</v>
      </c>
      <c r="U411">
        <v>23.515000000000001</v>
      </c>
      <c r="V411">
        <v>0.376</v>
      </c>
      <c r="W411">
        <v>5.1050000000000004</v>
      </c>
      <c r="Y411">
        <v>1.7000000000000001E-2</v>
      </c>
      <c r="Z411">
        <v>0.58299999999999996</v>
      </c>
      <c r="AA411">
        <v>1E-3</v>
      </c>
    </row>
    <row r="412" spans="1:27" x14ac:dyDescent="0.3">
      <c r="A412" t="s">
        <v>1616</v>
      </c>
      <c r="B412" t="s">
        <v>1617</v>
      </c>
      <c r="C412" t="s">
        <v>1618</v>
      </c>
      <c r="D412" s="1" t="str">
        <f t="shared" si="53"/>
        <v>21:1191</v>
      </c>
      <c r="E412" s="1" t="str">
        <f t="shared" si="52"/>
        <v>21:0387</v>
      </c>
      <c r="F412" t="s">
        <v>1606</v>
      </c>
      <c r="G412" t="s">
        <v>1619</v>
      </c>
      <c r="I412">
        <v>66.065092000000007</v>
      </c>
      <c r="J412">
        <v>-87.082816899999997</v>
      </c>
      <c r="K412" s="1" t="str">
        <f t="shared" si="58"/>
        <v>Till</v>
      </c>
      <c r="L412" s="1" t="str">
        <f t="shared" si="57"/>
        <v>Grain Mount: 0.25 – 0.50 mm (carbon coated)</v>
      </c>
      <c r="M412">
        <v>1</v>
      </c>
      <c r="N412">
        <v>55.326999999999998</v>
      </c>
      <c r="O412">
        <v>3.0000000000000001E-3</v>
      </c>
      <c r="P412">
        <v>0.121</v>
      </c>
      <c r="R412">
        <v>1E-3</v>
      </c>
      <c r="T412">
        <v>17.635000000000002</v>
      </c>
      <c r="U412">
        <v>25.634</v>
      </c>
      <c r="V412">
        <v>9.8000000000000004E-2</v>
      </c>
      <c r="W412">
        <v>1.383</v>
      </c>
      <c r="Y412">
        <v>2E-3</v>
      </c>
      <c r="Z412">
        <v>0.06</v>
      </c>
      <c r="AA412">
        <v>1E-3</v>
      </c>
    </row>
    <row r="413" spans="1:27" x14ac:dyDescent="0.3">
      <c r="A413" t="s">
        <v>1620</v>
      </c>
      <c r="B413" t="s">
        <v>1621</v>
      </c>
      <c r="C413" t="s">
        <v>1622</v>
      </c>
      <c r="D413" s="1" t="str">
        <f t="shared" si="53"/>
        <v>21:1191</v>
      </c>
      <c r="E413" s="1" t="str">
        <f t="shared" si="52"/>
        <v>21:0387</v>
      </c>
      <c r="F413" t="s">
        <v>1606</v>
      </c>
      <c r="G413" t="s">
        <v>1623</v>
      </c>
      <c r="I413">
        <v>66.065092000000007</v>
      </c>
      <c r="J413">
        <v>-87.082816899999997</v>
      </c>
      <c r="K413" s="1" t="str">
        <f t="shared" si="58"/>
        <v>Till</v>
      </c>
      <c r="L413" s="1" t="str">
        <f t="shared" si="57"/>
        <v>Grain Mount: 0.25 – 0.50 mm (carbon coated)</v>
      </c>
      <c r="M413">
        <v>1</v>
      </c>
      <c r="N413">
        <v>38.386000000000003</v>
      </c>
      <c r="O413">
        <v>7.3999999999999996E-2</v>
      </c>
      <c r="P413">
        <v>25.797999999999998</v>
      </c>
      <c r="R413">
        <v>1E-3</v>
      </c>
      <c r="T413">
        <v>3.3000000000000002E-2</v>
      </c>
      <c r="U413">
        <v>23.43</v>
      </c>
      <c r="V413">
        <v>0.153</v>
      </c>
      <c r="W413">
        <v>9.8919999999999995</v>
      </c>
      <c r="Y413">
        <v>1E-3</v>
      </c>
      <c r="Z413">
        <v>1E-3</v>
      </c>
      <c r="AA413">
        <v>1E-3</v>
      </c>
    </row>
    <row r="414" spans="1:27" x14ac:dyDescent="0.3">
      <c r="A414" t="s">
        <v>1624</v>
      </c>
      <c r="B414" t="s">
        <v>1625</v>
      </c>
      <c r="C414" t="s">
        <v>1626</v>
      </c>
      <c r="D414" s="1" t="str">
        <f t="shared" si="53"/>
        <v>21:1191</v>
      </c>
      <c r="E414" s="1" t="str">
        <f t="shared" si="52"/>
        <v>21:0387</v>
      </c>
      <c r="F414" t="s">
        <v>1627</v>
      </c>
      <c r="G414" t="s">
        <v>1628</v>
      </c>
      <c r="I414">
        <v>66.038682100000003</v>
      </c>
      <c r="J414">
        <v>-87.528829400000006</v>
      </c>
      <c r="K414" s="1" t="str">
        <f t="shared" si="58"/>
        <v>Till</v>
      </c>
      <c r="L414" s="1" t="str">
        <f t="shared" si="57"/>
        <v>Grain Mount: 0.25 – 0.50 mm (carbon coated)</v>
      </c>
      <c r="M414">
        <v>1</v>
      </c>
      <c r="N414">
        <v>53.966000000000001</v>
      </c>
      <c r="O414">
        <v>2.7E-2</v>
      </c>
      <c r="P414">
        <v>0.20499999999999999</v>
      </c>
      <c r="R414">
        <v>0.13800000000000001</v>
      </c>
      <c r="T414">
        <v>15.173</v>
      </c>
      <c r="U414">
        <v>24.175999999999998</v>
      </c>
      <c r="V414">
        <v>0.34</v>
      </c>
      <c r="W414">
        <v>5.5030000000000001</v>
      </c>
      <c r="Y414">
        <v>0.01</v>
      </c>
      <c r="Z414">
        <v>0.161</v>
      </c>
      <c r="AA414">
        <v>2E-3</v>
      </c>
    </row>
    <row r="415" spans="1:27" x14ac:dyDescent="0.3">
      <c r="A415" t="s">
        <v>1629</v>
      </c>
      <c r="B415" t="s">
        <v>1630</v>
      </c>
      <c r="C415" t="s">
        <v>1631</v>
      </c>
      <c r="D415" s="1" t="str">
        <f t="shared" si="53"/>
        <v>21:1191</v>
      </c>
      <c r="E415" s="1" t="str">
        <f t="shared" si="52"/>
        <v>21:0387</v>
      </c>
      <c r="F415" t="s">
        <v>1632</v>
      </c>
      <c r="G415" t="s">
        <v>1633</v>
      </c>
      <c r="I415">
        <v>66.159768799999995</v>
      </c>
      <c r="J415">
        <v>-87.109046300000003</v>
      </c>
      <c r="K415" s="1" t="str">
        <f>HYPERLINK("http://geochem.nrcan.gc.ca/cdogs/content/kwd/kwd020101_e.htm", "Diamicton")</f>
        <v>Diamicton</v>
      </c>
      <c r="L415" s="1" t="str">
        <f t="shared" si="57"/>
        <v>Grain Mount: 0.25 – 0.50 mm (carbon coated)</v>
      </c>
      <c r="M415">
        <v>1</v>
      </c>
      <c r="N415">
        <v>54.066000000000003</v>
      </c>
      <c r="O415">
        <v>2.5999999999999999E-2</v>
      </c>
      <c r="P415">
        <v>0.879</v>
      </c>
      <c r="R415">
        <v>0.27200000000000002</v>
      </c>
      <c r="T415">
        <v>15.2</v>
      </c>
      <c r="U415">
        <v>23.91</v>
      </c>
      <c r="V415">
        <v>0.26</v>
      </c>
      <c r="W415">
        <v>4.3250000000000002</v>
      </c>
      <c r="Y415">
        <v>1.7000000000000001E-2</v>
      </c>
      <c r="Z415">
        <v>0.499</v>
      </c>
      <c r="AA415">
        <v>1E-3</v>
      </c>
    </row>
    <row r="416" spans="1:27" x14ac:dyDescent="0.3">
      <c r="A416" t="s">
        <v>1634</v>
      </c>
      <c r="B416" t="s">
        <v>1635</v>
      </c>
      <c r="C416" t="s">
        <v>1636</v>
      </c>
      <c r="D416" s="1" t="str">
        <f t="shared" si="53"/>
        <v>21:1191</v>
      </c>
      <c r="E416" s="1" t="str">
        <f t="shared" si="52"/>
        <v>21:0387</v>
      </c>
      <c r="F416" t="s">
        <v>1632</v>
      </c>
      <c r="G416" t="s">
        <v>1637</v>
      </c>
      <c r="I416">
        <v>66.159768799999995</v>
      </c>
      <c r="J416">
        <v>-87.109046300000003</v>
      </c>
      <c r="K416" s="1" t="str">
        <f>HYPERLINK("http://geochem.nrcan.gc.ca/cdogs/content/kwd/kwd020101_e.htm", "Diamicton")</f>
        <v>Diamicton</v>
      </c>
      <c r="L416" s="1" t="str">
        <f t="shared" si="57"/>
        <v>Grain Mount: 0.25 – 0.50 mm (carbon coated)</v>
      </c>
      <c r="M416">
        <v>1</v>
      </c>
      <c r="N416">
        <v>54.133000000000003</v>
      </c>
      <c r="O416">
        <v>4.1000000000000002E-2</v>
      </c>
      <c r="P416">
        <v>1.0429999999999999</v>
      </c>
      <c r="R416">
        <v>0.13400000000000001</v>
      </c>
      <c r="T416">
        <v>15.244</v>
      </c>
      <c r="U416">
        <v>23.884</v>
      </c>
      <c r="V416">
        <v>0.20499999999999999</v>
      </c>
      <c r="W416">
        <v>4.9809999999999999</v>
      </c>
      <c r="Y416">
        <v>1.0999999999999999E-2</v>
      </c>
      <c r="Z416">
        <v>0.48799999999999999</v>
      </c>
      <c r="AA416">
        <v>1E-3</v>
      </c>
    </row>
    <row r="417" spans="1:27" x14ac:dyDescent="0.3">
      <c r="A417" t="s">
        <v>1638</v>
      </c>
      <c r="B417" t="s">
        <v>1639</v>
      </c>
      <c r="C417" t="s">
        <v>1640</v>
      </c>
      <c r="D417" s="1" t="str">
        <f t="shared" si="53"/>
        <v>21:1191</v>
      </c>
      <c r="E417" s="1" t="str">
        <f t="shared" si="52"/>
        <v>21:0387</v>
      </c>
      <c r="F417" t="s">
        <v>1632</v>
      </c>
      <c r="G417" t="s">
        <v>1641</v>
      </c>
      <c r="I417">
        <v>66.159768799999995</v>
      </c>
      <c r="J417">
        <v>-87.109046300000003</v>
      </c>
      <c r="K417" s="1" t="str">
        <f t="shared" ref="K417:K456" si="59">HYPERLINK("http://geochem.nrcan.gc.ca/cdogs/content/kwd/kwd020044_e.htm", "Till")</f>
        <v>Till</v>
      </c>
      <c r="L417" s="1" t="str">
        <f t="shared" si="57"/>
        <v>Grain Mount: 0.25 – 0.50 mm (carbon coated)</v>
      </c>
      <c r="M417">
        <v>1</v>
      </c>
      <c r="N417">
        <v>54.420999999999999</v>
      </c>
      <c r="O417">
        <v>3.3000000000000002E-2</v>
      </c>
      <c r="P417">
        <v>1.0760000000000001</v>
      </c>
      <c r="R417">
        <v>0.34399999999999997</v>
      </c>
      <c r="T417">
        <v>16.204000000000001</v>
      </c>
      <c r="U417">
        <v>23.271999999999998</v>
      </c>
      <c r="V417">
        <v>0.126</v>
      </c>
      <c r="W417">
        <v>3.9790000000000001</v>
      </c>
      <c r="Y417">
        <v>3.6999999999999998E-2</v>
      </c>
      <c r="Z417">
        <v>0.42699999999999999</v>
      </c>
      <c r="AA417">
        <v>1E-3</v>
      </c>
    </row>
    <row r="418" spans="1:27" x14ac:dyDescent="0.3">
      <c r="A418" t="s">
        <v>1642</v>
      </c>
      <c r="B418" t="s">
        <v>1643</v>
      </c>
      <c r="C418" t="s">
        <v>1644</v>
      </c>
      <c r="D418" s="1" t="str">
        <f t="shared" si="53"/>
        <v>21:1191</v>
      </c>
      <c r="E418" s="1" t="str">
        <f t="shared" si="52"/>
        <v>21:0387</v>
      </c>
      <c r="F418" t="s">
        <v>1645</v>
      </c>
      <c r="G418" t="s">
        <v>1646</v>
      </c>
      <c r="I418">
        <v>66.047001399999999</v>
      </c>
      <c r="J418">
        <v>-87.812722100000002</v>
      </c>
      <c r="K418" s="1" t="str">
        <f t="shared" si="59"/>
        <v>Till</v>
      </c>
      <c r="L418" s="1" t="str">
        <f t="shared" si="57"/>
        <v>Grain Mount: 0.25 – 0.50 mm (carbon coated)</v>
      </c>
      <c r="M418">
        <v>1</v>
      </c>
      <c r="N418">
        <v>54.161999999999999</v>
      </c>
      <c r="O418">
        <v>2.5999999999999999E-2</v>
      </c>
      <c r="P418">
        <v>0.56799999999999995</v>
      </c>
      <c r="R418">
        <v>2.5000000000000001E-2</v>
      </c>
      <c r="T418">
        <v>14.224</v>
      </c>
      <c r="U418">
        <v>24.757999999999999</v>
      </c>
      <c r="V418">
        <v>8.8999999999999996E-2</v>
      </c>
      <c r="W418">
        <v>6.234</v>
      </c>
      <c r="Y418">
        <v>3.0000000000000001E-3</v>
      </c>
      <c r="Z418">
        <v>0.247</v>
      </c>
      <c r="AA418">
        <v>1E-3</v>
      </c>
    </row>
    <row r="419" spans="1:27" x14ac:dyDescent="0.3">
      <c r="A419" t="s">
        <v>1647</v>
      </c>
      <c r="B419" t="s">
        <v>1648</v>
      </c>
      <c r="C419" t="s">
        <v>1649</v>
      </c>
      <c r="D419" s="1" t="str">
        <f t="shared" si="53"/>
        <v>21:1191</v>
      </c>
      <c r="E419" s="1" t="str">
        <f t="shared" si="52"/>
        <v>21:0387</v>
      </c>
      <c r="F419" t="s">
        <v>1645</v>
      </c>
      <c r="G419" t="s">
        <v>1650</v>
      </c>
      <c r="I419">
        <v>66.047001399999999</v>
      </c>
      <c r="J419">
        <v>-87.812722100000002</v>
      </c>
      <c r="K419" s="1" t="str">
        <f t="shared" si="59"/>
        <v>Till</v>
      </c>
      <c r="L419" s="1" t="str">
        <f t="shared" si="57"/>
        <v>Grain Mount: 0.25 – 0.50 mm (carbon coated)</v>
      </c>
      <c r="M419">
        <v>1</v>
      </c>
      <c r="N419">
        <v>55.350999999999999</v>
      </c>
      <c r="O419">
        <v>4.4999999999999998E-2</v>
      </c>
      <c r="P419">
        <v>0.72199999999999998</v>
      </c>
      <c r="R419">
        <v>3.9E-2</v>
      </c>
      <c r="T419">
        <v>17.852</v>
      </c>
      <c r="U419">
        <v>25.46</v>
      </c>
      <c r="V419">
        <v>5.8999999999999997E-2</v>
      </c>
      <c r="W419">
        <v>0.23</v>
      </c>
      <c r="Y419">
        <v>1E-3</v>
      </c>
      <c r="Z419">
        <v>0.19900000000000001</v>
      </c>
      <c r="AA419">
        <v>1E-3</v>
      </c>
    </row>
    <row r="420" spans="1:27" x14ac:dyDescent="0.3">
      <c r="A420" t="s">
        <v>1651</v>
      </c>
      <c r="B420" t="s">
        <v>1652</v>
      </c>
      <c r="C420" t="s">
        <v>1653</v>
      </c>
      <c r="D420" s="1" t="str">
        <f t="shared" si="53"/>
        <v>21:1191</v>
      </c>
      <c r="E420" s="1" t="str">
        <f t="shared" si="52"/>
        <v>21:0387</v>
      </c>
      <c r="F420" t="s">
        <v>1654</v>
      </c>
      <c r="G420" t="s">
        <v>1655</v>
      </c>
      <c r="I420">
        <v>66.112969300000003</v>
      </c>
      <c r="J420">
        <v>-87.792043899999996</v>
      </c>
      <c r="K420" s="1" t="str">
        <f t="shared" si="59"/>
        <v>Till</v>
      </c>
      <c r="L420" s="1" t="str">
        <f t="shared" si="57"/>
        <v>Grain Mount: 0.25 – 0.50 mm (carbon coated)</v>
      </c>
      <c r="M420">
        <v>1</v>
      </c>
      <c r="N420">
        <v>55.104999999999997</v>
      </c>
      <c r="O420">
        <v>5.0000000000000001E-3</v>
      </c>
      <c r="P420">
        <v>0.3</v>
      </c>
      <c r="R420">
        <v>3.0000000000000001E-3</v>
      </c>
      <c r="T420">
        <v>17.446000000000002</v>
      </c>
      <c r="U420">
        <v>25.582999999999998</v>
      </c>
      <c r="V420">
        <v>0.111</v>
      </c>
      <c r="W420">
        <v>1.462</v>
      </c>
      <c r="Y420">
        <v>1E-3</v>
      </c>
      <c r="Z420">
        <v>5.3999999999999999E-2</v>
      </c>
      <c r="AA420">
        <v>1E-3</v>
      </c>
    </row>
    <row r="421" spans="1:27" x14ac:dyDescent="0.3">
      <c r="A421" t="s">
        <v>1656</v>
      </c>
      <c r="B421" t="s">
        <v>1657</v>
      </c>
      <c r="C421" t="s">
        <v>1658</v>
      </c>
      <c r="D421" s="1" t="str">
        <f t="shared" si="53"/>
        <v>21:1191</v>
      </c>
      <c r="E421" s="1" t="str">
        <f t="shared" si="52"/>
        <v>21:0387</v>
      </c>
      <c r="F421" t="s">
        <v>1659</v>
      </c>
      <c r="G421" t="s">
        <v>1660</v>
      </c>
      <c r="I421">
        <v>66.836393799999996</v>
      </c>
      <c r="J421">
        <v>-88.735301000000007</v>
      </c>
      <c r="K421" s="1" t="str">
        <f t="shared" si="59"/>
        <v>Till</v>
      </c>
      <c r="L421" s="1" t="str">
        <f t="shared" si="57"/>
        <v>Grain Mount: 0.25 – 0.50 mm (carbon coated)</v>
      </c>
      <c r="M421">
        <v>1</v>
      </c>
      <c r="N421">
        <v>54.084000000000003</v>
      </c>
      <c r="O421">
        <v>4.4999999999999998E-2</v>
      </c>
      <c r="P421">
        <v>0.89300000000000002</v>
      </c>
      <c r="R421">
        <v>0.46600000000000003</v>
      </c>
      <c r="T421">
        <v>15.021000000000001</v>
      </c>
      <c r="U421">
        <v>24.001000000000001</v>
      </c>
      <c r="V421">
        <v>0.217</v>
      </c>
      <c r="W421">
        <v>4.7149999999999999</v>
      </c>
      <c r="Y421">
        <v>1.9E-2</v>
      </c>
      <c r="Z421">
        <v>0.54800000000000004</v>
      </c>
      <c r="AA421">
        <v>1E-3</v>
      </c>
    </row>
    <row r="422" spans="1:27" x14ac:dyDescent="0.3">
      <c r="A422" t="s">
        <v>1661</v>
      </c>
      <c r="B422" t="s">
        <v>1662</v>
      </c>
      <c r="C422" t="s">
        <v>1663</v>
      </c>
      <c r="D422" s="1" t="str">
        <f t="shared" si="53"/>
        <v>21:1191</v>
      </c>
      <c r="E422" s="1" t="str">
        <f t="shared" si="52"/>
        <v>21:0387</v>
      </c>
      <c r="F422" t="s">
        <v>1659</v>
      </c>
      <c r="G422" t="s">
        <v>1664</v>
      </c>
      <c r="I422">
        <v>66.836393799999996</v>
      </c>
      <c r="J422">
        <v>-88.735301000000007</v>
      </c>
      <c r="K422" s="1" t="str">
        <f t="shared" si="59"/>
        <v>Till</v>
      </c>
      <c r="L422" s="1" t="str">
        <f t="shared" si="57"/>
        <v>Grain Mount: 0.25 – 0.50 mm (carbon coated)</v>
      </c>
      <c r="M422">
        <v>1</v>
      </c>
      <c r="N422">
        <v>41.436</v>
      </c>
      <c r="O422">
        <v>0.02</v>
      </c>
      <c r="P422">
        <v>33.863999999999997</v>
      </c>
      <c r="R422">
        <v>7.0000000000000001E-3</v>
      </c>
      <c r="T422">
        <v>1E-3</v>
      </c>
      <c r="U422">
        <v>23.82</v>
      </c>
      <c r="V422">
        <v>0.495</v>
      </c>
      <c r="W422">
        <v>0.84199999999999997</v>
      </c>
      <c r="Y422">
        <v>1E-3</v>
      </c>
      <c r="Z422">
        <v>1E-3</v>
      </c>
      <c r="AA422">
        <v>3.0000000000000001E-3</v>
      </c>
    </row>
    <row r="423" spans="1:27" x14ac:dyDescent="0.3">
      <c r="A423" t="s">
        <v>1665</v>
      </c>
      <c r="B423" t="s">
        <v>1666</v>
      </c>
      <c r="C423" t="s">
        <v>1667</v>
      </c>
      <c r="D423" s="1" t="str">
        <f t="shared" si="53"/>
        <v>21:1191</v>
      </c>
      <c r="E423" s="1" t="str">
        <f t="shared" si="52"/>
        <v>21:0387</v>
      </c>
      <c r="F423" t="s">
        <v>1668</v>
      </c>
      <c r="G423" t="s">
        <v>1669</v>
      </c>
      <c r="I423">
        <v>66.837744000000001</v>
      </c>
      <c r="J423">
        <v>-88.485306800000004</v>
      </c>
      <c r="K423" s="1" t="str">
        <f t="shared" si="59"/>
        <v>Till</v>
      </c>
      <c r="L423" s="1" t="str">
        <f t="shared" si="57"/>
        <v>Grain Mount: 0.25 – 0.50 mm (carbon coated)</v>
      </c>
      <c r="M423">
        <v>1</v>
      </c>
      <c r="N423">
        <v>40.235999999999997</v>
      </c>
      <c r="O423">
        <v>7.0000000000000001E-3</v>
      </c>
      <c r="P423">
        <v>32.774000000000001</v>
      </c>
      <c r="R423">
        <v>4.0000000000000001E-3</v>
      </c>
      <c r="T423">
        <v>0.13700000000000001</v>
      </c>
      <c r="U423">
        <v>24.012</v>
      </c>
      <c r="V423">
        <v>0.82899999999999996</v>
      </c>
      <c r="W423">
        <v>1.419</v>
      </c>
      <c r="Y423">
        <v>6.0000000000000001E-3</v>
      </c>
      <c r="Z423">
        <v>1E-3</v>
      </c>
      <c r="AA423">
        <v>1E-3</v>
      </c>
    </row>
    <row r="424" spans="1:27" x14ac:dyDescent="0.3">
      <c r="A424" t="s">
        <v>1670</v>
      </c>
      <c r="B424" t="s">
        <v>1671</v>
      </c>
      <c r="C424" t="s">
        <v>1672</v>
      </c>
      <c r="D424" s="1" t="str">
        <f t="shared" si="53"/>
        <v>21:1191</v>
      </c>
      <c r="E424" s="1" t="str">
        <f t="shared" si="52"/>
        <v>21:0387</v>
      </c>
      <c r="F424" t="s">
        <v>1673</v>
      </c>
      <c r="G424" t="s">
        <v>1674</v>
      </c>
      <c r="I424">
        <v>66.926231099999995</v>
      </c>
      <c r="J424">
        <v>-88.418631700000006</v>
      </c>
      <c r="K424" s="1" t="str">
        <f t="shared" si="59"/>
        <v>Till</v>
      </c>
      <c r="L424" s="1" t="str">
        <f t="shared" si="57"/>
        <v>Grain Mount: 0.25 – 0.50 mm (carbon coated)</v>
      </c>
      <c r="M424">
        <v>1</v>
      </c>
      <c r="N424">
        <v>55.106000000000002</v>
      </c>
      <c r="O424">
        <v>6.3E-2</v>
      </c>
      <c r="P424">
        <v>7.1999999999999995E-2</v>
      </c>
      <c r="R424">
        <v>1.2999999999999999E-2</v>
      </c>
      <c r="T424">
        <v>17.268999999999998</v>
      </c>
      <c r="U424">
        <v>25.088000000000001</v>
      </c>
      <c r="V424">
        <v>0.14299999999999999</v>
      </c>
      <c r="W424">
        <v>2.1339999999999999</v>
      </c>
      <c r="Y424">
        <v>1.2999999999999999E-2</v>
      </c>
      <c r="Z424">
        <v>0.105</v>
      </c>
      <c r="AA424">
        <v>1E-3</v>
      </c>
    </row>
    <row r="425" spans="1:27" x14ac:dyDescent="0.3">
      <c r="A425" t="s">
        <v>1675</v>
      </c>
      <c r="B425" t="s">
        <v>1676</v>
      </c>
      <c r="C425" t="s">
        <v>1677</v>
      </c>
      <c r="D425" s="1" t="str">
        <f t="shared" si="53"/>
        <v>21:1191</v>
      </c>
      <c r="E425" s="1" t="str">
        <f t="shared" si="52"/>
        <v>21:0387</v>
      </c>
      <c r="F425" t="s">
        <v>1673</v>
      </c>
      <c r="G425" t="s">
        <v>1678</v>
      </c>
      <c r="I425">
        <v>66.926231099999995</v>
      </c>
      <c r="J425">
        <v>-88.418631700000006</v>
      </c>
      <c r="K425" s="1" t="str">
        <f t="shared" si="59"/>
        <v>Till</v>
      </c>
      <c r="L425" s="1" t="str">
        <f t="shared" si="57"/>
        <v>Grain Mount: 0.25 – 0.50 mm (carbon coated)</v>
      </c>
      <c r="M425">
        <v>1</v>
      </c>
      <c r="N425">
        <v>39.423999999999999</v>
      </c>
      <c r="O425">
        <v>6.2E-2</v>
      </c>
      <c r="P425">
        <v>29.466000000000001</v>
      </c>
      <c r="R425">
        <v>1E-3</v>
      </c>
      <c r="T425">
        <v>1E-3</v>
      </c>
      <c r="U425">
        <v>23.859000000000002</v>
      </c>
      <c r="V425">
        <v>1.2E-2</v>
      </c>
      <c r="W425">
        <v>5.7380000000000004</v>
      </c>
      <c r="Y425">
        <v>2E-3</v>
      </c>
      <c r="Z425">
        <v>1E-3</v>
      </c>
      <c r="AA425">
        <v>1E-3</v>
      </c>
    </row>
    <row r="426" spans="1:27" x14ac:dyDescent="0.3">
      <c r="A426" t="s">
        <v>1679</v>
      </c>
      <c r="B426" t="s">
        <v>1680</v>
      </c>
      <c r="C426" t="s">
        <v>1681</v>
      </c>
      <c r="D426" s="1" t="str">
        <f t="shared" si="53"/>
        <v>21:1191</v>
      </c>
      <c r="E426" s="1" t="str">
        <f t="shared" si="52"/>
        <v>21:0387</v>
      </c>
      <c r="F426" t="s">
        <v>1673</v>
      </c>
      <c r="G426" t="s">
        <v>1682</v>
      </c>
      <c r="I426">
        <v>66.926231099999995</v>
      </c>
      <c r="J426">
        <v>-88.418631700000006</v>
      </c>
      <c r="K426" s="1" t="str">
        <f t="shared" si="59"/>
        <v>Till</v>
      </c>
      <c r="L426" s="1" t="str">
        <f t="shared" si="57"/>
        <v>Grain Mount: 0.25 – 0.50 mm (carbon coated)</v>
      </c>
      <c r="M426">
        <v>1</v>
      </c>
      <c r="N426">
        <v>38.482999999999997</v>
      </c>
      <c r="O426">
        <v>1.7000000000000001E-2</v>
      </c>
      <c r="P426">
        <v>26.125</v>
      </c>
      <c r="R426">
        <v>1E-3</v>
      </c>
      <c r="T426">
        <v>8.9999999999999993E-3</v>
      </c>
      <c r="U426">
        <v>23.556999999999999</v>
      </c>
      <c r="V426">
        <v>6.5000000000000002E-2</v>
      </c>
      <c r="W426">
        <v>9.4260000000000002</v>
      </c>
      <c r="Y426">
        <v>2E-3</v>
      </c>
      <c r="Z426">
        <v>1E-3</v>
      </c>
      <c r="AA426">
        <v>1E-3</v>
      </c>
    </row>
    <row r="427" spans="1:27" x14ac:dyDescent="0.3">
      <c r="A427" t="s">
        <v>1683</v>
      </c>
      <c r="B427" t="s">
        <v>1684</v>
      </c>
      <c r="C427" t="s">
        <v>1685</v>
      </c>
      <c r="D427" s="1" t="str">
        <f t="shared" si="53"/>
        <v>21:1191</v>
      </c>
      <c r="E427" s="1" t="str">
        <f t="shared" si="52"/>
        <v>21:0387</v>
      </c>
      <c r="F427" t="s">
        <v>1673</v>
      </c>
      <c r="G427" t="s">
        <v>1686</v>
      </c>
      <c r="I427">
        <v>66.926231099999995</v>
      </c>
      <c r="J427">
        <v>-88.418631700000006</v>
      </c>
      <c r="K427" s="1" t="str">
        <f t="shared" si="59"/>
        <v>Till</v>
      </c>
      <c r="L427" s="1" t="str">
        <f t="shared" si="57"/>
        <v>Grain Mount: 0.25 – 0.50 mm (carbon coated)</v>
      </c>
      <c r="M427">
        <v>1</v>
      </c>
      <c r="N427">
        <v>38.348999999999997</v>
      </c>
      <c r="O427">
        <v>0.25</v>
      </c>
      <c r="P427">
        <v>26.247</v>
      </c>
      <c r="R427">
        <v>8.9999999999999993E-3</v>
      </c>
      <c r="T427">
        <v>0.20899999999999999</v>
      </c>
      <c r="U427">
        <v>23.542999999999999</v>
      </c>
      <c r="V427">
        <v>5.2999999999999999E-2</v>
      </c>
      <c r="W427">
        <v>8.952</v>
      </c>
      <c r="Y427">
        <v>1E-3</v>
      </c>
      <c r="Z427">
        <v>1E-3</v>
      </c>
      <c r="AA427">
        <v>2E-3</v>
      </c>
    </row>
    <row r="428" spans="1:27" x14ac:dyDescent="0.3">
      <c r="A428" t="s">
        <v>1687</v>
      </c>
      <c r="B428" t="s">
        <v>1688</v>
      </c>
      <c r="C428" t="s">
        <v>1689</v>
      </c>
      <c r="D428" s="1" t="str">
        <f t="shared" si="53"/>
        <v>21:1191</v>
      </c>
      <c r="E428" s="1" t="str">
        <f t="shared" si="52"/>
        <v>21:0387</v>
      </c>
      <c r="F428" t="s">
        <v>1673</v>
      </c>
      <c r="G428" t="s">
        <v>1690</v>
      </c>
      <c r="I428">
        <v>66.926231099999995</v>
      </c>
      <c r="J428">
        <v>-88.418631700000006</v>
      </c>
      <c r="K428" s="1" t="str">
        <f t="shared" si="59"/>
        <v>Till</v>
      </c>
      <c r="L428" s="1" t="str">
        <f t="shared" si="57"/>
        <v>Grain Mount: 0.25 – 0.50 mm (carbon coated)</v>
      </c>
      <c r="M428">
        <v>1</v>
      </c>
      <c r="N428">
        <v>38.415999999999997</v>
      </c>
      <c r="O428">
        <v>1E-3</v>
      </c>
      <c r="P428">
        <v>22.561</v>
      </c>
      <c r="R428">
        <v>4.0000000000000001E-3</v>
      </c>
      <c r="T428">
        <v>8.9999999999999993E-3</v>
      </c>
      <c r="U428">
        <v>36.984000000000002</v>
      </c>
      <c r="V428">
        <v>0.49</v>
      </c>
      <c r="W428">
        <v>0.69699999999999995</v>
      </c>
      <c r="Y428">
        <v>2E-3</v>
      </c>
      <c r="Z428">
        <v>4.0000000000000001E-3</v>
      </c>
      <c r="AA428">
        <v>1E-3</v>
      </c>
    </row>
    <row r="429" spans="1:27" x14ac:dyDescent="0.3">
      <c r="A429" t="s">
        <v>1691</v>
      </c>
      <c r="B429" t="s">
        <v>1692</v>
      </c>
      <c r="C429" t="s">
        <v>1693</v>
      </c>
      <c r="D429" s="1" t="str">
        <f t="shared" si="53"/>
        <v>21:1191</v>
      </c>
      <c r="E429" s="1" t="str">
        <f t="shared" si="52"/>
        <v>21:0387</v>
      </c>
      <c r="F429" t="s">
        <v>1694</v>
      </c>
      <c r="G429" t="s">
        <v>1695</v>
      </c>
      <c r="I429">
        <v>66.966739399999994</v>
      </c>
      <c r="J429">
        <v>-88.638048100000006</v>
      </c>
      <c r="K429" s="1" t="str">
        <f t="shared" si="59"/>
        <v>Till</v>
      </c>
      <c r="L429" s="1" t="str">
        <f t="shared" si="57"/>
        <v>Grain Mount: 0.25 – 0.50 mm (carbon coated)</v>
      </c>
      <c r="M429">
        <v>1</v>
      </c>
      <c r="N429">
        <v>53.933999999999997</v>
      </c>
      <c r="O429">
        <v>3.5999999999999997E-2</v>
      </c>
      <c r="P429">
        <v>0.56899999999999995</v>
      </c>
      <c r="R429">
        <v>0.219</v>
      </c>
      <c r="T429">
        <v>15.51</v>
      </c>
      <c r="U429">
        <v>24.04</v>
      </c>
      <c r="V429">
        <v>0.254</v>
      </c>
      <c r="W429">
        <v>4.7350000000000003</v>
      </c>
      <c r="Y429">
        <v>1.6E-2</v>
      </c>
      <c r="Z429">
        <v>0.443</v>
      </c>
      <c r="AA429">
        <v>1E-3</v>
      </c>
    </row>
    <row r="430" spans="1:27" x14ac:dyDescent="0.3">
      <c r="A430" t="s">
        <v>1696</v>
      </c>
      <c r="B430" t="s">
        <v>1697</v>
      </c>
      <c r="C430" t="s">
        <v>1698</v>
      </c>
      <c r="D430" s="1" t="str">
        <f t="shared" si="53"/>
        <v>21:1191</v>
      </c>
      <c r="E430" s="1" t="str">
        <f t="shared" si="52"/>
        <v>21:0387</v>
      </c>
      <c r="F430" t="s">
        <v>1699</v>
      </c>
      <c r="G430" t="s">
        <v>1700</v>
      </c>
      <c r="I430">
        <v>66.910741900000005</v>
      </c>
      <c r="J430">
        <v>-88.209964799999995</v>
      </c>
      <c r="K430" s="1" t="str">
        <f t="shared" si="59"/>
        <v>Till</v>
      </c>
      <c r="L430" s="1" t="str">
        <f t="shared" si="57"/>
        <v>Grain Mount: 0.25 – 0.50 mm (carbon coated)</v>
      </c>
      <c r="M430">
        <v>1</v>
      </c>
      <c r="N430">
        <v>54.984999999999999</v>
      </c>
      <c r="O430">
        <v>2.5999999999999999E-2</v>
      </c>
      <c r="P430">
        <v>0.14299999999999999</v>
      </c>
      <c r="R430">
        <v>2.4E-2</v>
      </c>
      <c r="T430">
        <v>17.637</v>
      </c>
      <c r="U430">
        <v>25.167999999999999</v>
      </c>
      <c r="V430">
        <v>0.21099999999999999</v>
      </c>
      <c r="W430">
        <v>1.601</v>
      </c>
      <c r="Y430">
        <v>1E-3</v>
      </c>
      <c r="Z430">
        <v>1.6E-2</v>
      </c>
      <c r="AA430">
        <v>1E-3</v>
      </c>
    </row>
    <row r="431" spans="1:27" x14ac:dyDescent="0.3">
      <c r="A431" t="s">
        <v>1701</v>
      </c>
      <c r="B431" t="s">
        <v>1702</v>
      </c>
      <c r="C431" t="s">
        <v>1703</v>
      </c>
      <c r="D431" s="1" t="str">
        <f t="shared" si="53"/>
        <v>21:1191</v>
      </c>
      <c r="E431" s="1" t="str">
        <f t="shared" si="52"/>
        <v>21:0387</v>
      </c>
      <c r="F431" t="s">
        <v>1699</v>
      </c>
      <c r="G431" t="s">
        <v>1704</v>
      </c>
      <c r="I431">
        <v>66.910741900000005</v>
      </c>
      <c r="J431">
        <v>-88.209964799999995</v>
      </c>
      <c r="K431" s="1" t="str">
        <f t="shared" si="59"/>
        <v>Till</v>
      </c>
      <c r="L431" s="1" t="str">
        <f t="shared" si="57"/>
        <v>Grain Mount: 0.25 – 0.50 mm (carbon coated)</v>
      </c>
      <c r="M431">
        <v>1</v>
      </c>
      <c r="N431">
        <v>55.134</v>
      </c>
      <c r="O431">
        <v>3.1E-2</v>
      </c>
      <c r="P431">
        <v>0.24199999999999999</v>
      </c>
      <c r="R431">
        <v>2.5999999999999999E-2</v>
      </c>
      <c r="T431">
        <v>17.716000000000001</v>
      </c>
      <c r="U431">
        <v>25.228999999999999</v>
      </c>
      <c r="V431">
        <v>0.14699999999999999</v>
      </c>
      <c r="W431">
        <v>1.58</v>
      </c>
      <c r="Y431">
        <v>1E-3</v>
      </c>
      <c r="Z431">
        <v>3.2000000000000001E-2</v>
      </c>
      <c r="AA431">
        <v>1E-3</v>
      </c>
    </row>
    <row r="432" spans="1:27" x14ac:dyDescent="0.3">
      <c r="A432" t="s">
        <v>1705</v>
      </c>
      <c r="B432" t="s">
        <v>1706</v>
      </c>
      <c r="C432" t="s">
        <v>1707</v>
      </c>
      <c r="D432" s="1" t="str">
        <f t="shared" si="53"/>
        <v>21:1191</v>
      </c>
      <c r="E432" s="1" t="str">
        <f t="shared" ref="E432:E495" si="60">HYPERLINK("http://geochem.nrcan.gc.ca/cdogs/content/svy/svy210387_e.htm", "21:0387")</f>
        <v>21:0387</v>
      </c>
      <c r="F432" t="s">
        <v>1699</v>
      </c>
      <c r="G432" t="s">
        <v>1708</v>
      </c>
      <c r="I432">
        <v>66.910741900000005</v>
      </c>
      <c r="J432">
        <v>-88.209964799999995</v>
      </c>
      <c r="K432" s="1" t="str">
        <f t="shared" si="59"/>
        <v>Till</v>
      </c>
      <c r="L432" s="1" t="str">
        <f t="shared" si="57"/>
        <v>Grain Mount: 0.25 – 0.50 mm (carbon coated)</v>
      </c>
      <c r="M432">
        <v>1</v>
      </c>
      <c r="N432">
        <v>54.857999999999997</v>
      </c>
      <c r="O432">
        <v>1.4999999999999999E-2</v>
      </c>
      <c r="P432">
        <v>0.379</v>
      </c>
      <c r="R432">
        <v>7.0000000000000001E-3</v>
      </c>
      <c r="T432">
        <v>17.390999999999998</v>
      </c>
      <c r="U432">
        <v>25.091999999999999</v>
      </c>
      <c r="V432">
        <v>0.20799999999999999</v>
      </c>
      <c r="W432">
        <v>2.1059999999999999</v>
      </c>
      <c r="Y432">
        <v>1E-3</v>
      </c>
      <c r="Z432">
        <v>0.02</v>
      </c>
      <c r="AA432">
        <v>1E-3</v>
      </c>
    </row>
    <row r="433" spans="1:27" x14ac:dyDescent="0.3">
      <c r="A433" t="s">
        <v>1709</v>
      </c>
      <c r="B433" t="s">
        <v>1710</v>
      </c>
      <c r="C433" t="s">
        <v>1711</v>
      </c>
      <c r="D433" s="1" t="str">
        <f t="shared" si="53"/>
        <v>21:1191</v>
      </c>
      <c r="E433" s="1" t="str">
        <f t="shared" si="60"/>
        <v>21:0387</v>
      </c>
      <c r="F433" t="s">
        <v>1699</v>
      </c>
      <c r="G433" t="s">
        <v>1712</v>
      </c>
      <c r="I433">
        <v>66.910741900000005</v>
      </c>
      <c r="J433">
        <v>-88.209964799999995</v>
      </c>
      <c r="K433" s="1" t="str">
        <f t="shared" si="59"/>
        <v>Till</v>
      </c>
      <c r="L433" s="1" t="str">
        <f t="shared" si="57"/>
        <v>Grain Mount: 0.25 – 0.50 mm (carbon coated)</v>
      </c>
      <c r="M433">
        <v>1</v>
      </c>
      <c r="N433">
        <v>38.54</v>
      </c>
      <c r="O433">
        <v>2.5000000000000001E-2</v>
      </c>
      <c r="P433">
        <v>27.268000000000001</v>
      </c>
      <c r="R433">
        <v>1E-3</v>
      </c>
      <c r="T433">
        <v>7.0000000000000001E-3</v>
      </c>
      <c r="U433">
        <v>23.757999999999999</v>
      </c>
      <c r="V433">
        <v>3.1E-2</v>
      </c>
      <c r="W433">
        <v>8.4429999999999996</v>
      </c>
      <c r="Y433">
        <v>3.0000000000000001E-3</v>
      </c>
      <c r="Z433">
        <v>1E-3</v>
      </c>
      <c r="AA433">
        <v>1E-3</v>
      </c>
    </row>
    <row r="434" spans="1:27" x14ac:dyDescent="0.3">
      <c r="A434" t="s">
        <v>1713</v>
      </c>
      <c r="B434" t="s">
        <v>1714</v>
      </c>
      <c r="C434" t="s">
        <v>1715</v>
      </c>
      <c r="D434" s="1" t="str">
        <f t="shared" si="53"/>
        <v>21:1191</v>
      </c>
      <c r="E434" s="1" t="str">
        <f t="shared" si="60"/>
        <v>21:0387</v>
      </c>
      <c r="F434" t="s">
        <v>1699</v>
      </c>
      <c r="G434" t="s">
        <v>1716</v>
      </c>
      <c r="I434">
        <v>66.910741900000005</v>
      </c>
      <c r="J434">
        <v>-88.209964799999995</v>
      </c>
      <c r="K434" s="1" t="str">
        <f t="shared" si="59"/>
        <v>Till</v>
      </c>
      <c r="L434" s="1" t="str">
        <f t="shared" si="57"/>
        <v>Grain Mount: 0.25 – 0.50 mm (carbon coated)</v>
      </c>
      <c r="M434">
        <v>1</v>
      </c>
      <c r="N434">
        <v>55.048000000000002</v>
      </c>
      <c r="O434">
        <v>2.7E-2</v>
      </c>
      <c r="P434">
        <v>0.35799999999999998</v>
      </c>
      <c r="R434">
        <v>1.0999999999999999E-2</v>
      </c>
      <c r="T434">
        <v>17.526</v>
      </c>
      <c r="U434">
        <v>25.318000000000001</v>
      </c>
      <c r="V434">
        <v>0.23899999999999999</v>
      </c>
      <c r="W434">
        <v>1.88</v>
      </c>
      <c r="Y434">
        <v>7.0000000000000001E-3</v>
      </c>
      <c r="Z434">
        <v>2.4E-2</v>
      </c>
      <c r="AA434">
        <v>1E-3</v>
      </c>
    </row>
    <row r="435" spans="1:27" x14ac:dyDescent="0.3">
      <c r="A435" t="s">
        <v>1717</v>
      </c>
      <c r="B435" t="s">
        <v>1718</v>
      </c>
      <c r="C435" t="s">
        <v>1719</v>
      </c>
      <c r="D435" s="1" t="str">
        <f t="shared" ref="D435:D498" si="61">HYPERLINK("http://geochem.nrcan.gc.ca/cdogs/content/bdl/bdl211191_e.htm", "21:1191")</f>
        <v>21:1191</v>
      </c>
      <c r="E435" s="1" t="str">
        <f t="shared" si="60"/>
        <v>21:0387</v>
      </c>
      <c r="F435" t="s">
        <v>1699</v>
      </c>
      <c r="G435" t="s">
        <v>1720</v>
      </c>
      <c r="I435">
        <v>66.910741900000005</v>
      </c>
      <c r="J435">
        <v>-88.209964799999995</v>
      </c>
      <c r="K435" s="1" t="str">
        <f t="shared" si="59"/>
        <v>Till</v>
      </c>
      <c r="L435" s="1" t="str">
        <f t="shared" ref="L435:L466" si="62">HYPERLINK("http://geochem.nrcan.gc.ca/cdogs/content/kwd/kwd080107_e.htm", "Grain Mount: 0.25 – 0.50 mm (carbon coated)")</f>
        <v>Grain Mount: 0.25 – 0.50 mm (carbon coated)</v>
      </c>
      <c r="M435">
        <v>1</v>
      </c>
      <c r="N435">
        <v>54.914999999999999</v>
      </c>
      <c r="O435">
        <v>5.1999999999999998E-2</v>
      </c>
      <c r="P435">
        <v>0.15</v>
      </c>
      <c r="R435">
        <v>8.9999999999999993E-3</v>
      </c>
      <c r="T435">
        <v>17.079000000000001</v>
      </c>
      <c r="U435">
        <v>25.219000000000001</v>
      </c>
      <c r="V435">
        <v>0.24299999999999999</v>
      </c>
      <c r="W435">
        <v>2.1930000000000001</v>
      </c>
      <c r="Y435">
        <v>2E-3</v>
      </c>
      <c r="Z435">
        <v>6.2E-2</v>
      </c>
      <c r="AA435">
        <v>1E-3</v>
      </c>
    </row>
    <row r="436" spans="1:27" x14ac:dyDescent="0.3">
      <c r="A436" t="s">
        <v>1721</v>
      </c>
      <c r="B436" t="s">
        <v>1722</v>
      </c>
      <c r="C436" t="s">
        <v>1723</v>
      </c>
      <c r="D436" s="1" t="str">
        <f t="shared" si="61"/>
        <v>21:1191</v>
      </c>
      <c r="E436" s="1" t="str">
        <f t="shared" si="60"/>
        <v>21:0387</v>
      </c>
      <c r="F436" t="s">
        <v>1724</v>
      </c>
      <c r="G436" t="s">
        <v>1725</v>
      </c>
      <c r="I436">
        <v>66.870253700000006</v>
      </c>
      <c r="J436">
        <v>-87.862986399999997</v>
      </c>
      <c r="K436" s="1" t="str">
        <f t="shared" si="59"/>
        <v>Till</v>
      </c>
      <c r="L436" s="1" t="str">
        <f t="shared" si="62"/>
        <v>Grain Mount: 0.25 – 0.50 mm (carbon coated)</v>
      </c>
      <c r="M436">
        <v>1</v>
      </c>
      <c r="N436">
        <v>54.921999999999997</v>
      </c>
      <c r="O436">
        <v>8.9999999999999993E-3</v>
      </c>
      <c r="P436">
        <v>0.28000000000000003</v>
      </c>
      <c r="R436">
        <v>1.2999999999999999E-2</v>
      </c>
      <c r="T436">
        <v>17.373000000000001</v>
      </c>
      <c r="U436">
        <v>25.091999999999999</v>
      </c>
      <c r="V436">
        <v>0.14399999999999999</v>
      </c>
      <c r="W436">
        <v>2.3719999999999999</v>
      </c>
      <c r="Y436">
        <v>6.0000000000000001E-3</v>
      </c>
      <c r="Z436">
        <v>1.2E-2</v>
      </c>
      <c r="AA436">
        <v>1E-3</v>
      </c>
    </row>
    <row r="437" spans="1:27" x14ac:dyDescent="0.3">
      <c r="A437" t="s">
        <v>1726</v>
      </c>
      <c r="B437" t="s">
        <v>1727</v>
      </c>
      <c r="C437" t="s">
        <v>1728</v>
      </c>
      <c r="D437" s="1" t="str">
        <f t="shared" si="61"/>
        <v>21:1191</v>
      </c>
      <c r="E437" s="1" t="str">
        <f t="shared" si="60"/>
        <v>21:0387</v>
      </c>
      <c r="F437" t="s">
        <v>1724</v>
      </c>
      <c r="G437" t="s">
        <v>1729</v>
      </c>
      <c r="I437">
        <v>66.870253700000006</v>
      </c>
      <c r="J437">
        <v>-87.862986399999997</v>
      </c>
      <c r="K437" s="1" t="str">
        <f t="shared" si="59"/>
        <v>Till</v>
      </c>
      <c r="L437" s="1" t="str">
        <f t="shared" si="62"/>
        <v>Grain Mount: 0.25 – 0.50 mm (carbon coated)</v>
      </c>
      <c r="M437">
        <v>1</v>
      </c>
      <c r="N437">
        <v>54.084000000000003</v>
      </c>
      <c r="O437">
        <v>1.7000000000000001E-2</v>
      </c>
      <c r="P437">
        <v>0.45800000000000002</v>
      </c>
      <c r="R437">
        <v>1E-3</v>
      </c>
      <c r="T437">
        <v>15.041</v>
      </c>
      <c r="U437">
        <v>24.97</v>
      </c>
      <c r="V437">
        <v>0.153</v>
      </c>
      <c r="W437">
        <v>5.1769999999999996</v>
      </c>
      <c r="Y437">
        <v>1E-3</v>
      </c>
      <c r="Z437">
        <v>0.183</v>
      </c>
      <c r="AA437">
        <v>1E-3</v>
      </c>
    </row>
    <row r="438" spans="1:27" x14ac:dyDescent="0.3">
      <c r="A438" t="s">
        <v>1730</v>
      </c>
      <c r="B438" t="s">
        <v>1731</v>
      </c>
      <c r="C438" t="s">
        <v>1732</v>
      </c>
      <c r="D438" s="1" t="str">
        <f t="shared" si="61"/>
        <v>21:1191</v>
      </c>
      <c r="E438" s="1" t="str">
        <f t="shared" si="60"/>
        <v>21:0387</v>
      </c>
      <c r="F438" t="s">
        <v>1724</v>
      </c>
      <c r="G438" t="s">
        <v>1733</v>
      </c>
      <c r="I438">
        <v>66.870253700000006</v>
      </c>
      <c r="J438">
        <v>-87.862986399999997</v>
      </c>
      <c r="K438" s="1" t="str">
        <f t="shared" si="59"/>
        <v>Till</v>
      </c>
      <c r="L438" s="1" t="str">
        <f t="shared" si="62"/>
        <v>Grain Mount: 0.25 – 0.50 mm (carbon coated)</v>
      </c>
      <c r="M438">
        <v>1</v>
      </c>
      <c r="N438">
        <v>55.421999999999997</v>
      </c>
      <c r="O438">
        <v>3.1E-2</v>
      </c>
      <c r="P438">
        <v>0.18</v>
      </c>
      <c r="R438">
        <v>6.0000000000000001E-3</v>
      </c>
      <c r="T438">
        <v>18.213000000000001</v>
      </c>
      <c r="U438">
        <v>25.076000000000001</v>
      </c>
      <c r="V438">
        <v>0.13600000000000001</v>
      </c>
      <c r="W438">
        <v>1.2470000000000001</v>
      </c>
      <c r="Y438">
        <v>2E-3</v>
      </c>
      <c r="Z438">
        <v>2.5999999999999999E-2</v>
      </c>
      <c r="AA438">
        <v>1E-3</v>
      </c>
    </row>
    <row r="439" spans="1:27" x14ac:dyDescent="0.3">
      <c r="A439" t="s">
        <v>1734</v>
      </c>
      <c r="B439" t="s">
        <v>1735</v>
      </c>
      <c r="C439" t="s">
        <v>1736</v>
      </c>
      <c r="D439" s="1" t="str">
        <f t="shared" si="61"/>
        <v>21:1191</v>
      </c>
      <c r="E439" s="1" t="str">
        <f t="shared" si="60"/>
        <v>21:0387</v>
      </c>
      <c r="F439" t="s">
        <v>1737</v>
      </c>
      <c r="G439" t="s">
        <v>1738</v>
      </c>
      <c r="I439">
        <v>66.851174099999994</v>
      </c>
      <c r="J439">
        <v>-88.076532700000001</v>
      </c>
      <c r="K439" s="1" t="str">
        <f t="shared" si="59"/>
        <v>Till</v>
      </c>
      <c r="L439" s="1" t="str">
        <f t="shared" si="62"/>
        <v>Grain Mount: 0.25 – 0.50 mm (carbon coated)</v>
      </c>
      <c r="M439">
        <v>1</v>
      </c>
      <c r="N439">
        <v>55.250999999999998</v>
      </c>
      <c r="O439">
        <v>1.6E-2</v>
      </c>
      <c r="P439">
        <v>5.6000000000000001E-2</v>
      </c>
      <c r="R439">
        <v>4.0000000000000001E-3</v>
      </c>
      <c r="T439">
        <v>17.571000000000002</v>
      </c>
      <c r="U439">
        <v>25.396999999999998</v>
      </c>
      <c r="V439">
        <v>0.14399999999999999</v>
      </c>
      <c r="W439">
        <v>1.964</v>
      </c>
      <c r="Y439">
        <v>3.0000000000000001E-3</v>
      </c>
      <c r="Z439">
        <v>0.03</v>
      </c>
      <c r="AA439">
        <v>1E-3</v>
      </c>
    </row>
    <row r="440" spans="1:27" x14ac:dyDescent="0.3">
      <c r="A440" t="s">
        <v>1739</v>
      </c>
      <c r="B440" t="s">
        <v>1740</v>
      </c>
      <c r="C440" t="s">
        <v>1741</v>
      </c>
      <c r="D440" s="1" t="str">
        <f t="shared" si="61"/>
        <v>21:1191</v>
      </c>
      <c r="E440" s="1" t="str">
        <f t="shared" si="60"/>
        <v>21:0387</v>
      </c>
      <c r="F440" t="s">
        <v>1737</v>
      </c>
      <c r="G440" t="s">
        <v>1742</v>
      </c>
      <c r="I440">
        <v>66.851174099999994</v>
      </c>
      <c r="J440">
        <v>-88.076532700000001</v>
      </c>
      <c r="K440" s="1" t="str">
        <f t="shared" si="59"/>
        <v>Till</v>
      </c>
      <c r="L440" s="1" t="str">
        <f t="shared" si="62"/>
        <v>Grain Mount: 0.25 – 0.50 mm (carbon coated)</v>
      </c>
      <c r="M440">
        <v>1</v>
      </c>
      <c r="N440">
        <v>55.267000000000003</v>
      </c>
      <c r="O440">
        <v>5.0000000000000001E-3</v>
      </c>
      <c r="P440">
        <v>9.8000000000000004E-2</v>
      </c>
      <c r="R440">
        <v>8.0000000000000002E-3</v>
      </c>
      <c r="T440">
        <v>17.43</v>
      </c>
      <c r="U440">
        <v>25.521000000000001</v>
      </c>
      <c r="V440">
        <v>0.13300000000000001</v>
      </c>
      <c r="W440">
        <v>1.9530000000000001</v>
      </c>
      <c r="Y440">
        <v>1E-3</v>
      </c>
      <c r="Z440">
        <v>2.7E-2</v>
      </c>
      <c r="AA440">
        <v>1E-3</v>
      </c>
    </row>
    <row r="441" spans="1:27" x14ac:dyDescent="0.3">
      <c r="A441" t="s">
        <v>1743</v>
      </c>
      <c r="B441" t="s">
        <v>1744</v>
      </c>
      <c r="C441" t="s">
        <v>1745</v>
      </c>
      <c r="D441" s="1" t="str">
        <f t="shared" si="61"/>
        <v>21:1191</v>
      </c>
      <c r="E441" s="1" t="str">
        <f t="shared" si="60"/>
        <v>21:0387</v>
      </c>
      <c r="F441" t="s">
        <v>1737</v>
      </c>
      <c r="G441" t="s">
        <v>1746</v>
      </c>
      <c r="I441">
        <v>66.851174099999994</v>
      </c>
      <c r="J441">
        <v>-88.076532700000001</v>
      </c>
      <c r="K441" s="1" t="str">
        <f t="shared" si="59"/>
        <v>Till</v>
      </c>
      <c r="L441" s="1" t="str">
        <f t="shared" si="62"/>
        <v>Grain Mount: 0.25 – 0.50 mm (carbon coated)</v>
      </c>
      <c r="M441">
        <v>1</v>
      </c>
      <c r="N441">
        <v>55.311999999999998</v>
      </c>
      <c r="O441">
        <v>3.7999999999999999E-2</v>
      </c>
      <c r="P441">
        <v>0.182</v>
      </c>
      <c r="R441">
        <v>6.0000000000000001E-3</v>
      </c>
      <c r="T441">
        <v>18.062000000000001</v>
      </c>
      <c r="U441">
        <v>25.373000000000001</v>
      </c>
      <c r="V441">
        <v>7.6999999999999999E-2</v>
      </c>
      <c r="W441">
        <v>1.004</v>
      </c>
      <c r="Y441">
        <v>2E-3</v>
      </c>
      <c r="Z441">
        <v>2.5999999999999999E-2</v>
      </c>
      <c r="AA441">
        <v>1E-3</v>
      </c>
    </row>
    <row r="442" spans="1:27" x14ac:dyDescent="0.3">
      <c r="A442" t="s">
        <v>1747</v>
      </c>
      <c r="B442" t="s">
        <v>1748</v>
      </c>
      <c r="C442" t="s">
        <v>1749</v>
      </c>
      <c r="D442" s="1" t="str">
        <f t="shared" si="61"/>
        <v>21:1191</v>
      </c>
      <c r="E442" s="1" t="str">
        <f t="shared" si="60"/>
        <v>21:0387</v>
      </c>
      <c r="F442" t="s">
        <v>1750</v>
      </c>
      <c r="G442" t="s">
        <v>1751</v>
      </c>
      <c r="I442">
        <v>66.724918400000007</v>
      </c>
      <c r="J442">
        <v>-88.056782900000002</v>
      </c>
      <c r="K442" s="1" t="str">
        <f t="shared" si="59"/>
        <v>Till</v>
      </c>
      <c r="L442" s="1" t="str">
        <f t="shared" si="62"/>
        <v>Grain Mount: 0.25 – 0.50 mm (carbon coated)</v>
      </c>
      <c r="M442">
        <v>1</v>
      </c>
      <c r="N442">
        <v>54.918999999999997</v>
      </c>
      <c r="O442">
        <v>1.6E-2</v>
      </c>
      <c r="P442">
        <v>0.63</v>
      </c>
      <c r="R442">
        <v>5.0000000000000001E-3</v>
      </c>
      <c r="T442">
        <v>17.321999999999999</v>
      </c>
      <c r="U442">
        <v>25.085999999999999</v>
      </c>
      <c r="V442">
        <v>5.6000000000000001E-2</v>
      </c>
      <c r="W442">
        <v>1.9810000000000001</v>
      </c>
      <c r="Y442">
        <v>4.0000000000000001E-3</v>
      </c>
      <c r="Z442">
        <v>0.08</v>
      </c>
      <c r="AA442">
        <v>1E-3</v>
      </c>
    </row>
    <row r="443" spans="1:27" x14ac:dyDescent="0.3">
      <c r="A443" t="s">
        <v>1752</v>
      </c>
      <c r="B443" t="s">
        <v>1753</v>
      </c>
      <c r="C443" t="s">
        <v>1754</v>
      </c>
      <c r="D443" s="1" t="str">
        <f t="shared" si="61"/>
        <v>21:1191</v>
      </c>
      <c r="E443" s="1" t="str">
        <f t="shared" si="60"/>
        <v>21:0387</v>
      </c>
      <c r="F443" t="s">
        <v>1750</v>
      </c>
      <c r="G443" t="s">
        <v>1755</v>
      </c>
      <c r="I443">
        <v>66.724918400000007</v>
      </c>
      <c r="J443">
        <v>-88.056782900000002</v>
      </c>
      <c r="K443" s="1" t="str">
        <f t="shared" si="59"/>
        <v>Till</v>
      </c>
      <c r="L443" s="1" t="str">
        <f t="shared" si="62"/>
        <v>Grain Mount: 0.25 – 0.50 mm (carbon coated)</v>
      </c>
      <c r="M443">
        <v>1</v>
      </c>
      <c r="N443">
        <v>54.658999999999999</v>
      </c>
      <c r="O443">
        <v>4.2999999999999997E-2</v>
      </c>
      <c r="P443">
        <v>0.29499999999999998</v>
      </c>
      <c r="R443">
        <v>8.6999999999999994E-2</v>
      </c>
      <c r="T443">
        <v>17.152000000000001</v>
      </c>
      <c r="U443">
        <v>24.614999999999998</v>
      </c>
      <c r="V443">
        <v>0.14299999999999999</v>
      </c>
      <c r="W443">
        <v>2.7610000000000001</v>
      </c>
      <c r="Y443">
        <v>2.1000000000000001E-2</v>
      </c>
      <c r="Z443">
        <v>8.5999999999999993E-2</v>
      </c>
      <c r="AA443">
        <v>1E-3</v>
      </c>
    </row>
    <row r="444" spans="1:27" x14ac:dyDescent="0.3">
      <c r="A444" t="s">
        <v>1756</v>
      </c>
      <c r="B444" t="s">
        <v>1757</v>
      </c>
      <c r="C444" t="s">
        <v>1758</v>
      </c>
      <c r="D444" s="1" t="str">
        <f t="shared" si="61"/>
        <v>21:1191</v>
      </c>
      <c r="E444" s="1" t="str">
        <f t="shared" si="60"/>
        <v>21:0387</v>
      </c>
      <c r="F444" t="s">
        <v>1759</v>
      </c>
      <c r="G444" t="s">
        <v>1760</v>
      </c>
      <c r="I444">
        <v>66.752667099999996</v>
      </c>
      <c r="J444">
        <v>-88.2941182</v>
      </c>
      <c r="K444" s="1" t="str">
        <f t="shared" si="59"/>
        <v>Till</v>
      </c>
      <c r="L444" s="1" t="str">
        <f t="shared" si="62"/>
        <v>Grain Mount: 0.25 – 0.50 mm (carbon coated)</v>
      </c>
      <c r="M444">
        <v>1</v>
      </c>
      <c r="N444">
        <v>12.38</v>
      </c>
      <c r="O444">
        <v>0.03</v>
      </c>
      <c r="P444">
        <v>65.385000000000005</v>
      </c>
      <c r="R444">
        <v>8.0000000000000002E-3</v>
      </c>
      <c r="T444">
        <v>17.297999999999998</v>
      </c>
      <c r="U444">
        <v>1E-3</v>
      </c>
      <c r="V444">
        <v>9.4E-2</v>
      </c>
      <c r="W444">
        <v>5.5789999999999997</v>
      </c>
      <c r="Y444">
        <v>4.0000000000000001E-3</v>
      </c>
      <c r="Z444">
        <v>2E-3</v>
      </c>
      <c r="AA444">
        <v>1E-3</v>
      </c>
    </row>
    <row r="445" spans="1:27" x14ac:dyDescent="0.3">
      <c r="A445" t="s">
        <v>1761</v>
      </c>
      <c r="B445" t="s">
        <v>1762</v>
      </c>
      <c r="C445" t="s">
        <v>1763</v>
      </c>
      <c r="D445" s="1" t="str">
        <f t="shared" si="61"/>
        <v>21:1191</v>
      </c>
      <c r="E445" s="1" t="str">
        <f t="shared" si="60"/>
        <v>21:0387</v>
      </c>
      <c r="F445" t="s">
        <v>1764</v>
      </c>
      <c r="G445" t="s">
        <v>1765</v>
      </c>
      <c r="I445">
        <v>66.696179000000001</v>
      </c>
      <c r="J445">
        <v>-88.296927499999995</v>
      </c>
      <c r="K445" s="1" t="str">
        <f t="shared" si="59"/>
        <v>Till</v>
      </c>
      <c r="L445" s="1" t="str">
        <f t="shared" si="62"/>
        <v>Grain Mount: 0.25 – 0.50 mm (carbon coated)</v>
      </c>
      <c r="M445">
        <v>1</v>
      </c>
      <c r="N445">
        <v>54.284999999999997</v>
      </c>
      <c r="O445">
        <v>6.4000000000000001E-2</v>
      </c>
      <c r="P445">
        <v>1.6359999999999999</v>
      </c>
      <c r="R445">
        <v>0.28199999999999997</v>
      </c>
      <c r="T445">
        <v>14.824</v>
      </c>
      <c r="U445">
        <v>21.312000000000001</v>
      </c>
      <c r="V445">
        <v>0.12</v>
      </c>
      <c r="W445">
        <v>4.9850000000000003</v>
      </c>
      <c r="Y445">
        <v>1.0999999999999999E-2</v>
      </c>
      <c r="Z445">
        <v>1.7689999999999999</v>
      </c>
      <c r="AA445">
        <v>2E-3</v>
      </c>
    </row>
    <row r="446" spans="1:27" x14ac:dyDescent="0.3">
      <c r="A446" t="s">
        <v>1766</v>
      </c>
      <c r="B446" t="s">
        <v>1767</v>
      </c>
      <c r="C446" t="s">
        <v>1768</v>
      </c>
      <c r="D446" s="1" t="str">
        <f t="shared" si="61"/>
        <v>21:1191</v>
      </c>
      <c r="E446" s="1" t="str">
        <f t="shared" si="60"/>
        <v>21:0387</v>
      </c>
      <c r="F446" t="s">
        <v>1764</v>
      </c>
      <c r="G446" t="s">
        <v>1769</v>
      </c>
      <c r="I446">
        <v>66.696179000000001</v>
      </c>
      <c r="J446">
        <v>-88.296927499999995</v>
      </c>
      <c r="K446" s="1" t="str">
        <f t="shared" si="59"/>
        <v>Till</v>
      </c>
      <c r="L446" s="1" t="str">
        <f t="shared" si="62"/>
        <v>Grain Mount: 0.25 – 0.50 mm (carbon coated)</v>
      </c>
      <c r="M446">
        <v>1</v>
      </c>
      <c r="N446">
        <v>55.313000000000002</v>
      </c>
      <c r="O446">
        <v>1.4999999999999999E-2</v>
      </c>
      <c r="P446">
        <v>9.1999999999999998E-2</v>
      </c>
      <c r="R446">
        <v>1E-3</v>
      </c>
      <c r="T446">
        <v>17.757999999999999</v>
      </c>
      <c r="U446">
        <v>25.135999999999999</v>
      </c>
      <c r="V446">
        <v>0.186</v>
      </c>
      <c r="W446">
        <v>1.718</v>
      </c>
      <c r="Y446">
        <v>1E-3</v>
      </c>
      <c r="Z446">
        <v>2.5000000000000001E-2</v>
      </c>
      <c r="AA446">
        <v>1E-3</v>
      </c>
    </row>
    <row r="447" spans="1:27" x14ac:dyDescent="0.3">
      <c r="A447" t="s">
        <v>1770</v>
      </c>
      <c r="B447" t="s">
        <v>1771</v>
      </c>
      <c r="C447" t="s">
        <v>1772</v>
      </c>
      <c r="D447" s="1" t="str">
        <f t="shared" si="61"/>
        <v>21:1191</v>
      </c>
      <c r="E447" s="1" t="str">
        <f t="shared" si="60"/>
        <v>21:0387</v>
      </c>
      <c r="F447" t="s">
        <v>1773</v>
      </c>
      <c r="G447" t="s">
        <v>1774</v>
      </c>
      <c r="I447">
        <v>66.190159100000002</v>
      </c>
      <c r="J447">
        <v>-86.415799199999995</v>
      </c>
      <c r="K447" s="1" t="str">
        <f t="shared" si="59"/>
        <v>Till</v>
      </c>
      <c r="L447" s="1" t="str">
        <f t="shared" si="62"/>
        <v>Grain Mount: 0.25 – 0.50 mm (carbon coated)</v>
      </c>
      <c r="M447">
        <v>1</v>
      </c>
      <c r="N447">
        <v>52.860999999999997</v>
      </c>
      <c r="O447">
        <v>9.6000000000000002E-2</v>
      </c>
      <c r="P447">
        <v>1.8720000000000001</v>
      </c>
      <c r="R447">
        <v>0.71899999999999997</v>
      </c>
      <c r="T447">
        <v>15.685</v>
      </c>
      <c r="U447">
        <v>22.167999999999999</v>
      </c>
      <c r="V447">
        <v>0.216</v>
      </c>
      <c r="W447">
        <v>5.0209999999999999</v>
      </c>
      <c r="Y447">
        <v>6.2E-2</v>
      </c>
      <c r="Z447">
        <v>0.434</v>
      </c>
      <c r="AA447">
        <v>1E-3</v>
      </c>
    </row>
    <row r="448" spans="1:27" x14ac:dyDescent="0.3">
      <c r="A448" t="s">
        <v>1775</v>
      </c>
      <c r="B448" t="s">
        <v>1776</v>
      </c>
      <c r="C448" t="s">
        <v>1777</v>
      </c>
      <c r="D448" s="1" t="str">
        <f t="shared" si="61"/>
        <v>21:1191</v>
      </c>
      <c r="E448" s="1" t="str">
        <f t="shared" si="60"/>
        <v>21:0387</v>
      </c>
      <c r="F448" t="s">
        <v>1778</v>
      </c>
      <c r="G448" t="s">
        <v>1779</v>
      </c>
      <c r="I448">
        <v>66.398650799999999</v>
      </c>
      <c r="J448">
        <v>-87.159775699999997</v>
      </c>
      <c r="K448" s="1" t="str">
        <f t="shared" si="59"/>
        <v>Till</v>
      </c>
      <c r="L448" s="1" t="str">
        <f t="shared" si="62"/>
        <v>Grain Mount: 0.25 – 0.50 mm (carbon coated)</v>
      </c>
      <c r="M448">
        <v>1</v>
      </c>
      <c r="N448">
        <v>53.783000000000001</v>
      </c>
      <c r="O448">
        <v>3.5000000000000003E-2</v>
      </c>
      <c r="P448">
        <v>0.85899999999999999</v>
      </c>
      <c r="R448">
        <v>0.33600000000000002</v>
      </c>
      <c r="T448">
        <v>14.981999999999999</v>
      </c>
      <c r="U448">
        <v>23.748000000000001</v>
      </c>
      <c r="V448">
        <v>0.32300000000000001</v>
      </c>
      <c r="W448">
        <v>4.8499999999999996</v>
      </c>
      <c r="Y448">
        <v>3.6999999999999998E-2</v>
      </c>
      <c r="Z448">
        <v>0.53800000000000003</v>
      </c>
      <c r="AA448">
        <v>1E-3</v>
      </c>
    </row>
    <row r="449" spans="1:27" x14ac:dyDescent="0.3">
      <c r="A449" t="s">
        <v>1780</v>
      </c>
      <c r="B449" t="s">
        <v>1781</v>
      </c>
      <c r="C449" t="s">
        <v>1782</v>
      </c>
      <c r="D449" s="1" t="str">
        <f t="shared" si="61"/>
        <v>21:1191</v>
      </c>
      <c r="E449" s="1" t="str">
        <f t="shared" si="60"/>
        <v>21:0387</v>
      </c>
      <c r="F449" t="s">
        <v>1783</v>
      </c>
      <c r="G449" t="s">
        <v>1784</v>
      </c>
      <c r="I449">
        <v>65.949595400000007</v>
      </c>
      <c r="J449">
        <v>-87.312171699999993</v>
      </c>
      <c r="K449" s="1" t="str">
        <f t="shared" si="59"/>
        <v>Till</v>
      </c>
      <c r="L449" s="1" t="str">
        <f t="shared" si="62"/>
        <v>Grain Mount: 0.25 – 0.50 mm (carbon coated)</v>
      </c>
      <c r="M449">
        <v>1</v>
      </c>
      <c r="N449">
        <v>54.180999999999997</v>
      </c>
      <c r="O449">
        <v>3.6999999999999998E-2</v>
      </c>
      <c r="P449">
        <v>0.81799999999999995</v>
      </c>
      <c r="R449">
        <v>0.43</v>
      </c>
      <c r="T449">
        <v>15.385</v>
      </c>
      <c r="U449">
        <v>23.86</v>
      </c>
      <c r="V449">
        <v>0.19500000000000001</v>
      </c>
      <c r="W449">
        <v>4.4980000000000002</v>
      </c>
      <c r="Y449">
        <v>2.1999999999999999E-2</v>
      </c>
      <c r="Z449">
        <v>0.52400000000000002</v>
      </c>
      <c r="AA449">
        <v>1E-3</v>
      </c>
    </row>
    <row r="450" spans="1:27" x14ac:dyDescent="0.3">
      <c r="A450" t="s">
        <v>1785</v>
      </c>
      <c r="B450" t="s">
        <v>1786</v>
      </c>
      <c r="C450" t="s">
        <v>1787</v>
      </c>
      <c r="D450" s="1" t="str">
        <f t="shared" si="61"/>
        <v>21:1191</v>
      </c>
      <c r="E450" s="1" t="str">
        <f t="shared" si="60"/>
        <v>21:0387</v>
      </c>
      <c r="F450" t="s">
        <v>1783</v>
      </c>
      <c r="G450" t="s">
        <v>1788</v>
      </c>
      <c r="I450">
        <v>65.949595400000007</v>
      </c>
      <c r="J450">
        <v>-87.312171699999993</v>
      </c>
      <c r="K450" s="1" t="str">
        <f t="shared" si="59"/>
        <v>Till</v>
      </c>
      <c r="L450" s="1" t="str">
        <f t="shared" si="62"/>
        <v>Grain Mount: 0.25 – 0.50 mm (carbon coated)</v>
      </c>
      <c r="M450">
        <v>1</v>
      </c>
      <c r="N450">
        <v>54.869</v>
      </c>
      <c r="O450">
        <v>1.6E-2</v>
      </c>
      <c r="P450">
        <v>0.27400000000000002</v>
      </c>
      <c r="R450">
        <v>1E-3</v>
      </c>
      <c r="T450">
        <v>17.655999999999999</v>
      </c>
      <c r="U450">
        <v>25.23</v>
      </c>
      <c r="V450">
        <v>0.22600000000000001</v>
      </c>
      <c r="W450">
        <v>1.5329999999999999</v>
      </c>
      <c r="Y450">
        <v>1E-3</v>
      </c>
      <c r="Z450">
        <v>2.7E-2</v>
      </c>
      <c r="AA450">
        <v>1E-3</v>
      </c>
    </row>
    <row r="451" spans="1:27" x14ac:dyDescent="0.3">
      <c r="A451" t="s">
        <v>1789</v>
      </c>
      <c r="B451" t="s">
        <v>1790</v>
      </c>
      <c r="C451" t="s">
        <v>1791</v>
      </c>
      <c r="D451" s="1" t="str">
        <f t="shared" si="61"/>
        <v>21:1191</v>
      </c>
      <c r="E451" s="1" t="str">
        <f t="shared" si="60"/>
        <v>21:0387</v>
      </c>
      <c r="F451" t="s">
        <v>1792</v>
      </c>
      <c r="G451" t="s">
        <v>1793</v>
      </c>
      <c r="I451">
        <v>66.140041600000004</v>
      </c>
      <c r="J451">
        <v>-86.009143399999999</v>
      </c>
      <c r="K451" s="1" t="str">
        <f t="shared" si="59"/>
        <v>Till</v>
      </c>
      <c r="L451" s="1" t="str">
        <f t="shared" si="62"/>
        <v>Grain Mount: 0.25 – 0.50 mm (carbon coated)</v>
      </c>
      <c r="M451">
        <v>1</v>
      </c>
      <c r="N451">
        <v>53.789000000000001</v>
      </c>
      <c r="O451">
        <v>1.7999999999999999E-2</v>
      </c>
      <c r="P451">
        <v>1.992</v>
      </c>
      <c r="R451">
        <v>0.55700000000000005</v>
      </c>
      <c r="T451">
        <v>15.523</v>
      </c>
      <c r="U451">
        <v>22.446999999999999</v>
      </c>
      <c r="V451">
        <v>0.20599999999999999</v>
      </c>
      <c r="W451">
        <v>4.2830000000000004</v>
      </c>
      <c r="Y451">
        <v>7.1999999999999995E-2</v>
      </c>
      <c r="Z451">
        <v>0.76500000000000001</v>
      </c>
      <c r="AA451">
        <v>1E-3</v>
      </c>
    </row>
    <row r="452" spans="1:27" x14ac:dyDescent="0.3">
      <c r="A452" t="s">
        <v>1794</v>
      </c>
      <c r="B452" t="s">
        <v>1795</v>
      </c>
      <c r="C452" t="s">
        <v>1796</v>
      </c>
      <c r="D452" s="1" t="str">
        <f t="shared" si="61"/>
        <v>21:1191</v>
      </c>
      <c r="E452" s="1" t="str">
        <f t="shared" si="60"/>
        <v>21:0387</v>
      </c>
      <c r="F452" t="s">
        <v>1792</v>
      </c>
      <c r="G452" t="s">
        <v>1797</v>
      </c>
      <c r="I452">
        <v>66.140041600000004</v>
      </c>
      <c r="J452">
        <v>-86.009143399999999</v>
      </c>
      <c r="K452" s="1" t="str">
        <f t="shared" si="59"/>
        <v>Till</v>
      </c>
      <c r="L452" s="1" t="str">
        <f t="shared" si="62"/>
        <v>Grain Mount: 0.25 – 0.50 mm (carbon coated)</v>
      </c>
      <c r="M452">
        <v>1</v>
      </c>
      <c r="N452">
        <v>54.594999999999999</v>
      </c>
      <c r="O452">
        <v>2.3E-2</v>
      </c>
      <c r="P452">
        <v>0.71899999999999997</v>
      </c>
      <c r="R452">
        <v>0.55200000000000005</v>
      </c>
      <c r="T452">
        <v>16.526</v>
      </c>
      <c r="U452">
        <v>22.189</v>
      </c>
      <c r="V452">
        <v>0.14299999999999999</v>
      </c>
      <c r="W452">
        <v>4.1769999999999996</v>
      </c>
      <c r="Y452">
        <v>3.5000000000000003E-2</v>
      </c>
      <c r="Z452">
        <v>0.47</v>
      </c>
      <c r="AA452">
        <v>1E-3</v>
      </c>
    </row>
    <row r="453" spans="1:27" x14ac:dyDescent="0.3">
      <c r="A453" t="s">
        <v>1798</v>
      </c>
      <c r="B453" t="s">
        <v>1799</v>
      </c>
      <c r="C453" t="s">
        <v>1800</v>
      </c>
      <c r="D453" s="1" t="str">
        <f t="shared" si="61"/>
        <v>21:1191</v>
      </c>
      <c r="E453" s="1" t="str">
        <f t="shared" si="60"/>
        <v>21:0387</v>
      </c>
      <c r="F453" t="s">
        <v>1792</v>
      </c>
      <c r="G453" t="s">
        <v>1801</v>
      </c>
      <c r="I453">
        <v>66.140041600000004</v>
      </c>
      <c r="J453">
        <v>-86.009143399999999</v>
      </c>
      <c r="K453" s="1" t="str">
        <f t="shared" si="59"/>
        <v>Till</v>
      </c>
      <c r="L453" s="1" t="str">
        <f t="shared" si="62"/>
        <v>Grain Mount: 0.25 – 0.50 mm (carbon coated)</v>
      </c>
      <c r="M453">
        <v>1</v>
      </c>
      <c r="N453">
        <v>38.082999999999998</v>
      </c>
      <c r="O453">
        <v>4.1000000000000002E-2</v>
      </c>
      <c r="P453">
        <v>25.398</v>
      </c>
      <c r="R453">
        <v>3.0000000000000001E-3</v>
      </c>
      <c r="T453">
        <v>1.4999999999999999E-2</v>
      </c>
      <c r="U453">
        <v>23.388000000000002</v>
      </c>
      <c r="V453">
        <v>0.19700000000000001</v>
      </c>
      <c r="W453">
        <v>10.584</v>
      </c>
      <c r="Y453">
        <v>2E-3</v>
      </c>
      <c r="Z453">
        <v>1E-3</v>
      </c>
      <c r="AA453">
        <v>1E-3</v>
      </c>
    </row>
    <row r="454" spans="1:27" x14ac:dyDescent="0.3">
      <c r="A454" t="s">
        <v>1802</v>
      </c>
      <c r="B454" t="s">
        <v>1803</v>
      </c>
      <c r="C454" t="s">
        <v>1804</v>
      </c>
      <c r="D454" s="1" t="str">
        <f t="shared" si="61"/>
        <v>21:1191</v>
      </c>
      <c r="E454" s="1" t="str">
        <f t="shared" si="60"/>
        <v>21:0387</v>
      </c>
      <c r="F454" t="s">
        <v>1805</v>
      </c>
      <c r="G454" t="s">
        <v>1806</v>
      </c>
      <c r="I454">
        <v>65.954635999999994</v>
      </c>
      <c r="J454">
        <v>-86.8989069</v>
      </c>
      <c r="K454" s="1" t="str">
        <f t="shared" si="59"/>
        <v>Till</v>
      </c>
      <c r="L454" s="1" t="str">
        <f t="shared" si="62"/>
        <v>Grain Mount: 0.25 – 0.50 mm (carbon coated)</v>
      </c>
      <c r="M454">
        <v>1</v>
      </c>
      <c r="N454">
        <v>53.948</v>
      </c>
      <c r="O454">
        <v>3.3000000000000002E-2</v>
      </c>
      <c r="P454">
        <v>1.089</v>
      </c>
      <c r="R454">
        <v>0.68899999999999995</v>
      </c>
      <c r="T454">
        <v>15.603</v>
      </c>
      <c r="U454">
        <v>23.65</v>
      </c>
      <c r="V454">
        <v>0.20100000000000001</v>
      </c>
      <c r="W454">
        <v>3.8340000000000001</v>
      </c>
      <c r="Y454">
        <v>0.05</v>
      </c>
      <c r="Z454">
        <v>0.64400000000000002</v>
      </c>
      <c r="AA454">
        <v>1E-3</v>
      </c>
    </row>
    <row r="455" spans="1:27" x14ac:dyDescent="0.3">
      <c r="A455" t="s">
        <v>1807</v>
      </c>
      <c r="B455" t="s">
        <v>1808</v>
      </c>
      <c r="C455" t="s">
        <v>1809</v>
      </c>
      <c r="D455" s="1" t="str">
        <f t="shared" si="61"/>
        <v>21:1191</v>
      </c>
      <c r="E455" s="1" t="str">
        <f t="shared" si="60"/>
        <v>21:0387</v>
      </c>
      <c r="F455" t="s">
        <v>1805</v>
      </c>
      <c r="G455" t="s">
        <v>1810</v>
      </c>
      <c r="I455">
        <v>65.954635999999994</v>
      </c>
      <c r="J455">
        <v>-86.8989069</v>
      </c>
      <c r="K455" s="1" t="str">
        <f t="shared" si="59"/>
        <v>Till</v>
      </c>
      <c r="L455" s="1" t="str">
        <f t="shared" si="62"/>
        <v>Grain Mount: 0.25 – 0.50 mm (carbon coated)</v>
      </c>
      <c r="M455">
        <v>1</v>
      </c>
      <c r="N455">
        <v>54.012</v>
      </c>
      <c r="O455">
        <v>2.9000000000000001E-2</v>
      </c>
      <c r="P455">
        <v>1.0609999999999999</v>
      </c>
      <c r="R455">
        <v>0.45500000000000002</v>
      </c>
      <c r="T455">
        <v>15.624000000000001</v>
      </c>
      <c r="U455">
        <v>23.797000000000001</v>
      </c>
      <c r="V455">
        <v>0.25700000000000001</v>
      </c>
      <c r="W455">
        <v>4.0030000000000001</v>
      </c>
      <c r="Y455">
        <v>1.7000000000000001E-2</v>
      </c>
      <c r="Z455">
        <v>0.55000000000000004</v>
      </c>
      <c r="AA455">
        <v>1E-3</v>
      </c>
    </row>
    <row r="456" spans="1:27" x14ac:dyDescent="0.3">
      <c r="A456" t="s">
        <v>1811</v>
      </c>
      <c r="B456" t="s">
        <v>1812</v>
      </c>
      <c r="C456" t="s">
        <v>1813</v>
      </c>
      <c r="D456" s="1" t="str">
        <f t="shared" si="61"/>
        <v>21:1191</v>
      </c>
      <c r="E456" s="1" t="str">
        <f t="shared" si="60"/>
        <v>21:0387</v>
      </c>
      <c r="F456" t="s">
        <v>1814</v>
      </c>
      <c r="G456" t="s">
        <v>1815</v>
      </c>
      <c r="I456">
        <v>65.923607200000006</v>
      </c>
      <c r="J456">
        <v>-86.754395400000007</v>
      </c>
      <c r="K456" s="1" t="str">
        <f t="shared" si="59"/>
        <v>Till</v>
      </c>
      <c r="L456" s="1" t="str">
        <f t="shared" si="62"/>
        <v>Grain Mount: 0.25 – 0.50 mm (carbon coated)</v>
      </c>
      <c r="M456">
        <v>1</v>
      </c>
      <c r="N456">
        <v>54.04</v>
      </c>
      <c r="O456">
        <v>4.5999999999999999E-2</v>
      </c>
      <c r="P456">
        <v>1.0760000000000001</v>
      </c>
      <c r="R456">
        <v>0.60299999999999998</v>
      </c>
      <c r="T456">
        <v>16.446999999999999</v>
      </c>
      <c r="U456">
        <v>23.077999999999999</v>
      </c>
      <c r="V456">
        <v>0.122</v>
      </c>
      <c r="W456">
        <v>3.3849999999999998</v>
      </c>
      <c r="Y456">
        <v>2.4E-2</v>
      </c>
      <c r="Z456">
        <v>0.58499999999999996</v>
      </c>
      <c r="AA456">
        <v>2E-3</v>
      </c>
    </row>
    <row r="457" spans="1:27" x14ac:dyDescent="0.3">
      <c r="A457" t="s">
        <v>1816</v>
      </c>
      <c r="B457" t="s">
        <v>1817</v>
      </c>
      <c r="C457" t="s">
        <v>1818</v>
      </c>
      <c r="D457" s="1" t="str">
        <f t="shared" si="61"/>
        <v>21:1191</v>
      </c>
      <c r="E457" s="1" t="str">
        <f t="shared" si="60"/>
        <v>21:0387</v>
      </c>
      <c r="F457" t="s">
        <v>1819</v>
      </c>
      <c r="G457" t="s">
        <v>1820</v>
      </c>
      <c r="I457">
        <v>65.838950100000005</v>
      </c>
      <c r="J457">
        <v>-86.697927800000002</v>
      </c>
      <c r="K457" s="1" t="str">
        <f>HYPERLINK("http://geochem.nrcan.gc.ca/cdogs/content/kwd/kwd020101_e.htm", "Diamicton")</f>
        <v>Diamicton</v>
      </c>
      <c r="L457" s="1" t="str">
        <f t="shared" si="62"/>
        <v>Grain Mount: 0.25 – 0.50 mm (carbon coated)</v>
      </c>
      <c r="M457">
        <v>1</v>
      </c>
      <c r="N457">
        <v>54.204999999999998</v>
      </c>
      <c r="O457">
        <v>0.04</v>
      </c>
      <c r="P457">
        <v>1.111</v>
      </c>
      <c r="R457">
        <v>0.63200000000000001</v>
      </c>
      <c r="T457">
        <v>15.849</v>
      </c>
      <c r="U457">
        <v>22.802</v>
      </c>
      <c r="V457">
        <v>0.16900000000000001</v>
      </c>
      <c r="W457">
        <v>4.7389999999999999</v>
      </c>
      <c r="Y457">
        <v>4.4999999999999998E-2</v>
      </c>
      <c r="Z457">
        <v>0.61899999999999999</v>
      </c>
      <c r="AA457">
        <v>1E-3</v>
      </c>
    </row>
    <row r="458" spans="1:27" x14ac:dyDescent="0.3">
      <c r="A458" t="s">
        <v>1821</v>
      </c>
      <c r="B458" t="s">
        <v>1822</v>
      </c>
      <c r="C458" t="s">
        <v>1823</v>
      </c>
      <c r="D458" s="1" t="str">
        <f t="shared" si="61"/>
        <v>21:1191</v>
      </c>
      <c r="E458" s="1" t="str">
        <f t="shared" si="60"/>
        <v>21:0387</v>
      </c>
      <c r="F458" t="s">
        <v>1824</v>
      </c>
      <c r="G458" t="s">
        <v>1825</v>
      </c>
      <c r="I458">
        <v>66.534767900000006</v>
      </c>
      <c r="J458">
        <v>-86.241804200000004</v>
      </c>
      <c r="K458" s="1" t="str">
        <f t="shared" ref="K458:K489" si="63">HYPERLINK("http://geochem.nrcan.gc.ca/cdogs/content/kwd/kwd020044_e.htm", "Till")</f>
        <v>Till</v>
      </c>
      <c r="L458" s="1" t="str">
        <f t="shared" si="62"/>
        <v>Grain Mount: 0.25 – 0.50 mm (carbon coated)</v>
      </c>
      <c r="M458">
        <v>1</v>
      </c>
      <c r="N458">
        <v>54.036000000000001</v>
      </c>
      <c r="O458">
        <v>3.5000000000000003E-2</v>
      </c>
      <c r="P458">
        <v>1.7110000000000001</v>
      </c>
      <c r="R458">
        <v>0.59</v>
      </c>
      <c r="T458">
        <v>16.161999999999999</v>
      </c>
      <c r="U458">
        <v>22.186</v>
      </c>
      <c r="V458">
        <v>0.13600000000000001</v>
      </c>
      <c r="W458">
        <v>4.0830000000000002</v>
      </c>
      <c r="Y458">
        <v>5.8999999999999997E-2</v>
      </c>
      <c r="Z458">
        <v>0.57399999999999995</v>
      </c>
      <c r="AA458">
        <v>1E-3</v>
      </c>
    </row>
    <row r="459" spans="1:27" x14ac:dyDescent="0.3">
      <c r="A459" t="s">
        <v>1826</v>
      </c>
      <c r="B459" t="s">
        <v>1827</v>
      </c>
      <c r="C459" t="s">
        <v>1828</v>
      </c>
      <c r="D459" s="1" t="str">
        <f t="shared" si="61"/>
        <v>21:1191</v>
      </c>
      <c r="E459" s="1" t="str">
        <f t="shared" si="60"/>
        <v>21:0387</v>
      </c>
      <c r="F459" t="s">
        <v>1824</v>
      </c>
      <c r="G459" t="s">
        <v>1829</v>
      </c>
      <c r="I459">
        <v>66.534767900000006</v>
      </c>
      <c r="J459">
        <v>-86.241804200000004</v>
      </c>
      <c r="K459" s="1" t="str">
        <f t="shared" si="63"/>
        <v>Till</v>
      </c>
      <c r="L459" s="1" t="str">
        <f t="shared" si="62"/>
        <v>Grain Mount: 0.25 – 0.50 mm (carbon coated)</v>
      </c>
      <c r="M459">
        <v>1</v>
      </c>
      <c r="N459">
        <v>53.942</v>
      </c>
      <c r="O459">
        <v>6.3E-2</v>
      </c>
      <c r="P459">
        <v>1.129</v>
      </c>
      <c r="R459">
        <v>0.436</v>
      </c>
      <c r="T459">
        <v>16.082999999999998</v>
      </c>
      <c r="U459">
        <v>23.14</v>
      </c>
      <c r="V459">
        <v>0.124</v>
      </c>
      <c r="W459">
        <v>4.1609999999999996</v>
      </c>
      <c r="Y459">
        <v>2.7E-2</v>
      </c>
      <c r="Z459">
        <v>0.48699999999999999</v>
      </c>
      <c r="AA459">
        <v>1E-3</v>
      </c>
    </row>
    <row r="460" spans="1:27" x14ac:dyDescent="0.3">
      <c r="A460" t="s">
        <v>1830</v>
      </c>
      <c r="B460" t="s">
        <v>1831</v>
      </c>
      <c r="C460" t="s">
        <v>1832</v>
      </c>
      <c r="D460" s="1" t="str">
        <f t="shared" si="61"/>
        <v>21:1191</v>
      </c>
      <c r="E460" s="1" t="str">
        <f t="shared" si="60"/>
        <v>21:0387</v>
      </c>
      <c r="F460" t="s">
        <v>1824</v>
      </c>
      <c r="G460" t="s">
        <v>1833</v>
      </c>
      <c r="I460">
        <v>66.534767900000006</v>
      </c>
      <c r="J460">
        <v>-86.241804200000004</v>
      </c>
      <c r="K460" s="1" t="str">
        <f t="shared" si="63"/>
        <v>Till</v>
      </c>
      <c r="L460" s="1" t="str">
        <f t="shared" si="62"/>
        <v>Grain Mount: 0.25 – 0.50 mm (carbon coated)</v>
      </c>
      <c r="M460">
        <v>1</v>
      </c>
      <c r="N460">
        <v>54.082999999999998</v>
      </c>
      <c r="O460">
        <v>0.01</v>
      </c>
      <c r="P460">
        <v>0.86899999999999999</v>
      </c>
      <c r="R460">
        <v>0.57499999999999996</v>
      </c>
      <c r="T460">
        <v>16.138000000000002</v>
      </c>
      <c r="U460">
        <v>23.344999999999999</v>
      </c>
      <c r="V460">
        <v>0.216</v>
      </c>
      <c r="W460">
        <v>4.0279999999999996</v>
      </c>
      <c r="Y460">
        <v>5.5E-2</v>
      </c>
      <c r="Z460">
        <v>0.436</v>
      </c>
      <c r="AA460">
        <v>1E-3</v>
      </c>
    </row>
    <row r="461" spans="1:27" x14ac:dyDescent="0.3">
      <c r="A461" t="s">
        <v>1834</v>
      </c>
      <c r="B461" t="s">
        <v>1835</v>
      </c>
      <c r="C461" t="s">
        <v>1836</v>
      </c>
      <c r="D461" s="1" t="str">
        <f t="shared" si="61"/>
        <v>21:1191</v>
      </c>
      <c r="E461" s="1" t="str">
        <f t="shared" si="60"/>
        <v>21:0387</v>
      </c>
      <c r="F461" t="s">
        <v>1824</v>
      </c>
      <c r="G461" t="s">
        <v>1837</v>
      </c>
      <c r="I461">
        <v>66.534767900000006</v>
      </c>
      <c r="J461">
        <v>-86.241804200000004</v>
      </c>
      <c r="K461" s="1" t="str">
        <f t="shared" si="63"/>
        <v>Till</v>
      </c>
      <c r="L461" s="1" t="str">
        <f t="shared" si="62"/>
        <v>Grain Mount: 0.25 – 0.50 mm (carbon coated)</v>
      </c>
      <c r="M461">
        <v>1</v>
      </c>
      <c r="N461">
        <v>54.06</v>
      </c>
      <c r="O461">
        <v>2.8000000000000001E-2</v>
      </c>
      <c r="P461">
        <v>1.446</v>
      </c>
      <c r="R461">
        <v>0.60199999999999998</v>
      </c>
      <c r="T461">
        <v>16.463999999999999</v>
      </c>
      <c r="U461">
        <v>22.533000000000001</v>
      </c>
      <c r="V461">
        <v>0.14099999999999999</v>
      </c>
      <c r="W461">
        <v>3.7919999999999998</v>
      </c>
      <c r="Y461">
        <v>4.7E-2</v>
      </c>
      <c r="Z461">
        <v>0.67100000000000004</v>
      </c>
      <c r="AA461">
        <v>1E-3</v>
      </c>
    </row>
    <row r="462" spans="1:27" x14ac:dyDescent="0.3">
      <c r="A462" t="s">
        <v>1838</v>
      </c>
      <c r="B462" t="s">
        <v>1839</v>
      </c>
      <c r="C462" t="s">
        <v>1840</v>
      </c>
      <c r="D462" s="1" t="str">
        <f t="shared" si="61"/>
        <v>21:1191</v>
      </c>
      <c r="E462" s="1" t="str">
        <f t="shared" si="60"/>
        <v>21:0387</v>
      </c>
      <c r="F462" t="s">
        <v>1824</v>
      </c>
      <c r="G462" t="s">
        <v>1841</v>
      </c>
      <c r="I462">
        <v>66.534767900000006</v>
      </c>
      <c r="J462">
        <v>-86.241804200000004</v>
      </c>
      <c r="K462" s="1" t="str">
        <f t="shared" si="63"/>
        <v>Till</v>
      </c>
      <c r="L462" s="1" t="str">
        <f t="shared" si="62"/>
        <v>Grain Mount: 0.25 – 0.50 mm (carbon coated)</v>
      </c>
      <c r="M462">
        <v>1</v>
      </c>
      <c r="N462">
        <v>54.393999999999998</v>
      </c>
      <c r="O462">
        <v>3.4000000000000002E-2</v>
      </c>
      <c r="P462">
        <v>1.109</v>
      </c>
      <c r="R462">
        <v>0.42599999999999999</v>
      </c>
      <c r="T462">
        <v>16.215</v>
      </c>
      <c r="U462">
        <v>23.035</v>
      </c>
      <c r="V462">
        <v>0.109</v>
      </c>
      <c r="W462">
        <v>3.8490000000000002</v>
      </c>
      <c r="Y462">
        <v>3.2000000000000001E-2</v>
      </c>
      <c r="Z462">
        <v>0.56599999999999995</v>
      </c>
      <c r="AA462">
        <v>1E-3</v>
      </c>
    </row>
    <row r="463" spans="1:27" x14ac:dyDescent="0.3">
      <c r="A463" t="s">
        <v>1842</v>
      </c>
      <c r="B463" t="s">
        <v>1843</v>
      </c>
      <c r="C463" t="s">
        <v>1844</v>
      </c>
      <c r="D463" s="1" t="str">
        <f t="shared" si="61"/>
        <v>21:1191</v>
      </c>
      <c r="E463" s="1" t="str">
        <f t="shared" si="60"/>
        <v>21:0387</v>
      </c>
      <c r="F463" t="s">
        <v>1824</v>
      </c>
      <c r="G463" t="s">
        <v>1845</v>
      </c>
      <c r="I463">
        <v>66.534767900000006</v>
      </c>
      <c r="J463">
        <v>-86.241804200000004</v>
      </c>
      <c r="K463" s="1" t="str">
        <f t="shared" si="63"/>
        <v>Till</v>
      </c>
      <c r="L463" s="1" t="str">
        <f t="shared" si="62"/>
        <v>Grain Mount: 0.25 – 0.50 mm (carbon coated)</v>
      </c>
      <c r="M463">
        <v>1</v>
      </c>
      <c r="N463">
        <v>54.148000000000003</v>
      </c>
      <c r="O463">
        <v>5.2999999999999999E-2</v>
      </c>
      <c r="P463">
        <v>1.165</v>
      </c>
      <c r="R463">
        <v>0.61899999999999999</v>
      </c>
      <c r="T463">
        <v>16.266999999999999</v>
      </c>
      <c r="U463">
        <v>22.919</v>
      </c>
      <c r="V463">
        <v>0.13</v>
      </c>
      <c r="W463">
        <v>3.7949999999999999</v>
      </c>
      <c r="Y463">
        <v>6.5000000000000002E-2</v>
      </c>
      <c r="Z463">
        <v>0.56399999999999995</v>
      </c>
      <c r="AA463">
        <v>1E-3</v>
      </c>
    </row>
    <row r="464" spans="1:27" x14ac:dyDescent="0.3">
      <c r="A464" t="s">
        <v>1846</v>
      </c>
      <c r="B464" t="s">
        <v>1847</v>
      </c>
      <c r="C464" t="s">
        <v>1848</v>
      </c>
      <c r="D464" s="1" t="str">
        <f t="shared" si="61"/>
        <v>21:1191</v>
      </c>
      <c r="E464" s="1" t="str">
        <f t="shared" si="60"/>
        <v>21:0387</v>
      </c>
      <c r="F464" t="s">
        <v>1824</v>
      </c>
      <c r="G464" t="s">
        <v>1849</v>
      </c>
      <c r="I464">
        <v>66.534767900000006</v>
      </c>
      <c r="J464">
        <v>-86.241804200000004</v>
      </c>
      <c r="K464" s="1" t="str">
        <f t="shared" si="63"/>
        <v>Till</v>
      </c>
      <c r="L464" s="1" t="str">
        <f t="shared" si="62"/>
        <v>Grain Mount: 0.25 – 0.50 mm (carbon coated)</v>
      </c>
      <c r="M464">
        <v>1</v>
      </c>
      <c r="N464">
        <v>54.432000000000002</v>
      </c>
      <c r="O464">
        <v>1.9E-2</v>
      </c>
      <c r="P464">
        <v>1.056</v>
      </c>
      <c r="R464">
        <v>0.33400000000000002</v>
      </c>
      <c r="T464">
        <v>18.047000000000001</v>
      </c>
      <c r="U464">
        <v>18.446999999999999</v>
      </c>
      <c r="V464">
        <v>0.247</v>
      </c>
      <c r="W464">
        <v>7.5140000000000002</v>
      </c>
      <c r="Y464">
        <v>7.0000000000000007E-2</v>
      </c>
      <c r="Z464">
        <v>0.52300000000000002</v>
      </c>
      <c r="AA464">
        <v>1E-3</v>
      </c>
    </row>
    <row r="465" spans="1:27" x14ac:dyDescent="0.3">
      <c r="A465" t="s">
        <v>1850</v>
      </c>
      <c r="B465" t="s">
        <v>1851</v>
      </c>
      <c r="C465" t="s">
        <v>1852</v>
      </c>
      <c r="D465" s="1" t="str">
        <f t="shared" si="61"/>
        <v>21:1191</v>
      </c>
      <c r="E465" s="1" t="str">
        <f t="shared" si="60"/>
        <v>21:0387</v>
      </c>
      <c r="F465" t="s">
        <v>1824</v>
      </c>
      <c r="G465" t="s">
        <v>1853</v>
      </c>
      <c r="I465">
        <v>66.534767900000006</v>
      </c>
      <c r="J465">
        <v>-86.241804200000004</v>
      </c>
      <c r="K465" s="1" t="str">
        <f t="shared" si="63"/>
        <v>Till</v>
      </c>
      <c r="L465" s="1" t="str">
        <f t="shared" si="62"/>
        <v>Grain Mount: 0.25 – 0.50 mm (carbon coated)</v>
      </c>
      <c r="M465">
        <v>1</v>
      </c>
      <c r="N465">
        <v>54.280999999999999</v>
      </c>
      <c r="O465">
        <v>0.04</v>
      </c>
      <c r="P465">
        <v>1.3180000000000001</v>
      </c>
      <c r="R465">
        <v>0.85199999999999998</v>
      </c>
      <c r="T465">
        <v>15.962999999999999</v>
      </c>
      <c r="U465">
        <v>22.876999999999999</v>
      </c>
      <c r="V465">
        <v>0.128</v>
      </c>
      <c r="W465">
        <v>3.48</v>
      </c>
      <c r="Y465">
        <v>5.2999999999999999E-2</v>
      </c>
      <c r="Z465">
        <v>0.75</v>
      </c>
      <c r="AA465">
        <v>1E-3</v>
      </c>
    </row>
    <row r="466" spans="1:27" x14ac:dyDescent="0.3">
      <c r="A466" t="s">
        <v>1854</v>
      </c>
      <c r="B466" t="s">
        <v>1855</v>
      </c>
      <c r="C466" t="s">
        <v>1856</v>
      </c>
      <c r="D466" s="1" t="str">
        <f t="shared" si="61"/>
        <v>21:1191</v>
      </c>
      <c r="E466" s="1" t="str">
        <f t="shared" si="60"/>
        <v>21:0387</v>
      </c>
      <c r="F466" t="s">
        <v>1824</v>
      </c>
      <c r="G466" t="s">
        <v>1857</v>
      </c>
      <c r="I466">
        <v>66.534767900000006</v>
      </c>
      <c r="J466">
        <v>-86.241804200000004</v>
      </c>
      <c r="K466" s="1" t="str">
        <f t="shared" si="63"/>
        <v>Till</v>
      </c>
      <c r="L466" s="1" t="str">
        <f t="shared" si="62"/>
        <v>Grain Mount: 0.25 – 0.50 mm (carbon coated)</v>
      </c>
      <c r="M466">
        <v>1</v>
      </c>
      <c r="N466">
        <v>53.83</v>
      </c>
      <c r="O466">
        <v>2.8000000000000001E-2</v>
      </c>
      <c r="P466">
        <v>1.194</v>
      </c>
      <c r="R466">
        <v>0.42699999999999999</v>
      </c>
      <c r="T466">
        <v>15.894</v>
      </c>
      <c r="U466">
        <v>23.140999999999998</v>
      </c>
      <c r="V466">
        <v>0.16300000000000001</v>
      </c>
      <c r="W466">
        <v>4.2720000000000002</v>
      </c>
      <c r="Y466">
        <v>3.6999999999999998E-2</v>
      </c>
      <c r="Z466">
        <v>0.51100000000000001</v>
      </c>
      <c r="AA466">
        <v>1E-3</v>
      </c>
    </row>
    <row r="467" spans="1:27" x14ac:dyDescent="0.3">
      <c r="A467" t="s">
        <v>1858</v>
      </c>
      <c r="B467" t="s">
        <v>1859</v>
      </c>
      <c r="C467" t="s">
        <v>1860</v>
      </c>
      <c r="D467" s="1" t="str">
        <f t="shared" si="61"/>
        <v>21:1191</v>
      </c>
      <c r="E467" s="1" t="str">
        <f t="shared" si="60"/>
        <v>21:0387</v>
      </c>
      <c r="F467" t="s">
        <v>1824</v>
      </c>
      <c r="G467" t="s">
        <v>1861</v>
      </c>
      <c r="I467">
        <v>66.534767900000006</v>
      </c>
      <c r="J467">
        <v>-86.241804200000004</v>
      </c>
      <c r="K467" s="1" t="str">
        <f t="shared" si="63"/>
        <v>Till</v>
      </c>
      <c r="L467" s="1" t="str">
        <f t="shared" ref="L467:L475" si="64">HYPERLINK("http://geochem.nrcan.gc.ca/cdogs/content/kwd/kwd080107_e.htm", "Grain Mount: 0.25 – 0.50 mm (carbon coated)")</f>
        <v>Grain Mount: 0.25 – 0.50 mm (carbon coated)</v>
      </c>
      <c r="M467">
        <v>1</v>
      </c>
      <c r="N467">
        <v>54.286000000000001</v>
      </c>
      <c r="O467">
        <v>0.03</v>
      </c>
      <c r="P467">
        <v>0.94</v>
      </c>
      <c r="R467">
        <v>0.23699999999999999</v>
      </c>
      <c r="T467">
        <v>16.617999999999999</v>
      </c>
      <c r="U467">
        <v>23.257999999999999</v>
      </c>
      <c r="V467">
        <v>0.11600000000000001</v>
      </c>
      <c r="W467">
        <v>3.7050000000000001</v>
      </c>
      <c r="Y467">
        <v>1.4E-2</v>
      </c>
      <c r="Z467">
        <v>0.41599999999999998</v>
      </c>
      <c r="AA467">
        <v>1E-3</v>
      </c>
    </row>
    <row r="468" spans="1:27" x14ac:dyDescent="0.3">
      <c r="A468" t="s">
        <v>1862</v>
      </c>
      <c r="B468" t="s">
        <v>1863</v>
      </c>
      <c r="C468" t="s">
        <v>1864</v>
      </c>
      <c r="D468" s="1" t="str">
        <f t="shared" si="61"/>
        <v>21:1191</v>
      </c>
      <c r="E468" s="1" t="str">
        <f t="shared" si="60"/>
        <v>21:0387</v>
      </c>
      <c r="F468" t="s">
        <v>1824</v>
      </c>
      <c r="G468" t="s">
        <v>1865</v>
      </c>
      <c r="I468">
        <v>66.534767900000006</v>
      </c>
      <c r="J468">
        <v>-86.241804200000004</v>
      </c>
      <c r="K468" s="1" t="str">
        <f t="shared" si="63"/>
        <v>Till</v>
      </c>
      <c r="L468" s="1" t="str">
        <f t="shared" si="64"/>
        <v>Grain Mount: 0.25 – 0.50 mm (carbon coated)</v>
      </c>
      <c r="M468">
        <v>1</v>
      </c>
      <c r="N468">
        <v>53.790999999999997</v>
      </c>
      <c r="O468">
        <v>1.2999999999999999E-2</v>
      </c>
      <c r="P468">
        <v>1.4950000000000001</v>
      </c>
      <c r="R468">
        <v>0.58299999999999996</v>
      </c>
      <c r="T468">
        <v>16.298999999999999</v>
      </c>
      <c r="U468">
        <v>21.565000000000001</v>
      </c>
      <c r="V468">
        <v>0.188</v>
      </c>
      <c r="W468">
        <v>4.6340000000000003</v>
      </c>
      <c r="Y468">
        <v>5.2999999999999999E-2</v>
      </c>
      <c r="Z468">
        <v>0.54700000000000004</v>
      </c>
      <c r="AA468">
        <v>1E-3</v>
      </c>
    </row>
    <row r="469" spans="1:27" x14ac:dyDescent="0.3">
      <c r="A469" t="s">
        <v>1866</v>
      </c>
      <c r="B469" t="s">
        <v>1867</v>
      </c>
      <c r="C469" t="s">
        <v>1868</v>
      </c>
      <c r="D469" s="1" t="str">
        <f t="shared" si="61"/>
        <v>21:1191</v>
      </c>
      <c r="E469" s="1" t="str">
        <f t="shared" si="60"/>
        <v>21:0387</v>
      </c>
      <c r="F469" t="s">
        <v>1824</v>
      </c>
      <c r="G469" t="s">
        <v>1869</v>
      </c>
      <c r="I469">
        <v>66.534767900000006</v>
      </c>
      <c r="J469">
        <v>-86.241804200000004</v>
      </c>
      <c r="K469" s="1" t="str">
        <f t="shared" si="63"/>
        <v>Till</v>
      </c>
      <c r="L469" s="1" t="str">
        <f t="shared" si="64"/>
        <v>Grain Mount: 0.25 – 0.50 mm (carbon coated)</v>
      </c>
      <c r="M469">
        <v>1</v>
      </c>
      <c r="N469">
        <v>52.326000000000001</v>
      </c>
      <c r="O469">
        <v>4.4999999999999998E-2</v>
      </c>
      <c r="P469">
        <v>2.589</v>
      </c>
      <c r="R469">
        <v>1.3759999999999999</v>
      </c>
      <c r="T469">
        <v>14.612</v>
      </c>
      <c r="U469">
        <v>21.513000000000002</v>
      </c>
      <c r="V469">
        <v>0.255</v>
      </c>
      <c r="W469">
        <v>5.18</v>
      </c>
      <c r="Y469">
        <v>0.13100000000000001</v>
      </c>
      <c r="Z469">
        <v>0.91500000000000004</v>
      </c>
      <c r="AA469">
        <v>1E-3</v>
      </c>
    </row>
    <row r="470" spans="1:27" x14ac:dyDescent="0.3">
      <c r="A470" t="s">
        <v>1870</v>
      </c>
      <c r="B470" t="s">
        <v>1871</v>
      </c>
      <c r="C470" t="s">
        <v>1872</v>
      </c>
      <c r="D470" s="1" t="str">
        <f t="shared" si="61"/>
        <v>21:1191</v>
      </c>
      <c r="E470" s="1" t="str">
        <f t="shared" si="60"/>
        <v>21:0387</v>
      </c>
      <c r="F470" t="s">
        <v>1824</v>
      </c>
      <c r="G470" t="s">
        <v>1873</v>
      </c>
      <c r="I470">
        <v>66.534767900000006</v>
      </c>
      <c r="J470">
        <v>-86.241804200000004</v>
      </c>
      <c r="K470" s="1" t="str">
        <f t="shared" si="63"/>
        <v>Till</v>
      </c>
      <c r="L470" s="1" t="str">
        <f t="shared" si="64"/>
        <v>Grain Mount: 0.25 – 0.50 mm (carbon coated)</v>
      </c>
      <c r="M470">
        <v>1</v>
      </c>
      <c r="N470">
        <v>54.103999999999999</v>
      </c>
      <c r="O470">
        <v>2.7E-2</v>
      </c>
      <c r="P470">
        <v>1.619</v>
      </c>
      <c r="R470">
        <v>1.038</v>
      </c>
      <c r="T470">
        <v>15.661</v>
      </c>
      <c r="U470">
        <v>22.766999999999999</v>
      </c>
      <c r="V470">
        <v>0.14299999999999999</v>
      </c>
      <c r="W470">
        <v>3.5</v>
      </c>
      <c r="Y470">
        <v>6.2E-2</v>
      </c>
      <c r="Z470">
        <v>0.85499999999999998</v>
      </c>
      <c r="AA470">
        <v>1E-3</v>
      </c>
    </row>
    <row r="471" spans="1:27" x14ac:dyDescent="0.3">
      <c r="A471" t="s">
        <v>1874</v>
      </c>
      <c r="B471" t="s">
        <v>1875</v>
      </c>
      <c r="C471" t="s">
        <v>1876</v>
      </c>
      <c r="D471" s="1" t="str">
        <f t="shared" si="61"/>
        <v>21:1191</v>
      </c>
      <c r="E471" s="1" t="str">
        <f t="shared" si="60"/>
        <v>21:0387</v>
      </c>
      <c r="F471" t="s">
        <v>1824</v>
      </c>
      <c r="G471" t="s">
        <v>1877</v>
      </c>
      <c r="I471">
        <v>66.534767900000006</v>
      </c>
      <c r="J471">
        <v>-86.241804200000004</v>
      </c>
      <c r="K471" s="1" t="str">
        <f t="shared" si="63"/>
        <v>Till</v>
      </c>
      <c r="L471" s="1" t="str">
        <f t="shared" si="64"/>
        <v>Grain Mount: 0.25 – 0.50 mm (carbon coated)</v>
      </c>
      <c r="M471">
        <v>1</v>
      </c>
      <c r="N471">
        <v>54.317999999999998</v>
      </c>
      <c r="O471">
        <v>3.3000000000000002E-2</v>
      </c>
      <c r="P471">
        <v>0.60399999999999998</v>
      </c>
      <c r="R471">
        <v>0.38600000000000001</v>
      </c>
      <c r="T471">
        <v>15.994</v>
      </c>
      <c r="U471">
        <v>24.245999999999999</v>
      </c>
      <c r="V471">
        <v>0.17199999999999999</v>
      </c>
      <c r="W471">
        <v>3.7090000000000001</v>
      </c>
      <c r="Y471">
        <v>8.5999999999999993E-2</v>
      </c>
      <c r="Z471">
        <v>0.374</v>
      </c>
      <c r="AA471">
        <v>1E-3</v>
      </c>
    </row>
    <row r="472" spans="1:27" x14ac:dyDescent="0.3">
      <c r="A472" t="s">
        <v>1878</v>
      </c>
      <c r="B472" t="s">
        <v>1879</v>
      </c>
      <c r="C472" t="s">
        <v>1880</v>
      </c>
      <c r="D472" s="1" t="str">
        <f t="shared" si="61"/>
        <v>21:1191</v>
      </c>
      <c r="E472" s="1" t="str">
        <f t="shared" si="60"/>
        <v>21:0387</v>
      </c>
      <c r="F472" t="s">
        <v>1824</v>
      </c>
      <c r="G472" t="s">
        <v>1881</v>
      </c>
      <c r="I472">
        <v>66.534767900000006</v>
      </c>
      <c r="J472">
        <v>-86.241804200000004</v>
      </c>
      <c r="K472" s="1" t="str">
        <f t="shared" si="63"/>
        <v>Till</v>
      </c>
      <c r="L472" s="1" t="str">
        <f t="shared" si="64"/>
        <v>Grain Mount: 0.25 – 0.50 mm (carbon coated)</v>
      </c>
      <c r="M472">
        <v>1</v>
      </c>
      <c r="N472">
        <v>55.161999999999999</v>
      </c>
      <c r="O472">
        <v>3.9E-2</v>
      </c>
      <c r="P472">
        <v>1.1659999999999999</v>
      </c>
      <c r="R472">
        <v>0.38600000000000001</v>
      </c>
      <c r="T472">
        <v>18.343</v>
      </c>
      <c r="U472">
        <v>18.513000000000002</v>
      </c>
      <c r="V472">
        <v>0.13200000000000001</v>
      </c>
      <c r="W472">
        <v>6.9870000000000001</v>
      </c>
      <c r="Y472">
        <v>0.04</v>
      </c>
      <c r="Z472">
        <v>0.53400000000000003</v>
      </c>
      <c r="AA472">
        <v>1E-3</v>
      </c>
    </row>
    <row r="473" spans="1:27" x14ac:dyDescent="0.3">
      <c r="A473" t="s">
        <v>1882</v>
      </c>
      <c r="B473" t="s">
        <v>1883</v>
      </c>
      <c r="C473" t="s">
        <v>1884</v>
      </c>
      <c r="D473" s="1" t="str">
        <f t="shared" si="61"/>
        <v>21:1191</v>
      </c>
      <c r="E473" s="1" t="str">
        <f t="shared" si="60"/>
        <v>21:0387</v>
      </c>
      <c r="F473" t="s">
        <v>1824</v>
      </c>
      <c r="G473" t="s">
        <v>1885</v>
      </c>
      <c r="I473">
        <v>66.534767900000006</v>
      </c>
      <c r="J473">
        <v>-86.241804200000004</v>
      </c>
      <c r="K473" s="1" t="str">
        <f t="shared" si="63"/>
        <v>Till</v>
      </c>
      <c r="L473" s="1" t="str">
        <f t="shared" si="64"/>
        <v>Grain Mount: 0.25 – 0.50 mm (carbon coated)</v>
      </c>
      <c r="M473">
        <v>1</v>
      </c>
      <c r="N473">
        <v>54.341999999999999</v>
      </c>
      <c r="O473">
        <v>0.01</v>
      </c>
      <c r="P473">
        <v>0.88100000000000001</v>
      </c>
      <c r="R473">
        <v>0.41399999999999998</v>
      </c>
      <c r="T473">
        <v>16.227</v>
      </c>
      <c r="U473">
        <v>23.271000000000001</v>
      </c>
      <c r="V473">
        <v>0.193</v>
      </c>
      <c r="W473">
        <v>3.847</v>
      </c>
      <c r="Y473">
        <v>5.8000000000000003E-2</v>
      </c>
      <c r="Z473">
        <v>0.5</v>
      </c>
      <c r="AA473">
        <v>1E-3</v>
      </c>
    </row>
    <row r="474" spans="1:27" x14ac:dyDescent="0.3">
      <c r="A474" t="s">
        <v>1886</v>
      </c>
      <c r="B474" t="s">
        <v>1887</v>
      </c>
      <c r="C474" t="s">
        <v>1888</v>
      </c>
      <c r="D474" s="1" t="str">
        <f t="shared" si="61"/>
        <v>21:1191</v>
      </c>
      <c r="E474" s="1" t="str">
        <f t="shared" si="60"/>
        <v>21:0387</v>
      </c>
      <c r="F474" t="s">
        <v>1824</v>
      </c>
      <c r="G474" t="s">
        <v>1889</v>
      </c>
      <c r="I474">
        <v>66.534767900000006</v>
      </c>
      <c r="J474">
        <v>-86.241804200000004</v>
      </c>
      <c r="K474" s="1" t="str">
        <f t="shared" si="63"/>
        <v>Till</v>
      </c>
      <c r="L474" s="1" t="str">
        <f t="shared" si="64"/>
        <v>Grain Mount: 0.25 – 0.50 mm (carbon coated)</v>
      </c>
      <c r="M474">
        <v>1</v>
      </c>
      <c r="N474">
        <v>54.780999999999999</v>
      </c>
      <c r="O474">
        <v>1.4E-2</v>
      </c>
      <c r="P474">
        <v>1.2729999999999999</v>
      </c>
      <c r="R474">
        <v>0.47</v>
      </c>
      <c r="T474">
        <v>16.86</v>
      </c>
      <c r="U474">
        <v>23.324999999999999</v>
      </c>
      <c r="V474">
        <v>8.6999999999999994E-2</v>
      </c>
      <c r="W474">
        <v>2.665</v>
      </c>
      <c r="Y474">
        <v>0.1</v>
      </c>
      <c r="Z474">
        <v>0.51900000000000002</v>
      </c>
      <c r="AA474">
        <v>1E-3</v>
      </c>
    </row>
    <row r="475" spans="1:27" x14ac:dyDescent="0.3">
      <c r="A475" t="s">
        <v>1890</v>
      </c>
      <c r="B475" t="s">
        <v>1891</v>
      </c>
      <c r="C475" t="s">
        <v>1892</v>
      </c>
      <c r="D475" s="1" t="str">
        <f t="shared" si="61"/>
        <v>21:1191</v>
      </c>
      <c r="E475" s="1" t="str">
        <f t="shared" si="60"/>
        <v>21:0387</v>
      </c>
      <c r="F475" t="s">
        <v>1824</v>
      </c>
      <c r="G475" t="s">
        <v>1893</v>
      </c>
      <c r="I475">
        <v>66.534767900000006</v>
      </c>
      <c r="J475">
        <v>-86.241804200000004</v>
      </c>
      <c r="K475" s="1" t="str">
        <f t="shared" si="63"/>
        <v>Till</v>
      </c>
      <c r="L475" s="1" t="str">
        <f t="shared" si="64"/>
        <v>Grain Mount: 0.25 – 0.50 mm (carbon coated)</v>
      </c>
      <c r="M475">
        <v>1</v>
      </c>
      <c r="N475">
        <v>54.462000000000003</v>
      </c>
      <c r="O475">
        <v>3.5000000000000003E-2</v>
      </c>
      <c r="P475">
        <v>1.2410000000000001</v>
      </c>
      <c r="R475">
        <v>0.32200000000000001</v>
      </c>
      <c r="T475">
        <v>16.619</v>
      </c>
      <c r="U475">
        <v>23.373999999999999</v>
      </c>
      <c r="V475">
        <v>0.121</v>
      </c>
      <c r="W475">
        <v>3.3460000000000001</v>
      </c>
      <c r="Y475">
        <v>8.7999999999999995E-2</v>
      </c>
      <c r="Z475">
        <v>0.32</v>
      </c>
      <c r="AA475">
        <v>1E-3</v>
      </c>
    </row>
    <row r="476" spans="1:27" x14ac:dyDescent="0.3">
      <c r="A476" t="s">
        <v>1894</v>
      </c>
      <c r="B476" t="s">
        <v>1895</v>
      </c>
      <c r="C476" t="s">
        <v>1896</v>
      </c>
      <c r="D476" s="1" t="str">
        <f t="shared" si="61"/>
        <v>21:1191</v>
      </c>
      <c r="E476" s="1" t="str">
        <f t="shared" si="60"/>
        <v>21:0387</v>
      </c>
      <c r="F476" t="s">
        <v>1824</v>
      </c>
      <c r="G476" t="s">
        <v>1897</v>
      </c>
      <c r="I476">
        <v>66.534767900000006</v>
      </c>
      <c r="J476">
        <v>-86.241804200000004</v>
      </c>
      <c r="K476" s="1" t="str">
        <f t="shared" si="63"/>
        <v>Till</v>
      </c>
      <c r="L476" s="1" t="str">
        <f>HYPERLINK("http://geochem.nrcan.gc.ca/cdogs/content/kwd/kwd080108_e.htm", "Grain Mount: 0.50 – 1.00 mm (carbon coated)")</f>
        <v>Grain Mount: 0.50 – 1.00 mm (carbon coated)</v>
      </c>
      <c r="M476">
        <v>1</v>
      </c>
      <c r="N476">
        <v>53.424999999999997</v>
      </c>
      <c r="O476">
        <v>5.7000000000000002E-2</v>
      </c>
      <c r="P476">
        <v>1.7450000000000001</v>
      </c>
      <c r="R476">
        <v>0.97199999999999998</v>
      </c>
      <c r="T476">
        <v>15.978</v>
      </c>
      <c r="U476">
        <v>22.571999999999999</v>
      </c>
      <c r="V476">
        <v>0.11700000000000001</v>
      </c>
      <c r="W476">
        <v>3.7250000000000001</v>
      </c>
      <c r="Y476">
        <v>4.5999999999999999E-2</v>
      </c>
      <c r="Z476">
        <v>0.77</v>
      </c>
      <c r="AA476">
        <v>1E-3</v>
      </c>
    </row>
    <row r="477" spans="1:27" x14ac:dyDescent="0.3">
      <c r="A477" t="s">
        <v>1898</v>
      </c>
      <c r="B477" t="s">
        <v>1899</v>
      </c>
      <c r="C477" t="s">
        <v>1900</v>
      </c>
      <c r="D477" s="1" t="str">
        <f t="shared" si="61"/>
        <v>21:1191</v>
      </c>
      <c r="E477" s="1" t="str">
        <f t="shared" si="60"/>
        <v>21:0387</v>
      </c>
      <c r="F477" t="s">
        <v>1901</v>
      </c>
      <c r="G477" t="s">
        <v>1902</v>
      </c>
      <c r="I477">
        <v>66.369211399999998</v>
      </c>
      <c r="J477">
        <v>-87.354963299999994</v>
      </c>
      <c r="K477" s="1" t="str">
        <f t="shared" si="63"/>
        <v>Till</v>
      </c>
      <c r="L477" s="1" t="str">
        <f t="shared" ref="L477:L508" si="65">HYPERLINK("http://geochem.nrcan.gc.ca/cdogs/content/kwd/kwd080107_e.htm", "Grain Mount: 0.25 – 0.50 mm (carbon coated)")</f>
        <v>Grain Mount: 0.25 – 0.50 mm (carbon coated)</v>
      </c>
      <c r="M477">
        <v>1</v>
      </c>
      <c r="N477">
        <v>53.45</v>
      </c>
      <c r="O477">
        <v>5.7000000000000002E-2</v>
      </c>
      <c r="P477">
        <v>2.6819999999999999</v>
      </c>
      <c r="R477">
        <v>0.33900000000000002</v>
      </c>
      <c r="T477">
        <v>15.625</v>
      </c>
      <c r="U477">
        <v>22.274000000000001</v>
      </c>
      <c r="V477">
        <v>0.153</v>
      </c>
      <c r="W477">
        <v>4.6440000000000001</v>
      </c>
      <c r="Y477">
        <v>3.9E-2</v>
      </c>
      <c r="Z477">
        <v>0.64300000000000002</v>
      </c>
      <c r="AA477">
        <v>1E-3</v>
      </c>
    </row>
    <row r="478" spans="1:27" x14ac:dyDescent="0.3">
      <c r="A478" t="s">
        <v>1903</v>
      </c>
      <c r="B478" t="s">
        <v>1904</v>
      </c>
      <c r="C478" t="s">
        <v>1905</v>
      </c>
      <c r="D478" s="1" t="str">
        <f t="shared" si="61"/>
        <v>21:1191</v>
      </c>
      <c r="E478" s="1" t="str">
        <f t="shared" si="60"/>
        <v>21:0387</v>
      </c>
      <c r="F478" t="s">
        <v>1906</v>
      </c>
      <c r="G478" t="s">
        <v>1907</v>
      </c>
      <c r="I478">
        <v>66.644101399999997</v>
      </c>
      <c r="J478">
        <v>-87.862274299999996</v>
      </c>
      <c r="K478" s="1" t="str">
        <f t="shared" si="63"/>
        <v>Till</v>
      </c>
      <c r="L478" s="1" t="str">
        <f t="shared" si="65"/>
        <v>Grain Mount: 0.25 – 0.50 mm (carbon coated)</v>
      </c>
      <c r="M478">
        <v>1</v>
      </c>
      <c r="N478">
        <v>40.232999999999997</v>
      </c>
      <c r="O478">
        <v>8.0000000000000002E-3</v>
      </c>
      <c r="P478">
        <v>32.685000000000002</v>
      </c>
      <c r="R478">
        <v>1E-3</v>
      </c>
      <c r="T478">
        <v>1E-3</v>
      </c>
      <c r="U478">
        <v>23.347000000000001</v>
      </c>
      <c r="V478">
        <v>0.68600000000000005</v>
      </c>
      <c r="W478">
        <v>2.0150000000000001</v>
      </c>
      <c r="Y478">
        <v>1.0999999999999999E-2</v>
      </c>
      <c r="Z478">
        <v>1E-3</v>
      </c>
      <c r="AA478">
        <v>1E-3</v>
      </c>
    </row>
    <row r="479" spans="1:27" x14ac:dyDescent="0.3">
      <c r="A479" t="s">
        <v>1908</v>
      </c>
      <c r="B479" t="s">
        <v>1909</v>
      </c>
      <c r="C479" t="s">
        <v>1910</v>
      </c>
      <c r="D479" s="1" t="str">
        <f t="shared" si="61"/>
        <v>21:1191</v>
      </c>
      <c r="E479" s="1" t="str">
        <f t="shared" si="60"/>
        <v>21:0387</v>
      </c>
      <c r="F479" t="s">
        <v>1906</v>
      </c>
      <c r="G479" t="s">
        <v>1911</v>
      </c>
      <c r="I479">
        <v>66.644101399999997</v>
      </c>
      <c r="J479">
        <v>-87.862274299999996</v>
      </c>
      <c r="K479" s="1" t="str">
        <f t="shared" si="63"/>
        <v>Till</v>
      </c>
      <c r="L479" s="1" t="str">
        <f t="shared" si="65"/>
        <v>Grain Mount: 0.25 – 0.50 mm (carbon coated)</v>
      </c>
      <c r="M479">
        <v>1</v>
      </c>
      <c r="N479">
        <v>54.901000000000003</v>
      </c>
      <c r="O479">
        <v>2.8000000000000001E-2</v>
      </c>
      <c r="P479">
        <v>0.42399999999999999</v>
      </c>
      <c r="R479">
        <v>1.4999999999999999E-2</v>
      </c>
      <c r="T479">
        <v>17.385000000000002</v>
      </c>
      <c r="U479">
        <v>25.212</v>
      </c>
      <c r="V479">
        <v>6.7000000000000004E-2</v>
      </c>
      <c r="W479">
        <v>2.105</v>
      </c>
      <c r="Y479">
        <v>1E-3</v>
      </c>
      <c r="Z479">
        <v>4.3999999999999997E-2</v>
      </c>
      <c r="AA479">
        <v>1E-3</v>
      </c>
    </row>
    <row r="480" spans="1:27" x14ac:dyDescent="0.3">
      <c r="A480" t="s">
        <v>1912</v>
      </c>
      <c r="B480" t="s">
        <v>1913</v>
      </c>
      <c r="C480" t="s">
        <v>1914</v>
      </c>
      <c r="D480" s="1" t="str">
        <f t="shared" si="61"/>
        <v>21:1191</v>
      </c>
      <c r="E480" s="1" t="str">
        <f t="shared" si="60"/>
        <v>21:0387</v>
      </c>
      <c r="F480" t="s">
        <v>1906</v>
      </c>
      <c r="G480" t="s">
        <v>1915</v>
      </c>
      <c r="I480">
        <v>66.644101399999997</v>
      </c>
      <c r="J480">
        <v>-87.862274299999996</v>
      </c>
      <c r="K480" s="1" t="str">
        <f t="shared" si="63"/>
        <v>Till</v>
      </c>
      <c r="L480" s="1" t="str">
        <f t="shared" si="65"/>
        <v>Grain Mount: 0.25 – 0.50 mm (carbon coated)</v>
      </c>
      <c r="M480">
        <v>1</v>
      </c>
      <c r="N480">
        <v>55.030999999999999</v>
      </c>
      <c r="O480">
        <v>1.4E-2</v>
      </c>
      <c r="P480">
        <v>0.22800000000000001</v>
      </c>
      <c r="R480">
        <v>5.0000000000000001E-3</v>
      </c>
      <c r="T480">
        <v>17.611999999999998</v>
      </c>
      <c r="U480">
        <v>25.167000000000002</v>
      </c>
      <c r="V480">
        <v>8.3000000000000004E-2</v>
      </c>
      <c r="W480">
        <v>1.99</v>
      </c>
      <c r="Y480">
        <v>1E-3</v>
      </c>
      <c r="Z480">
        <v>3.5000000000000003E-2</v>
      </c>
      <c r="AA480">
        <v>1E-3</v>
      </c>
    </row>
    <row r="481" spans="1:27" x14ac:dyDescent="0.3">
      <c r="A481" t="s">
        <v>1916</v>
      </c>
      <c r="B481" t="s">
        <v>1917</v>
      </c>
      <c r="C481" t="s">
        <v>1918</v>
      </c>
      <c r="D481" s="1" t="str">
        <f t="shared" si="61"/>
        <v>21:1191</v>
      </c>
      <c r="E481" s="1" t="str">
        <f t="shared" si="60"/>
        <v>21:0387</v>
      </c>
      <c r="F481" t="s">
        <v>1906</v>
      </c>
      <c r="G481" t="s">
        <v>1919</v>
      </c>
      <c r="I481">
        <v>66.644101399999997</v>
      </c>
      <c r="J481">
        <v>-87.862274299999996</v>
      </c>
      <c r="K481" s="1" t="str">
        <f t="shared" si="63"/>
        <v>Till</v>
      </c>
      <c r="L481" s="1" t="str">
        <f t="shared" si="65"/>
        <v>Grain Mount: 0.25 – 0.50 mm (carbon coated)</v>
      </c>
      <c r="M481">
        <v>1</v>
      </c>
      <c r="N481">
        <v>55.597000000000001</v>
      </c>
      <c r="O481">
        <v>2.1000000000000001E-2</v>
      </c>
      <c r="P481">
        <v>9.4E-2</v>
      </c>
      <c r="R481">
        <v>0.01</v>
      </c>
      <c r="T481">
        <v>18.149000000000001</v>
      </c>
      <c r="U481">
        <v>24.981999999999999</v>
      </c>
      <c r="V481">
        <v>0.127</v>
      </c>
      <c r="W481">
        <v>1.1020000000000001</v>
      </c>
      <c r="Y481">
        <v>1E-3</v>
      </c>
      <c r="Z481">
        <v>9.5000000000000001E-2</v>
      </c>
      <c r="AA481">
        <v>1E-3</v>
      </c>
    </row>
    <row r="482" spans="1:27" x14ac:dyDescent="0.3">
      <c r="A482" t="s">
        <v>1920</v>
      </c>
      <c r="B482" t="s">
        <v>1921</v>
      </c>
      <c r="C482" t="s">
        <v>1922</v>
      </c>
      <c r="D482" s="1" t="str">
        <f t="shared" si="61"/>
        <v>21:1191</v>
      </c>
      <c r="E482" s="1" t="str">
        <f t="shared" si="60"/>
        <v>21:0387</v>
      </c>
      <c r="F482" t="s">
        <v>1923</v>
      </c>
      <c r="G482" t="s">
        <v>1924</v>
      </c>
      <c r="I482">
        <v>66.771767199999999</v>
      </c>
      <c r="J482">
        <v>-87.795979700000004</v>
      </c>
      <c r="K482" s="1" t="str">
        <f t="shared" si="63"/>
        <v>Till</v>
      </c>
      <c r="L482" s="1" t="str">
        <f t="shared" si="65"/>
        <v>Grain Mount: 0.25 – 0.50 mm (carbon coated)</v>
      </c>
      <c r="M482">
        <v>1</v>
      </c>
      <c r="N482">
        <v>54.271000000000001</v>
      </c>
      <c r="O482">
        <v>2.7E-2</v>
      </c>
      <c r="P482">
        <v>1.2549999999999999</v>
      </c>
      <c r="R482">
        <v>1.4E-2</v>
      </c>
      <c r="T482">
        <v>16.556999999999999</v>
      </c>
      <c r="U482">
        <v>25.111999999999998</v>
      </c>
      <c r="V482">
        <v>0.18099999999999999</v>
      </c>
      <c r="W482">
        <v>3.0720000000000001</v>
      </c>
      <c r="Y482">
        <v>2E-3</v>
      </c>
      <c r="Z482">
        <v>0.13800000000000001</v>
      </c>
      <c r="AA482">
        <v>1E-3</v>
      </c>
    </row>
    <row r="483" spans="1:27" x14ac:dyDescent="0.3">
      <c r="A483" t="s">
        <v>1925</v>
      </c>
      <c r="B483" t="s">
        <v>1926</v>
      </c>
      <c r="C483" t="s">
        <v>1927</v>
      </c>
      <c r="D483" s="1" t="str">
        <f t="shared" si="61"/>
        <v>21:1191</v>
      </c>
      <c r="E483" s="1" t="str">
        <f t="shared" si="60"/>
        <v>21:0387</v>
      </c>
      <c r="F483" t="s">
        <v>1928</v>
      </c>
      <c r="G483" t="s">
        <v>1929</v>
      </c>
      <c r="I483">
        <v>66.744288499999996</v>
      </c>
      <c r="J483">
        <v>-87.541485399999999</v>
      </c>
      <c r="K483" s="1" t="str">
        <f t="shared" si="63"/>
        <v>Till</v>
      </c>
      <c r="L483" s="1" t="str">
        <f t="shared" si="65"/>
        <v>Grain Mount: 0.25 – 0.50 mm (carbon coated)</v>
      </c>
      <c r="M483">
        <v>1</v>
      </c>
      <c r="N483">
        <v>41.128999999999998</v>
      </c>
      <c r="O483">
        <v>5.0000000000000001E-3</v>
      </c>
      <c r="P483">
        <v>34.712000000000003</v>
      </c>
      <c r="R483">
        <v>5.0000000000000001E-3</v>
      </c>
      <c r="T483">
        <v>6.0000000000000001E-3</v>
      </c>
      <c r="U483">
        <v>24.539000000000001</v>
      </c>
      <c r="V483">
        <v>6.5000000000000002E-2</v>
      </c>
      <c r="W483">
        <v>0.31</v>
      </c>
      <c r="Y483">
        <v>8.9999999999999993E-3</v>
      </c>
      <c r="Z483">
        <v>3.0000000000000001E-3</v>
      </c>
      <c r="AA483">
        <v>1E-3</v>
      </c>
    </row>
    <row r="484" spans="1:27" x14ac:dyDescent="0.3">
      <c r="A484" t="s">
        <v>1930</v>
      </c>
      <c r="B484" t="s">
        <v>1931</v>
      </c>
      <c r="C484" t="s">
        <v>1932</v>
      </c>
      <c r="D484" s="1" t="str">
        <f t="shared" si="61"/>
        <v>21:1191</v>
      </c>
      <c r="E484" s="1" t="str">
        <f t="shared" si="60"/>
        <v>21:0387</v>
      </c>
      <c r="F484" t="s">
        <v>1933</v>
      </c>
      <c r="G484" t="s">
        <v>1934</v>
      </c>
      <c r="I484">
        <v>66.948881499999999</v>
      </c>
      <c r="J484">
        <v>-87.543487299999995</v>
      </c>
      <c r="K484" s="1" t="str">
        <f t="shared" si="63"/>
        <v>Till</v>
      </c>
      <c r="L484" s="1" t="str">
        <f t="shared" si="65"/>
        <v>Grain Mount: 0.25 – 0.50 mm (carbon coated)</v>
      </c>
      <c r="M484">
        <v>1</v>
      </c>
      <c r="N484">
        <v>54.171999999999997</v>
      </c>
      <c r="O484">
        <v>2.3E-2</v>
      </c>
      <c r="P484">
        <v>0.34599999999999997</v>
      </c>
      <c r="R484">
        <v>5.0000000000000001E-3</v>
      </c>
      <c r="T484">
        <v>15.199</v>
      </c>
      <c r="U484">
        <v>25.077000000000002</v>
      </c>
      <c r="V484">
        <v>0.10299999999999999</v>
      </c>
      <c r="W484">
        <v>4.9370000000000003</v>
      </c>
      <c r="Y484">
        <v>0.01</v>
      </c>
      <c r="Z484">
        <v>8.4000000000000005E-2</v>
      </c>
      <c r="AA484">
        <v>1E-3</v>
      </c>
    </row>
    <row r="485" spans="1:27" x14ac:dyDescent="0.3">
      <c r="A485" t="s">
        <v>1935</v>
      </c>
      <c r="B485" t="s">
        <v>1936</v>
      </c>
      <c r="C485" t="s">
        <v>1937</v>
      </c>
      <c r="D485" s="1" t="str">
        <f t="shared" si="61"/>
        <v>21:1191</v>
      </c>
      <c r="E485" s="1" t="str">
        <f t="shared" si="60"/>
        <v>21:0387</v>
      </c>
      <c r="F485" t="s">
        <v>1938</v>
      </c>
      <c r="G485" t="s">
        <v>1939</v>
      </c>
      <c r="I485">
        <v>66.449026700000005</v>
      </c>
      <c r="J485">
        <v>-88.878669400000007</v>
      </c>
      <c r="K485" s="1" t="str">
        <f t="shared" si="63"/>
        <v>Till</v>
      </c>
      <c r="L485" s="1" t="str">
        <f t="shared" si="65"/>
        <v>Grain Mount: 0.25 – 0.50 mm (carbon coated)</v>
      </c>
      <c r="M485">
        <v>1</v>
      </c>
      <c r="N485">
        <v>38.247</v>
      </c>
      <c r="O485">
        <v>0.05</v>
      </c>
      <c r="P485">
        <v>26.027999999999999</v>
      </c>
      <c r="R485">
        <v>0.01</v>
      </c>
      <c r="T485">
        <v>0.65700000000000003</v>
      </c>
      <c r="U485">
        <v>23.402999999999999</v>
      </c>
      <c r="V485">
        <v>0.375</v>
      </c>
      <c r="W485">
        <v>8.4710000000000001</v>
      </c>
      <c r="Y485">
        <v>3.0000000000000001E-3</v>
      </c>
      <c r="Z485">
        <v>1E-3</v>
      </c>
      <c r="AA485">
        <v>1.7999999999999999E-2</v>
      </c>
    </row>
    <row r="486" spans="1:27" x14ac:dyDescent="0.3">
      <c r="A486" t="s">
        <v>1940</v>
      </c>
      <c r="B486" t="s">
        <v>1941</v>
      </c>
      <c r="C486" t="s">
        <v>1942</v>
      </c>
      <c r="D486" s="1" t="str">
        <f t="shared" si="61"/>
        <v>21:1191</v>
      </c>
      <c r="E486" s="1" t="str">
        <f t="shared" si="60"/>
        <v>21:0387</v>
      </c>
      <c r="F486" t="s">
        <v>1938</v>
      </c>
      <c r="G486" t="s">
        <v>1943</v>
      </c>
      <c r="I486">
        <v>66.449026700000005</v>
      </c>
      <c r="J486">
        <v>-88.878669400000007</v>
      </c>
      <c r="K486" s="1" t="str">
        <f t="shared" si="63"/>
        <v>Till</v>
      </c>
      <c r="L486" s="1" t="str">
        <f t="shared" si="65"/>
        <v>Grain Mount: 0.25 – 0.50 mm (carbon coated)</v>
      </c>
      <c r="M486">
        <v>1</v>
      </c>
      <c r="N486">
        <v>54.344000000000001</v>
      </c>
      <c r="O486">
        <v>1.7000000000000001E-2</v>
      </c>
      <c r="P486">
        <v>0.48299999999999998</v>
      </c>
      <c r="R486">
        <v>1E-3</v>
      </c>
      <c r="T486">
        <v>15.722</v>
      </c>
      <c r="U486">
        <v>25.038</v>
      </c>
      <c r="V486">
        <v>0.39300000000000002</v>
      </c>
      <c r="W486">
        <v>3.968</v>
      </c>
      <c r="Y486">
        <v>1E-3</v>
      </c>
      <c r="Z486">
        <v>0.129</v>
      </c>
      <c r="AA486">
        <v>1E-3</v>
      </c>
    </row>
    <row r="487" spans="1:27" x14ac:dyDescent="0.3">
      <c r="A487" t="s">
        <v>1944</v>
      </c>
      <c r="B487" t="s">
        <v>1945</v>
      </c>
      <c r="C487" t="s">
        <v>1946</v>
      </c>
      <c r="D487" s="1" t="str">
        <f t="shared" si="61"/>
        <v>21:1191</v>
      </c>
      <c r="E487" s="1" t="str">
        <f t="shared" si="60"/>
        <v>21:0387</v>
      </c>
      <c r="F487" t="s">
        <v>1947</v>
      </c>
      <c r="G487" t="s">
        <v>1948</v>
      </c>
      <c r="I487">
        <v>66.551743200000004</v>
      </c>
      <c r="J487">
        <v>-88.945225899999997</v>
      </c>
      <c r="K487" s="1" t="str">
        <f t="shared" si="63"/>
        <v>Till</v>
      </c>
      <c r="L487" s="1" t="str">
        <f t="shared" si="65"/>
        <v>Grain Mount: 0.25 – 0.50 mm (carbon coated)</v>
      </c>
      <c r="M487">
        <v>1</v>
      </c>
      <c r="N487">
        <v>54.314</v>
      </c>
      <c r="O487">
        <v>5.5E-2</v>
      </c>
      <c r="P487">
        <v>0.33500000000000002</v>
      </c>
      <c r="R487">
        <v>3.2000000000000001E-2</v>
      </c>
      <c r="T487">
        <v>16.797999999999998</v>
      </c>
      <c r="U487">
        <v>24.315000000000001</v>
      </c>
      <c r="V487">
        <v>0.214</v>
      </c>
      <c r="W487">
        <v>3.1890000000000001</v>
      </c>
      <c r="Y487">
        <v>1.6E-2</v>
      </c>
      <c r="Z487">
        <v>0.14499999999999999</v>
      </c>
      <c r="AA487">
        <v>1E-3</v>
      </c>
    </row>
    <row r="488" spans="1:27" x14ac:dyDescent="0.3">
      <c r="A488" t="s">
        <v>1949</v>
      </c>
      <c r="B488" t="s">
        <v>1950</v>
      </c>
      <c r="C488" t="s">
        <v>1951</v>
      </c>
      <c r="D488" s="1" t="str">
        <f t="shared" si="61"/>
        <v>21:1191</v>
      </c>
      <c r="E488" s="1" t="str">
        <f t="shared" si="60"/>
        <v>21:0387</v>
      </c>
      <c r="F488" t="s">
        <v>1952</v>
      </c>
      <c r="G488" t="s">
        <v>1953</v>
      </c>
      <c r="I488">
        <v>66.595042000000007</v>
      </c>
      <c r="J488">
        <v>-88.734139400000004</v>
      </c>
      <c r="K488" s="1" t="str">
        <f t="shared" si="63"/>
        <v>Till</v>
      </c>
      <c r="L488" s="1" t="str">
        <f t="shared" si="65"/>
        <v>Grain Mount: 0.25 – 0.50 mm (carbon coated)</v>
      </c>
      <c r="M488">
        <v>1</v>
      </c>
      <c r="N488">
        <v>40.046999999999997</v>
      </c>
      <c r="O488">
        <v>5.0000000000000001E-3</v>
      </c>
      <c r="P488">
        <v>30.905999999999999</v>
      </c>
      <c r="R488">
        <v>4.0000000000000001E-3</v>
      </c>
      <c r="T488">
        <v>0.46300000000000002</v>
      </c>
      <c r="U488">
        <v>22.65</v>
      </c>
      <c r="V488">
        <v>0.376</v>
      </c>
      <c r="W488">
        <v>1.248</v>
      </c>
      <c r="Y488">
        <v>3.0000000000000001E-3</v>
      </c>
      <c r="Z488">
        <v>3.3000000000000002E-2</v>
      </c>
      <c r="AA488">
        <v>8.9999999999999993E-3</v>
      </c>
    </row>
    <row r="489" spans="1:27" x14ac:dyDescent="0.3">
      <c r="A489" t="s">
        <v>1954</v>
      </c>
      <c r="B489" t="s">
        <v>1955</v>
      </c>
      <c r="C489" t="s">
        <v>1956</v>
      </c>
      <c r="D489" s="1" t="str">
        <f t="shared" si="61"/>
        <v>21:1191</v>
      </c>
      <c r="E489" s="1" t="str">
        <f t="shared" si="60"/>
        <v>21:0387</v>
      </c>
      <c r="F489" t="s">
        <v>1952</v>
      </c>
      <c r="G489" t="s">
        <v>1957</v>
      </c>
      <c r="I489">
        <v>66.595042000000007</v>
      </c>
      <c r="J489">
        <v>-88.734139400000004</v>
      </c>
      <c r="K489" s="1" t="str">
        <f t="shared" si="63"/>
        <v>Till</v>
      </c>
      <c r="L489" s="1" t="str">
        <f t="shared" si="65"/>
        <v>Grain Mount: 0.25 – 0.50 mm (carbon coated)</v>
      </c>
      <c r="M489">
        <v>1</v>
      </c>
      <c r="N489">
        <v>55.164000000000001</v>
      </c>
      <c r="O489">
        <v>1.0999999999999999E-2</v>
      </c>
      <c r="P489">
        <v>0.192</v>
      </c>
      <c r="R489">
        <v>0.33500000000000002</v>
      </c>
      <c r="T489">
        <v>16.882000000000001</v>
      </c>
      <c r="U489">
        <v>25.315000000000001</v>
      </c>
      <c r="V489">
        <v>0.55300000000000005</v>
      </c>
      <c r="W489">
        <v>1.6890000000000001</v>
      </c>
      <c r="Y489">
        <v>1E-3</v>
      </c>
      <c r="Z489">
        <v>0.20200000000000001</v>
      </c>
      <c r="AA489">
        <v>1E-3</v>
      </c>
    </row>
    <row r="490" spans="1:27" x14ac:dyDescent="0.3">
      <c r="A490" t="s">
        <v>1958</v>
      </c>
      <c r="B490" t="s">
        <v>1959</v>
      </c>
      <c r="C490" t="s">
        <v>1960</v>
      </c>
      <c r="D490" s="1" t="str">
        <f t="shared" si="61"/>
        <v>21:1191</v>
      </c>
      <c r="E490" s="1" t="str">
        <f t="shared" si="60"/>
        <v>21:0387</v>
      </c>
      <c r="F490" t="s">
        <v>1952</v>
      </c>
      <c r="G490" t="s">
        <v>1961</v>
      </c>
      <c r="I490">
        <v>66.595042000000007</v>
      </c>
      <c r="J490">
        <v>-88.734139400000004</v>
      </c>
      <c r="K490" s="1" t="str">
        <f t="shared" ref="K490:K521" si="66">HYPERLINK("http://geochem.nrcan.gc.ca/cdogs/content/kwd/kwd020044_e.htm", "Till")</f>
        <v>Till</v>
      </c>
      <c r="L490" s="1" t="str">
        <f t="shared" si="65"/>
        <v>Grain Mount: 0.25 – 0.50 mm (carbon coated)</v>
      </c>
      <c r="M490">
        <v>1</v>
      </c>
      <c r="N490">
        <v>40.241999999999997</v>
      </c>
      <c r="O490">
        <v>0.01</v>
      </c>
      <c r="P490">
        <v>33.539000000000001</v>
      </c>
      <c r="R490">
        <v>3.0000000000000001E-3</v>
      </c>
      <c r="T490">
        <v>1.2999999999999999E-2</v>
      </c>
      <c r="U490">
        <v>24.396000000000001</v>
      </c>
      <c r="V490">
        <v>0.13700000000000001</v>
      </c>
      <c r="W490">
        <v>1.0629999999999999</v>
      </c>
      <c r="Y490">
        <v>8.0000000000000002E-3</v>
      </c>
      <c r="Z490">
        <v>1E-3</v>
      </c>
      <c r="AA490">
        <v>3.0000000000000001E-3</v>
      </c>
    </row>
    <row r="491" spans="1:27" x14ac:dyDescent="0.3">
      <c r="A491" t="s">
        <v>1962</v>
      </c>
      <c r="B491" t="s">
        <v>1963</v>
      </c>
      <c r="C491" t="s">
        <v>1964</v>
      </c>
      <c r="D491" s="1" t="str">
        <f t="shared" si="61"/>
        <v>21:1191</v>
      </c>
      <c r="E491" s="1" t="str">
        <f t="shared" si="60"/>
        <v>21:0387</v>
      </c>
      <c r="F491" t="s">
        <v>1965</v>
      </c>
      <c r="G491" t="s">
        <v>1966</v>
      </c>
      <c r="I491">
        <v>66.4894958</v>
      </c>
      <c r="J491">
        <v>-88.472884899999997</v>
      </c>
      <c r="K491" s="1" t="str">
        <f t="shared" si="66"/>
        <v>Till</v>
      </c>
      <c r="L491" s="1" t="str">
        <f t="shared" si="65"/>
        <v>Grain Mount: 0.25 – 0.50 mm (carbon coated)</v>
      </c>
      <c r="M491">
        <v>1</v>
      </c>
      <c r="N491">
        <v>55.027000000000001</v>
      </c>
      <c r="O491">
        <v>5.0000000000000001E-3</v>
      </c>
      <c r="P491">
        <v>0.189</v>
      </c>
      <c r="R491">
        <v>6.0000000000000001E-3</v>
      </c>
      <c r="T491">
        <v>17.43</v>
      </c>
      <c r="U491">
        <v>25.077999999999999</v>
      </c>
      <c r="V491">
        <v>0.11799999999999999</v>
      </c>
      <c r="W491">
        <v>2.1179999999999999</v>
      </c>
      <c r="Y491">
        <v>1E-3</v>
      </c>
      <c r="Z491">
        <v>3.9E-2</v>
      </c>
      <c r="AA491">
        <v>2E-3</v>
      </c>
    </row>
    <row r="492" spans="1:27" x14ac:dyDescent="0.3">
      <c r="A492" t="s">
        <v>1967</v>
      </c>
      <c r="B492" t="s">
        <v>1968</v>
      </c>
      <c r="C492" t="s">
        <v>1969</v>
      </c>
      <c r="D492" s="1" t="str">
        <f t="shared" si="61"/>
        <v>21:1191</v>
      </c>
      <c r="E492" s="1" t="str">
        <f t="shared" si="60"/>
        <v>21:0387</v>
      </c>
      <c r="F492" t="s">
        <v>1965</v>
      </c>
      <c r="G492" t="s">
        <v>1970</v>
      </c>
      <c r="I492">
        <v>66.4894958</v>
      </c>
      <c r="J492">
        <v>-88.472884899999997</v>
      </c>
      <c r="K492" s="1" t="str">
        <f t="shared" si="66"/>
        <v>Till</v>
      </c>
      <c r="L492" s="1" t="str">
        <f t="shared" si="65"/>
        <v>Grain Mount: 0.25 – 0.50 mm (carbon coated)</v>
      </c>
      <c r="M492">
        <v>1</v>
      </c>
      <c r="N492">
        <v>54.929000000000002</v>
      </c>
      <c r="O492">
        <v>1.9E-2</v>
      </c>
      <c r="P492">
        <v>0.28599999999999998</v>
      </c>
      <c r="R492">
        <v>1.4E-2</v>
      </c>
      <c r="T492">
        <v>17.013000000000002</v>
      </c>
      <c r="U492">
        <v>25.228999999999999</v>
      </c>
      <c r="V492">
        <v>0.128</v>
      </c>
      <c r="W492">
        <v>2.4209999999999998</v>
      </c>
      <c r="Y492">
        <v>1E-3</v>
      </c>
      <c r="Z492">
        <v>5.2999999999999999E-2</v>
      </c>
      <c r="AA492">
        <v>2E-3</v>
      </c>
    </row>
    <row r="493" spans="1:27" x14ac:dyDescent="0.3">
      <c r="A493" t="s">
        <v>1971</v>
      </c>
      <c r="B493" t="s">
        <v>1972</v>
      </c>
      <c r="C493" t="s">
        <v>1973</v>
      </c>
      <c r="D493" s="1" t="str">
        <f t="shared" si="61"/>
        <v>21:1191</v>
      </c>
      <c r="E493" s="1" t="str">
        <f t="shared" si="60"/>
        <v>21:0387</v>
      </c>
      <c r="F493" t="s">
        <v>1974</v>
      </c>
      <c r="G493" t="s">
        <v>1975</v>
      </c>
      <c r="I493">
        <v>66.487675600000003</v>
      </c>
      <c r="J493">
        <v>-88.691671299999996</v>
      </c>
      <c r="K493" s="1" t="str">
        <f t="shared" si="66"/>
        <v>Till</v>
      </c>
      <c r="L493" s="1" t="str">
        <f t="shared" si="65"/>
        <v>Grain Mount: 0.25 – 0.50 mm (carbon coated)</v>
      </c>
      <c r="M493">
        <v>1</v>
      </c>
      <c r="N493">
        <v>40.643000000000001</v>
      </c>
      <c r="O493">
        <v>1.6E-2</v>
      </c>
      <c r="P493">
        <v>34.143999999999998</v>
      </c>
      <c r="R493">
        <v>1E-3</v>
      </c>
      <c r="T493">
        <v>1E-3</v>
      </c>
      <c r="U493">
        <v>24.344000000000001</v>
      </c>
      <c r="V493">
        <v>0.112</v>
      </c>
      <c r="W493">
        <v>0.59</v>
      </c>
      <c r="Y493">
        <v>1.6E-2</v>
      </c>
      <c r="Z493">
        <v>5.0000000000000001E-3</v>
      </c>
      <c r="AA493">
        <v>1.6E-2</v>
      </c>
    </row>
    <row r="494" spans="1:27" x14ac:dyDescent="0.3">
      <c r="A494" t="s">
        <v>1976</v>
      </c>
      <c r="B494" t="s">
        <v>1977</v>
      </c>
      <c r="C494" t="s">
        <v>1978</v>
      </c>
      <c r="D494" s="1" t="str">
        <f t="shared" si="61"/>
        <v>21:1191</v>
      </c>
      <c r="E494" s="1" t="str">
        <f t="shared" si="60"/>
        <v>21:0387</v>
      </c>
      <c r="F494" t="s">
        <v>1979</v>
      </c>
      <c r="G494" t="s">
        <v>1980</v>
      </c>
      <c r="I494">
        <v>66.324323199999995</v>
      </c>
      <c r="J494">
        <v>-87.170014199999997</v>
      </c>
      <c r="K494" s="1" t="str">
        <f t="shared" si="66"/>
        <v>Till</v>
      </c>
      <c r="L494" s="1" t="str">
        <f t="shared" si="65"/>
        <v>Grain Mount: 0.25 – 0.50 mm (carbon coated)</v>
      </c>
      <c r="M494">
        <v>1</v>
      </c>
      <c r="N494">
        <v>54.378999999999998</v>
      </c>
      <c r="O494">
        <v>0.02</v>
      </c>
      <c r="P494">
        <v>0.78400000000000003</v>
      </c>
      <c r="R494">
        <v>0.37</v>
      </c>
      <c r="T494">
        <v>15.882</v>
      </c>
      <c r="U494">
        <v>23.35</v>
      </c>
      <c r="V494">
        <v>0.254</v>
      </c>
      <c r="W494">
        <v>4.3970000000000002</v>
      </c>
      <c r="Y494">
        <v>2.3E-2</v>
      </c>
      <c r="Z494">
        <v>0.51600000000000001</v>
      </c>
      <c r="AA494">
        <v>1E-3</v>
      </c>
    </row>
    <row r="495" spans="1:27" x14ac:dyDescent="0.3">
      <c r="A495" t="s">
        <v>1981</v>
      </c>
      <c r="B495" t="s">
        <v>1982</v>
      </c>
      <c r="C495" t="s">
        <v>1983</v>
      </c>
      <c r="D495" s="1" t="str">
        <f t="shared" si="61"/>
        <v>21:1191</v>
      </c>
      <c r="E495" s="1" t="str">
        <f t="shared" si="60"/>
        <v>21:0387</v>
      </c>
      <c r="F495" t="s">
        <v>1984</v>
      </c>
      <c r="G495" t="s">
        <v>1985</v>
      </c>
      <c r="I495">
        <v>66.191118599999996</v>
      </c>
      <c r="J495">
        <v>-86.674583299999995</v>
      </c>
      <c r="K495" s="1" t="str">
        <f t="shared" si="66"/>
        <v>Till</v>
      </c>
      <c r="L495" s="1" t="str">
        <f t="shared" si="65"/>
        <v>Grain Mount: 0.25 – 0.50 mm (carbon coated)</v>
      </c>
      <c r="M495">
        <v>1</v>
      </c>
      <c r="N495">
        <v>57.930999999999997</v>
      </c>
      <c r="O495">
        <v>5.6000000000000001E-2</v>
      </c>
      <c r="P495">
        <v>7.0000000000000007E-2</v>
      </c>
      <c r="R495">
        <v>5.1999999999999998E-2</v>
      </c>
      <c r="T495">
        <v>34.595999999999997</v>
      </c>
      <c r="U495">
        <v>0.113</v>
      </c>
      <c r="V495">
        <v>0.20399999999999999</v>
      </c>
      <c r="W495">
        <v>7.1</v>
      </c>
      <c r="Y495">
        <v>6.8000000000000005E-2</v>
      </c>
      <c r="Z495">
        <v>1E-3</v>
      </c>
      <c r="AA495">
        <v>1E-3</v>
      </c>
    </row>
    <row r="496" spans="1:27" x14ac:dyDescent="0.3">
      <c r="A496" t="s">
        <v>1986</v>
      </c>
      <c r="B496" t="s">
        <v>1987</v>
      </c>
      <c r="C496" t="s">
        <v>1988</v>
      </c>
      <c r="D496" s="1" t="str">
        <f t="shared" si="61"/>
        <v>21:1191</v>
      </c>
      <c r="E496" s="1" t="str">
        <f t="shared" ref="E496:E559" si="67">HYPERLINK("http://geochem.nrcan.gc.ca/cdogs/content/svy/svy210387_e.htm", "21:0387")</f>
        <v>21:0387</v>
      </c>
      <c r="F496" t="s">
        <v>1989</v>
      </c>
      <c r="G496" t="s">
        <v>1990</v>
      </c>
      <c r="I496">
        <v>66.204778700000006</v>
      </c>
      <c r="J496">
        <v>-86.369552200000001</v>
      </c>
      <c r="K496" s="1" t="str">
        <f t="shared" si="66"/>
        <v>Till</v>
      </c>
      <c r="L496" s="1" t="str">
        <f t="shared" si="65"/>
        <v>Grain Mount: 0.25 – 0.50 mm (carbon coated)</v>
      </c>
      <c r="M496">
        <v>1</v>
      </c>
      <c r="N496">
        <v>53.585999999999999</v>
      </c>
      <c r="O496">
        <v>8.3000000000000004E-2</v>
      </c>
      <c r="P496">
        <v>1.986</v>
      </c>
      <c r="R496">
        <v>0.72699999999999998</v>
      </c>
      <c r="T496">
        <v>15.616</v>
      </c>
      <c r="U496">
        <v>21.704000000000001</v>
      </c>
      <c r="V496">
        <v>0.16900000000000001</v>
      </c>
      <c r="W496">
        <v>5.3719999999999999</v>
      </c>
      <c r="Y496">
        <v>2.4E-2</v>
      </c>
      <c r="Z496">
        <v>0.441</v>
      </c>
      <c r="AA496">
        <v>1E-3</v>
      </c>
    </row>
    <row r="497" spans="1:27" x14ac:dyDescent="0.3">
      <c r="A497" t="s">
        <v>1991</v>
      </c>
      <c r="B497" t="s">
        <v>1992</v>
      </c>
      <c r="C497" t="s">
        <v>1993</v>
      </c>
      <c r="D497" s="1" t="str">
        <f t="shared" si="61"/>
        <v>21:1191</v>
      </c>
      <c r="E497" s="1" t="str">
        <f t="shared" si="67"/>
        <v>21:0387</v>
      </c>
      <c r="F497" t="s">
        <v>1989</v>
      </c>
      <c r="G497" t="s">
        <v>1994</v>
      </c>
      <c r="I497">
        <v>66.204778700000006</v>
      </c>
      <c r="J497">
        <v>-86.369552200000001</v>
      </c>
      <c r="K497" s="1" t="str">
        <f t="shared" si="66"/>
        <v>Till</v>
      </c>
      <c r="L497" s="1" t="str">
        <f t="shared" si="65"/>
        <v>Grain Mount: 0.25 – 0.50 mm (carbon coated)</v>
      </c>
      <c r="M497">
        <v>1</v>
      </c>
      <c r="N497">
        <v>37.24</v>
      </c>
      <c r="O497">
        <v>5.0000000000000001E-3</v>
      </c>
      <c r="P497">
        <v>21.652000000000001</v>
      </c>
      <c r="R497">
        <v>1.4E-2</v>
      </c>
      <c r="T497">
        <v>5.3999999999999999E-2</v>
      </c>
      <c r="U497">
        <v>22.965</v>
      </c>
      <c r="V497">
        <v>2.556</v>
      </c>
      <c r="W497">
        <v>11.715</v>
      </c>
      <c r="Y497">
        <v>1E-3</v>
      </c>
      <c r="Z497">
        <v>1E-3</v>
      </c>
      <c r="AA497">
        <v>1E-3</v>
      </c>
    </row>
    <row r="498" spans="1:27" x14ac:dyDescent="0.3">
      <c r="A498" t="s">
        <v>1995</v>
      </c>
      <c r="B498" t="s">
        <v>1996</v>
      </c>
      <c r="C498" t="s">
        <v>1997</v>
      </c>
      <c r="D498" s="1" t="str">
        <f t="shared" si="61"/>
        <v>21:1191</v>
      </c>
      <c r="E498" s="1" t="str">
        <f t="shared" si="67"/>
        <v>21:0387</v>
      </c>
      <c r="F498" t="s">
        <v>1998</v>
      </c>
      <c r="G498" t="s">
        <v>1999</v>
      </c>
      <c r="I498">
        <v>66.152290699999995</v>
      </c>
      <c r="J498">
        <v>-86.223720499999999</v>
      </c>
      <c r="K498" s="1" t="str">
        <f t="shared" si="66"/>
        <v>Till</v>
      </c>
      <c r="L498" s="1" t="str">
        <f t="shared" si="65"/>
        <v>Grain Mount: 0.25 – 0.50 mm (carbon coated)</v>
      </c>
      <c r="M498">
        <v>1</v>
      </c>
      <c r="N498">
        <v>41.359000000000002</v>
      </c>
      <c r="O498">
        <v>5.0000000000000001E-3</v>
      </c>
      <c r="P498">
        <v>34.347000000000001</v>
      </c>
      <c r="R498">
        <v>8.0000000000000002E-3</v>
      </c>
      <c r="T498">
        <v>8.1000000000000003E-2</v>
      </c>
      <c r="U498">
        <v>24.260999999999999</v>
      </c>
      <c r="V498">
        <v>0.89800000000000002</v>
      </c>
      <c r="W498">
        <v>0.20799999999999999</v>
      </c>
      <c r="Y498">
        <v>6.0000000000000001E-3</v>
      </c>
      <c r="Z498">
        <v>1E-3</v>
      </c>
      <c r="AA498">
        <v>8.0000000000000002E-3</v>
      </c>
    </row>
    <row r="499" spans="1:27" x14ac:dyDescent="0.3">
      <c r="A499" t="s">
        <v>2000</v>
      </c>
      <c r="B499" t="s">
        <v>2001</v>
      </c>
      <c r="C499" t="s">
        <v>2002</v>
      </c>
      <c r="D499" s="1" t="str">
        <f t="shared" ref="D499:D562" si="68">HYPERLINK("http://geochem.nrcan.gc.ca/cdogs/content/bdl/bdl211191_e.htm", "21:1191")</f>
        <v>21:1191</v>
      </c>
      <c r="E499" s="1" t="str">
        <f t="shared" si="67"/>
        <v>21:0387</v>
      </c>
      <c r="F499" t="s">
        <v>2003</v>
      </c>
      <c r="G499" t="s">
        <v>2004</v>
      </c>
      <c r="I499">
        <v>66.130481200000006</v>
      </c>
      <c r="J499">
        <v>-86.359101899999999</v>
      </c>
      <c r="K499" s="1" t="str">
        <f t="shared" si="66"/>
        <v>Till</v>
      </c>
      <c r="L499" s="1" t="str">
        <f t="shared" si="65"/>
        <v>Grain Mount: 0.25 – 0.50 mm (carbon coated)</v>
      </c>
      <c r="M499">
        <v>1</v>
      </c>
      <c r="N499">
        <v>54.542000000000002</v>
      </c>
      <c r="O499">
        <v>1.9E-2</v>
      </c>
      <c r="P499">
        <v>0.81799999999999995</v>
      </c>
      <c r="R499">
        <v>0.30399999999999999</v>
      </c>
      <c r="T499">
        <v>16.132999999999999</v>
      </c>
      <c r="U499">
        <v>23.088999999999999</v>
      </c>
      <c r="V499">
        <v>0.19500000000000001</v>
      </c>
      <c r="W499">
        <v>4.3680000000000003</v>
      </c>
      <c r="Y499">
        <v>2.9000000000000001E-2</v>
      </c>
      <c r="Z499">
        <v>0.47</v>
      </c>
      <c r="AA499">
        <v>1E-3</v>
      </c>
    </row>
    <row r="500" spans="1:27" x14ac:dyDescent="0.3">
      <c r="A500" t="s">
        <v>2005</v>
      </c>
      <c r="B500" t="s">
        <v>2006</v>
      </c>
      <c r="C500" t="s">
        <v>2007</v>
      </c>
      <c r="D500" s="1" t="str">
        <f t="shared" si="68"/>
        <v>21:1191</v>
      </c>
      <c r="E500" s="1" t="str">
        <f t="shared" si="67"/>
        <v>21:0387</v>
      </c>
      <c r="F500" t="s">
        <v>2003</v>
      </c>
      <c r="G500" t="s">
        <v>2008</v>
      </c>
      <c r="I500">
        <v>66.130481200000006</v>
      </c>
      <c r="J500">
        <v>-86.359101899999999</v>
      </c>
      <c r="K500" s="1" t="str">
        <f t="shared" si="66"/>
        <v>Till</v>
      </c>
      <c r="L500" s="1" t="str">
        <f t="shared" si="65"/>
        <v>Grain Mount: 0.25 – 0.50 mm (carbon coated)</v>
      </c>
      <c r="M500">
        <v>1</v>
      </c>
      <c r="N500">
        <v>53.228999999999999</v>
      </c>
      <c r="O500">
        <v>0.106</v>
      </c>
      <c r="P500">
        <v>2.1059999999999999</v>
      </c>
      <c r="R500">
        <v>0.64500000000000002</v>
      </c>
      <c r="T500">
        <v>15.337</v>
      </c>
      <c r="U500">
        <v>22.178999999999998</v>
      </c>
      <c r="V500">
        <v>0.17599999999999999</v>
      </c>
      <c r="W500">
        <v>5.3140000000000001</v>
      </c>
      <c r="Y500">
        <v>3.9E-2</v>
      </c>
      <c r="Z500">
        <v>0.65400000000000003</v>
      </c>
      <c r="AA500">
        <v>1E-3</v>
      </c>
    </row>
    <row r="501" spans="1:27" x14ac:dyDescent="0.3">
      <c r="A501" t="s">
        <v>2009</v>
      </c>
      <c r="B501" t="s">
        <v>2010</v>
      </c>
      <c r="C501" t="s">
        <v>2011</v>
      </c>
      <c r="D501" s="1" t="str">
        <f t="shared" si="68"/>
        <v>21:1191</v>
      </c>
      <c r="E501" s="1" t="str">
        <f t="shared" si="67"/>
        <v>21:0387</v>
      </c>
      <c r="F501" t="s">
        <v>2003</v>
      </c>
      <c r="G501" t="s">
        <v>2012</v>
      </c>
      <c r="I501">
        <v>66.130481200000006</v>
      </c>
      <c r="J501">
        <v>-86.359101899999999</v>
      </c>
      <c r="K501" s="1" t="str">
        <f t="shared" si="66"/>
        <v>Till</v>
      </c>
      <c r="L501" s="1" t="str">
        <f t="shared" si="65"/>
        <v>Grain Mount: 0.25 – 0.50 mm (carbon coated)</v>
      </c>
      <c r="M501">
        <v>1</v>
      </c>
      <c r="N501">
        <v>38.274999999999999</v>
      </c>
      <c r="O501">
        <v>2.1000000000000001E-2</v>
      </c>
      <c r="P501">
        <v>26.611999999999998</v>
      </c>
      <c r="R501">
        <v>1E-3</v>
      </c>
      <c r="T501">
        <v>8.9999999999999993E-3</v>
      </c>
      <c r="U501">
        <v>23.018999999999998</v>
      </c>
      <c r="V501">
        <v>1.335</v>
      </c>
      <c r="W501">
        <v>7.2640000000000002</v>
      </c>
      <c r="Y501">
        <v>5.0000000000000001E-3</v>
      </c>
      <c r="Z501">
        <v>1E-3</v>
      </c>
      <c r="AA501">
        <v>1E-3</v>
      </c>
    </row>
    <row r="502" spans="1:27" x14ac:dyDescent="0.3">
      <c r="A502" t="s">
        <v>2013</v>
      </c>
      <c r="B502" t="s">
        <v>2014</v>
      </c>
      <c r="C502" t="s">
        <v>2015</v>
      </c>
      <c r="D502" s="1" t="str">
        <f t="shared" si="68"/>
        <v>21:1191</v>
      </c>
      <c r="E502" s="1" t="str">
        <f t="shared" si="67"/>
        <v>21:0387</v>
      </c>
      <c r="F502" t="s">
        <v>2016</v>
      </c>
      <c r="G502" t="s">
        <v>2017</v>
      </c>
      <c r="I502">
        <v>66.118410800000007</v>
      </c>
      <c r="J502">
        <v>-86.774296300000003</v>
      </c>
      <c r="K502" s="1" t="str">
        <f t="shared" si="66"/>
        <v>Till</v>
      </c>
      <c r="L502" s="1" t="str">
        <f t="shared" si="65"/>
        <v>Grain Mount: 0.25 – 0.50 mm (carbon coated)</v>
      </c>
      <c r="M502">
        <v>1</v>
      </c>
      <c r="N502">
        <v>55.136000000000003</v>
      </c>
      <c r="O502">
        <v>0.03</v>
      </c>
      <c r="P502">
        <v>0.126</v>
      </c>
      <c r="R502">
        <v>5.5E-2</v>
      </c>
      <c r="T502">
        <v>17.731000000000002</v>
      </c>
      <c r="U502">
        <v>24.425000000000001</v>
      </c>
      <c r="V502">
        <v>0.13200000000000001</v>
      </c>
      <c r="W502">
        <v>2.343</v>
      </c>
      <c r="Y502">
        <v>1.0999999999999999E-2</v>
      </c>
      <c r="Z502">
        <v>8.6999999999999994E-2</v>
      </c>
      <c r="AA502">
        <v>1E-3</v>
      </c>
    </row>
    <row r="503" spans="1:27" x14ac:dyDescent="0.3">
      <c r="A503" t="s">
        <v>2018</v>
      </c>
      <c r="B503" t="s">
        <v>2019</v>
      </c>
      <c r="C503" t="s">
        <v>2020</v>
      </c>
      <c r="D503" s="1" t="str">
        <f t="shared" si="68"/>
        <v>21:1191</v>
      </c>
      <c r="E503" s="1" t="str">
        <f t="shared" si="67"/>
        <v>21:0387</v>
      </c>
      <c r="F503" t="s">
        <v>2021</v>
      </c>
      <c r="G503" t="s">
        <v>2022</v>
      </c>
      <c r="I503">
        <v>66.693488500000001</v>
      </c>
      <c r="J503">
        <v>-88.841463300000001</v>
      </c>
      <c r="K503" s="1" t="str">
        <f t="shared" si="66"/>
        <v>Till</v>
      </c>
      <c r="L503" s="1" t="str">
        <f t="shared" si="65"/>
        <v>Grain Mount: 0.25 – 0.50 mm (carbon coated)</v>
      </c>
      <c r="M503">
        <v>1</v>
      </c>
      <c r="N503">
        <v>54.566000000000003</v>
      </c>
      <c r="O503">
        <v>3.5999999999999997E-2</v>
      </c>
      <c r="P503">
        <v>0.4</v>
      </c>
      <c r="R503">
        <v>3.6999999999999998E-2</v>
      </c>
      <c r="T503">
        <v>17.21</v>
      </c>
      <c r="U503">
        <v>24.966999999999999</v>
      </c>
      <c r="V503">
        <v>0.23699999999999999</v>
      </c>
      <c r="W503">
        <v>2.4390000000000001</v>
      </c>
      <c r="Y503">
        <v>1.7999999999999999E-2</v>
      </c>
      <c r="Z503">
        <v>2.1000000000000001E-2</v>
      </c>
      <c r="AA503">
        <v>1E-3</v>
      </c>
    </row>
    <row r="504" spans="1:27" x14ac:dyDescent="0.3">
      <c r="A504" t="s">
        <v>2023</v>
      </c>
      <c r="B504" t="s">
        <v>2024</v>
      </c>
      <c r="C504" t="s">
        <v>2025</v>
      </c>
      <c r="D504" s="1" t="str">
        <f t="shared" si="68"/>
        <v>21:1191</v>
      </c>
      <c r="E504" s="1" t="str">
        <f t="shared" si="67"/>
        <v>21:0387</v>
      </c>
      <c r="F504" t="s">
        <v>2026</v>
      </c>
      <c r="G504" t="s">
        <v>2027</v>
      </c>
      <c r="I504">
        <v>66.744906700000001</v>
      </c>
      <c r="J504">
        <v>-88.954836499999999</v>
      </c>
      <c r="K504" s="1" t="str">
        <f t="shared" si="66"/>
        <v>Till</v>
      </c>
      <c r="L504" s="1" t="str">
        <f t="shared" si="65"/>
        <v>Grain Mount: 0.25 – 0.50 mm (carbon coated)</v>
      </c>
      <c r="M504">
        <v>1</v>
      </c>
      <c r="N504">
        <v>54.106999999999999</v>
      </c>
      <c r="O504">
        <v>2.9000000000000001E-2</v>
      </c>
      <c r="P504">
        <v>0.47099999999999997</v>
      </c>
      <c r="R504">
        <v>0.309</v>
      </c>
      <c r="T504">
        <v>15.064</v>
      </c>
      <c r="U504">
        <v>24.102</v>
      </c>
      <c r="V504">
        <v>0.41199999999999998</v>
      </c>
      <c r="W504">
        <v>4.9660000000000002</v>
      </c>
      <c r="Y504">
        <v>0.03</v>
      </c>
      <c r="Z504">
        <v>0.38</v>
      </c>
      <c r="AA504">
        <v>1E-3</v>
      </c>
    </row>
    <row r="505" spans="1:27" x14ac:dyDescent="0.3">
      <c r="A505" t="s">
        <v>2028</v>
      </c>
      <c r="B505" t="s">
        <v>2029</v>
      </c>
      <c r="C505" t="s">
        <v>2030</v>
      </c>
      <c r="D505" s="1" t="str">
        <f t="shared" si="68"/>
        <v>21:1191</v>
      </c>
      <c r="E505" s="1" t="str">
        <f t="shared" si="67"/>
        <v>21:0387</v>
      </c>
      <c r="F505" t="s">
        <v>2026</v>
      </c>
      <c r="G505" t="s">
        <v>2031</v>
      </c>
      <c r="I505">
        <v>66.744906700000001</v>
      </c>
      <c r="J505">
        <v>-88.954836499999999</v>
      </c>
      <c r="K505" s="1" t="str">
        <f t="shared" si="66"/>
        <v>Till</v>
      </c>
      <c r="L505" s="1" t="str">
        <f t="shared" si="65"/>
        <v>Grain Mount: 0.25 – 0.50 mm (carbon coated)</v>
      </c>
      <c r="M505">
        <v>1</v>
      </c>
      <c r="N505">
        <v>53.968000000000004</v>
      </c>
      <c r="O505">
        <v>3.6999999999999998E-2</v>
      </c>
      <c r="P505">
        <v>0.64900000000000002</v>
      </c>
      <c r="R505">
        <v>0.21099999999999999</v>
      </c>
      <c r="T505">
        <v>15.077</v>
      </c>
      <c r="U505">
        <v>24.01</v>
      </c>
      <c r="V505">
        <v>0.191</v>
      </c>
      <c r="W505">
        <v>4.82</v>
      </c>
      <c r="Y505">
        <v>1.4E-2</v>
      </c>
      <c r="Z505">
        <v>0.46800000000000003</v>
      </c>
      <c r="AA505">
        <v>1E-3</v>
      </c>
    </row>
    <row r="506" spans="1:27" x14ac:dyDescent="0.3">
      <c r="A506" t="s">
        <v>2032</v>
      </c>
      <c r="B506" t="s">
        <v>2033</v>
      </c>
      <c r="C506" t="s">
        <v>2034</v>
      </c>
      <c r="D506" s="1" t="str">
        <f t="shared" si="68"/>
        <v>21:1191</v>
      </c>
      <c r="E506" s="1" t="str">
        <f t="shared" si="67"/>
        <v>21:0387</v>
      </c>
      <c r="F506" t="s">
        <v>2035</v>
      </c>
      <c r="G506" t="s">
        <v>2036</v>
      </c>
      <c r="I506">
        <v>66.715637900000004</v>
      </c>
      <c r="J506">
        <v>-88.707441900000006</v>
      </c>
      <c r="K506" s="1" t="str">
        <f t="shared" si="66"/>
        <v>Till</v>
      </c>
      <c r="L506" s="1" t="str">
        <f t="shared" si="65"/>
        <v>Grain Mount: 0.25 – 0.50 mm (carbon coated)</v>
      </c>
      <c r="M506">
        <v>1</v>
      </c>
      <c r="N506">
        <v>39.473999999999997</v>
      </c>
      <c r="O506">
        <v>3.5999999999999997E-2</v>
      </c>
      <c r="P506">
        <v>32.091000000000001</v>
      </c>
      <c r="R506">
        <v>3.0000000000000001E-3</v>
      </c>
      <c r="T506">
        <v>5.0999999999999997E-2</v>
      </c>
      <c r="U506">
        <v>24.303000000000001</v>
      </c>
      <c r="V506">
        <v>0.25600000000000001</v>
      </c>
      <c r="W506">
        <v>2.5049999999999999</v>
      </c>
      <c r="Y506">
        <v>5.0000000000000001E-3</v>
      </c>
      <c r="Z506">
        <v>1E-3</v>
      </c>
      <c r="AA506">
        <v>2E-3</v>
      </c>
    </row>
    <row r="507" spans="1:27" x14ac:dyDescent="0.3">
      <c r="A507" t="s">
        <v>2037</v>
      </c>
      <c r="B507" t="s">
        <v>2038</v>
      </c>
      <c r="C507" t="s">
        <v>2039</v>
      </c>
      <c r="D507" s="1" t="str">
        <f t="shared" si="68"/>
        <v>21:1191</v>
      </c>
      <c r="E507" s="1" t="str">
        <f t="shared" si="67"/>
        <v>21:0387</v>
      </c>
      <c r="F507" t="s">
        <v>2040</v>
      </c>
      <c r="G507" t="s">
        <v>2041</v>
      </c>
      <c r="I507">
        <v>66.760286600000001</v>
      </c>
      <c r="J507">
        <v>-88.562221399999999</v>
      </c>
      <c r="K507" s="1" t="str">
        <f t="shared" si="66"/>
        <v>Till</v>
      </c>
      <c r="L507" s="1" t="str">
        <f t="shared" si="65"/>
        <v>Grain Mount: 0.25 – 0.50 mm (carbon coated)</v>
      </c>
      <c r="M507">
        <v>1</v>
      </c>
      <c r="N507">
        <v>38.947000000000003</v>
      </c>
      <c r="O507">
        <v>3.6999999999999998E-2</v>
      </c>
      <c r="P507">
        <v>28.03</v>
      </c>
      <c r="R507">
        <v>1E-3</v>
      </c>
      <c r="T507">
        <v>4.4999999999999998E-2</v>
      </c>
      <c r="U507">
        <v>23.766999999999999</v>
      </c>
      <c r="V507">
        <v>3.5000000000000003E-2</v>
      </c>
      <c r="W507">
        <v>7.2450000000000001</v>
      </c>
      <c r="Y507">
        <v>8.9999999999999993E-3</v>
      </c>
      <c r="Z507">
        <v>1E-3</v>
      </c>
      <c r="AA507">
        <v>3.0000000000000001E-3</v>
      </c>
    </row>
    <row r="508" spans="1:27" x14ac:dyDescent="0.3">
      <c r="A508" t="s">
        <v>2042</v>
      </c>
      <c r="B508" t="s">
        <v>2043</v>
      </c>
      <c r="C508" t="s">
        <v>2044</v>
      </c>
      <c r="D508" s="1" t="str">
        <f t="shared" si="68"/>
        <v>21:1191</v>
      </c>
      <c r="E508" s="1" t="str">
        <f t="shared" si="67"/>
        <v>21:0387</v>
      </c>
      <c r="F508" t="s">
        <v>2045</v>
      </c>
      <c r="G508" t="s">
        <v>2046</v>
      </c>
      <c r="I508">
        <v>66.958810499999998</v>
      </c>
      <c r="J508">
        <v>-88.020997199999996</v>
      </c>
      <c r="K508" s="1" t="str">
        <f t="shared" si="66"/>
        <v>Till</v>
      </c>
      <c r="L508" s="1" t="str">
        <f t="shared" si="65"/>
        <v>Grain Mount: 0.25 – 0.50 mm (carbon coated)</v>
      </c>
      <c r="M508">
        <v>1</v>
      </c>
      <c r="N508">
        <v>39.564999999999998</v>
      </c>
      <c r="O508">
        <v>4.0000000000000001E-3</v>
      </c>
      <c r="P508">
        <v>32.737000000000002</v>
      </c>
      <c r="R508">
        <v>1E-3</v>
      </c>
      <c r="T508">
        <v>2.5000000000000001E-2</v>
      </c>
      <c r="U508">
        <v>24.507999999999999</v>
      </c>
      <c r="V508">
        <v>0.125</v>
      </c>
      <c r="W508">
        <v>1.7010000000000001</v>
      </c>
      <c r="Y508">
        <v>6.0000000000000001E-3</v>
      </c>
      <c r="Z508">
        <v>1E-3</v>
      </c>
      <c r="AA508">
        <v>1E-3</v>
      </c>
    </row>
    <row r="509" spans="1:27" x14ac:dyDescent="0.3">
      <c r="A509" t="s">
        <v>2047</v>
      </c>
      <c r="B509" t="s">
        <v>2048</v>
      </c>
      <c r="C509" t="s">
        <v>2049</v>
      </c>
      <c r="D509" s="1" t="str">
        <f t="shared" si="68"/>
        <v>21:1191</v>
      </c>
      <c r="E509" s="1" t="str">
        <f t="shared" si="67"/>
        <v>21:0387</v>
      </c>
      <c r="F509" t="s">
        <v>2050</v>
      </c>
      <c r="G509" t="s">
        <v>2051</v>
      </c>
      <c r="I509">
        <v>66.499395800000002</v>
      </c>
      <c r="J509">
        <v>-88.230180099999998</v>
      </c>
      <c r="K509" s="1" t="str">
        <f t="shared" si="66"/>
        <v>Till</v>
      </c>
      <c r="L509" s="1" t="str">
        <f t="shared" ref="L509:L540" si="69">HYPERLINK("http://geochem.nrcan.gc.ca/cdogs/content/kwd/kwd080107_e.htm", "Grain Mount: 0.25 – 0.50 mm (carbon coated)")</f>
        <v>Grain Mount: 0.25 – 0.50 mm (carbon coated)</v>
      </c>
      <c r="M509">
        <v>1</v>
      </c>
      <c r="N509">
        <v>53.911999999999999</v>
      </c>
      <c r="O509">
        <v>4.2000000000000003E-2</v>
      </c>
      <c r="P509">
        <v>0.89300000000000002</v>
      </c>
      <c r="R509">
        <v>0.39500000000000002</v>
      </c>
      <c r="T509">
        <v>15.069000000000001</v>
      </c>
      <c r="U509">
        <v>23.835999999999999</v>
      </c>
      <c r="V509">
        <v>0.2</v>
      </c>
      <c r="W509">
        <v>4.7290000000000001</v>
      </c>
      <c r="Y509">
        <v>0.01</v>
      </c>
      <c r="Z509">
        <v>0.45700000000000002</v>
      </c>
      <c r="AA509">
        <v>1E-3</v>
      </c>
    </row>
    <row r="510" spans="1:27" x14ac:dyDescent="0.3">
      <c r="A510" t="s">
        <v>2052</v>
      </c>
      <c r="B510" t="s">
        <v>2053</v>
      </c>
      <c r="C510" t="s">
        <v>2054</v>
      </c>
      <c r="D510" s="1" t="str">
        <f t="shared" si="68"/>
        <v>21:1191</v>
      </c>
      <c r="E510" s="1" t="str">
        <f t="shared" si="67"/>
        <v>21:0387</v>
      </c>
      <c r="F510" t="s">
        <v>2050</v>
      </c>
      <c r="G510" t="s">
        <v>2055</v>
      </c>
      <c r="I510">
        <v>66.499395800000002</v>
      </c>
      <c r="J510">
        <v>-88.230180099999998</v>
      </c>
      <c r="K510" s="1" t="str">
        <f t="shared" si="66"/>
        <v>Till</v>
      </c>
      <c r="L510" s="1" t="str">
        <f t="shared" si="69"/>
        <v>Grain Mount: 0.25 – 0.50 mm (carbon coated)</v>
      </c>
      <c r="M510">
        <v>1</v>
      </c>
      <c r="N510">
        <v>54.255000000000003</v>
      </c>
      <c r="O510">
        <v>2.5999999999999999E-2</v>
      </c>
      <c r="P510">
        <v>0.71599999999999997</v>
      </c>
      <c r="R510">
        <v>0.13800000000000001</v>
      </c>
      <c r="T510">
        <v>15.303000000000001</v>
      </c>
      <c r="U510">
        <v>23.030999999999999</v>
      </c>
      <c r="V510">
        <v>0.17599999999999999</v>
      </c>
      <c r="W510">
        <v>5.1580000000000004</v>
      </c>
      <c r="Y510">
        <v>1.7999999999999999E-2</v>
      </c>
      <c r="Z510">
        <v>0.85299999999999998</v>
      </c>
      <c r="AA510">
        <v>1E-3</v>
      </c>
    </row>
    <row r="511" spans="1:27" x14ac:dyDescent="0.3">
      <c r="A511" t="s">
        <v>2056</v>
      </c>
      <c r="B511" t="s">
        <v>2057</v>
      </c>
      <c r="C511" t="s">
        <v>2058</v>
      </c>
      <c r="D511" s="1" t="str">
        <f t="shared" si="68"/>
        <v>21:1191</v>
      </c>
      <c r="E511" s="1" t="str">
        <f t="shared" si="67"/>
        <v>21:0387</v>
      </c>
      <c r="F511" t="s">
        <v>2050</v>
      </c>
      <c r="G511" t="s">
        <v>2059</v>
      </c>
      <c r="I511">
        <v>66.499395800000002</v>
      </c>
      <c r="J511">
        <v>-88.230180099999998</v>
      </c>
      <c r="K511" s="1" t="str">
        <f t="shared" si="66"/>
        <v>Till</v>
      </c>
      <c r="L511" s="1" t="str">
        <f t="shared" si="69"/>
        <v>Grain Mount: 0.25 – 0.50 mm (carbon coated)</v>
      </c>
      <c r="M511">
        <v>1</v>
      </c>
      <c r="N511">
        <v>54.231999999999999</v>
      </c>
      <c r="O511">
        <v>0.02</v>
      </c>
      <c r="P511">
        <v>0.59</v>
      </c>
      <c r="R511">
        <v>0.40799999999999997</v>
      </c>
      <c r="T511">
        <v>15.986000000000001</v>
      </c>
      <c r="U511">
        <v>24.19</v>
      </c>
      <c r="V511">
        <v>0.192</v>
      </c>
      <c r="W511">
        <v>3.47</v>
      </c>
      <c r="Y511">
        <v>3.3000000000000002E-2</v>
      </c>
      <c r="Z511">
        <v>0.46300000000000002</v>
      </c>
      <c r="AA511">
        <v>1E-3</v>
      </c>
    </row>
    <row r="512" spans="1:27" x14ac:dyDescent="0.3">
      <c r="A512" t="s">
        <v>2060</v>
      </c>
      <c r="B512" t="s">
        <v>2061</v>
      </c>
      <c r="C512" t="s">
        <v>2062</v>
      </c>
      <c r="D512" s="1" t="str">
        <f t="shared" si="68"/>
        <v>21:1191</v>
      </c>
      <c r="E512" s="1" t="str">
        <f t="shared" si="67"/>
        <v>21:0387</v>
      </c>
      <c r="F512" t="s">
        <v>2050</v>
      </c>
      <c r="G512" t="s">
        <v>2063</v>
      </c>
      <c r="I512">
        <v>66.499395800000002</v>
      </c>
      <c r="J512">
        <v>-88.230180099999998</v>
      </c>
      <c r="K512" s="1" t="str">
        <f t="shared" si="66"/>
        <v>Till</v>
      </c>
      <c r="L512" s="1" t="str">
        <f t="shared" si="69"/>
        <v>Grain Mount: 0.25 – 0.50 mm (carbon coated)</v>
      </c>
      <c r="M512">
        <v>1</v>
      </c>
      <c r="N512">
        <v>55.136000000000003</v>
      </c>
      <c r="O512">
        <v>1.7000000000000001E-2</v>
      </c>
      <c r="P512">
        <v>8.3000000000000004E-2</v>
      </c>
      <c r="R512">
        <v>1E-3</v>
      </c>
      <c r="T512">
        <v>17.701000000000001</v>
      </c>
      <c r="U512">
        <v>25.108000000000001</v>
      </c>
      <c r="V512">
        <v>5.1999999999999998E-2</v>
      </c>
      <c r="W512">
        <v>1.7529999999999999</v>
      </c>
      <c r="Y512">
        <v>4.0000000000000001E-3</v>
      </c>
      <c r="Z512">
        <v>2.1999999999999999E-2</v>
      </c>
      <c r="AA512">
        <v>1E-3</v>
      </c>
    </row>
    <row r="513" spans="1:27" x14ac:dyDescent="0.3">
      <c r="A513" t="s">
        <v>2064</v>
      </c>
      <c r="B513" t="s">
        <v>2065</v>
      </c>
      <c r="C513" t="s">
        <v>2066</v>
      </c>
      <c r="D513" s="1" t="str">
        <f t="shared" si="68"/>
        <v>21:1191</v>
      </c>
      <c r="E513" s="1" t="str">
        <f t="shared" si="67"/>
        <v>21:0387</v>
      </c>
      <c r="F513" t="s">
        <v>2050</v>
      </c>
      <c r="G513" t="s">
        <v>2067</v>
      </c>
      <c r="I513">
        <v>66.499395800000002</v>
      </c>
      <c r="J513">
        <v>-88.230180099999998</v>
      </c>
      <c r="K513" s="1" t="str">
        <f t="shared" si="66"/>
        <v>Till</v>
      </c>
      <c r="L513" s="1" t="str">
        <f t="shared" si="69"/>
        <v>Grain Mount: 0.25 – 0.50 mm (carbon coated)</v>
      </c>
      <c r="M513">
        <v>1</v>
      </c>
      <c r="N513">
        <v>55.341999999999999</v>
      </c>
      <c r="O513">
        <v>1.2E-2</v>
      </c>
      <c r="P513">
        <v>0.217</v>
      </c>
      <c r="R513">
        <v>1E-3</v>
      </c>
      <c r="T513">
        <v>17.992999999999999</v>
      </c>
      <c r="U513">
        <v>25.419</v>
      </c>
      <c r="V513">
        <v>0.08</v>
      </c>
      <c r="W513">
        <v>1.1679999999999999</v>
      </c>
      <c r="Y513">
        <v>1E-3</v>
      </c>
      <c r="Z513">
        <v>2.1999999999999999E-2</v>
      </c>
      <c r="AA513">
        <v>1E-3</v>
      </c>
    </row>
    <row r="514" spans="1:27" x14ac:dyDescent="0.3">
      <c r="A514" t="s">
        <v>2068</v>
      </c>
      <c r="B514" t="s">
        <v>2069</v>
      </c>
      <c r="C514" t="s">
        <v>2070</v>
      </c>
      <c r="D514" s="1" t="str">
        <f t="shared" si="68"/>
        <v>21:1191</v>
      </c>
      <c r="E514" s="1" t="str">
        <f t="shared" si="67"/>
        <v>21:0387</v>
      </c>
      <c r="F514" t="s">
        <v>2071</v>
      </c>
      <c r="G514" t="s">
        <v>2072</v>
      </c>
      <c r="I514">
        <v>66.290952500000003</v>
      </c>
      <c r="J514">
        <v>-88.447744999999998</v>
      </c>
      <c r="K514" s="1" t="str">
        <f t="shared" si="66"/>
        <v>Till</v>
      </c>
      <c r="L514" s="1" t="str">
        <f t="shared" si="69"/>
        <v>Grain Mount: 0.25 – 0.50 mm (carbon coated)</v>
      </c>
      <c r="M514">
        <v>1</v>
      </c>
      <c r="N514">
        <v>38.835999999999999</v>
      </c>
      <c r="O514">
        <v>3.4000000000000002E-2</v>
      </c>
      <c r="P514">
        <v>27.899000000000001</v>
      </c>
      <c r="R514">
        <v>1E-3</v>
      </c>
      <c r="T514">
        <v>0.04</v>
      </c>
      <c r="U514">
        <v>23.783999999999999</v>
      </c>
      <c r="V514">
        <v>2.1000000000000001E-2</v>
      </c>
      <c r="W514">
        <v>7.4470000000000001</v>
      </c>
      <c r="Y514">
        <v>5.0000000000000001E-3</v>
      </c>
      <c r="Z514">
        <v>6.0000000000000001E-3</v>
      </c>
      <c r="AA514">
        <v>1E-3</v>
      </c>
    </row>
    <row r="515" spans="1:27" x14ac:dyDescent="0.3">
      <c r="A515" t="s">
        <v>2073</v>
      </c>
      <c r="B515" t="s">
        <v>2074</v>
      </c>
      <c r="C515" t="s">
        <v>2075</v>
      </c>
      <c r="D515" s="1" t="str">
        <f t="shared" si="68"/>
        <v>21:1191</v>
      </c>
      <c r="E515" s="1" t="str">
        <f t="shared" si="67"/>
        <v>21:0387</v>
      </c>
      <c r="F515" t="s">
        <v>2076</v>
      </c>
      <c r="G515" t="s">
        <v>2077</v>
      </c>
      <c r="I515">
        <v>66.198135600000001</v>
      </c>
      <c r="J515">
        <v>-88.455063899999999</v>
      </c>
      <c r="K515" s="1" t="str">
        <f t="shared" si="66"/>
        <v>Till</v>
      </c>
      <c r="L515" s="1" t="str">
        <f t="shared" si="69"/>
        <v>Grain Mount: 0.25 – 0.50 mm (carbon coated)</v>
      </c>
      <c r="M515">
        <v>1</v>
      </c>
      <c r="N515">
        <v>54.701999999999998</v>
      </c>
      <c r="O515">
        <v>4.2000000000000003E-2</v>
      </c>
      <c r="P515">
        <v>0.19800000000000001</v>
      </c>
      <c r="R515">
        <v>3.2000000000000001E-2</v>
      </c>
      <c r="T515">
        <v>17.253</v>
      </c>
      <c r="U515">
        <v>24.465</v>
      </c>
      <c r="V515">
        <v>0.19</v>
      </c>
      <c r="W515">
        <v>2.802</v>
      </c>
      <c r="Y515">
        <v>1.4E-2</v>
      </c>
      <c r="Z515">
        <v>9.8000000000000004E-2</v>
      </c>
      <c r="AA515">
        <v>1E-3</v>
      </c>
    </row>
    <row r="516" spans="1:27" x14ac:dyDescent="0.3">
      <c r="A516" t="s">
        <v>2078</v>
      </c>
      <c r="B516" t="s">
        <v>2079</v>
      </c>
      <c r="C516" t="s">
        <v>2080</v>
      </c>
      <c r="D516" s="1" t="str">
        <f t="shared" si="68"/>
        <v>21:1191</v>
      </c>
      <c r="E516" s="1" t="str">
        <f t="shared" si="67"/>
        <v>21:0387</v>
      </c>
      <c r="F516" t="s">
        <v>2081</v>
      </c>
      <c r="G516" t="s">
        <v>2082</v>
      </c>
      <c r="I516">
        <v>65.875008300000005</v>
      </c>
      <c r="J516">
        <v>-87.077765200000002</v>
      </c>
      <c r="K516" s="1" t="str">
        <f t="shared" si="66"/>
        <v>Till</v>
      </c>
      <c r="L516" s="1" t="str">
        <f t="shared" si="69"/>
        <v>Grain Mount: 0.25 – 0.50 mm (carbon coated)</v>
      </c>
      <c r="M516">
        <v>1</v>
      </c>
      <c r="N516">
        <v>54.783000000000001</v>
      </c>
      <c r="O516">
        <v>3.5999999999999997E-2</v>
      </c>
      <c r="P516">
        <v>0.38200000000000001</v>
      </c>
      <c r="R516">
        <v>0.09</v>
      </c>
      <c r="T516">
        <v>17.463000000000001</v>
      </c>
      <c r="U516">
        <v>24.375</v>
      </c>
      <c r="V516">
        <v>0.13700000000000001</v>
      </c>
      <c r="W516">
        <v>2.6110000000000002</v>
      </c>
      <c r="Y516">
        <v>1.7999999999999999E-2</v>
      </c>
      <c r="Z516">
        <v>0.156</v>
      </c>
      <c r="AA516">
        <v>2E-3</v>
      </c>
    </row>
    <row r="517" spans="1:27" x14ac:dyDescent="0.3">
      <c r="A517" t="s">
        <v>2083</v>
      </c>
      <c r="B517" t="s">
        <v>2084</v>
      </c>
      <c r="C517" t="s">
        <v>2085</v>
      </c>
      <c r="D517" s="1" t="str">
        <f t="shared" si="68"/>
        <v>21:1191</v>
      </c>
      <c r="E517" s="1" t="str">
        <f t="shared" si="67"/>
        <v>21:0387</v>
      </c>
      <c r="F517" t="s">
        <v>2086</v>
      </c>
      <c r="G517" t="s">
        <v>2087</v>
      </c>
      <c r="I517">
        <v>65.9562071</v>
      </c>
      <c r="J517">
        <v>-86.274414899999996</v>
      </c>
      <c r="K517" s="1" t="str">
        <f t="shared" si="66"/>
        <v>Till</v>
      </c>
      <c r="L517" s="1" t="str">
        <f t="shared" si="69"/>
        <v>Grain Mount: 0.25 – 0.50 mm (carbon coated)</v>
      </c>
      <c r="M517">
        <v>1</v>
      </c>
      <c r="N517">
        <v>54.741</v>
      </c>
      <c r="O517">
        <v>2.1999999999999999E-2</v>
      </c>
      <c r="P517">
        <v>0.747</v>
      </c>
      <c r="R517">
        <v>0.55000000000000004</v>
      </c>
      <c r="T517">
        <v>17.196999999999999</v>
      </c>
      <c r="U517">
        <v>23.548999999999999</v>
      </c>
      <c r="V517">
        <v>0.10299999999999999</v>
      </c>
      <c r="W517">
        <v>2.5190000000000001</v>
      </c>
      <c r="Y517">
        <v>2.5999999999999999E-2</v>
      </c>
      <c r="Z517">
        <v>0.49399999999999999</v>
      </c>
      <c r="AA517">
        <v>1E-3</v>
      </c>
    </row>
    <row r="518" spans="1:27" x14ac:dyDescent="0.3">
      <c r="A518" t="s">
        <v>2088</v>
      </c>
      <c r="B518" t="s">
        <v>2089</v>
      </c>
      <c r="C518" t="s">
        <v>2090</v>
      </c>
      <c r="D518" s="1" t="str">
        <f t="shared" si="68"/>
        <v>21:1191</v>
      </c>
      <c r="E518" s="1" t="str">
        <f t="shared" si="67"/>
        <v>21:0387</v>
      </c>
      <c r="F518" t="s">
        <v>2086</v>
      </c>
      <c r="G518" t="s">
        <v>2091</v>
      </c>
      <c r="I518">
        <v>65.9562071</v>
      </c>
      <c r="J518">
        <v>-86.274414899999996</v>
      </c>
      <c r="K518" s="1" t="str">
        <f t="shared" si="66"/>
        <v>Till</v>
      </c>
      <c r="L518" s="1" t="str">
        <f t="shared" si="69"/>
        <v>Grain Mount: 0.25 – 0.50 mm (carbon coated)</v>
      </c>
      <c r="M518">
        <v>1</v>
      </c>
      <c r="N518">
        <v>54.234999999999999</v>
      </c>
      <c r="O518">
        <v>3.6999999999999998E-2</v>
      </c>
      <c r="P518">
        <v>1.0489999999999999</v>
      </c>
      <c r="R518">
        <v>0.36499999999999999</v>
      </c>
      <c r="T518">
        <v>16.163</v>
      </c>
      <c r="U518">
        <v>23.222000000000001</v>
      </c>
      <c r="V518">
        <v>0.15</v>
      </c>
      <c r="W518">
        <v>4.0149999999999997</v>
      </c>
      <c r="Y518">
        <v>3.6999999999999998E-2</v>
      </c>
      <c r="Z518">
        <v>0.45500000000000002</v>
      </c>
      <c r="AA518">
        <v>1E-3</v>
      </c>
    </row>
    <row r="519" spans="1:27" x14ac:dyDescent="0.3">
      <c r="A519" t="s">
        <v>2092</v>
      </c>
      <c r="B519" t="s">
        <v>2093</v>
      </c>
      <c r="C519" t="s">
        <v>2094</v>
      </c>
      <c r="D519" s="1" t="str">
        <f t="shared" si="68"/>
        <v>21:1191</v>
      </c>
      <c r="E519" s="1" t="str">
        <f t="shared" si="67"/>
        <v>21:0387</v>
      </c>
      <c r="F519" t="s">
        <v>2086</v>
      </c>
      <c r="G519" t="s">
        <v>2095</v>
      </c>
      <c r="I519">
        <v>65.9562071</v>
      </c>
      <c r="J519">
        <v>-86.274414899999996</v>
      </c>
      <c r="K519" s="1" t="str">
        <f t="shared" si="66"/>
        <v>Till</v>
      </c>
      <c r="L519" s="1" t="str">
        <f t="shared" si="69"/>
        <v>Grain Mount: 0.25 – 0.50 mm (carbon coated)</v>
      </c>
      <c r="M519">
        <v>1</v>
      </c>
      <c r="N519">
        <v>54.552</v>
      </c>
      <c r="O519">
        <v>2.9000000000000001E-2</v>
      </c>
      <c r="P519">
        <v>0.83899999999999997</v>
      </c>
      <c r="R519">
        <v>0.47899999999999998</v>
      </c>
      <c r="T519">
        <v>16.518999999999998</v>
      </c>
      <c r="U519">
        <v>23.177</v>
      </c>
      <c r="V519">
        <v>0.115</v>
      </c>
      <c r="W519">
        <v>3.7080000000000002</v>
      </c>
      <c r="Y519">
        <v>2.3E-2</v>
      </c>
      <c r="Z519">
        <v>0.442</v>
      </c>
      <c r="AA519">
        <v>1E-3</v>
      </c>
    </row>
    <row r="520" spans="1:27" x14ac:dyDescent="0.3">
      <c r="A520" t="s">
        <v>2096</v>
      </c>
      <c r="B520" t="s">
        <v>2097</v>
      </c>
      <c r="C520" t="s">
        <v>2098</v>
      </c>
      <c r="D520" s="1" t="str">
        <f t="shared" si="68"/>
        <v>21:1191</v>
      </c>
      <c r="E520" s="1" t="str">
        <f t="shared" si="67"/>
        <v>21:0387</v>
      </c>
      <c r="F520" t="s">
        <v>2086</v>
      </c>
      <c r="G520" t="s">
        <v>2099</v>
      </c>
      <c r="I520">
        <v>65.9562071</v>
      </c>
      <c r="J520">
        <v>-86.274414899999996</v>
      </c>
      <c r="K520" s="1" t="str">
        <f t="shared" si="66"/>
        <v>Till</v>
      </c>
      <c r="L520" s="1" t="str">
        <f t="shared" si="69"/>
        <v>Grain Mount: 0.25 – 0.50 mm (carbon coated)</v>
      </c>
      <c r="M520">
        <v>1</v>
      </c>
      <c r="N520">
        <v>53.725000000000001</v>
      </c>
      <c r="O520">
        <v>4.7E-2</v>
      </c>
      <c r="P520">
        <v>1.42</v>
      </c>
      <c r="R520">
        <v>0.59199999999999997</v>
      </c>
      <c r="T520">
        <v>16.242999999999999</v>
      </c>
      <c r="U520">
        <v>23.085000000000001</v>
      </c>
      <c r="V520">
        <v>0.121</v>
      </c>
      <c r="W520">
        <v>3.6219999999999999</v>
      </c>
      <c r="Y520">
        <v>0.11899999999999999</v>
      </c>
      <c r="Z520">
        <v>0.56699999999999995</v>
      </c>
      <c r="AA520">
        <v>1E-3</v>
      </c>
    </row>
    <row r="521" spans="1:27" x14ac:dyDescent="0.3">
      <c r="A521" t="s">
        <v>2100</v>
      </c>
      <c r="B521" t="s">
        <v>2101</v>
      </c>
      <c r="C521" t="s">
        <v>2102</v>
      </c>
      <c r="D521" s="1" t="str">
        <f t="shared" si="68"/>
        <v>21:1191</v>
      </c>
      <c r="E521" s="1" t="str">
        <f t="shared" si="67"/>
        <v>21:0387</v>
      </c>
      <c r="F521" t="s">
        <v>2086</v>
      </c>
      <c r="G521" t="s">
        <v>2103</v>
      </c>
      <c r="I521">
        <v>65.9562071</v>
      </c>
      <c r="J521">
        <v>-86.274414899999996</v>
      </c>
      <c r="K521" s="1" t="str">
        <f t="shared" si="66"/>
        <v>Till</v>
      </c>
      <c r="L521" s="1" t="str">
        <f t="shared" si="69"/>
        <v>Grain Mount: 0.25 – 0.50 mm (carbon coated)</v>
      </c>
      <c r="M521">
        <v>1</v>
      </c>
      <c r="N521">
        <v>53.725999999999999</v>
      </c>
      <c r="O521">
        <v>3.2000000000000001E-2</v>
      </c>
      <c r="P521">
        <v>0.60099999999999998</v>
      </c>
      <c r="R521">
        <v>0.20499999999999999</v>
      </c>
      <c r="T521">
        <v>15.615</v>
      </c>
      <c r="U521">
        <v>24.11</v>
      </c>
      <c r="V521">
        <v>0.27900000000000003</v>
      </c>
      <c r="W521">
        <v>4.5060000000000002</v>
      </c>
      <c r="Y521">
        <v>1.6E-2</v>
      </c>
      <c r="Z521">
        <v>0.27200000000000002</v>
      </c>
      <c r="AA521">
        <v>1E-3</v>
      </c>
    </row>
    <row r="522" spans="1:27" x14ac:dyDescent="0.3">
      <c r="A522" t="s">
        <v>2104</v>
      </c>
      <c r="B522" t="s">
        <v>2105</v>
      </c>
      <c r="C522" t="s">
        <v>2106</v>
      </c>
      <c r="D522" s="1" t="str">
        <f t="shared" si="68"/>
        <v>21:1191</v>
      </c>
      <c r="E522" s="1" t="str">
        <f t="shared" si="67"/>
        <v>21:0387</v>
      </c>
      <c r="F522" t="s">
        <v>2086</v>
      </c>
      <c r="G522" t="s">
        <v>2107</v>
      </c>
      <c r="I522">
        <v>65.9562071</v>
      </c>
      <c r="J522">
        <v>-86.274414899999996</v>
      </c>
      <c r="K522" s="1" t="str">
        <f t="shared" ref="K522:K553" si="70">HYPERLINK("http://geochem.nrcan.gc.ca/cdogs/content/kwd/kwd020044_e.htm", "Till")</f>
        <v>Till</v>
      </c>
      <c r="L522" s="1" t="str">
        <f t="shared" si="69"/>
        <v>Grain Mount: 0.25 – 0.50 mm (carbon coated)</v>
      </c>
      <c r="M522">
        <v>1</v>
      </c>
      <c r="N522">
        <v>54.892000000000003</v>
      </c>
      <c r="O522">
        <v>1.2999999999999999E-2</v>
      </c>
      <c r="P522">
        <v>0.24199999999999999</v>
      </c>
      <c r="R522">
        <v>1E-3</v>
      </c>
      <c r="T522">
        <v>17.442</v>
      </c>
      <c r="U522">
        <v>25.222000000000001</v>
      </c>
      <c r="V522">
        <v>0.105</v>
      </c>
      <c r="W522">
        <v>1.85</v>
      </c>
      <c r="Y522">
        <v>1E-3</v>
      </c>
      <c r="Z522">
        <v>5.2999999999999999E-2</v>
      </c>
      <c r="AA522">
        <v>1E-3</v>
      </c>
    </row>
    <row r="523" spans="1:27" x14ac:dyDescent="0.3">
      <c r="A523" t="s">
        <v>2108</v>
      </c>
      <c r="B523" t="s">
        <v>2109</v>
      </c>
      <c r="C523" t="s">
        <v>2110</v>
      </c>
      <c r="D523" s="1" t="str">
        <f t="shared" si="68"/>
        <v>21:1191</v>
      </c>
      <c r="E523" s="1" t="str">
        <f t="shared" si="67"/>
        <v>21:0387</v>
      </c>
      <c r="F523" t="s">
        <v>2086</v>
      </c>
      <c r="G523" t="s">
        <v>2111</v>
      </c>
      <c r="I523">
        <v>65.9562071</v>
      </c>
      <c r="J523">
        <v>-86.274414899999996</v>
      </c>
      <c r="K523" s="1" t="str">
        <f t="shared" si="70"/>
        <v>Till</v>
      </c>
      <c r="L523" s="1" t="str">
        <f t="shared" si="69"/>
        <v>Grain Mount: 0.25 – 0.50 mm (carbon coated)</v>
      </c>
      <c r="M523">
        <v>1</v>
      </c>
      <c r="N523">
        <v>39.927</v>
      </c>
      <c r="O523">
        <v>8.9999999999999993E-3</v>
      </c>
      <c r="P523">
        <v>33.502000000000002</v>
      </c>
      <c r="R523">
        <v>1E-3</v>
      </c>
      <c r="T523">
        <v>0.44</v>
      </c>
      <c r="U523">
        <v>22.041</v>
      </c>
      <c r="V523">
        <v>0.249</v>
      </c>
      <c r="W523">
        <v>3.7709999999999999</v>
      </c>
      <c r="Y523">
        <v>8.9999999999999993E-3</v>
      </c>
      <c r="Z523">
        <v>1E-3</v>
      </c>
      <c r="AA523">
        <v>0.45900000000000002</v>
      </c>
    </row>
    <row r="524" spans="1:27" x14ac:dyDescent="0.3">
      <c r="A524" t="s">
        <v>2112</v>
      </c>
      <c r="B524" t="s">
        <v>2113</v>
      </c>
      <c r="C524" t="s">
        <v>2114</v>
      </c>
      <c r="D524" s="1" t="str">
        <f t="shared" si="68"/>
        <v>21:1191</v>
      </c>
      <c r="E524" s="1" t="str">
        <f t="shared" si="67"/>
        <v>21:0387</v>
      </c>
      <c r="F524" t="s">
        <v>2115</v>
      </c>
      <c r="G524" t="s">
        <v>2116</v>
      </c>
      <c r="I524">
        <v>65.784811500000004</v>
      </c>
      <c r="J524">
        <v>-86.918973899999997</v>
      </c>
      <c r="K524" s="1" t="str">
        <f t="shared" si="70"/>
        <v>Till</v>
      </c>
      <c r="L524" s="1" t="str">
        <f t="shared" si="69"/>
        <v>Grain Mount: 0.25 – 0.50 mm (carbon coated)</v>
      </c>
      <c r="M524">
        <v>1</v>
      </c>
      <c r="N524">
        <v>11.664999999999999</v>
      </c>
      <c r="O524">
        <v>3.7999999999999999E-2</v>
      </c>
      <c r="P524">
        <v>65.561999999999998</v>
      </c>
      <c r="R524">
        <v>1.7000000000000001E-2</v>
      </c>
      <c r="T524">
        <v>17.420000000000002</v>
      </c>
      <c r="U524">
        <v>1E-3</v>
      </c>
      <c r="V524">
        <v>4.8000000000000001E-2</v>
      </c>
      <c r="W524">
        <v>5.3490000000000002</v>
      </c>
      <c r="Y524">
        <v>5.0000000000000001E-3</v>
      </c>
      <c r="Z524">
        <v>1E-3</v>
      </c>
      <c r="AA524">
        <v>1E-3</v>
      </c>
    </row>
    <row r="525" spans="1:27" x14ac:dyDescent="0.3">
      <c r="A525" t="s">
        <v>2117</v>
      </c>
      <c r="B525" t="s">
        <v>2118</v>
      </c>
      <c r="C525" t="s">
        <v>2119</v>
      </c>
      <c r="D525" s="1" t="str">
        <f t="shared" si="68"/>
        <v>21:1191</v>
      </c>
      <c r="E525" s="1" t="str">
        <f t="shared" si="67"/>
        <v>21:0387</v>
      </c>
      <c r="F525" t="s">
        <v>2115</v>
      </c>
      <c r="G525" t="s">
        <v>2120</v>
      </c>
      <c r="I525">
        <v>65.784811500000004</v>
      </c>
      <c r="J525">
        <v>-86.918973899999997</v>
      </c>
      <c r="K525" s="1" t="str">
        <f t="shared" si="70"/>
        <v>Till</v>
      </c>
      <c r="L525" s="1" t="str">
        <f t="shared" si="69"/>
        <v>Grain Mount: 0.25 – 0.50 mm (carbon coated)</v>
      </c>
      <c r="M525">
        <v>1</v>
      </c>
      <c r="N525">
        <v>11.59</v>
      </c>
      <c r="O525">
        <v>3.1E-2</v>
      </c>
      <c r="P525">
        <v>65.385000000000005</v>
      </c>
      <c r="R525">
        <v>1E-3</v>
      </c>
      <c r="T525">
        <v>17.341999999999999</v>
      </c>
      <c r="U525">
        <v>3.0000000000000001E-3</v>
      </c>
      <c r="V525">
        <v>4.7E-2</v>
      </c>
      <c r="W525">
        <v>4.7919999999999998</v>
      </c>
      <c r="Y525">
        <v>2E-3</v>
      </c>
      <c r="Z525">
        <v>1E-3</v>
      </c>
      <c r="AA525">
        <v>1E-3</v>
      </c>
    </row>
    <row r="526" spans="1:27" x14ac:dyDescent="0.3">
      <c r="A526" t="s">
        <v>2121</v>
      </c>
      <c r="B526" t="s">
        <v>2122</v>
      </c>
      <c r="C526" t="s">
        <v>2123</v>
      </c>
      <c r="D526" s="1" t="str">
        <f t="shared" si="68"/>
        <v>21:1191</v>
      </c>
      <c r="E526" s="1" t="str">
        <f t="shared" si="67"/>
        <v>21:0387</v>
      </c>
      <c r="F526" t="s">
        <v>2115</v>
      </c>
      <c r="G526" t="s">
        <v>2124</v>
      </c>
      <c r="I526">
        <v>65.784811500000004</v>
      </c>
      <c r="J526">
        <v>-86.918973899999997</v>
      </c>
      <c r="K526" s="1" t="str">
        <f t="shared" si="70"/>
        <v>Till</v>
      </c>
      <c r="L526" s="1" t="str">
        <f t="shared" si="69"/>
        <v>Grain Mount: 0.25 – 0.50 mm (carbon coated)</v>
      </c>
      <c r="M526">
        <v>1</v>
      </c>
      <c r="N526">
        <v>54.030999999999999</v>
      </c>
      <c r="O526">
        <v>8.0000000000000002E-3</v>
      </c>
      <c r="P526">
        <v>0.9</v>
      </c>
      <c r="R526">
        <v>0.20200000000000001</v>
      </c>
      <c r="T526">
        <v>15.96</v>
      </c>
      <c r="U526">
        <v>22.788</v>
      </c>
      <c r="V526">
        <v>0.35499999999999998</v>
      </c>
      <c r="W526">
        <v>4.9509999999999996</v>
      </c>
      <c r="Y526">
        <v>7.9000000000000001E-2</v>
      </c>
      <c r="Z526">
        <v>0.35599999999999998</v>
      </c>
      <c r="AA526">
        <v>1E-3</v>
      </c>
    </row>
    <row r="527" spans="1:27" x14ac:dyDescent="0.3">
      <c r="A527" t="s">
        <v>2125</v>
      </c>
      <c r="B527" t="s">
        <v>2126</v>
      </c>
      <c r="C527" t="s">
        <v>2127</v>
      </c>
      <c r="D527" s="1" t="str">
        <f t="shared" si="68"/>
        <v>21:1191</v>
      </c>
      <c r="E527" s="1" t="str">
        <f t="shared" si="67"/>
        <v>21:0387</v>
      </c>
      <c r="F527" t="s">
        <v>2115</v>
      </c>
      <c r="G527" t="s">
        <v>2128</v>
      </c>
      <c r="I527">
        <v>65.784811500000004</v>
      </c>
      <c r="J527">
        <v>-86.918973899999997</v>
      </c>
      <c r="K527" s="1" t="str">
        <f t="shared" si="70"/>
        <v>Till</v>
      </c>
      <c r="L527" s="1" t="str">
        <f t="shared" si="69"/>
        <v>Grain Mount: 0.25 – 0.50 mm (carbon coated)</v>
      </c>
      <c r="M527">
        <v>1</v>
      </c>
      <c r="N527">
        <v>54.793999999999997</v>
      </c>
      <c r="O527">
        <v>2.5000000000000001E-2</v>
      </c>
      <c r="P527">
        <v>0.13100000000000001</v>
      </c>
      <c r="R527">
        <v>6.0000000000000001E-3</v>
      </c>
      <c r="T527">
        <v>17.463999999999999</v>
      </c>
      <c r="U527">
        <v>24.91</v>
      </c>
      <c r="V527">
        <v>0.17699999999999999</v>
      </c>
      <c r="W527">
        <v>2.278</v>
      </c>
      <c r="Y527">
        <v>1.9E-2</v>
      </c>
      <c r="Z527">
        <v>2.9000000000000001E-2</v>
      </c>
      <c r="AA527">
        <v>1E-3</v>
      </c>
    </row>
    <row r="528" spans="1:27" x14ac:dyDescent="0.3">
      <c r="A528" t="s">
        <v>2129</v>
      </c>
      <c r="B528" t="s">
        <v>2130</v>
      </c>
      <c r="C528" t="s">
        <v>2131</v>
      </c>
      <c r="D528" s="1" t="str">
        <f t="shared" si="68"/>
        <v>21:1191</v>
      </c>
      <c r="E528" s="1" t="str">
        <f t="shared" si="67"/>
        <v>21:0387</v>
      </c>
      <c r="F528" t="s">
        <v>2132</v>
      </c>
      <c r="G528" t="s">
        <v>2133</v>
      </c>
      <c r="I528">
        <v>65.534718900000001</v>
      </c>
      <c r="J528">
        <v>-87.328546700000004</v>
      </c>
      <c r="K528" s="1" t="str">
        <f t="shared" si="70"/>
        <v>Till</v>
      </c>
      <c r="L528" s="1" t="str">
        <f t="shared" si="69"/>
        <v>Grain Mount: 0.25 – 0.50 mm (carbon coated)</v>
      </c>
      <c r="M528">
        <v>1</v>
      </c>
      <c r="N528">
        <v>50.390999999999998</v>
      </c>
      <c r="O528">
        <v>5.0999999999999997E-2</v>
      </c>
      <c r="P528">
        <v>1.405</v>
      </c>
      <c r="R528">
        <v>2E-3</v>
      </c>
      <c r="T528">
        <v>8.6620000000000008</v>
      </c>
      <c r="U528">
        <v>22.704999999999998</v>
      </c>
      <c r="V528">
        <v>0.36499999999999999</v>
      </c>
      <c r="W528">
        <v>14.942</v>
      </c>
      <c r="Y528">
        <v>2E-3</v>
      </c>
      <c r="Z528">
        <v>0.61399999999999999</v>
      </c>
      <c r="AA528">
        <v>2E-3</v>
      </c>
    </row>
    <row r="529" spans="1:27" x14ac:dyDescent="0.3">
      <c r="A529" t="s">
        <v>2134</v>
      </c>
      <c r="B529" t="s">
        <v>2135</v>
      </c>
      <c r="C529" t="s">
        <v>2136</v>
      </c>
      <c r="D529" s="1" t="str">
        <f t="shared" si="68"/>
        <v>21:1191</v>
      </c>
      <c r="E529" s="1" t="str">
        <f t="shared" si="67"/>
        <v>21:0387</v>
      </c>
      <c r="F529" t="s">
        <v>2137</v>
      </c>
      <c r="G529" t="s">
        <v>2138</v>
      </c>
      <c r="I529">
        <v>66.741975999999994</v>
      </c>
      <c r="J529">
        <v>-89.879898299999994</v>
      </c>
      <c r="K529" s="1" t="str">
        <f t="shared" si="70"/>
        <v>Till</v>
      </c>
      <c r="L529" s="1" t="str">
        <f t="shared" si="69"/>
        <v>Grain Mount: 0.25 – 0.50 mm (carbon coated)</v>
      </c>
      <c r="M529">
        <v>1</v>
      </c>
      <c r="N529">
        <v>53.988999999999997</v>
      </c>
      <c r="O529">
        <v>4.0000000000000001E-3</v>
      </c>
      <c r="P529">
        <v>0.25800000000000001</v>
      </c>
      <c r="R529">
        <v>0.45900000000000002</v>
      </c>
      <c r="T529">
        <v>14.801</v>
      </c>
      <c r="U529">
        <v>24.422999999999998</v>
      </c>
      <c r="V529">
        <v>0.21299999999999999</v>
      </c>
      <c r="W529">
        <v>5.3470000000000004</v>
      </c>
      <c r="Y529">
        <v>3.3000000000000002E-2</v>
      </c>
      <c r="Z529">
        <v>0.26</v>
      </c>
      <c r="AA529">
        <v>1E-3</v>
      </c>
    </row>
    <row r="530" spans="1:27" x14ac:dyDescent="0.3">
      <c r="A530" t="s">
        <v>2139</v>
      </c>
      <c r="B530" t="s">
        <v>2140</v>
      </c>
      <c r="C530" t="s">
        <v>2141</v>
      </c>
      <c r="D530" s="1" t="str">
        <f t="shared" si="68"/>
        <v>21:1191</v>
      </c>
      <c r="E530" s="1" t="str">
        <f t="shared" si="67"/>
        <v>21:0387</v>
      </c>
      <c r="F530" t="s">
        <v>2137</v>
      </c>
      <c r="G530" t="s">
        <v>2142</v>
      </c>
      <c r="I530">
        <v>66.741975999999994</v>
      </c>
      <c r="J530">
        <v>-89.879898299999994</v>
      </c>
      <c r="K530" s="1" t="str">
        <f t="shared" si="70"/>
        <v>Till</v>
      </c>
      <c r="L530" s="1" t="str">
        <f t="shared" si="69"/>
        <v>Grain Mount: 0.25 – 0.50 mm (carbon coated)</v>
      </c>
      <c r="M530">
        <v>1</v>
      </c>
      <c r="N530">
        <v>54.555999999999997</v>
      </c>
      <c r="O530">
        <v>4.9000000000000002E-2</v>
      </c>
      <c r="P530">
        <v>0.96099999999999997</v>
      </c>
      <c r="R530">
        <v>0.98099999999999998</v>
      </c>
      <c r="T530">
        <v>16.283999999999999</v>
      </c>
      <c r="U530">
        <v>21.036000000000001</v>
      </c>
      <c r="V530">
        <v>0.14699999999999999</v>
      </c>
      <c r="W530">
        <v>4.3129999999999997</v>
      </c>
      <c r="Y530">
        <v>2.4E-2</v>
      </c>
      <c r="Z530">
        <v>0.67200000000000004</v>
      </c>
      <c r="AA530">
        <v>2.4E-2</v>
      </c>
    </row>
    <row r="531" spans="1:27" x14ac:dyDescent="0.3">
      <c r="A531" t="s">
        <v>2143</v>
      </c>
      <c r="B531" t="s">
        <v>2144</v>
      </c>
      <c r="C531" t="s">
        <v>2145</v>
      </c>
      <c r="D531" s="1" t="str">
        <f t="shared" si="68"/>
        <v>21:1191</v>
      </c>
      <c r="E531" s="1" t="str">
        <f t="shared" si="67"/>
        <v>21:0387</v>
      </c>
      <c r="F531" t="s">
        <v>2146</v>
      </c>
      <c r="G531" t="s">
        <v>2147</v>
      </c>
      <c r="I531">
        <v>65.418421800000004</v>
      </c>
      <c r="J531">
        <v>-87.937709299999995</v>
      </c>
      <c r="K531" s="1" t="str">
        <f t="shared" si="70"/>
        <v>Till</v>
      </c>
      <c r="L531" s="1" t="str">
        <f t="shared" si="69"/>
        <v>Grain Mount: 0.25 – 0.50 mm (carbon coated)</v>
      </c>
      <c r="M531">
        <v>1</v>
      </c>
      <c r="N531">
        <v>57.35</v>
      </c>
      <c r="O531">
        <v>0.01</v>
      </c>
      <c r="P531">
        <v>0.17</v>
      </c>
      <c r="R531">
        <v>0.09</v>
      </c>
      <c r="T531">
        <v>33.366999999999997</v>
      </c>
      <c r="U531">
        <v>0.24199999999999999</v>
      </c>
      <c r="V531">
        <v>0.253</v>
      </c>
      <c r="W531">
        <v>8.8290000000000006</v>
      </c>
      <c r="Y531">
        <v>8.5000000000000006E-2</v>
      </c>
      <c r="Z531">
        <v>3.0000000000000001E-3</v>
      </c>
      <c r="AA531">
        <v>1E-3</v>
      </c>
    </row>
    <row r="532" spans="1:27" x14ac:dyDescent="0.3">
      <c r="A532" t="s">
        <v>2148</v>
      </c>
      <c r="B532" t="s">
        <v>2149</v>
      </c>
      <c r="C532" t="s">
        <v>2150</v>
      </c>
      <c r="D532" s="1" t="str">
        <f t="shared" si="68"/>
        <v>21:1191</v>
      </c>
      <c r="E532" s="1" t="str">
        <f t="shared" si="67"/>
        <v>21:0387</v>
      </c>
      <c r="F532" t="s">
        <v>2151</v>
      </c>
      <c r="G532" t="s">
        <v>2152</v>
      </c>
      <c r="I532">
        <v>65.490819599999995</v>
      </c>
      <c r="J532">
        <v>-87.814017300000003</v>
      </c>
      <c r="K532" s="1" t="str">
        <f t="shared" si="70"/>
        <v>Till</v>
      </c>
      <c r="L532" s="1" t="str">
        <f t="shared" si="69"/>
        <v>Grain Mount: 0.25 – 0.50 mm (carbon coated)</v>
      </c>
      <c r="M532">
        <v>1</v>
      </c>
      <c r="N532">
        <v>55.148000000000003</v>
      </c>
      <c r="O532">
        <v>1.2E-2</v>
      </c>
      <c r="P532">
        <v>0.20100000000000001</v>
      </c>
      <c r="R532">
        <v>1E-3</v>
      </c>
      <c r="T532">
        <v>17.507999999999999</v>
      </c>
      <c r="U532">
        <v>25.518000000000001</v>
      </c>
      <c r="V532">
        <v>0.10299999999999999</v>
      </c>
      <c r="W532">
        <v>1.5760000000000001</v>
      </c>
      <c r="Y532">
        <v>1E-3</v>
      </c>
      <c r="Z532">
        <v>3.6999999999999998E-2</v>
      </c>
      <c r="AA532">
        <v>1E-3</v>
      </c>
    </row>
    <row r="533" spans="1:27" x14ac:dyDescent="0.3">
      <c r="A533" t="s">
        <v>2153</v>
      </c>
      <c r="B533" t="s">
        <v>2154</v>
      </c>
      <c r="C533" t="s">
        <v>2155</v>
      </c>
      <c r="D533" s="1" t="str">
        <f t="shared" si="68"/>
        <v>21:1191</v>
      </c>
      <c r="E533" s="1" t="str">
        <f t="shared" si="67"/>
        <v>21:0387</v>
      </c>
      <c r="F533" t="s">
        <v>2151</v>
      </c>
      <c r="G533" t="s">
        <v>2156</v>
      </c>
      <c r="I533">
        <v>65.490819599999995</v>
      </c>
      <c r="J533">
        <v>-87.814017300000003</v>
      </c>
      <c r="K533" s="1" t="str">
        <f t="shared" si="70"/>
        <v>Till</v>
      </c>
      <c r="L533" s="1" t="str">
        <f t="shared" si="69"/>
        <v>Grain Mount: 0.25 – 0.50 mm (carbon coated)</v>
      </c>
      <c r="M533">
        <v>1</v>
      </c>
      <c r="N533">
        <v>54.79</v>
      </c>
      <c r="O533">
        <v>1.7000000000000001E-2</v>
      </c>
      <c r="P533">
        <v>0.34799999999999998</v>
      </c>
      <c r="R533">
        <v>1E-3</v>
      </c>
      <c r="T533">
        <v>16.835000000000001</v>
      </c>
      <c r="U533">
        <v>24.966000000000001</v>
      </c>
      <c r="V533">
        <v>0.19700000000000001</v>
      </c>
      <c r="W533">
        <v>2.5739999999999998</v>
      </c>
      <c r="Y533">
        <v>7.0000000000000001E-3</v>
      </c>
      <c r="Z533">
        <v>0.106</v>
      </c>
      <c r="AA533">
        <v>1E-3</v>
      </c>
    </row>
    <row r="534" spans="1:27" x14ac:dyDescent="0.3">
      <c r="A534" t="s">
        <v>2157</v>
      </c>
      <c r="B534" t="s">
        <v>2158</v>
      </c>
      <c r="C534" t="s">
        <v>2159</v>
      </c>
      <c r="D534" s="1" t="str">
        <f t="shared" si="68"/>
        <v>21:1191</v>
      </c>
      <c r="E534" s="1" t="str">
        <f t="shared" si="67"/>
        <v>21:0387</v>
      </c>
      <c r="F534" t="s">
        <v>2151</v>
      </c>
      <c r="G534" t="s">
        <v>2160</v>
      </c>
      <c r="I534">
        <v>65.490819599999995</v>
      </c>
      <c r="J534">
        <v>-87.814017300000003</v>
      </c>
      <c r="K534" s="1" t="str">
        <f t="shared" si="70"/>
        <v>Till</v>
      </c>
      <c r="L534" s="1" t="str">
        <f t="shared" si="69"/>
        <v>Grain Mount: 0.25 – 0.50 mm (carbon coated)</v>
      </c>
      <c r="M534">
        <v>1</v>
      </c>
      <c r="N534">
        <v>54.56</v>
      </c>
      <c r="O534">
        <v>5.8000000000000003E-2</v>
      </c>
      <c r="P534">
        <v>0.41499999999999998</v>
      </c>
      <c r="R534">
        <v>8.4000000000000005E-2</v>
      </c>
      <c r="T534">
        <v>17.055</v>
      </c>
      <c r="U534">
        <v>24.693000000000001</v>
      </c>
      <c r="V534">
        <v>0.18</v>
      </c>
      <c r="W534">
        <v>2.4340000000000002</v>
      </c>
      <c r="Y534">
        <v>1.0999999999999999E-2</v>
      </c>
      <c r="Z534">
        <v>0.107</v>
      </c>
      <c r="AA534">
        <v>1E-3</v>
      </c>
    </row>
    <row r="535" spans="1:27" x14ac:dyDescent="0.3">
      <c r="A535" t="s">
        <v>2161</v>
      </c>
      <c r="B535" t="s">
        <v>2162</v>
      </c>
      <c r="C535" t="s">
        <v>2163</v>
      </c>
      <c r="D535" s="1" t="str">
        <f t="shared" si="68"/>
        <v>21:1191</v>
      </c>
      <c r="E535" s="1" t="str">
        <f t="shared" si="67"/>
        <v>21:0387</v>
      </c>
      <c r="F535" t="s">
        <v>2151</v>
      </c>
      <c r="G535" t="s">
        <v>2164</v>
      </c>
      <c r="I535">
        <v>65.490819599999995</v>
      </c>
      <c r="J535">
        <v>-87.814017300000003</v>
      </c>
      <c r="K535" s="1" t="str">
        <f t="shared" si="70"/>
        <v>Till</v>
      </c>
      <c r="L535" s="1" t="str">
        <f t="shared" si="69"/>
        <v>Grain Mount: 0.25 – 0.50 mm (carbon coated)</v>
      </c>
      <c r="M535">
        <v>1</v>
      </c>
      <c r="N535">
        <v>54.701000000000001</v>
      </c>
      <c r="O535">
        <v>1.7000000000000001E-2</v>
      </c>
      <c r="P535">
        <v>0.38900000000000001</v>
      </c>
      <c r="R535">
        <v>1E-3</v>
      </c>
      <c r="T535">
        <v>16.821000000000002</v>
      </c>
      <c r="U535">
        <v>25.16</v>
      </c>
      <c r="V535">
        <v>0.16</v>
      </c>
      <c r="W535">
        <v>2.6739999999999999</v>
      </c>
      <c r="Y535">
        <v>1E-3</v>
      </c>
      <c r="Z535">
        <v>9.4E-2</v>
      </c>
      <c r="AA535">
        <v>1E-3</v>
      </c>
    </row>
    <row r="536" spans="1:27" x14ac:dyDescent="0.3">
      <c r="A536" t="s">
        <v>2165</v>
      </c>
      <c r="B536" t="s">
        <v>2166</v>
      </c>
      <c r="C536" t="s">
        <v>2167</v>
      </c>
      <c r="D536" s="1" t="str">
        <f t="shared" si="68"/>
        <v>21:1191</v>
      </c>
      <c r="E536" s="1" t="str">
        <f t="shared" si="67"/>
        <v>21:0387</v>
      </c>
      <c r="F536" t="s">
        <v>2151</v>
      </c>
      <c r="G536" t="s">
        <v>2168</v>
      </c>
      <c r="I536">
        <v>65.490819599999995</v>
      </c>
      <c r="J536">
        <v>-87.814017300000003</v>
      </c>
      <c r="K536" s="1" t="str">
        <f t="shared" si="70"/>
        <v>Till</v>
      </c>
      <c r="L536" s="1" t="str">
        <f t="shared" si="69"/>
        <v>Grain Mount: 0.25 – 0.50 mm (carbon coated)</v>
      </c>
      <c r="M536">
        <v>1</v>
      </c>
      <c r="N536">
        <v>53.795000000000002</v>
      </c>
      <c r="O536">
        <v>4.0000000000000001E-3</v>
      </c>
      <c r="P536">
        <v>0.318</v>
      </c>
      <c r="R536">
        <v>3.4000000000000002E-2</v>
      </c>
      <c r="T536">
        <v>14.234</v>
      </c>
      <c r="U536">
        <v>24.803999999999998</v>
      </c>
      <c r="V536">
        <v>5.2999999999999999E-2</v>
      </c>
      <c r="W536">
        <v>6.335</v>
      </c>
      <c r="Y536">
        <v>5.0000000000000001E-3</v>
      </c>
      <c r="Z536">
        <v>0.16</v>
      </c>
      <c r="AA536">
        <v>1E-3</v>
      </c>
    </row>
    <row r="537" spans="1:27" x14ac:dyDescent="0.3">
      <c r="A537" t="s">
        <v>2169</v>
      </c>
      <c r="B537" t="s">
        <v>2170</v>
      </c>
      <c r="C537" t="s">
        <v>2171</v>
      </c>
      <c r="D537" s="1" t="str">
        <f t="shared" si="68"/>
        <v>21:1191</v>
      </c>
      <c r="E537" s="1" t="str">
        <f t="shared" si="67"/>
        <v>21:0387</v>
      </c>
      <c r="F537" t="s">
        <v>2172</v>
      </c>
      <c r="G537" t="s">
        <v>2173</v>
      </c>
      <c r="I537">
        <v>65.4782194</v>
      </c>
      <c r="J537">
        <v>-88.2321922</v>
      </c>
      <c r="K537" s="1" t="str">
        <f t="shared" si="70"/>
        <v>Till</v>
      </c>
      <c r="L537" s="1" t="str">
        <f t="shared" si="69"/>
        <v>Grain Mount: 0.25 – 0.50 mm (carbon coated)</v>
      </c>
      <c r="M537">
        <v>1</v>
      </c>
      <c r="N537">
        <v>54.551000000000002</v>
      </c>
      <c r="O537">
        <v>5.2999999999999999E-2</v>
      </c>
      <c r="P537">
        <v>0.29499999999999998</v>
      </c>
      <c r="R537">
        <v>9.6000000000000002E-2</v>
      </c>
      <c r="T537">
        <v>16.960999999999999</v>
      </c>
      <c r="U537">
        <v>24.577000000000002</v>
      </c>
      <c r="V537">
        <v>0.122</v>
      </c>
      <c r="W537">
        <v>2.9940000000000002</v>
      </c>
      <c r="Y537">
        <v>1.7000000000000001E-2</v>
      </c>
      <c r="Z537">
        <v>6.3E-2</v>
      </c>
      <c r="AA537">
        <v>1E-3</v>
      </c>
    </row>
    <row r="538" spans="1:27" x14ac:dyDescent="0.3">
      <c r="A538" t="s">
        <v>2174</v>
      </c>
      <c r="B538" t="s">
        <v>2175</v>
      </c>
      <c r="C538" t="s">
        <v>2176</v>
      </c>
      <c r="D538" s="1" t="str">
        <f t="shared" si="68"/>
        <v>21:1191</v>
      </c>
      <c r="E538" s="1" t="str">
        <f t="shared" si="67"/>
        <v>21:0387</v>
      </c>
      <c r="F538" t="s">
        <v>2172</v>
      </c>
      <c r="G538" t="s">
        <v>2177</v>
      </c>
      <c r="I538">
        <v>65.4782194</v>
      </c>
      <c r="J538">
        <v>-88.2321922</v>
      </c>
      <c r="K538" s="1" t="str">
        <f t="shared" si="70"/>
        <v>Till</v>
      </c>
      <c r="L538" s="1" t="str">
        <f t="shared" si="69"/>
        <v>Grain Mount: 0.25 – 0.50 mm (carbon coated)</v>
      </c>
      <c r="M538">
        <v>1</v>
      </c>
      <c r="N538">
        <v>54.994</v>
      </c>
      <c r="O538">
        <v>3.7999999999999999E-2</v>
      </c>
      <c r="P538">
        <v>0.16700000000000001</v>
      </c>
      <c r="R538">
        <v>0.08</v>
      </c>
      <c r="T538">
        <v>17.18</v>
      </c>
      <c r="U538">
        <v>24.585999999999999</v>
      </c>
      <c r="V538">
        <v>0.14699999999999999</v>
      </c>
      <c r="W538">
        <v>2.831</v>
      </c>
      <c r="Y538">
        <v>1.0999999999999999E-2</v>
      </c>
      <c r="Z538">
        <v>4.9000000000000002E-2</v>
      </c>
      <c r="AA538">
        <v>1E-3</v>
      </c>
    </row>
    <row r="539" spans="1:27" x14ac:dyDescent="0.3">
      <c r="A539" t="s">
        <v>2178</v>
      </c>
      <c r="B539" t="s">
        <v>2179</v>
      </c>
      <c r="C539" t="s">
        <v>2180</v>
      </c>
      <c r="D539" s="1" t="str">
        <f t="shared" si="68"/>
        <v>21:1191</v>
      </c>
      <c r="E539" s="1" t="str">
        <f t="shared" si="67"/>
        <v>21:0387</v>
      </c>
      <c r="F539" t="s">
        <v>2172</v>
      </c>
      <c r="G539" t="s">
        <v>2181</v>
      </c>
      <c r="I539">
        <v>65.4782194</v>
      </c>
      <c r="J539">
        <v>-88.2321922</v>
      </c>
      <c r="K539" s="1" t="str">
        <f t="shared" si="70"/>
        <v>Till</v>
      </c>
      <c r="L539" s="1" t="str">
        <f t="shared" si="69"/>
        <v>Grain Mount: 0.25 – 0.50 mm (carbon coated)</v>
      </c>
      <c r="M539">
        <v>1</v>
      </c>
      <c r="N539">
        <v>54.710999999999999</v>
      </c>
      <c r="O539">
        <v>2.1999999999999999E-2</v>
      </c>
      <c r="P539">
        <v>0.28399999999999997</v>
      </c>
      <c r="R539">
        <v>1E-3</v>
      </c>
      <c r="T539">
        <v>17.443999999999999</v>
      </c>
      <c r="U539">
        <v>25.143000000000001</v>
      </c>
      <c r="V539">
        <v>0.30199999999999999</v>
      </c>
      <c r="W539">
        <v>2.032</v>
      </c>
      <c r="Y539">
        <v>1E-3</v>
      </c>
      <c r="Z539">
        <v>3.2000000000000001E-2</v>
      </c>
      <c r="AA539">
        <v>1E-3</v>
      </c>
    </row>
    <row r="540" spans="1:27" x14ac:dyDescent="0.3">
      <c r="A540" t="s">
        <v>2182</v>
      </c>
      <c r="B540" t="s">
        <v>2183</v>
      </c>
      <c r="C540" t="s">
        <v>2184</v>
      </c>
      <c r="D540" s="1" t="str">
        <f t="shared" si="68"/>
        <v>21:1191</v>
      </c>
      <c r="E540" s="1" t="str">
        <f t="shared" si="67"/>
        <v>21:0387</v>
      </c>
      <c r="F540" t="s">
        <v>2185</v>
      </c>
      <c r="G540" t="s">
        <v>2186</v>
      </c>
      <c r="I540">
        <v>65.499919000000006</v>
      </c>
      <c r="J540">
        <v>-88.054502999999997</v>
      </c>
      <c r="K540" s="1" t="str">
        <f t="shared" si="70"/>
        <v>Till</v>
      </c>
      <c r="L540" s="1" t="str">
        <f t="shared" si="69"/>
        <v>Grain Mount: 0.25 – 0.50 mm (carbon coated)</v>
      </c>
      <c r="M540">
        <v>1</v>
      </c>
      <c r="N540">
        <v>54.570999999999998</v>
      </c>
      <c r="O540">
        <v>3.9E-2</v>
      </c>
      <c r="P540">
        <v>0.83699999999999997</v>
      </c>
      <c r="R540">
        <v>1.2E-2</v>
      </c>
      <c r="T540">
        <v>17.003</v>
      </c>
      <c r="U540">
        <v>24.678000000000001</v>
      </c>
      <c r="V540">
        <v>0.501</v>
      </c>
      <c r="W540">
        <v>1.9219999999999999</v>
      </c>
      <c r="Y540">
        <v>6.0000000000000001E-3</v>
      </c>
      <c r="Z540">
        <v>0.186</v>
      </c>
      <c r="AA540">
        <v>1E-3</v>
      </c>
    </row>
    <row r="541" spans="1:27" x14ac:dyDescent="0.3">
      <c r="A541" t="s">
        <v>2187</v>
      </c>
      <c r="B541" t="s">
        <v>2188</v>
      </c>
      <c r="C541" t="s">
        <v>2189</v>
      </c>
      <c r="D541" s="1" t="str">
        <f t="shared" si="68"/>
        <v>21:1191</v>
      </c>
      <c r="E541" s="1" t="str">
        <f t="shared" si="67"/>
        <v>21:0387</v>
      </c>
      <c r="F541" t="s">
        <v>2185</v>
      </c>
      <c r="G541" t="s">
        <v>2190</v>
      </c>
      <c r="I541">
        <v>65.499919000000006</v>
      </c>
      <c r="J541">
        <v>-88.054502999999997</v>
      </c>
      <c r="K541" s="1" t="str">
        <f t="shared" si="70"/>
        <v>Till</v>
      </c>
      <c r="L541" s="1" t="str">
        <f t="shared" ref="L541:L575" si="71">HYPERLINK("http://geochem.nrcan.gc.ca/cdogs/content/kwd/kwd080107_e.htm", "Grain Mount: 0.25 – 0.50 mm (carbon coated)")</f>
        <v>Grain Mount: 0.25 – 0.50 mm (carbon coated)</v>
      </c>
      <c r="M541">
        <v>1</v>
      </c>
      <c r="N541">
        <v>57.564999999999998</v>
      </c>
      <c r="O541">
        <v>2.1000000000000001E-2</v>
      </c>
      <c r="P541">
        <v>0.26500000000000001</v>
      </c>
      <c r="R541">
        <v>0.14799999999999999</v>
      </c>
      <c r="T541">
        <v>33.375</v>
      </c>
      <c r="U541">
        <v>0.125</v>
      </c>
      <c r="V541">
        <v>0.22500000000000001</v>
      </c>
      <c r="W541">
        <v>8.3629999999999995</v>
      </c>
      <c r="Y541">
        <v>6.5000000000000002E-2</v>
      </c>
      <c r="Z541">
        <v>5.0000000000000001E-3</v>
      </c>
      <c r="AA541">
        <v>1E-3</v>
      </c>
    </row>
    <row r="542" spans="1:27" x14ac:dyDescent="0.3">
      <c r="A542" t="s">
        <v>2191</v>
      </c>
      <c r="B542" t="s">
        <v>2192</v>
      </c>
      <c r="C542" t="s">
        <v>2193</v>
      </c>
      <c r="D542" s="1" t="str">
        <f t="shared" si="68"/>
        <v>21:1191</v>
      </c>
      <c r="E542" s="1" t="str">
        <f t="shared" si="67"/>
        <v>21:0387</v>
      </c>
      <c r="F542" t="s">
        <v>2185</v>
      </c>
      <c r="G542" t="s">
        <v>2194</v>
      </c>
      <c r="I542">
        <v>65.499919000000006</v>
      </c>
      <c r="J542">
        <v>-88.054502999999997</v>
      </c>
      <c r="K542" s="1" t="str">
        <f t="shared" si="70"/>
        <v>Till</v>
      </c>
      <c r="L542" s="1" t="str">
        <f t="shared" si="71"/>
        <v>Grain Mount: 0.25 – 0.50 mm (carbon coated)</v>
      </c>
      <c r="M542">
        <v>1</v>
      </c>
      <c r="N542">
        <v>54.658000000000001</v>
      </c>
      <c r="O542">
        <v>2.7E-2</v>
      </c>
      <c r="P542">
        <v>0.17599999999999999</v>
      </c>
      <c r="R542">
        <v>7.0999999999999994E-2</v>
      </c>
      <c r="T542">
        <v>17.439</v>
      </c>
      <c r="U542">
        <v>24.149000000000001</v>
      </c>
      <c r="V542">
        <v>0.13400000000000001</v>
      </c>
      <c r="W542">
        <v>2.7919999999999998</v>
      </c>
      <c r="Y542">
        <v>2.7E-2</v>
      </c>
      <c r="Z542">
        <v>9.5000000000000001E-2</v>
      </c>
      <c r="AA542">
        <v>1E-3</v>
      </c>
    </row>
    <row r="543" spans="1:27" x14ac:dyDescent="0.3">
      <c r="A543" t="s">
        <v>2195</v>
      </c>
      <c r="B543" t="s">
        <v>2196</v>
      </c>
      <c r="C543" t="s">
        <v>2197</v>
      </c>
      <c r="D543" s="1" t="str">
        <f t="shared" si="68"/>
        <v>21:1191</v>
      </c>
      <c r="E543" s="1" t="str">
        <f t="shared" si="67"/>
        <v>21:0387</v>
      </c>
      <c r="F543" t="s">
        <v>2185</v>
      </c>
      <c r="G543" t="s">
        <v>2198</v>
      </c>
      <c r="I543">
        <v>65.499919000000006</v>
      </c>
      <c r="J543">
        <v>-88.054502999999997</v>
      </c>
      <c r="K543" s="1" t="str">
        <f t="shared" si="70"/>
        <v>Till</v>
      </c>
      <c r="L543" s="1" t="str">
        <f t="shared" si="71"/>
        <v>Grain Mount: 0.25 – 0.50 mm (carbon coated)</v>
      </c>
      <c r="M543">
        <v>1</v>
      </c>
      <c r="N543">
        <v>54.587000000000003</v>
      </c>
      <c r="O543">
        <v>3.5999999999999997E-2</v>
      </c>
      <c r="P543">
        <v>0.26200000000000001</v>
      </c>
      <c r="R543">
        <v>3.9E-2</v>
      </c>
      <c r="T543">
        <v>16.952999999999999</v>
      </c>
      <c r="U543">
        <v>24.596</v>
      </c>
      <c r="V543">
        <v>0.156</v>
      </c>
      <c r="W543">
        <v>3.23</v>
      </c>
      <c r="Y543">
        <v>1.7000000000000001E-2</v>
      </c>
      <c r="Z543">
        <v>6.7000000000000004E-2</v>
      </c>
      <c r="AA543">
        <v>1E-3</v>
      </c>
    </row>
    <row r="544" spans="1:27" x14ac:dyDescent="0.3">
      <c r="A544" t="s">
        <v>2199</v>
      </c>
      <c r="B544" t="s">
        <v>2200</v>
      </c>
      <c r="C544" t="s">
        <v>2201</v>
      </c>
      <c r="D544" s="1" t="str">
        <f t="shared" si="68"/>
        <v>21:1191</v>
      </c>
      <c r="E544" s="1" t="str">
        <f t="shared" si="67"/>
        <v>21:0387</v>
      </c>
      <c r="F544" t="s">
        <v>2185</v>
      </c>
      <c r="G544" t="s">
        <v>2202</v>
      </c>
      <c r="I544">
        <v>65.499919000000006</v>
      </c>
      <c r="J544">
        <v>-88.054502999999997</v>
      </c>
      <c r="K544" s="1" t="str">
        <f t="shared" si="70"/>
        <v>Till</v>
      </c>
      <c r="L544" s="1" t="str">
        <f t="shared" si="71"/>
        <v>Grain Mount: 0.25 – 0.50 mm (carbon coated)</v>
      </c>
      <c r="M544">
        <v>1</v>
      </c>
      <c r="N544">
        <v>54.201000000000001</v>
      </c>
      <c r="O544">
        <v>5.2999999999999999E-2</v>
      </c>
      <c r="P544">
        <v>0.36699999999999999</v>
      </c>
      <c r="R544">
        <v>9.7000000000000003E-2</v>
      </c>
      <c r="T544">
        <v>16.141999999999999</v>
      </c>
      <c r="U544">
        <v>24.521999999999998</v>
      </c>
      <c r="V544">
        <v>0.183</v>
      </c>
      <c r="W544">
        <v>3.851</v>
      </c>
      <c r="Y544">
        <v>1.4999999999999999E-2</v>
      </c>
      <c r="Z544">
        <v>0.13500000000000001</v>
      </c>
      <c r="AA544">
        <v>2E-3</v>
      </c>
    </row>
    <row r="545" spans="1:27" x14ac:dyDescent="0.3">
      <c r="A545" t="s">
        <v>2203</v>
      </c>
      <c r="B545" t="s">
        <v>2204</v>
      </c>
      <c r="C545" t="s">
        <v>2205</v>
      </c>
      <c r="D545" s="1" t="str">
        <f t="shared" si="68"/>
        <v>21:1191</v>
      </c>
      <c r="E545" s="1" t="str">
        <f t="shared" si="67"/>
        <v>21:0387</v>
      </c>
      <c r="F545" t="s">
        <v>2185</v>
      </c>
      <c r="G545" t="s">
        <v>2206</v>
      </c>
      <c r="I545">
        <v>65.499919000000006</v>
      </c>
      <c r="J545">
        <v>-88.054502999999997</v>
      </c>
      <c r="K545" s="1" t="str">
        <f t="shared" si="70"/>
        <v>Till</v>
      </c>
      <c r="L545" s="1" t="str">
        <f t="shared" si="71"/>
        <v>Grain Mount: 0.25 – 0.50 mm (carbon coated)</v>
      </c>
      <c r="M545">
        <v>1</v>
      </c>
      <c r="N545">
        <v>54.71</v>
      </c>
      <c r="O545">
        <v>2.4E-2</v>
      </c>
      <c r="P545">
        <v>0.1</v>
      </c>
      <c r="R545">
        <v>2.5999999999999999E-2</v>
      </c>
      <c r="T545">
        <v>16.96</v>
      </c>
      <c r="U545">
        <v>24.824000000000002</v>
      </c>
      <c r="V545">
        <v>0.19600000000000001</v>
      </c>
      <c r="W545">
        <v>2.8140000000000001</v>
      </c>
      <c r="Y545">
        <v>1.4999999999999999E-2</v>
      </c>
      <c r="Z545">
        <v>6.3E-2</v>
      </c>
      <c r="AA545">
        <v>1E-3</v>
      </c>
    </row>
    <row r="546" spans="1:27" x14ac:dyDescent="0.3">
      <c r="A546" t="s">
        <v>2207</v>
      </c>
      <c r="B546" t="s">
        <v>2208</v>
      </c>
      <c r="C546" t="s">
        <v>2209</v>
      </c>
      <c r="D546" s="1" t="str">
        <f t="shared" si="68"/>
        <v>21:1191</v>
      </c>
      <c r="E546" s="1" t="str">
        <f t="shared" si="67"/>
        <v>21:0387</v>
      </c>
      <c r="F546" t="s">
        <v>2185</v>
      </c>
      <c r="G546" t="s">
        <v>2210</v>
      </c>
      <c r="I546">
        <v>65.499919000000006</v>
      </c>
      <c r="J546">
        <v>-88.054502999999997</v>
      </c>
      <c r="K546" s="1" t="str">
        <f t="shared" si="70"/>
        <v>Till</v>
      </c>
      <c r="L546" s="1" t="str">
        <f t="shared" si="71"/>
        <v>Grain Mount: 0.25 – 0.50 mm (carbon coated)</v>
      </c>
      <c r="M546">
        <v>1</v>
      </c>
      <c r="N546">
        <v>54.743000000000002</v>
      </c>
      <c r="O546">
        <v>7.2999999999999995E-2</v>
      </c>
      <c r="P546">
        <v>0.40400000000000003</v>
      </c>
      <c r="R546">
        <v>9.5000000000000001E-2</v>
      </c>
      <c r="T546">
        <v>16.733000000000001</v>
      </c>
      <c r="U546">
        <v>24.619</v>
      </c>
      <c r="V546">
        <v>0.19500000000000001</v>
      </c>
      <c r="W546">
        <v>3.1179999999999999</v>
      </c>
      <c r="Y546">
        <v>1.6E-2</v>
      </c>
      <c r="Z546">
        <v>0.128</v>
      </c>
      <c r="AA546">
        <v>1E-3</v>
      </c>
    </row>
    <row r="547" spans="1:27" x14ac:dyDescent="0.3">
      <c r="A547" t="s">
        <v>2211</v>
      </c>
      <c r="B547" t="s">
        <v>2212</v>
      </c>
      <c r="C547" t="s">
        <v>2213</v>
      </c>
      <c r="D547" s="1" t="str">
        <f t="shared" si="68"/>
        <v>21:1191</v>
      </c>
      <c r="E547" s="1" t="str">
        <f t="shared" si="67"/>
        <v>21:0387</v>
      </c>
      <c r="F547" t="s">
        <v>2185</v>
      </c>
      <c r="G547" t="s">
        <v>2214</v>
      </c>
      <c r="I547">
        <v>65.499919000000006</v>
      </c>
      <c r="J547">
        <v>-88.054502999999997</v>
      </c>
      <c r="K547" s="1" t="str">
        <f t="shared" si="70"/>
        <v>Till</v>
      </c>
      <c r="L547" s="1" t="str">
        <f t="shared" si="71"/>
        <v>Grain Mount: 0.25 – 0.50 mm (carbon coated)</v>
      </c>
      <c r="M547">
        <v>1</v>
      </c>
      <c r="N547">
        <v>53.694000000000003</v>
      </c>
      <c r="O547">
        <v>0.159</v>
      </c>
      <c r="P547">
        <v>1.4490000000000001</v>
      </c>
      <c r="R547">
        <v>7.0000000000000001E-3</v>
      </c>
      <c r="T547">
        <v>17.309000000000001</v>
      </c>
      <c r="U547">
        <v>24.977</v>
      </c>
      <c r="V547">
        <v>0.38100000000000001</v>
      </c>
      <c r="W547">
        <v>1.5649999999999999</v>
      </c>
      <c r="Y547">
        <v>1E-3</v>
      </c>
      <c r="Z547">
        <v>6.7000000000000004E-2</v>
      </c>
      <c r="AA547">
        <v>8.0000000000000002E-3</v>
      </c>
    </row>
    <row r="548" spans="1:27" x14ac:dyDescent="0.3">
      <c r="A548" t="s">
        <v>2215</v>
      </c>
      <c r="B548" t="s">
        <v>2216</v>
      </c>
      <c r="C548" t="s">
        <v>2217</v>
      </c>
      <c r="D548" s="1" t="str">
        <f t="shared" si="68"/>
        <v>21:1191</v>
      </c>
      <c r="E548" s="1" t="str">
        <f t="shared" si="67"/>
        <v>21:0387</v>
      </c>
      <c r="F548" t="s">
        <v>2185</v>
      </c>
      <c r="G548" t="s">
        <v>2218</v>
      </c>
      <c r="I548">
        <v>65.499919000000006</v>
      </c>
      <c r="J548">
        <v>-88.054502999999997</v>
      </c>
      <c r="K548" s="1" t="str">
        <f t="shared" si="70"/>
        <v>Till</v>
      </c>
      <c r="L548" s="1" t="str">
        <f t="shared" si="71"/>
        <v>Grain Mount: 0.25 – 0.50 mm (carbon coated)</v>
      </c>
      <c r="M548">
        <v>1</v>
      </c>
      <c r="N548">
        <v>54.481999999999999</v>
      </c>
      <c r="O548">
        <v>0.03</v>
      </c>
      <c r="P548">
        <v>0.24099999999999999</v>
      </c>
      <c r="R548">
        <v>5.8000000000000003E-2</v>
      </c>
      <c r="T548">
        <v>16.754999999999999</v>
      </c>
      <c r="U548">
        <v>24.472000000000001</v>
      </c>
      <c r="V548">
        <v>0.18</v>
      </c>
      <c r="W548">
        <v>3.278</v>
      </c>
      <c r="Y548">
        <v>1.7000000000000001E-2</v>
      </c>
      <c r="Z548">
        <v>6.9000000000000006E-2</v>
      </c>
      <c r="AA548">
        <v>1E-3</v>
      </c>
    </row>
    <row r="549" spans="1:27" x14ac:dyDescent="0.3">
      <c r="A549" t="s">
        <v>2219</v>
      </c>
      <c r="B549" t="s">
        <v>2220</v>
      </c>
      <c r="C549" t="s">
        <v>2221</v>
      </c>
      <c r="D549" s="1" t="str">
        <f t="shared" si="68"/>
        <v>21:1191</v>
      </c>
      <c r="E549" s="1" t="str">
        <f t="shared" si="67"/>
        <v>21:0387</v>
      </c>
      <c r="F549" t="s">
        <v>2185</v>
      </c>
      <c r="G549" t="s">
        <v>2222</v>
      </c>
      <c r="I549">
        <v>65.499919000000006</v>
      </c>
      <c r="J549">
        <v>-88.054502999999997</v>
      </c>
      <c r="K549" s="1" t="str">
        <f t="shared" si="70"/>
        <v>Till</v>
      </c>
      <c r="L549" s="1" t="str">
        <f t="shared" si="71"/>
        <v>Grain Mount: 0.25 – 0.50 mm (carbon coated)</v>
      </c>
      <c r="M549">
        <v>1</v>
      </c>
      <c r="N549">
        <v>54.637999999999998</v>
      </c>
      <c r="O549">
        <v>3.6999999999999998E-2</v>
      </c>
      <c r="P549">
        <v>0.71899999999999997</v>
      </c>
      <c r="R549">
        <v>1E-3</v>
      </c>
      <c r="T549">
        <v>17.170000000000002</v>
      </c>
      <c r="U549">
        <v>25.091000000000001</v>
      </c>
      <c r="V549">
        <v>0.45</v>
      </c>
      <c r="W549">
        <v>1.5609999999999999</v>
      </c>
      <c r="Y549">
        <v>5.0000000000000001E-3</v>
      </c>
      <c r="Z549">
        <v>0.114</v>
      </c>
      <c r="AA549">
        <v>1E-3</v>
      </c>
    </row>
    <row r="550" spans="1:27" x14ac:dyDescent="0.3">
      <c r="A550" t="s">
        <v>2223</v>
      </c>
      <c r="B550" t="s">
        <v>2224</v>
      </c>
      <c r="C550" t="s">
        <v>2225</v>
      </c>
      <c r="D550" s="1" t="str">
        <f t="shared" si="68"/>
        <v>21:1191</v>
      </c>
      <c r="E550" s="1" t="str">
        <f t="shared" si="67"/>
        <v>21:0387</v>
      </c>
      <c r="F550" t="s">
        <v>2226</v>
      </c>
      <c r="G550" t="s">
        <v>2227</v>
      </c>
      <c r="I550">
        <v>66.043703300000004</v>
      </c>
      <c r="J550">
        <v>-86.741587499999994</v>
      </c>
      <c r="K550" s="1" t="str">
        <f t="shared" si="70"/>
        <v>Till</v>
      </c>
      <c r="L550" s="1" t="str">
        <f t="shared" si="71"/>
        <v>Grain Mount: 0.25 – 0.50 mm (carbon coated)</v>
      </c>
      <c r="M550">
        <v>1</v>
      </c>
      <c r="N550">
        <v>54.424999999999997</v>
      </c>
      <c r="O550">
        <v>7.2999999999999995E-2</v>
      </c>
      <c r="P550">
        <v>0.8</v>
      </c>
      <c r="R550">
        <v>5.3999999999999999E-2</v>
      </c>
      <c r="T550">
        <v>16.931000000000001</v>
      </c>
      <c r="U550">
        <v>23.766999999999999</v>
      </c>
      <c r="V550">
        <v>0.161</v>
      </c>
      <c r="W550">
        <v>3.6920000000000002</v>
      </c>
      <c r="Y550">
        <v>3.5999999999999997E-2</v>
      </c>
      <c r="Z550">
        <v>0.153</v>
      </c>
      <c r="AA550">
        <v>1E-3</v>
      </c>
    </row>
    <row r="551" spans="1:27" x14ac:dyDescent="0.3">
      <c r="A551" t="s">
        <v>2228</v>
      </c>
      <c r="B551" t="s">
        <v>2229</v>
      </c>
      <c r="C551" t="s">
        <v>2230</v>
      </c>
      <c r="D551" s="1" t="str">
        <f t="shared" si="68"/>
        <v>21:1191</v>
      </c>
      <c r="E551" s="1" t="str">
        <f t="shared" si="67"/>
        <v>21:0387</v>
      </c>
      <c r="F551" t="s">
        <v>2226</v>
      </c>
      <c r="G551" t="s">
        <v>2231</v>
      </c>
      <c r="I551">
        <v>66.043703300000004</v>
      </c>
      <c r="J551">
        <v>-86.741587499999994</v>
      </c>
      <c r="K551" s="1" t="str">
        <f t="shared" si="70"/>
        <v>Till</v>
      </c>
      <c r="L551" s="1" t="str">
        <f t="shared" si="71"/>
        <v>Grain Mount: 0.25 – 0.50 mm (carbon coated)</v>
      </c>
      <c r="M551">
        <v>1</v>
      </c>
      <c r="N551">
        <v>54.183</v>
      </c>
      <c r="O551">
        <v>4.1000000000000002E-2</v>
      </c>
      <c r="P551">
        <v>0.27800000000000002</v>
      </c>
      <c r="R551">
        <v>1E-3</v>
      </c>
      <c r="T551">
        <v>16.216000000000001</v>
      </c>
      <c r="U551">
        <v>24.835999999999999</v>
      </c>
      <c r="V551">
        <v>0.33100000000000002</v>
      </c>
      <c r="W551">
        <v>3.6579999999999999</v>
      </c>
      <c r="Y551">
        <v>1E-3</v>
      </c>
      <c r="Z551">
        <v>2.8000000000000001E-2</v>
      </c>
      <c r="AA551">
        <v>1E-3</v>
      </c>
    </row>
    <row r="552" spans="1:27" x14ac:dyDescent="0.3">
      <c r="A552" t="s">
        <v>2232</v>
      </c>
      <c r="B552" t="s">
        <v>2233</v>
      </c>
      <c r="C552" t="s">
        <v>2234</v>
      </c>
      <c r="D552" s="1" t="str">
        <f t="shared" si="68"/>
        <v>21:1191</v>
      </c>
      <c r="E552" s="1" t="str">
        <f t="shared" si="67"/>
        <v>21:0387</v>
      </c>
      <c r="F552" t="s">
        <v>2226</v>
      </c>
      <c r="G552" t="s">
        <v>2235</v>
      </c>
      <c r="I552">
        <v>66.043703300000004</v>
      </c>
      <c r="J552">
        <v>-86.741587499999994</v>
      </c>
      <c r="K552" s="1" t="str">
        <f t="shared" si="70"/>
        <v>Till</v>
      </c>
      <c r="L552" s="1" t="str">
        <f t="shared" si="71"/>
        <v>Grain Mount: 0.25 – 0.50 mm (carbon coated)</v>
      </c>
      <c r="M552">
        <v>1</v>
      </c>
      <c r="N552">
        <v>54.677999999999997</v>
      </c>
      <c r="O552">
        <v>3.3000000000000002E-2</v>
      </c>
      <c r="P552">
        <v>0.218</v>
      </c>
      <c r="R552">
        <v>3.4000000000000002E-2</v>
      </c>
      <c r="T552">
        <v>16.914999999999999</v>
      </c>
      <c r="U552">
        <v>24.643000000000001</v>
      </c>
      <c r="V552">
        <v>0.19500000000000001</v>
      </c>
      <c r="W552">
        <v>3.153</v>
      </c>
      <c r="Y552">
        <v>8.0000000000000002E-3</v>
      </c>
      <c r="Z552">
        <v>8.5000000000000006E-2</v>
      </c>
      <c r="AA552">
        <v>1E-3</v>
      </c>
    </row>
    <row r="553" spans="1:27" x14ac:dyDescent="0.3">
      <c r="A553" t="s">
        <v>2236</v>
      </c>
      <c r="B553" t="s">
        <v>2237</v>
      </c>
      <c r="C553" t="s">
        <v>2238</v>
      </c>
      <c r="D553" s="1" t="str">
        <f t="shared" si="68"/>
        <v>21:1191</v>
      </c>
      <c r="E553" s="1" t="str">
        <f t="shared" si="67"/>
        <v>21:0387</v>
      </c>
      <c r="F553" t="s">
        <v>2226</v>
      </c>
      <c r="G553" t="s">
        <v>2239</v>
      </c>
      <c r="I553">
        <v>66.043703300000004</v>
      </c>
      <c r="J553">
        <v>-86.741587499999994</v>
      </c>
      <c r="K553" s="1" t="str">
        <f t="shared" si="70"/>
        <v>Till</v>
      </c>
      <c r="L553" s="1" t="str">
        <f t="shared" si="71"/>
        <v>Grain Mount: 0.25 – 0.50 mm (carbon coated)</v>
      </c>
      <c r="M553">
        <v>1</v>
      </c>
      <c r="N553">
        <v>54.805</v>
      </c>
      <c r="O553">
        <v>2.5999999999999999E-2</v>
      </c>
      <c r="P553">
        <v>0.182</v>
      </c>
      <c r="R553">
        <v>2.1999999999999999E-2</v>
      </c>
      <c r="T553">
        <v>17.157</v>
      </c>
      <c r="U553">
        <v>24.727</v>
      </c>
      <c r="V553">
        <v>0.19500000000000001</v>
      </c>
      <c r="W553">
        <v>2.649</v>
      </c>
      <c r="Y553">
        <v>6.0000000000000001E-3</v>
      </c>
      <c r="Z553">
        <v>3.2000000000000001E-2</v>
      </c>
      <c r="AA553">
        <v>1E-3</v>
      </c>
    </row>
    <row r="554" spans="1:27" x14ac:dyDescent="0.3">
      <c r="A554" t="s">
        <v>2240</v>
      </c>
      <c r="B554" t="s">
        <v>2241</v>
      </c>
      <c r="C554" t="s">
        <v>2242</v>
      </c>
      <c r="D554" s="1" t="str">
        <f t="shared" si="68"/>
        <v>21:1191</v>
      </c>
      <c r="E554" s="1" t="str">
        <f t="shared" si="67"/>
        <v>21:0387</v>
      </c>
      <c r="F554" t="s">
        <v>2226</v>
      </c>
      <c r="G554" t="s">
        <v>2243</v>
      </c>
      <c r="I554">
        <v>66.043703300000004</v>
      </c>
      <c r="J554">
        <v>-86.741587499999994</v>
      </c>
      <c r="K554" s="1" t="str">
        <f t="shared" ref="K554:K559" si="72">HYPERLINK("http://geochem.nrcan.gc.ca/cdogs/content/kwd/kwd020044_e.htm", "Till")</f>
        <v>Till</v>
      </c>
      <c r="L554" s="1" t="str">
        <f t="shared" si="71"/>
        <v>Grain Mount: 0.25 – 0.50 mm (carbon coated)</v>
      </c>
      <c r="M554">
        <v>1</v>
      </c>
      <c r="N554">
        <v>54.539000000000001</v>
      </c>
      <c r="O554">
        <v>3.4000000000000002E-2</v>
      </c>
      <c r="P554">
        <v>0.23499999999999999</v>
      </c>
      <c r="R554">
        <v>6.2E-2</v>
      </c>
      <c r="T554">
        <v>16.681999999999999</v>
      </c>
      <c r="U554">
        <v>24.361999999999998</v>
      </c>
      <c r="V554">
        <v>0.157</v>
      </c>
      <c r="W554">
        <v>3.5430000000000001</v>
      </c>
      <c r="Y554">
        <v>1.0999999999999999E-2</v>
      </c>
      <c r="Z554">
        <v>5.3999999999999999E-2</v>
      </c>
      <c r="AA554">
        <v>1E-3</v>
      </c>
    </row>
    <row r="555" spans="1:27" x14ac:dyDescent="0.3">
      <c r="A555" t="s">
        <v>2244</v>
      </c>
      <c r="B555" t="s">
        <v>2245</v>
      </c>
      <c r="C555" t="s">
        <v>2246</v>
      </c>
      <c r="D555" s="1" t="str">
        <f t="shared" si="68"/>
        <v>21:1191</v>
      </c>
      <c r="E555" s="1" t="str">
        <f t="shared" si="67"/>
        <v>21:0387</v>
      </c>
      <c r="F555" t="s">
        <v>2247</v>
      </c>
      <c r="G555" t="s">
        <v>2248</v>
      </c>
      <c r="I555">
        <v>66.234792600000006</v>
      </c>
      <c r="J555">
        <v>-91.491496900000001</v>
      </c>
      <c r="K555" s="1" t="str">
        <f t="shared" si="72"/>
        <v>Till</v>
      </c>
      <c r="L555" s="1" t="str">
        <f t="shared" si="71"/>
        <v>Grain Mount: 0.25 – 0.50 mm (carbon coated)</v>
      </c>
      <c r="M555">
        <v>1</v>
      </c>
      <c r="N555">
        <v>38.435000000000002</v>
      </c>
      <c r="O555">
        <v>4.2999999999999997E-2</v>
      </c>
      <c r="P555">
        <v>26.088000000000001</v>
      </c>
      <c r="R555">
        <v>2E-3</v>
      </c>
      <c r="T555">
        <v>7.0000000000000001E-3</v>
      </c>
      <c r="U555">
        <v>23.306000000000001</v>
      </c>
      <c r="V555">
        <v>0.10299999999999999</v>
      </c>
      <c r="W555">
        <v>9.5109999999999992</v>
      </c>
      <c r="Y555">
        <v>4.0000000000000001E-3</v>
      </c>
      <c r="Z555">
        <v>5.0000000000000001E-3</v>
      </c>
      <c r="AA555">
        <v>1E-3</v>
      </c>
    </row>
    <row r="556" spans="1:27" x14ac:dyDescent="0.3">
      <c r="A556" t="s">
        <v>2249</v>
      </c>
      <c r="B556" t="s">
        <v>2250</v>
      </c>
      <c r="C556" t="s">
        <v>2251</v>
      </c>
      <c r="D556" s="1" t="str">
        <f t="shared" si="68"/>
        <v>21:1191</v>
      </c>
      <c r="E556" s="1" t="str">
        <f t="shared" si="67"/>
        <v>21:0387</v>
      </c>
      <c r="F556" t="s">
        <v>2247</v>
      </c>
      <c r="G556" t="s">
        <v>2252</v>
      </c>
      <c r="I556">
        <v>66.234792600000006</v>
      </c>
      <c r="J556">
        <v>-91.491496900000001</v>
      </c>
      <c r="K556" s="1" t="str">
        <f t="shared" si="72"/>
        <v>Till</v>
      </c>
      <c r="L556" s="1" t="str">
        <f t="shared" si="71"/>
        <v>Grain Mount: 0.25 – 0.50 mm (carbon coated)</v>
      </c>
      <c r="M556">
        <v>1</v>
      </c>
      <c r="N556">
        <v>54.384</v>
      </c>
      <c r="O556">
        <v>3.9E-2</v>
      </c>
      <c r="P556">
        <v>0.51600000000000001</v>
      </c>
      <c r="R556">
        <v>1E-3</v>
      </c>
      <c r="T556">
        <v>15.843</v>
      </c>
      <c r="U556">
        <v>23.353000000000002</v>
      </c>
      <c r="V556">
        <v>2.0880000000000001</v>
      </c>
      <c r="W556">
        <v>3.0830000000000002</v>
      </c>
      <c r="Y556">
        <v>4.0000000000000001E-3</v>
      </c>
      <c r="Z556">
        <v>0.28399999999999997</v>
      </c>
      <c r="AA556">
        <v>1E-3</v>
      </c>
    </row>
    <row r="557" spans="1:27" x14ac:dyDescent="0.3">
      <c r="A557" t="s">
        <v>2253</v>
      </c>
      <c r="B557" t="s">
        <v>2254</v>
      </c>
      <c r="C557" t="s">
        <v>2255</v>
      </c>
      <c r="D557" s="1" t="str">
        <f t="shared" si="68"/>
        <v>21:1191</v>
      </c>
      <c r="E557" s="1" t="str">
        <f t="shared" si="67"/>
        <v>21:0387</v>
      </c>
      <c r="F557" t="s">
        <v>2247</v>
      </c>
      <c r="G557" t="s">
        <v>2256</v>
      </c>
      <c r="I557">
        <v>66.234792600000006</v>
      </c>
      <c r="J557">
        <v>-91.491496900000001</v>
      </c>
      <c r="K557" s="1" t="str">
        <f t="shared" si="72"/>
        <v>Till</v>
      </c>
      <c r="L557" s="1" t="str">
        <f t="shared" si="71"/>
        <v>Grain Mount: 0.25 – 0.50 mm (carbon coated)</v>
      </c>
      <c r="M557">
        <v>1</v>
      </c>
      <c r="N557">
        <v>54.563000000000002</v>
      </c>
      <c r="O557">
        <v>2.5999999999999999E-2</v>
      </c>
      <c r="P557">
        <v>0.32600000000000001</v>
      </c>
      <c r="R557">
        <v>3.9E-2</v>
      </c>
      <c r="T557">
        <v>16.827000000000002</v>
      </c>
      <c r="U557">
        <v>24.550999999999998</v>
      </c>
      <c r="V557">
        <v>0.223</v>
      </c>
      <c r="W557">
        <v>3.008</v>
      </c>
      <c r="Y557">
        <v>1.4E-2</v>
      </c>
      <c r="Z557">
        <v>0.10199999999999999</v>
      </c>
      <c r="AA557">
        <v>1E-3</v>
      </c>
    </row>
    <row r="558" spans="1:27" x14ac:dyDescent="0.3">
      <c r="A558" t="s">
        <v>2257</v>
      </c>
      <c r="B558" t="s">
        <v>2258</v>
      </c>
      <c r="C558" t="s">
        <v>2259</v>
      </c>
      <c r="D558" s="1" t="str">
        <f t="shared" si="68"/>
        <v>21:1191</v>
      </c>
      <c r="E558" s="1" t="str">
        <f t="shared" si="67"/>
        <v>21:0387</v>
      </c>
      <c r="F558" t="s">
        <v>2260</v>
      </c>
      <c r="G558" t="s">
        <v>2261</v>
      </c>
      <c r="I558">
        <v>66.299490399999996</v>
      </c>
      <c r="J558">
        <v>-91.2895094</v>
      </c>
      <c r="K558" s="1" t="str">
        <f t="shared" si="72"/>
        <v>Till</v>
      </c>
      <c r="L558" s="1" t="str">
        <f t="shared" si="71"/>
        <v>Grain Mount: 0.25 – 0.50 mm (carbon coated)</v>
      </c>
      <c r="M558">
        <v>1</v>
      </c>
      <c r="N558">
        <v>54.6</v>
      </c>
      <c r="O558">
        <v>5.6000000000000001E-2</v>
      </c>
      <c r="P558">
        <v>0.58499999999999996</v>
      </c>
      <c r="R558">
        <v>6.0000000000000001E-3</v>
      </c>
      <c r="T558">
        <v>16.32</v>
      </c>
      <c r="U558">
        <v>24.103000000000002</v>
      </c>
      <c r="V558">
        <v>0.86399999999999999</v>
      </c>
      <c r="W558">
        <v>2.919</v>
      </c>
      <c r="Y558">
        <v>2E-3</v>
      </c>
      <c r="Z558">
        <v>0.26</v>
      </c>
      <c r="AA558">
        <v>1E-3</v>
      </c>
    </row>
    <row r="559" spans="1:27" x14ac:dyDescent="0.3">
      <c r="A559" t="s">
        <v>2262</v>
      </c>
      <c r="B559" t="s">
        <v>2263</v>
      </c>
      <c r="C559" t="s">
        <v>2264</v>
      </c>
      <c r="D559" s="1" t="str">
        <f t="shared" si="68"/>
        <v>21:1191</v>
      </c>
      <c r="E559" s="1" t="str">
        <f t="shared" si="67"/>
        <v>21:0387</v>
      </c>
      <c r="F559" t="s">
        <v>2265</v>
      </c>
      <c r="G559" t="s">
        <v>2266</v>
      </c>
      <c r="I559">
        <v>66.012500200000005</v>
      </c>
      <c r="J559">
        <v>-90.394564000000003</v>
      </c>
      <c r="K559" s="1" t="str">
        <f t="shared" si="72"/>
        <v>Till</v>
      </c>
      <c r="L559" s="1" t="str">
        <f t="shared" si="71"/>
        <v>Grain Mount: 0.25 – 0.50 mm (carbon coated)</v>
      </c>
      <c r="M559">
        <v>1</v>
      </c>
      <c r="N559">
        <v>54.332000000000001</v>
      </c>
      <c r="O559">
        <v>0.02</v>
      </c>
      <c r="P559">
        <v>0.64400000000000002</v>
      </c>
      <c r="R559">
        <v>0.33200000000000002</v>
      </c>
      <c r="T559">
        <v>16.224</v>
      </c>
      <c r="U559">
        <v>24.358000000000001</v>
      </c>
      <c r="V559">
        <v>0.13200000000000001</v>
      </c>
      <c r="W559">
        <v>3.18</v>
      </c>
      <c r="Y559">
        <v>1.7999999999999999E-2</v>
      </c>
      <c r="Z559">
        <v>0.46100000000000002</v>
      </c>
      <c r="AA559">
        <v>1E-3</v>
      </c>
    </row>
    <row r="560" spans="1:27" x14ac:dyDescent="0.3">
      <c r="A560" t="s">
        <v>2267</v>
      </c>
      <c r="B560" t="s">
        <v>2268</v>
      </c>
      <c r="C560" t="s">
        <v>2269</v>
      </c>
      <c r="D560" s="1" t="str">
        <f t="shared" si="68"/>
        <v>21:1191</v>
      </c>
      <c r="E560" s="1" t="str">
        <f t="shared" ref="E560:E623" si="73">HYPERLINK("http://geochem.nrcan.gc.ca/cdogs/content/svy/svy210387_e.htm", "21:0387")</f>
        <v>21:0387</v>
      </c>
      <c r="F560" t="s">
        <v>2270</v>
      </c>
      <c r="G560" t="s">
        <v>2271</v>
      </c>
      <c r="I560">
        <v>66.037899499999995</v>
      </c>
      <c r="J560">
        <v>-90.0597846</v>
      </c>
      <c r="K560" s="1" t="str">
        <f>HYPERLINK("http://geochem.nrcan.gc.ca/cdogs/content/kwd/kwd020101_e.htm", "Diamicton")</f>
        <v>Diamicton</v>
      </c>
      <c r="L560" s="1" t="str">
        <f t="shared" si="71"/>
        <v>Grain Mount: 0.25 – 0.50 mm (carbon coated)</v>
      </c>
      <c r="M560">
        <v>1</v>
      </c>
      <c r="N560">
        <v>54.36</v>
      </c>
      <c r="O560">
        <v>2.5999999999999999E-2</v>
      </c>
      <c r="P560">
        <v>0.873</v>
      </c>
      <c r="R560">
        <v>0.314</v>
      </c>
      <c r="T560">
        <v>15.574</v>
      </c>
      <c r="U560">
        <v>23.760999999999999</v>
      </c>
      <c r="V560">
        <v>0.16900000000000001</v>
      </c>
      <c r="W560">
        <v>4.0030000000000001</v>
      </c>
      <c r="Y560">
        <v>1.2999999999999999E-2</v>
      </c>
      <c r="Z560">
        <v>0.77</v>
      </c>
      <c r="AA560">
        <v>1E-3</v>
      </c>
    </row>
    <row r="561" spans="1:27" x14ac:dyDescent="0.3">
      <c r="A561" t="s">
        <v>2272</v>
      </c>
      <c r="B561" t="s">
        <v>2273</v>
      </c>
      <c r="C561" t="s">
        <v>2274</v>
      </c>
      <c r="D561" s="1" t="str">
        <f t="shared" si="68"/>
        <v>21:1191</v>
      </c>
      <c r="E561" s="1" t="str">
        <f t="shared" si="73"/>
        <v>21:0387</v>
      </c>
      <c r="F561" t="s">
        <v>2275</v>
      </c>
      <c r="G561" t="s">
        <v>2276</v>
      </c>
      <c r="I561">
        <v>66.397187200000005</v>
      </c>
      <c r="J561">
        <v>-90.830737900000003</v>
      </c>
      <c r="K561" s="1" t="str">
        <f t="shared" ref="K561:K624" si="74">HYPERLINK("http://geochem.nrcan.gc.ca/cdogs/content/kwd/kwd020044_e.htm", "Till")</f>
        <v>Till</v>
      </c>
      <c r="L561" s="1" t="str">
        <f t="shared" si="71"/>
        <v>Grain Mount: 0.25 – 0.50 mm (carbon coated)</v>
      </c>
      <c r="M561">
        <v>1</v>
      </c>
      <c r="N561">
        <v>54.412999999999997</v>
      </c>
      <c r="O561">
        <v>2.8000000000000001E-2</v>
      </c>
      <c r="P561">
        <v>0.68700000000000006</v>
      </c>
      <c r="R561">
        <v>0.21099999999999999</v>
      </c>
      <c r="T561">
        <v>15.885</v>
      </c>
      <c r="U561">
        <v>23.814</v>
      </c>
      <c r="V561">
        <v>0.16300000000000001</v>
      </c>
      <c r="W561">
        <v>3.8820000000000001</v>
      </c>
      <c r="Y561">
        <v>3.7999999999999999E-2</v>
      </c>
      <c r="Z561">
        <v>0.623</v>
      </c>
      <c r="AA561">
        <v>1E-3</v>
      </c>
    </row>
    <row r="562" spans="1:27" x14ac:dyDescent="0.3">
      <c r="A562" t="s">
        <v>2277</v>
      </c>
      <c r="B562" t="s">
        <v>2278</v>
      </c>
      <c r="C562" t="s">
        <v>2279</v>
      </c>
      <c r="D562" s="1" t="str">
        <f t="shared" si="68"/>
        <v>21:1191</v>
      </c>
      <c r="E562" s="1" t="str">
        <f t="shared" si="73"/>
        <v>21:0387</v>
      </c>
      <c r="F562" t="s">
        <v>2280</v>
      </c>
      <c r="G562" t="s">
        <v>2281</v>
      </c>
      <c r="I562">
        <v>66.143395699999999</v>
      </c>
      <c r="J562">
        <v>-90.763741600000003</v>
      </c>
      <c r="K562" s="1" t="str">
        <f t="shared" si="74"/>
        <v>Till</v>
      </c>
      <c r="L562" s="1" t="str">
        <f t="shared" si="71"/>
        <v>Grain Mount: 0.25 – 0.50 mm (carbon coated)</v>
      </c>
      <c r="M562">
        <v>1</v>
      </c>
      <c r="N562">
        <v>30.599</v>
      </c>
      <c r="O562">
        <v>36.691000000000003</v>
      </c>
      <c r="P562">
        <v>2.2530000000000001</v>
      </c>
      <c r="R562">
        <v>4.8000000000000001E-2</v>
      </c>
      <c r="T562">
        <v>8.9999999999999993E-3</v>
      </c>
      <c r="U562">
        <v>28.446000000000002</v>
      </c>
      <c r="V562">
        <v>0.11</v>
      </c>
      <c r="W562">
        <v>0.86299999999999999</v>
      </c>
      <c r="Y562">
        <v>1E-3</v>
      </c>
      <c r="Z562">
        <v>1E-3</v>
      </c>
      <c r="AA562">
        <v>1E-3</v>
      </c>
    </row>
    <row r="563" spans="1:27" x14ac:dyDescent="0.3">
      <c r="A563" t="s">
        <v>2282</v>
      </c>
      <c r="B563" t="s">
        <v>2283</v>
      </c>
      <c r="C563" t="s">
        <v>2284</v>
      </c>
      <c r="D563" s="1" t="str">
        <f t="shared" ref="D563:D626" si="75">HYPERLINK("http://geochem.nrcan.gc.ca/cdogs/content/bdl/bdl211191_e.htm", "21:1191")</f>
        <v>21:1191</v>
      </c>
      <c r="E563" s="1" t="str">
        <f t="shared" si="73"/>
        <v>21:0387</v>
      </c>
      <c r="F563" t="s">
        <v>2285</v>
      </c>
      <c r="G563" t="s">
        <v>2286</v>
      </c>
      <c r="I563">
        <v>66.147195600000003</v>
      </c>
      <c r="J563">
        <v>-90.629249900000005</v>
      </c>
      <c r="K563" s="1" t="str">
        <f t="shared" si="74"/>
        <v>Till</v>
      </c>
      <c r="L563" s="1" t="str">
        <f t="shared" si="71"/>
        <v>Grain Mount: 0.25 – 0.50 mm (carbon coated)</v>
      </c>
      <c r="M563">
        <v>1</v>
      </c>
      <c r="N563">
        <v>53.991999999999997</v>
      </c>
      <c r="O563">
        <v>4.4999999999999998E-2</v>
      </c>
      <c r="P563">
        <v>0.79100000000000004</v>
      </c>
      <c r="R563">
        <v>0.54100000000000004</v>
      </c>
      <c r="T563">
        <v>15.798</v>
      </c>
      <c r="U563">
        <v>24.305</v>
      </c>
      <c r="V563">
        <v>0.14299999999999999</v>
      </c>
      <c r="W563">
        <v>3.8559999999999999</v>
      </c>
      <c r="Y563">
        <v>2.9000000000000001E-2</v>
      </c>
      <c r="Z563">
        <v>0.41499999999999998</v>
      </c>
      <c r="AA563">
        <v>1E-3</v>
      </c>
    </row>
    <row r="564" spans="1:27" x14ac:dyDescent="0.3">
      <c r="A564" t="s">
        <v>2287</v>
      </c>
      <c r="B564" t="s">
        <v>2288</v>
      </c>
      <c r="C564" t="s">
        <v>2289</v>
      </c>
      <c r="D564" s="1" t="str">
        <f t="shared" si="75"/>
        <v>21:1191</v>
      </c>
      <c r="E564" s="1" t="str">
        <f t="shared" si="73"/>
        <v>21:0387</v>
      </c>
      <c r="F564" t="s">
        <v>2285</v>
      </c>
      <c r="G564" t="s">
        <v>2290</v>
      </c>
      <c r="I564">
        <v>66.147195600000003</v>
      </c>
      <c r="J564">
        <v>-90.629249900000005</v>
      </c>
      <c r="K564" s="1" t="str">
        <f t="shared" si="74"/>
        <v>Till</v>
      </c>
      <c r="L564" s="1" t="str">
        <f t="shared" si="71"/>
        <v>Grain Mount: 0.25 – 0.50 mm (carbon coated)</v>
      </c>
      <c r="M564">
        <v>1</v>
      </c>
      <c r="N564">
        <v>54.893999999999998</v>
      </c>
      <c r="O564">
        <v>3.1E-2</v>
      </c>
      <c r="P564">
        <v>0.17</v>
      </c>
      <c r="R564">
        <v>3.7999999999999999E-2</v>
      </c>
      <c r="T564">
        <v>17.364000000000001</v>
      </c>
      <c r="U564">
        <v>24.943999999999999</v>
      </c>
      <c r="V564">
        <v>0.128</v>
      </c>
      <c r="W564">
        <v>2.2280000000000002</v>
      </c>
      <c r="Y564">
        <v>0.01</v>
      </c>
      <c r="Z564">
        <v>6.8000000000000005E-2</v>
      </c>
      <c r="AA564">
        <v>1E-3</v>
      </c>
    </row>
    <row r="565" spans="1:27" x14ac:dyDescent="0.3">
      <c r="A565" t="s">
        <v>2291</v>
      </c>
      <c r="B565" t="s">
        <v>2292</v>
      </c>
      <c r="C565" t="s">
        <v>2293</v>
      </c>
      <c r="D565" s="1" t="str">
        <f t="shared" si="75"/>
        <v>21:1191</v>
      </c>
      <c r="E565" s="1" t="str">
        <f t="shared" si="73"/>
        <v>21:0387</v>
      </c>
      <c r="F565" t="s">
        <v>2285</v>
      </c>
      <c r="G565" t="s">
        <v>2294</v>
      </c>
      <c r="I565">
        <v>66.147195600000003</v>
      </c>
      <c r="J565">
        <v>-90.629249900000005</v>
      </c>
      <c r="K565" s="1" t="str">
        <f t="shared" si="74"/>
        <v>Till</v>
      </c>
      <c r="L565" s="1" t="str">
        <f t="shared" si="71"/>
        <v>Grain Mount: 0.25 – 0.50 mm (carbon coated)</v>
      </c>
      <c r="M565">
        <v>1</v>
      </c>
      <c r="N565">
        <v>54.572000000000003</v>
      </c>
      <c r="O565">
        <v>8.2000000000000003E-2</v>
      </c>
      <c r="P565">
        <v>0.54300000000000004</v>
      </c>
      <c r="R565">
        <v>9.6000000000000002E-2</v>
      </c>
      <c r="T565">
        <v>17.146000000000001</v>
      </c>
      <c r="U565">
        <v>24.827000000000002</v>
      </c>
      <c r="V565">
        <v>7.8E-2</v>
      </c>
      <c r="W565">
        <v>2.3079999999999998</v>
      </c>
      <c r="Y565">
        <v>2.4E-2</v>
      </c>
      <c r="Z565">
        <v>0.114</v>
      </c>
      <c r="AA565">
        <v>1E-3</v>
      </c>
    </row>
    <row r="566" spans="1:27" x14ac:dyDescent="0.3">
      <c r="A566" t="s">
        <v>2295</v>
      </c>
      <c r="B566" t="s">
        <v>2296</v>
      </c>
      <c r="C566" t="s">
        <v>2297</v>
      </c>
      <c r="D566" s="1" t="str">
        <f t="shared" si="75"/>
        <v>21:1191</v>
      </c>
      <c r="E566" s="1" t="str">
        <f t="shared" si="73"/>
        <v>21:0387</v>
      </c>
      <c r="F566" t="s">
        <v>2285</v>
      </c>
      <c r="G566" t="s">
        <v>2298</v>
      </c>
      <c r="I566">
        <v>66.147195600000003</v>
      </c>
      <c r="J566">
        <v>-90.629249900000005</v>
      </c>
      <c r="K566" s="1" t="str">
        <f t="shared" si="74"/>
        <v>Till</v>
      </c>
      <c r="L566" s="1" t="str">
        <f t="shared" si="71"/>
        <v>Grain Mount: 0.25 – 0.50 mm (carbon coated)</v>
      </c>
      <c r="M566">
        <v>1</v>
      </c>
      <c r="N566">
        <v>54.390999999999998</v>
      </c>
      <c r="O566">
        <v>7.4999999999999997E-2</v>
      </c>
      <c r="P566">
        <v>0.56299999999999994</v>
      </c>
      <c r="R566">
        <v>7.8E-2</v>
      </c>
      <c r="T566">
        <v>17.074999999999999</v>
      </c>
      <c r="U566">
        <v>24.626000000000001</v>
      </c>
      <c r="V566">
        <v>0.109</v>
      </c>
      <c r="W566">
        <v>2.4300000000000002</v>
      </c>
      <c r="Y566">
        <v>2.7E-2</v>
      </c>
      <c r="Z566">
        <v>9.9000000000000005E-2</v>
      </c>
      <c r="AA566">
        <v>2E-3</v>
      </c>
    </row>
    <row r="567" spans="1:27" x14ac:dyDescent="0.3">
      <c r="A567" t="s">
        <v>2299</v>
      </c>
      <c r="B567" t="s">
        <v>2300</v>
      </c>
      <c r="C567" t="s">
        <v>2301</v>
      </c>
      <c r="D567" s="1" t="str">
        <f t="shared" si="75"/>
        <v>21:1191</v>
      </c>
      <c r="E567" s="1" t="str">
        <f t="shared" si="73"/>
        <v>21:0387</v>
      </c>
      <c r="F567" t="s">
        <v>2285</v>
      </c>
      <c r="G567" t="s">
        <v>2302</v>
      </c>
      <c r="I567">
        <v>66.147195600000003</v>
      </c>
      <c r="J567">
        <v>-90.629249900000005</v>
      </c>
      <c r="K567" s="1" t="str">
        <f t="shared" si="74"/>
        <v>Till</v>
      </c>
      <c r="L567" s="1" t="str">
        <f t="shared" si="71"/>
        <v>Grain Mount: 0.25 – 0.50 mm (carbon coated)</v>
      </c>
      <c r="M567">
        <v>1</v>
      </c>
      <c r="N567">
        <v>54.832999999999998</v>
      </c>
      <c r="O567">
        <v>4.2000000000000003E-2</v>
      </c>
      <c r="P567">
        <v>0.4</v>
      </c>
      <c r="R567">
        <v>9.2999999999999999E-2</v>
      </c>
      <c r="T567">
        <v>17.315000000000001</v>
      </c>
      <c r="U567">
        <v>25.286000000000001</v>
      </c>
      <c r="V567">
        <v>6.6000000000000003E-2</v>
      </c>
      <c r="W567">
        <v>1.82</v>
      </c>
      <c r="Y567">
        <v>1.2E-2</v>
      </c>
      <c r="Z567">
        <v>4.7E-2</v>
      </c>
      <c r="AA567">
        <v>2E-3</v>
      </c>
    </row>
    <row r="568" spans="1:27" x14ac:dyDescent="0.3">
      <c r="A568" t="s">
        <v>2303</v>
      </c>
      <c r="B568" t="s">
        <v>2304</v>
      </c>
      <c r="C568" t="s">
        <v>2305</v>
      </c>
      <c r="D568" s="1" t="str">
        <f t="shared" si="75"/>
        <v>21:1191</v>
      </c>
      <c r="E568" s="1" t="str">
        <f t="shared" si="73"/>
        <v>21:0387</v>
      </c>
      <c r="F568" t="s">
        <v>2285</v>
      </c>
      <c r="G568" t="s">
        <v>2306</v>
      </c>
      <c r="I568">
        <v>66.147195600000003</v>
      </c>
      <c r="J568">
        <v>-90.629249900000005</v>
      </c>
      <c r="K568" s="1" t="str">
        <f t="shared" si="74"/>
        <v>Till</v>
      </c>
      <c r="L568" s="1" t="str">
        <f t="shared" si="71"/>
        <v>Grain Mount: 0.25 – 0.50 mm (carbon coated)</v>
      </c>
      <c r="M568">
        <v>1</v>
      </c>
      <c r="N568">
        <v>54.960999999999999</v>
      </c>
      <c r="O568">
        <v>3.5999999999999997E-2</v>
      </c>
      <c r="P568">
        <v>0.14699999999999999</v>
      </c>
      <c r="R568">
        <v>1.4E-2</v>
      </c>
      <c r="T568">
        <v>17.625</v>
      </c>
      <c r="U568">
        <v>25.231000000000002</v>
      </c>
      <c r="V568">
        <v>0.109</v>
      </c>
      <c r="W568">
        <v>1.6020000000000001</v>
      </c>
      <c r="Y568">
        <v>1.4999999999999999E-2</v>
      </c>
      <c r="Z568">
        <v>2.8000000000000001E-2</v>
      </c>
      <c r="AA568">
        <v>1E-3</v>
      </c>
    </row>
    <row r="569" spans="1:27" x14ac:dyDescent="0.3">
      <c r="A569" t="s">
        <v>2307</v>
      </c>
      <c r="B569" t="s">
        <v>2308</v>
      </c>
      <c r="C569" t="s">
        <v>2309</v>
      </c>
      <c r="D569" s="1" t="str">
        <f t="shared" si="75"/>
        <v>21:1191</v>
      </c>
      <c r="E569" s="1" t="str">
        <f t="shared" si="73"/>
        <v>21:0387</v>
      </c>
      <c r="F569" t="s">
        <v>2285</v>
      </c>
      <c r="G569" t="s">
        <v>2310</v>
      </c>
      <c r="I569">
        <v>66.147195600000003</v>
      </c>
      <c r="J569">
        <v>-90.629249900000005</v>
      </c>
      <c r="K569" s="1" t="str">
        <f t="shared" si="74"/>
        <v>Till</v>
      </c>
      <c r="L569" s="1" t="str">
        <f t="shared" si="71"/>
        <v>Grain Mount: 0.25 – 0.50 mm (carbon coated)</v>
      </c>
      <c r="M569">
        <v>1</v>
      </c>
      <c r="N569">
        <v>54.881</v>
      </c>
      <c r="O569">
        <v>4.5999999999999999E-2</v>
      </c>
      <c r="P569">
        <v>0.34499999999999997</v>
      </c>
      <c r="R569">
        <v>0.11799999999999999</v>
      </c>
      <c r="T569">
        <v>17.466999999999999</v>
      </c>
      <c r="U569">
        <v>25.033999999999999</v>
      </c>
      <c r="V569">
        <v>0.106</v>
      </c>
      <c r="W569">
        <v>1.998</v>
      </c>
      <c r="Y569">
        <v>2.1000000000000001E-2</v>
      </c>
      <c r="Z569">
        <v>6.4000000000000001E-2</v>
      </c>
      <c r="AA569">
        <v>1E-3</v>
      </c>
    </row>
    <row r="570" spans="1:27" x14ac:dyDescent="0.3">
      <c r="A570" t="s">
        <v>2311</v>
      </c>
      <c r="B570" t="s">
        <v>2312</v>
      </c>
      <c r="C570" t="s">
        <v>2313</v>
      </c>
      <c r="D570" s="1" t="str">
        <f t="shared" si="75"/>
        <v>21:1191</v>
      </c>
      <c r="E570" s="1" t="str">
        <f t="shared" si="73"/>
        <v>21:0387</v>
      </c>
      <c r="F570" t="s">
        <v>2285</v>
      </c>
      <c r="G570" t="s">
        <v>2314</v>
      </c>
      <c r="I570">
        <v>66.147195600000003</v>
      </c>
      <c r="J570">
        <v>-90.629249900000005</v>
      </c>
      <c r="K570" s="1" t="str">
        <f t="shared" si="74"/>
        <v>Till</v>
      </c>
      <c r="L570" s="1" t="str">
        <f t="shared" si="71"/>
        <v>Grain Mount: 0.25 – 0.50 mm (carbon coated)</v>
      </c>
      <c r="M570">
        <v>1</v>
      </c>
      <c r="N570">
        <v>54.848999999999997</v>
      </c>
      <c r="O570">
        <v>3.9E-2</v>
      </c>
      <c r="P570">
        <v>0.40100000000000002</v>
      </c>
      <c r="R570">
        <v>0.16300000000000001</v>
      </c>
      <c r="T570">
        <v>17.317</v>
      </c>
      <c r="U570">
        <v>24.873999999999999</v>
      </c>
      <c r="V570">
        <v>9.8000000000000004E-2</v>
      </c>
      <c r="W570">
        <v>2.1589999999999998</v>
      </c>
      <c r="Y570">
        <v>1.7999999999999999E-2</v>
      </c>
      <c r="Z570">
        <v>0.11</v>
      </c>
      <c r="AA570">
        <v>1E-3</v>
      </c>
    </row>
    <row r="571" spans="1:27" x14ac:dyDescent="0.3">
      <c r="A571" t="s">
        <v>2315</v>
      </c>
      <c r="B571" t="s">
        <v>2316</v>
      </c>
      <c r="C571" t="s">
        <v>2317</v>
      </c>
      <c r="D571" s="1" t="str">
        <f t="shared" si="75"/>
        <v>21:1191</v>
      </c>
      <c r="E571" s="1" t="str">
        <f t="shared" si="73"/>
        <v>21:0387</v>
      </c>
      <c r="F571" t="s">
        <v>2285</v>
      </c>
      <c r="G571" t="s">
        <v>2318</v>
      </c>
      <c r="I571">
        <v>66.147195600000003</v>
      </c>
      <c r="J571">
        <v>-90.629249900000005</v>
      </c>
      <c r="K571" s="1" t="str">
        <f t="shared" si="74"/>
        <v>Till</v>
      </c>
      <c r="L571" s="1" t="str">
        <f t="shared" si="71"/>
        <v>Grain Mount: 0.25 – 0.50 mm (carbon coated)</v>
      </c>
      <c r="M571">
        <v>1</v>
      </c>
      <c r="N571">
        <v>54.591000000000001</v>
      </c>
      <c r="O571">
        <v>3.1E-2</v>
      </c>
      <c r="P571">
        <v>0.184</v>
      </c>
      <c r="R571">
        <v>2.7E-2</v>
      </c>
      <c r="T571">
        <v>16.943999999999999</v>
      </c>
      <c r="U571">
        <v>24.506</v>
      </c>
      <c r="V571">
        <v>0.17699999999999999</v>
      </c>
      <c r="W571">
        <v>3.0840000000000001</v>
      </c>
      <c r="Y571">
        <v>8.9999999999999993E-3</v>
      </c>
      <c r="Z571">
        <v>4.8000000000000001E-2</v>
      </c>
      <c r="AA571">
        <v>1E-3</v>
      </c>
    </row>
    <row r="572" spans="1:27" x14ac:dyDescent="0.3">
      <c r="A572" t="s">
        <v>2319</v>
      </c>
      <c r="B572" t="s">
        <v>2320</v>
      </c>
      <c r="C572" t="s">
        <v>2321</v>
      </c>
      <c r="D572" s="1" t="str">
        <f t="shared" si="75"/>
        <v>21:1191</v>
      </c>
      <c r="E572" s="1" t="str">
        <f t="shared" si="73"/>
        <v>21:0387</v>
      </c>
      <c r="F572" t="s">
        <v>2285</v>
      </c>
      <c r="G572" t="s">
        <v>2322</v>
      </c>
      <c r="I572">
        <v>66.147195600000003</v>
      </c>
      <c r="J572">
        <v>-90.629249900000005</v>
      </c>
      <c r="K572" s="1" t="str">
        <f t="shared" si="74"/>
        <v>Till</v>
      </c>
      <c r="L572" s="1" t="str">
        <f t="shared" si="71"/>
        <v>Grain Mount: 0.25 – 0.50 mm (carbon coated)</v>
      </c>
      <c r="M572">
        <v>1</v>
      </c>
      <c r="N572">
        <v>54.741999999999997</v>
      </c>
      <c r="O572">
        <v>2.8000000000000001E-2</v>
      </c>
      <c r="P572">
        <v>0.26600000000000001</v>
      </c>
      <c r="R572">
        <v>5.0999999999999997E-2</v>
      </c>
      <c r="T572">
        <v>17.079000000000001</v>
      </c>
      <c r="U572">
        <v>24.79</v>
      </c>
      <c r="V572">
        <v>0.151</v>
      </c>
      <c r="W572">
        <v>2.6560000000000001</v>
      </c>
      <c r="Y572">
        <v>1.4E-2</v>
      </c>
      <c r="Z572">
        <v>7.4999999999999997E-2</v>
      </c>
      <c r="AA572">
        <v>1E-3</v>
      </c>
    </row>
    <row r="573" spans="1:27" x14ac:dyDescent="0.3">
      <c r="A573" t="s">
        <v>2323</v>
      </c>
      <c r="B573" t="s">
        <v>2324</v>
      </c>
      <c r="C573" t="s">
        <v>2325</v>
      </c>
      <c r="D573" s="1" t="str">
        <f t="shared" si="75"/>
        <v>21:1191</v>
      </c>
      <c r="E573" s="1" t="str">
        <f t="shared" si="73"/>
        <v>21:0387</v>
      </c>
      <c r="F573" t="s">
        <v>2285</v>
      </c>
      <c r="G573" t="s">
        <v>2326</v>
      </c>
      <c r="I573">
        <v>66.147195600000003</v>
      </c>
      <c r="J573">
        <v>-90.629249900000005</v>
      </c>
      <c r="K573" s="1" t="str">
        <f t="shared" si="74"/>
        <v>Till</v>
      </c>
      <c r="L573" s="1" t="str">
        <f t="shared" si="71"/>
        <v>Grain Mount: 0.25 – 0.50 mm (carbon coated)</v>
      </c>
      <c r="M573">
        <v>1</v>
      </c>
      <c r="N573">
        <v>54.655000000000001</v>
      </c>
      <c r="O573">
        <v>5.0999999999999997E-2</v>
      </c>
      <c r="P573">
        <v>0.42599999999999999</v>
      </c>
      <c r="R573">
        <v>0.13300000000000001</v>
      </c>
      <c r="T573">
        <v>17.305</v>
      </c>
      <c r="U573">
        <v>24.768999999999998</v>
      </c>
      <c r="V573">
        <v>9.5000000000000001E-2</v>
      </c>
      <c r="W573">
        <v>2.2210000000000001</v>
      </c>
      <c r="Y573">
        <v>1.4999999999999999E-2</v>
      </c>
      <c r="Z573">
        <v>9.1999999999999998E-2</v>
      </c>
      <c r="AA573">
        <v>1E-3</v>
      </c>
    </row>
    <row r="574" spans="1:27" x14ac:dyDescent="0.3">
      <c r="A574" t="s">
        <v>2327</v>
      </c>
      <c r="B574" t="s">
        <v>2328</v>
      </c>
      <c r="C574" t="s">
        <v>2329</v>
      </c>
      <c r="D574" s="1" t="str">
        <f t="shared" si="75"/>
        <v>21:1191</v>
      </c>
      <c r="E574" s="1" t="str">
        <f t="shared" si="73"/>
        <v>21:0387</v>
      </c>
      <c r="F574" t="s">
        <v>2285</v>
      </c>
      <c r="G574" t="s">
        <v>2330</v>
      </c>
      <c r="I574">
        <v>66.147195600000003</v>
      </c>
      <c r="J574">
        <v>-90.629249900000005</v>
      </c>
      <c r="K574" s="1" t="str">
        <f t="shared" si="74"/>
        <v>Till</v>
      </c>
      <c r="L574" s="1" t="str">
        <f t="shared" si="71"/>
        <v>Grain Mount: 0.25 – 0.50 mm (carbon coated)</v>
      </c>
      <c r="M574">
        <v>1</v>
      </c>
      <c r="N574">
        <v>54.798999999999999</v>
      </c>
      <c r="O574">
        <v>4.1000000000000002E-2</v>
      </c>
      <c r="P574">
        <v>0.28499999999999998</v>
      </c>
      <c r="R574">
        <v>0.115</v>
      </c>
      <c r="T574">
        <v>17.105</v>
      </c>
      <c r="U574">
        <v>24.745000000000001</v>
      </c>
      <c r="V574">
        <v>0.11</v>
      </c>
      <c r="W574">
        <v>2.4580000000000002</v>
      </c>
      <c r="Y574">
        <v>1.2999999999999999E-2</v>
      </c>
      <c r="Z574">
        <v>9.5000000000000001E-2</v>
      </c>
      <c r="AA574">
        <v>1E-3</v>
      </c>
    </row>
    <row r="575" spans="1:27" x14ac:dyDescent="0.3">
      <c r="A575" t="s">
        <v>2331</v>
      </c>
      <c r="B575" t="s">
        <v>2332</v>
      </c>
      <c r="C575" t="s">
        <v>2333</v>
      </c>
      <c r="D575" s="1" t="str">
        <f t="shared" si="75"/>
        <v>21:1191</v>
      </c>
      <c r="E575" s="1" t="str">
        <f t="shared" si="73"/>
        <v>21:0387</v>
      </c>
      <c r="F575" t="s">
        <v>2285</v>
      </c>
      <c r="G575" t="s">
        <v>2334</v>
      </c>
      <c r="I575">
        <v>66.147195600000003</v>
      </c>
      <c r="J575">
        <v>-90.629249900000005</v>
      </c>
      <c r="K575" s="1" t="str">
        <f t="shared" si="74"/>
        <v>Till</v>
      </c>
      <c r="L575" s="1" t="str">
        <f t="shared" si="71"/>
        <v>Grain Mount: 0.25 – 0.50 mm (carbon coated)</v>
      </c>
      <c r="M575">
        <v>1</v>
      </c>
      <c r="N575">
        <v>54.811</v>
      </c>
      <c r="O575">
        <v>6.3E-2</v>
      </c>
      <c r="P575">
        <v>0.33600000000000002</v>
      </c>
      <c r="R575">
        <v>0.04</v>
      </c>
      <c r="T575">
        <v>17.334</v>
      </c>
      <c r="U575">
        <v>25.103000000000002</v>
      </c>
      <c r="V575">
        <v>0.11</v>
      </c>
      <c r="W575">
        <v>1.85</v>
      </c>
      <c r="Y575">
        <v>1.9E-2</v>
      </c>
      <c r="Z575">
        <v>4.1000000000000002E-2</v>
      </c>
      <c r="AA575">
        <v>1E-3</v>
      </c>
    </row>
    <row r="576" spans="1:27" x14ac:dyDescent="0.3">
      <c r="A576" t="s">
        <v>2335</v>
      </c>
      <c r="B576" t="s">
        <v>2336</v>
      </c>
      <c r="C576" t="s">
        <v>2337</v>
      </c>
      <c r="D576" s="1" t="str">
        <f t="shared" si="75"/>
        <v>21:1191</v>
      </c>
      <c r="E576" s="1" t="str">
        <f t="shared" si="73"/>
        <v>21:0387</v>
      </c>
      <c r="F576" t="s">
        <v>2285</v>
      </c>
      <c r="G576" t="s">
        <v>2338</v>
      </c>
      <c r="I576">
        <v>66.147195600000003</v>
      </c>
      <c r="J576">
        <v>-90.629249900000005</v>
      </c>
      <c r="K576" s="1" t="str">
        <f t="shared" si="74"/>
        <v>Till</v>
      </c>
      <c r="L576" s="1" t="str">
        <f>HYPERLINK("http://geochem.nrcan.gc.ca/cdogs/content/kwd/kwd080108_e.htm", "Grain Mount: 0.50 – 1.00 mm (carbon coated)")</f>
        <v>Grain Mount: 0.50 – 1.00 mm (carbon coated)</v>
      </c>
      <c r="M576">
        <v>1</v>
      </c>
      <c r="N576">
        <v>54.674999999999997</v>
      </c>
      <c r="O576">
        <v>0.04</v>
      </c>
      <c r="P576">
        <v>0.21299999999999999</v>
      </c>
      <c r="R576">
        <v>3.9E-2</v>
      </c>
      <c r="T576">
        <v>17.452000000000002</v>
      </c>
      <c r="U576">
        <v>24.962</v>
      </c>
      <c r="V576">
        <v>8.7999999999999995E-2</v>
      </c>
      <c r="W576">
        <v>2.0489999999999999</v>
      </c>
      <c r="Y576">
        <v>1.2999999999999999E-2</v>
      </c>
      <c r="Z576">
        <v>8.5000000000000006E-2</v>
      </c>
      <c r="AA576">
        <v>1E-3</v>
      </c>
    </row>
    <row r="577" spans="1:27" x14ac:dyDescent="0.3">
      <c r="A577" t="s">
        <v>2339</v>
      </c>
      <c r="B577" t="s">
        <v>2340</v>
      </c>
      <c r="C577" t="s">
        <v>2341</v>
      </c>
      <c r="D577" s="1" t="str">
        <f t="shared" si="75"/>
        <v>21:1191</v>
      </c>
      <c r="E577" s="1" t="str">
        <f t="shared" si="73"/>
        <v>21:0387</v>
      </c>
      <c r="F577" t="s">
        <v>2342</v>
      </c>
      <c r="G577" t="s">
        <v>2343</v>
      </c>
      <c r="I577">
        <v>66.317290299999996</v>
      </c>
      <c r="J577">
        <v>-89.9016953</v>
      </c>
      <c r="K577" s="1" t="str">
        <f t="shared" si="74"/>
        <v>Till</v>
      </c>
      <c r="L577" s="1" t="str">
        <f t="shared" ref="L577:L610" si="76">HYPERLINK("http://geochem.nrcan.gc.ca/cdogs/content/kwd/kwd080107_e.htm", "Grain Mount: 0.25 – 0.50 mm (carbon coated)")</f>
        <v>Grain Mount: 0.25 – 0.50 mm (carbon coated)</v>
      </c>
      <c r="M577">
        <v>1</v>
      </c>
      <c r="N577">
        <v>54.418999999999997</v>
      </c>
      <c r="O577">
        <v>5.2999999999999999E-2</v>
      </c>
      <c r="P577">
        <v>0.45300000000000001</v>
      </c>
      <c r="R577">
        <v>1E-3</v>
      </c>
      <c r="T577">
        <v>16.192</v>
      </c>
      <c r="U577">
        <v>25.006</v>
      </c>
      <c r="V577">
        <v>0.121</v>
      </c>
      <c r="W577">
        <v>3.5089999999999999</v>
      </c>
      <c r="Y577">
        <v>1E-3</v>
      </c>
      <c r="Z577">
        <v>4.2999999999999997E-2</v>
      </c>
      <c r="AA577">
        <v>1E-3</v>
      </c>
    </row>
    <row r="578" spans="1:27" x14ac:dyDescent="0.3">
      <c r="A578" t="s">
        <v>2344</v>
      </c>
      <c r="B578" t="s">
        <v>2345</v>
      </c>
      <c r="C578" t="s">
        <v>2346</v>
      </c>
      <c r="D578" s="1" t="str">
        <f t="shared" si="75"/>
        <v>21:1191</v>
      </c>
      <c r="E578" s="1" t="str">
        <f t="shared" si="73"/>
        <v>21:0387</v>
      </c>
      <c r="F578" t="s">
        <v>2342</v>
      </c>
      <c r="G578" t="s">
        <v>2347</v>
      </c>
      <c r="I578">
        <v>66.317290299999996</v>
      </c>
      <c r="J578">
        <v>-89.9016953</v>
      </c>
      <c r="K578" s="1" t="str">
        <f t="shared" si="74"/>
        <v>Till</v>
      </c>
      <c r="L578" s="1" t="str">
        <f t="shared" si="76"/>
        <v>Grain Mount: 0.25 – 0.50 mm (carbon coated)</v>
      </c>
      <c r="M578">
        <v>1</v>
      </c>
      <c r="N578">
        <v>53.302</v>
      </c>
      <c r="O578">
        <v>8.9999999999999993E-3</v>
      </c>
      <c r="P578">
        <v>0.38500000000000001</v>
      </c>
      <c r="R578">
        <v>0.01</v>
      </c>
      <c r="T578">
        <v>13.31</v>
      </c>
      <c r="U578">
        <v>24.702000000000002</v>
      </c>
      <c r="V578">
        <v>0.40300000000000002</v>
      </c>
      <c r="W578">
        <v>7.54</v>
      </c>
      <c r="Y578">
        <v>8.0000000000000002E-3</v>
      </c>
      <c r="Z578">
        <v>6.2E-2</v>
      </c>
      <c r="AA578">
        <v>1E-3</v>
      </c>
    </row>
    <row r="579" spans="1:27" x14ac:dyDescent="0.3">
      <c r="A579" t="s">
        <v>2348</v>
      </c>
      <c r="B579" t="s">
        <v>2349</v>
      </c>
      <c r="C579" t="s">
        <v>2350</v>
      </c>
      <c r="D579" s="1" t="str">
        <f t="shared" si="75"/>
        <v>21:1191</v>
      </c>
      <c r="E579" s="1" t="str">
        <f t="shared" si="73"/>
        <v>21:0387</v>
      </c>
      <c r="F579" t="s">
        <v>2342</v>
      </c>
      <c r="G579" t="s">
        <v>2351</v>
      </c>
      <c r="I579">
        <v>66.317290299999996</v>
      </c>
      <c r="J579">
        <v>-89.9016953</v>
      </c>
      <c r="K579" s="1" t="str">
        <f t="shared" si="74"/>
        <v>Till</v>
      </c>
      <c r="L579" s="1" t="str">
        <f t="shared" si="76"/>
        <v>Grain Mount: 0.25 – 0.50 mm (carbon coated)</v>
      </c>
      <c r="M579">
        <v>1</v>
      </c>
      <c r="N579">
        <v>54.142000000000003</v>
      </c>
      <c r="O579">
        <v>1.2999999999999999E-2</v>
      </c>
      <c r="P579">
        <v>0.33</v>
      </c>
      <c r="R579">
        <v>1.4999999999999999E-2</v>
      </c>
      <c r="T579">
        <v>15.066000000000001</v>
      </c>
      <c r="U579">
        <v>24.832999999999998</v>
      </c>
      <c r="V579">
        <v>0.24399999999999999</v>
      </c>
      <c r="W579">
        <v>4.7590000000000003</v>
      </c>
      <c r="Y579">
        <v>6.0000000000000001E-3</v>
      </c>
      <c r="Z579">
        <v>0.11799999999999999</v>
      </c>
      <c r="AA579">
        <v>1E-3</v>
      </c>
    </row>
    <row r="580" spans="1:27" x14ac:dyDescent="0.3">
      <c r="A580" t="s">
        <v>2352</v>
      </c>
      <c r="B580" t="s">
        <v>2353</v>
      </c>
      <c r="C580" t="s">
        <v>2354</v>
      </c>
      <c r="D580" s="1" t="str">
        <f t="shared" si="75"/>
        <v>21:1191</v>
      </c>
      <c r="E580" s="1" t="str">
        <f t="shared" si="73"/>
        <v>21:0387</v>
      </c>
      <c r="F580" t="s">
        <v>2355</v>
      </c>
      <c r="G580" t="s">
        <v>2356</v>
      </c>
      <c r="I580">
        <v>66.479984799999997</v>
      </c>
      <c r="J580">
        <v>-90.021288499999997</v>
      </c>
      <c r="K580" s="1" t="str">
        <f t="shared" si="74"/>
        <v>Till</v>
      </c>
      <c r="L580" s="1" t="str">
        <f t="shared" si="76"/>
        <v>Grain Mount: 0.25 – 0.50 mm (carbon coated)</v>
      </c>
      <c r="M580">
        <v>1</v>
      </c>
      <c r="N580">
        <v>54.496000000000002</v>
      </c>
      <c r="O580">
        <v>3.1E-2</v>
      </c>
      <c r="P580">
        <v>0.497</v>
      </c>
      <c r="R580">
        <v>1E-3</v>
      </c>
      <c r="T580">
        <v>15.965999999999999</v>
      </c>
      <c r="U580">
        <v>25.209</v>
      </c>
      <c r="V580">
        <v>0.14299999999999999</v>
      </c>
      <c r="W580">
        <v>3.3439999999999999</v>
      </c>
      <c r="Y580">
        <v>2E-3</v>
      </c>
      <c r="Z580">
        <v>0.114</v>
      </c>
      <c r="AA580">
        <v>1E-3</v>
      </c>
    </row>
    <row r="581" spans="1:27" x14ac:dyDescent="0.3">
      <c r="A581" t="s">
        <v>2357</v>
      </c>
      <c r="B581" t="s">
        <v>2358</v>
      </c>
      <c r="C581" t="s">
        <v>2359</v>
      </c>
      <c r="D581" s="1" t="str">
        <f t="shared" si="75"/>
        <v>21:1191</v>
      </c>
      <c r="E581" s="1" t="str">
        <f t="shared" si="73"/>
        <v>21:0387</v>
      </c>
      <c r="F581" t="s">
        <v>2360</v>
      </c>
      <c r="G581" t="s">
        <v>2361</v>
      </c>
      <c r="I581">
        <v>66.3923877</v>
      </c>
      <c r="J581">
        <v>-90.025187900000006</v>
      </c>
      <c r="K581" s="1" t="str">
        <f t="shared" si="74"/>
        <v>Till</v>
      </c>
      <c r="L581" s="1" t="str">
        <f t="shared" si="76"/>
        <v>Grain Mount: 0.25 – 0.50 mm (carbon coated)</v>
      </c>
      <c r="M581">
        <v>1</v>
      </c>
      <c r="N581">
        <v>53.41</v>
      </c>
      <c r="O581">
        <v>8.9999999999999993E-3</v>
      </c>
      <c r="P581">
        <v>0.245</v>
      </c>
      <c r="R581">
        <v>4.0000000000000001E-3</v>
      </c>
      <c r="T581">
        <v>13.368</v>
      </c>
      <c r="U581">
        <v>24.722000000000001</v>
      </c>
      <c r="V581">
        <v>0.36099999999999999</v>
      </c>
      <c r="W581">
        <v>7.6479999999999997</v>
      </c>
      <c r="Y581">
        <v>2E-3</v>
      </c>
      <c r="Z581">
        <v>0.06</v>
      </c>
      <c r="AA581">
        <v>1E-3</v>
      </c>
    </row>
    <row r="582" spans="1:27" x14ac:dyDescent="0.3">
      <c r="A582" t="s">
        <v>2362</v>
      </c>
      <c r="B582" t="s">
        <v>2363</v>
      </c>
      <c r="C582" t="s">
        <v>2364</v>
      </c>
      <c r="D582" s="1" t="str">
        <f t="shared" si="75"/>
        <v>21:1191</v>
      </c>
      <c r="E582" s="1" t="str">
        <f t="shared" si="73"/>
        <v>21:0387</v>
      </c>
      <c r="F582" t="s">
        <v>2360</v>
      </c>
      <c r="G582" t="s">
        <v>2365</v>
      </c>
      <c r="I582">
        <v>66.3923877</v>
      </c>
      <c r="J582">
        <v>-90.025187900000006</v>
      </c>
      <c r="K582" s="1" t="str">
        <f t="shared" si="74"/>
        <v>Till</v>
      </c>
      <c r="L582" s="1" t="str">
        <f t="shared" si="76"/>
        <v>Grain Mount: 0.25 – 0.50 mm (carbon coated)</v>
      </c>
      <c r="M582">
        <v>1</v>
      </c>
      <c r="N582">
        <v>40.048999999999999</v>
      </c>
      <c r="O582">
        <v>3.0000000000000001E-3</v>
      </c>
      <c r="P582">
        <v>1.2E-2</v>
      </c>
      <c r="R582">
        <v>3.0000000000000001E-3</v>
      </c>
      <c r="T582">
        <v>45.557000000000002</v>
      </c>
      <c r="U582">
        <v>5.0000000000000001E-3</v>
      </c>
      <c r="V582">
        <v>0.19800000000000001</v>
      </c>
      <c r="W582">
        <v>13.523</v>
      </c>
      <c r="Y582">
        <v>0.315</v>
      </c>
      <c r="Z582">
        <v>1E-3</v>
      </c>
      <c r="AA582">
        <v>1E-3</v>
      </c>
    </row>
    <row r="583" spans="1:27" x14ac:dyDescent="0.3">
      <c r="A583" t="s">
        <v>2366</v>
      </c>
      <c r="B583" t="s">
        <v>2367</v>
      </c>
      <c r="C583" t="s">
        <v>2368</v>
      </c>
      <c r="D583" s="1" t="str">
        <f t="shared" si="75"/>
        <v>21:1191</v>
      </c>
      <c r="E583" s="1" t="str">
        <f t="shared" si="73"/>
        <v>21:0387</v>
      </c>
      <c r="F583" t="s">
        <v>2360</v>
      </c>
      <c r="G583" t="s">
        <v>2369</v>
      </c>
      <c r="I583">
        <v>66.3923877</v>
      </c>
      <c r="J583">
        <v>-90.025187900000006</v>
      </c>
      <c r="K583" s="1" t="str">
        <f t="shared" si="74"/>
        <v>Till</v>
      </c>
      <c r="L583" s="1" t="str">
        <f t="shared" si="76"/>
        <v>Grain Mount: 0.25 – 0.50 mm (carbon coated)</v>
      </c>
      <c r="M583">
        <v>1</v>
      </c>
      <c r="N583">
        <v>54.582000000000001</v>
      </c>
      <c r="O583">
        <v>2.5999999999999999E-2</v>
      </c>
      <c r="P583">
        <v>0.252</v>
      </c>
      <c r="R583">
        <v>3.7999999999999999E-2</v>
      </c>
      <c r="T583">
        <v>17.271000000000001</v>
      </c>
      <c r="U583">
        <v>24.95</v>
      </c>
      <c r="V583">
        <v>0.19600000000000001</v>
      </c>
      <c r="W583">
        <v>2.5539999999999998</v>
      </c>
      <c r="Y583">
        <v>3.0000000000000001E-3</v>
      </c>
      <c r="Z583">
        <v>4.2999999999999997E-2</v>
      </c>
      <c r="AA583">
        <v>1E-3</v>
      </c>
    </row>
    <row r="584" spans="1:27" x14ac:dyDescent="0.3">
      <c r="A584" t="s">
        <v>2370</v>
      </c>
      <c r="B584" t="s">
        <v>2371</v>
      </c>
      <c r="C584" t="s">
        <v>2372</v>
      </c>
      <c r="D584" s="1" t="str">
        <f t="shared" si="75"/>
        <v>21:1191</v>
      </c>
      <c r="E584" s="1" t="str">
        <f t="shared" si="73"/>
        <v>21:0387</v>
      </c>
      <c r="F584" t="s">
        <v>2360</v>
      </c>
      <c r="G584" t="s">
        <v>2373</v>
      </c>
      <c r="I584">
        <v>66.3923877</v>
      </c>
      <c r="J584">
        <v>-90.025187900000006</v>
      </c>
      <c r="K584" s="1" t="str">
        <f t="shared" si="74"/>
        <v>Till</v>
      </c>
      <c r="L584" s="1" t="str">
        <f t="shared" si="76"/>
        <v>Grain Mount: 0.25 – 0.50 mm (carbon coated)</v>
      </c>
      <c r="M584">
        <v>1</v>
      </c>
      <c r="N584">
        <v>53.683999999999997</v>
      </c>
      <c r="O584">
        <v>2.9000000000000001E-2</v>
      </c>
      <c r="P584">
        <v>0.60799999999999998</v>
      </c>
      <c r="R584">
        <v>2.3E-2</v>
      </c>
      <c r="T584">
        <v>14.688000000000001</v>
      </c>
      <c r="U584">
        <v>24.405000000000001</v>
      </c>
      <c r="V584">
        <v>0.23799999999999999</v>
      </c>
      <c r="W584">
        <v>5.8840000000000003</v>
      </c>
      <c r="Y584">
        <v>1E-3</v>
      </c>
      <c r="Z584">
        <v>0.115</v>
      </c>
      <c r="AA584">
        <v>1E-3</v>
      </c>
    </row>
    <row r="585" spans="1:27" x14ac:dyDescent="0.3">
      <c r="A585" t="s">
        <v>2374</v>
      </c>
      <c r="B585" t="s">
        <v>2375</v>
      </c>
      <c r="C585" t="s">
        <v>2376</v>
      </c>
      <c r="D585" s="1" t="str">
        <f t="shared" si="75"/>
        <v>21:1191</v>
      </c>
      <c r="E585" s="1" t="str">
        <f t="shared" si="73"/>
        <v>21:0387</v>
      </c>
      <c r="F585" t="s">
        <v>2360</v>
      </c>
      <c r="G585" t="s">
        <v>2377</v>
      </c>
      <c r="I585">
        <v>66.3923877</v>
      </c>
      <c r="J585">
        <v>-90.025187900000006</v>
      </c>
      <c r="K585" s="1" t="str">
        <f t="shared" si="74"/>
        <v>Till</v>
      </c>
      <c r="L585" s="1" t="str">
        <f t="shared" si="76"/>
        <v>Grain Mount: 0.25 – 0.50 mm (carbon coated)</v>
      </c>
      <c r="M585">
        <v>1</v>
      </c>
      <c r="N585">
        <v>52.344000000000001</v>
      </c>
      <c r="O585">
        <v>1.2999999999999999E-2</v>
      </c>
      <c r="P585">
        <v>0.26200000000000001</v>
      </c>
      <c r="R585">
        <v>1E-3</v>
      </c>
      <c r="T585">
        <v>10.01</v>
      </c>
      <c r="U585">
        <v>24.183</v>
      </c>
      <c r="V585">
        <v>0.57999999999999996</v>
      </c>
      <c r="W585">
        <v>12.526</v>
      </c>
      <c r="Y585">
        <v>1E-3</v>
      </c>
      <c r="Z585">
        <v>5.6000000000000001E-2</v>
      </c>
      <c r="AA585">
        <v>1E-3</v>
      </c>
    </row>
    <row r="586" spans="1:27" x14ac:dyDescent="0.3">
      <c r="A586" t="s">
        <v>2378</v>
      </c>
      <c r="B586" t="s">
        <v>2379</v>
      </c>
      <c r="C586" t="s">
        <v>2380</v>
      </c>
      <c r="D586" s="1" t="str">
        <f t="shared" si="75"/>
        <v>21:1191</v>
      </c>
      <c r="E586" s="1" t="str">
        <f t="shared" si="73"/>
        <v>21:0387</v>
      </c>
      <c r="F586" t="s">
        <v>2360</v>
      </c>
      <c r="G586" t="s">
        <v>2381</v>
      </c>
      <c r="I586">
        <v>66.3923877</v>
      </c>
      <c r="J586">
        <v>-90.025187900000006</v>
      </c>
      <c r="K586" s="1" t="str">
        <f t="shared" si="74"/>
        <v>Till</v>
      </c>
      <c r="L586" s="1" t="str">
        <f t="shared" si="76"/>
        <v>Grain Mount: 0.25 – 0.50 mm (carbon coated)</v>
      </c>
      <c r="M586">
        <v>1</v>
      </c>
      <c r="N586">
        <v>54.573999999999998</v>
      </c>
      <c r="O586">
        <v>2.5999999999999999E-2</v>
      </c>
      <c r="P586">
        <v>0.39</v>
      </c>
      <c r="R586">
        <v>3.5999999999999997E-2</v>
      </c>
      <c r="T586">
        <v>16.120999999999999</v>
      </c>
      <c r="U586">
        <v>25.213999999999999</v>
      </c>
      <c r="V586">
        <v>0.13800000000000001</v>
      </c>
      <c r="W586">
        <v>3.3250000000000002</v>
      </c>
      <c r="Y586">
        <v>1E-3</v>
      </c>
      <c r="Z586">
        <v>6.9000000000000006E-2</v>
      </c>
      <c r="AA586">
        <v>1E-3</v>
      </c>
    </row>
    <row r="587" spans="1:27" x14ac:dyDescent="0.3">
      <c r="A587" t="s">
        <v>2382</v>
      </c>
      <c r="B587" t="s">
        <v>2383</v>
      </c>
      <c r="C587" t="s">
        <v>2384</v>
      </c>
      <c r="D587" s="1" t="str">
        <f t="shared" si="75"/>
        <v>21:1191</v>
      </c>
      <c r="E587" s="1" t="str">
        <f t="shared" si="73"/>
        <v>21:0387</v>
      </c>
      <c r="F587" t="s">
        <v>2385</v>
      </c>
      <c r="G587" t="s">
        <v>2386</v>
      </c>
      <c r="I587">
        <v>66.447985700000004</v>
      </c>
      <c r="J587">
        <v>-90.300571000000005</v>
      </c>
      <c r="K587" s="1" t="str">
        <f t="shared" si="74"/>
        <v>Till</v>
      </c>
      <c r="L587" s="1" t="str">
        <f t="shared" si="76"/>
        <v>Grain Mount: 0.25 – 0.50 mm (carbon coated)</v>
      </c>
      <c r="M587">
        <v>1</v>
      </c>
      <c r="N587">
        <v>54.308999999999997</v>
      </c>
      <c r="O587">
        <v>2.1000000000000001E-2</v>
      </c>
      <c r="P587">
        <v>1.034</v>
      </c>
      <c r="R587">
        <v>0.54200000000000004</v>
      </c>
      <c r="T587">
        <v>15.249000000000001</v>
      </c>
      <c r="U587">
        <v>23.591999999999999</v>
      </c>
      <c r="V587">
        <v>0.14899999999999999</v>
      </c>
      <c r="W587">
        <v>4.0709999999999997</v>
      </c>
      <c r="Y587">
        <v>3.3000000000000002E-2</v>
      </c>
      <c r="Z587">
        <v>0.85</v>
      </c>
      <c r="AA587">
        <v>1E-3</v>
      </c>
    </row>
    <row r="588" spans="1:27" x14ac:dyDescent="0.3">
      <c r="A588" t="s">
        <v>2387</v>
      </c>
      <c r="B588" t="s">
        <v>2388</v>
      </c>
      <c r="C588" t="s">
        <v>2389</v>
      </c>
      <c r="D588" s="1" t="str">
        <f t="shared" si="75"/>
        <v>21:1191</v>
      </c>
      <c r="E588" s="1" t="str">
        <f t="shared" si="73"/>
        <v>21:0387</v>
      </c>
      <c r="F588" t="s">
        <v>2390</v>
      </c>
      <c r="G588" t="s">
        <v>2391</v>
      </c>
      <c r="I588">
        <v>66.417786699999994</v>
      </c>
      <c r="J588">
        <v>-90.467960500000004</v>
      </c>
      <c r="K588" s="1" t="str">
        <f t="shared" si="74"/>
        <v>Till</v>
      </c>
      <c r="L588" s="1" t="str">
        <f t="shared" si="76"/>
        <v>Grain Mount: 0.25 – 0.50 mm (carbon coated)</v>
      </c>
      <c r="M588">
        <v>1</v>
      </c>
      <c r="N588">
        <v>40.707000000000001</v>
      </c>
      <c r="O588">
        <v>1E-3</v>
      </c>
      <c r="P588">
        <v>1.4E-2</v>
      </c>
      <c r="R588">
        <v>1E-3</v>
      </c>
      <c r="T588">
        <v>48.707000000000001</v>
      </c>
      <c r="U588">
        <v>1E-3</v>
      </c>
      <c r="V588">
        <v>0.24</v>
      </c>
      <c r="W588">
        <v>10.326000000000001</v>
      </c>
      <c r="Y588">
        <v>0.26600000000000001</v>
      </c>
      <c r="Z588">
        <v>1E-3</v>
      </c>
      <c r="AA588">
        <v>1E-3</v>
      </c>
    </row>
    <row r="589" spans="1:27" x14ac:dyDescent="0.3">
      <c r="A589" t="s">
        <v>2392</v>
      </c>
      <c r="B589" t="s">
        <v>2393</v>
      </c>
      <c r="C589" t="s">
        <v>2394</v>
      </c>
      <c r="D589" s="1" t="str">
        <f t="shared" si="75"/>
        <v>21:1191</v>
      </c>
      <c r="E589" s="1" t="str">
        <f t="shared" si="73"/>
        <v>21:0387</v>
      </c>
      <c r="F589" t="s">
        <v>2395</v>
      </c>
      <c r="G589" t="s">
        <v>2396</v>
      </c>
      <c r="I589">
        <v>66.300590400000004</v>
      </c>
      <c r="J589">
        <v>-91.512295600000002</v>
      </c>
      <c r="K589" s="1" t="str">
        <f t="shared" si="74"/>
        <v>Till</v>
      </c>
      <c r="L589" s="1" t="str">
        <f t="shared" si="76"/>
        <v>Grain Mount: 0.25 – 0.50 mm (carbon coated)</v>
      </c>
      <c r="M589">
        <v>1</v>
      </c>
      <c r="N589">
        <v>54.685000000000002</v>
      </c>
      <c r="O589">
        <v>8.6999999999999994E-2</v>
      </c>
      <c r="P589">
        <v>0.20499999999999999</v>
      </c>
      <c r="R589">
        <v>4.0000000000000001E-3</v>
      </c>
      <c r="T589">
        <v>16.927</v>
      </c>
      <c r="U589">
        <v>24.952999999999999</v>
      </c>
      <c r="V589">
        <v>0.48499999999999999</v>
      </c>
      <c r="W589">
        <v>2.1030000000000002</v>
      </c>
      <c r="Y589">
        <v>1E-3</v>
      </c>
      <c r="Z589">
        <v>5.3999999999999999E-2</v>
      </c>
      <c r="AA589">
        <v>1E-3</v>
      </c>
    </row>
    <row r="590" spans="1:27" x14ac:dyDescent="0.3">
      <c r="A590" t="s">
        <v>2397</v>
      </c>
      <c r="B590" t="s">
        <v>2398</v>
      </c>
      <c r="C590" t="s">
        <v>2399</v>
      </c>
      <c r="D590" s="1" t="str">
        <f t="shared" si="75"/>
        <v>21:1191</v>
      </c>
      <c r="E590" s="1" t="str">
        <f t="shared" si="73"/>
        <v>21:0387</v>
      </c>
      <c r="F590" t="s">
        <v>2400</v>
      </c>
      <c r="G590" t="s">
        <v>2401</v>
      </c>
      <c r="I590">
        <v>66.225864999999999</v>
      </c>
      <c r="J590">
        <v>-88.202409700000004</v>
      </c>
      <c r="K590" s="1" t="str">
        <f t="shared" si="74"/>
        <v>Till</v>
      </c>
      <c r="L590" s="1" t="str">
        <f t="shared" si="76"/>
        <v>Grain Mount: 0.25 – 0.50 mm (carbon coated)</v>
      </c>
      <c r="M590">
        <v>1</v>
      </c>
      <c r="N590">
        <v>54.927999999999997</v>
      </c>
      <c r="O590">
        <v>3.1E-2</v>
      </c>
      <c r="P590">
        <v>0.20300000000000001</v>
      </c>
      <c r="R590">
        <v>8.1000000000000003E-2</v>
      </c>
      <c r="T590">
        <v>17.366</v>
      </c>
      <c r="U590">
        <v>24.745000000000001</v>
      </c>
      <c r="V590">
        <v>9.7000000000000003E-2</v>
      </c>
      <c r="W590">
        <v>2.081</v>
      </c>
      <c r="Y590">
        <v>1.0999999999999999E-2</v>
      </c>
      <c r="Z590">
        <v>5.5E-2</v>
      </c>
      <c r="AA590">
        <v>1E-3</v>
      </c>
    </row>
    <row r="591" spans="1:27" x14ac:dyDescent="0.3">
      <c r="A591" t="s">
        <v>2402</v>
      </c>
      <c r="B591" t="s">
        <v>2403</v>
      </c>
      <c r="C591" t="s">
        <v>2404</v>
      </c>
      <c r="D591" s="1" t="str">
        <f t="shared" si="75"/>
        <v>21:1191</v>
      </c>
      <c r="E591" s="1" t="str">
        <f t="shared" si="73"/>
        <v>21:0387</v>
      </c>
      <c r="F591" t="s">
        <v>2405</v>
      </c>
      <c r="G591" t="s">
        <v>2406</v>
      </c>
      <c r="I591">
        <v>66.064820299999994</v>
      </c>
      <c r="J591">
        <v>-88.175700000000006</v>
      </c>
      <c r="K591" s="1" t="str">
        <f t="shared" si="74"/>
        <v>Till</v>
      </c>
      <c r="L591" s="1" t="str">
        <f t="shared" si="76"/>
        <v>Grain Mount: 0.25 – 0.50 mm (carbon coated)</v>
      </c>
      <c r="M591">
        <v>1</v>
      </c>
      <c r="N591">
        <v>54.957999999999998</v>
      </c>
      <c r="O591">
        <v>0.01</v>
      </c>
      <c r="P591">
        <v>0.308</v>
      </c>
      <c r="R591">
        <v>1.2E-2</v>
      </c>
      <c r="T591">
        <v>16.724</v>
      </c>
      <c r="U591">
        <v>24.945</v>
      </c>
      <c r="V591">
        <v>0.34200000000000003</v>
      </c>
      <c r="W591">
        <v>2.1219999999999999</v>
      </c>
      <c r="Y591">
        <v>6.0000000000000001E-3</v>
      </c>
      <c r="Z591">
        <v>0.13800000000000001</v>
      </c>
      <c r="AA591">
        <v>1E-3</v>
      </c>
    </row>
    <row r="592" spans="1:27" x14ac:dyDescent="0.3">
      <c r="A592" t="s">
        <v>2407</v>
      </c>
      <c r="B592" t="s">
        <v>2408</v>
      </c>
      <c r="C592" t="s">
        <v>2409</v>
      </c>
      <c r="D592" s="1" t="str">
        <f t="shared" si="75"/>
        <v>21:1191</v>
      </c>
      <c r="E592" s="1" t="str">
        <f t="shared" si="73"/>
        <v>21:0387</v>
      </c>
      <c r="F592" t="s">
        <v>2410</v>
      </c>
      <c r="G592" t="s">
        <v>2411</v>
      </c>
      <c r="I592">
        <v>66.4037778</v>
      </c>
      <c r="J592">
        <v>-89.302542799999998</v>
      </c>
      <c r="K592" s="1" t="str">
        <f t="shared" si="74"/>
        <v>Till</v>
      </c>
      <c r="L592" s="1" t="str">
        <f t="shared" si="76"/>
        <v>Grain Mount: 0.25 – 0.50 mm (carbon coated)</v>
      </c>
      <c r="M592">
        <v>1</v>
      </c>
      <c r="N592">
        <v>54.433</v>
      </c>
      <c r="O592">
        <v>5.2999999999999999E-2</v>
      </c>
      <c r="P592">
        <v>0.57899999999999996</v>
      </c>
      <c r="R592">
        <v>2.3E-2</v>
      </c>
      <c r="T592">
        <v>16.920999999999999</v>
      </c>
      <c r="U592">
        <v>24.838999999999999</v>
      </c>
      <c r="V592">
        <v>0.23899999999999999</v>
      </c>
      <c r="W592">
        <v>2.8</v>
      </c>
      <c r="Y592">
        <v>1E-3</v>
      </c>
      <c r="Z592">
        <v>4.3999999999999997E-2</v>
      </c>
      <c r="AA592">
        <v>1E-3</v>
      </c>
    </row>
    <row r="593" spans="1:27" x14ac:dyDescent="0.3">
      <c r="A593" t="s">
        <v>2412</v>
      </c>
      <c r="B593" t="s">
        <v>2413</v>
      </c>
      <c r="C593" t="s">
        <v>2414</v>
      </c>
      <c r="D593" s="1" t="str">
        <f t="shared" si="75"/>
        <v>21:1191</v>
      </c>
      <c r="E593" s="1" t="str">
        <f t="shared" si="73"/>
        <v>21:0387</v>
      </c>
      <c r="F593" t="s">
        <v>2410</v>
      </c>
      <c r="G593" t="s">
        <v>2415</v>
      </c>
      <c r="I593">
        <v>66.4037778</v>
      </c>
      <c r="J593">
        <v>-89.302542799999998</v>
      </c>
      <c r="K593" s="1" t="str">
        <f t="shared" si="74"/>
        <v>Till</v>
      </c>
      <c r="L593" s="1" t="str">
        <f t="shared" si="76"/>
        <v>Grain Mount: 0.25 – 0.50 mm (carbon coated)</v>
      </c>
      <c r="M593">
        <v>1</v>
      </c>
      <c r="N593">
        <v>53.323999999999998</v>
      </c>
      <c r="O593">
        <v>0.01</v>
      </c>
      <c r="P593">
        <v>0.30399999999999999</v>
      </c>
      <c r="R593">
        <v>8.0000000000000002E-3</v>
      </c>
      <c r="T593">
        <v>12.465999999999999</v>
      </c>
      <c r="U593">
        <v>24.513000000000002</v>
      </c>
      <c r="V593">
        <v>0.371</v>
      </c>
      <c r="W593">
        <v>8.8629999999999995</v>
      </c>
      <c r="Y593">
        <v>5.0000000000000001E-3</v>
      </c>
      <c r="Z593">
        <v>0.10199999999999999</v>
      </c>
      <c r="AA593">
        <v>1E-3</v>
      </c>
    </row>
    <row r="594" spans="1:27" x14ac:dyDescent="0.3">
      <c r="A594" t="s">
        <v>2416</v>
      </c>
      <c r="B594" t="s">
        <v>2417</v>
      </c>
      <c r="C594" t="s">
        <v>2418</v>
      </c>
      <c r="D594" s="1" t="str">
        <f t="shared" si="75"/>
        <v>21:1191</v>
      </c>
      <c r="E594" s="1" t="str">
        <f t="shared" si="73"/>
        <v>21:0387</v>
      </c>
      <c r="F594" t="s">
        <v>2410</v>
      </c>
      <c r="G594" t="s">
        <v>2419</v>
      </c>
      <c r="I594">
        <v>66.4037778</v>
      </c>
      <c r="J594">
        <v>-89.302542799999998</v>
      </c>
      <c r="K594" s="1" t="str">
        <f t="shared" si="74"/>
        <v>Till</v>
      </c>
      <c r="L594" s="1" t="str">
        <f t="shared" si="76"/>
        <v>Grain Mount: 0.25 – 0.50 mm (carbon coated)</v>
      </c>
      <c r="M594">
        <v>1</v>
      </c>
      <c r="N594">
        <v>53.345999999999997</v>
      </c>
      <c r="O594">
        <v>2.1000000000000001E-2</v>
      </c>
      <c r="P594">
        <v>0.39900000000000002</v>
      </c>
      <c r="R594">
        <v>0.02</v>
      </c>
      <c r="T594">
        <v>12.973000000000001</v>
      </c>
      <c r="U594">
        <v>24.3</v>
      </c>
      <c r="V594">
        <v>0.34599999999999997</v>
      </c>
      <c r="W594">
        <v>8.2379999999999995</v>
      </c>
      <c r="Y594">
        <v>1.0999999999999999E-2</v>
      </c>
      <c r="Z594">
        <v>0.126</v>
      </c>
      <c r="AA594">
        <v>1E-3</v>
      </c>
    </row>
    <row r="595" spans="1:27" x14ac:dyDescent="0.3">
      <c r="A595" t="s">
        <v>2420</v>
      </c>
      <c r="B595" t="s">
        <v>2421</v>
      </c>
      <c r="C595" t="s">
        <v>2422</v>
      </c>
      <c r="D595" s="1" t="str">
        <f t="shared" si="75"/>
        <v>21:1191</v>
      </c>
      <c r="E595" s="1" t="str">
        <f t="shared" si="73"/>
        <v>21:0387</v>
      </c>
      <c r="F595" t="s">
        <v>2410</v>
      </c>
      <c r="G595" t="s">
        <v>2423</v>
      </c>
      <c r="I595">
        <v>66.4037778</v>
      </c>
      <c r="J595">
        <v>-89.302542799999998</v>
      </c>
      <c r="K595" s="1" t="str">
        <f t="shared" si="74"/>
        <v>Till</v>
      </c>
      <c r="L595" s="1" t="str">
        <f t="shared" si="76"/>
        <v>Grain Mount: 0.25 – 0.50 mm (carbon coated)</v>
      </c>
      <c r="M595">
        <v>1</v>
      </c>
      <c r="N595">
        <v>53.316000000000003</v>
      </c>
      <c r="O595">
        <v>1.2E-2</v>
      </c>
      <c r="P595">
        <v>0.23300000000000001</v>
      </c>
      <c r="R595">
        <v>2.5000000000000001E-2</v>
      </c>
      <c r="T595">
        <v>12.907</v>
      </c>
      <c r="U595">
        <v>24.527999999999999</v>
      </c>
      <c r="V595">
        <v>0.39300000000000002</v>
      </c>
      <c r="W595">
        <v>8.0459999999999994</v>
      </c>
      <c r="Y595">
        <v>0.01</v>
      </c>
      <c r="Z595">
        <v>0.11</v>
      </c>
      <c r="AA595">
        <v>1E-3</v>
      </c>
    </row>
    <row r="596" spans="1:27" x14ac:dyDescent="0.3">
      <c r="A596" t="s">
        <v>2424</v>
      </c>
      <c r="B596" t="s">
        <v>2425</v>
      </c>
      <c r="C596" t="s">
        <v>2426</v>
      </c>
      <c r="D596" s="1" t="str">
        <f t="shared" si="75"/>
        <v>21:1191</v>
      </c>
      <c r="E596" s="1" t="str">
        <f t="shared" si="73"/>
        <v>21:0387</v>
      </c>
      <c r="F596" t="s">
        <v>2410</v>
      </c>
      <c r="G596" t="s">
        <v>2427</v>
      </c>
      <c r="I596">
        <v>66.4037778</v>
      </c>
      <c r="J596">
        <v>-89.302542799999998</v>
      </c>
      <c r="K596" s="1" t="str">
        <f t="shared" si="74"/>
        <v>Till</v>
      </c>
      <c r="L596" s="1" t="str">
        <f t="shared" si="76"/>
        <v>Grain Mount: 0.25 – 0.50 mm (carbon coated)</v>
      </c>
      <c r="M596">
        <v>1</v>
      </c>
      <c r="N596">
        <v>55.072000000000003</v>
      </c>
      <c r="O596">
        <v>3.4000000000000002E-2</v>
      </c>
      <c r="P596">
        <v>0.1</v>
      </c>
      <c r="R596">
        <v>1E-3</v>
      </c>
      <c r="T596">
        <v>17.047000000000001</v>
      </c>
      <c r="U596">
        <v>25.574000000000002</v>
      </c>
      <c r="V596">
        <v>0.19700000000000001</v>
      </c>
      <c r="W596">
        <v>2.0419999999999998</v>
      </c>
      <c r="Y596">
        <v>7.0000000000000001E-3</v>
      </c>
      <c r="Z596">
        <v>0.02</v>
      </c>
      <c r="AA596">
        <v>1E-3</v>
      </c>
    </row>
    <row r="597" spans="1:27" x14ac:dyDescent="0.3">
      <c r="A597" t="s">
        <v>2428</v>
      </c>
      <c r="B597" t="s">
        <v>2429</v>
      </c>
      <c r="C597" t="s">
        <v>2430</v>
      </c>
      <c r="D597" s="1" t="str">
        <f t="shared" si="75"/>
        <v>21:1191</v>
      </c>
      <c r="E597" s="1" t="str">
        <f t="shared" si="73"/>
        <v>21:0387</v>
      </c>
      <c r="F597" t="s">
        <v>2410</v>
      </c>
      <c r="G597" t="s">
        <v>2431</v>
      </c>
      <c r="I597">
        <v>66.4037778</v>
      </c>
      <c r="J597">
        <v>-89.302542799999998</v>
      </c>
      <c r="K597" s="1" t="str">
        <f t="shared" si="74"/>
        <v>Till</v>
      </c>
      <c r="L597" s="1" t="str">
        <f t="shared" si="76"/>
        <v>Grain Mount: 0.25 – 0.50 mm (carbon coated)</v>
      </c>
      <c r="M597">
        <v>1</v>
      </c>
      <c r="N597">
        <v>54.170999999999999</v>
      </c>
      <c r="O597">
        <v>2.3E-2</v>
      </c>
      <c r="P597">
        <v>0.59899999999999998</v>
      </c>
      <c r="R597">
        <v>1E-3</v>
      </c>
      <c r="T597">
        <v>15.083</v>
      </c>
      <c r="U597">
        <v>25.016999999999999</v>
      </c>
      <c r="V597">
        <v>0.187</v>
      </c>
      <c r="W597">
        <v>5.0620000000000003</v>
      </c>
      <c r="Y597">
        <v>4.0000000000000001E-3</v>
      </c>
      <c r="Z597">
        <v>0.08</v>
      </c>
      <c r="AA597">
        <v>1E-3</v>
      </c>
    </row>
    <row r="598" spans="1:27" x14ac:dyDescent="0.3">
      <c r="A598" t="s">
        <v>2432</v>
      </c>
      <c r="B598" t="s">
        <v>2433</v>
      </c>
      <c r="C598" t="s">
        <v>2434</v>
      </c>
      <c r="D598" s="1" t="str">
        <f t="shared" si="75"/>
        <v>21:1191</v>
      </c>
      <c r="E598" s="1" t="str">
        <f t="shared" si="73"/>
        <v>21:0387</v>
      </c>
      <c r="F598" t="s">
        <v>2410</v>
      </c>
      <c r="G598" t="s">
        <v>2435</v>
      </c>
      <c r="I598">
        <v>66.4037778</v>
      </c>
      <c r="J598">
        <v>-89.302542799999998</v>
      </c>
      <c r="K598" s="1" t="str">
        <f t="shared" si="74"/>
        <v>Till</v>
      </c>
      <c r="L598" s="1" t="str">
        <f t="shared" si="76"/>
        <v>Grain Mount: 0.25 – 0.50 mm (carbon coated)</v>
      </c>
      <c r="M598">
        <v>1</v>
      </c>
      <c r="N598">
        <v>53.57</v>
      </c>
      <c r="O598">
        <v>1.7000000000000001E-2</v>
      </c>
      <c r="P598">
        <v>0.441</v>
      </c>
      <c r="R598">
        <v>2E-3</v>
      </c>
      <c r="T598">
        <v>13.336</v>
      </c>
      <c r="U598">
        <v>24.634</v>
      </c>
      <c r="V598">
        <v>0.372</v>
      </c>
      <c r="W598">
        <v>7.6879999999999997</v>
      </c>
      <c r="Y598">
        <v>6.0000000000000001E-3</v>
      </c>
      <c r="Z598">
        <v>0.11600000000000001</v>
      </c>
      <c r="AA598">
        <v>2E-3</v>
      </c>
    </row>
    <row r="599" spans="1:27" x14ac:dyDescent="0.3">
      <c r="A599" t="s">
        <v>2436</v>
      </c>
      <c r="B599" t="s">
        <v>2437</v>
      </c>
      <c r="C599" t="s">
        <v>2438</v>
      </c>
      <c r="D599" s="1" t="str">
        <f t="shared" si="75"/>
        <v>21:1191</v>
      </c>
      <c r="E599" s="1" t="str">
        <f t="shared" si="73"/>
        <v>21:0387</v>
      </c>
      <c r="F599" t="s">
        <v>2439</v>
      </c>
      <c r="G599" t="s">
        <v>2440</v>
      </c>
      <c r="I599">
        <v>66.450166199999998</v>
      </c>
      <c r="J599">
        <v>-89.368568999999994</v>
      </c>
      <c r="K599" s="1" t="str">
        <f t="shared" si="74"/>
        <v>Till</v>
      </c>
      <c r="L599" s="1" t="str">
        <f t="shared" si="76"/>
        <v>Grain Mount: 0.25 – 0.50 mm (carbon coated)</v>
      </c>
      <c r="M599">
        <v>1</v>
      </c>
      <c r="N599">
        <v>53.19</v>
      </c>
      <c r="O599">
        <v>1.7000000000000001E-2</v>
      </c>
      <c r="P599">
        <v>0.32900000000000001</v>
      </c>
      <c r="R599">
        <v>5.0000000000000001E-3</v>
      </c>
      <c r="T599">
        <v>12.456</v>
      </c>
      <c r="U599">
        <v>24.422999999999998</v>
      </c>
      <c r="V599">
        <v>0.41399999999999998</v>
      </c>
      <c r="W599">
        <v>8.7390000000000008</v>
      </c>
      <c r="Y599">
        <v>6.0000000000000001E-3</v>
      </c>
      <c r="Z599">
        <v>0.10199999999999999</v>
      </c>
      <c r="AA599">
        <v>1E-3</v>
      </c>
    </row>
    <row r="600" spans="1:27" x14ac:dyDescent="0.3">
      <c r="A600" t="s">
        <v>2441</v>
      </c>
      <c r="B600" t="s">
        <v>2442</v>
      </c>
      <c r="C600" t="s">
        <v>2443</v>
      </c>
      <c r="D600" s="1" t="str">
        <f t="shared" si="75"/>
        <v>21:1191</v>
      </c>
      <c r="E600" s="1" t="str">
        <f t="shared" si="73"/>
        <v>21:0387</v>
      </c>
      <c r="F600" t="s">
        <v>2439</v>
      </c>
      <c r="G600" t="s">
        <v>2444</v>
      </c>
      <c r="I600">
        <v>66.450166199999998</v>
      </c>
      <c r="J600">
        <v>-89.368568999999994</v>
      </c>
      <c r="K600" s="1" t="str">
        <f t="shared" si="74"/>
        <v>Till</v>
      </c>
      <c r="L600" s="1" t="str">
        <f t="shared" si="76"/>
        <v>Grain Mount: 0.25 – 0.50 mm (carbon coated)</v>
      </c>
      <c r="M600">
        <v>1</v>
      </c>
      <c r="N600">
        <v>55.37</v>
      </c>
      <c r="O600">
        <v>3.6999999999999998E-2</v>
      </c>
      <c r="P600">
        <v>0.75600000000000001</v>
      </c>
      <c r="R600">
        <v>1E-3</v>
      </c>
      <c r="T600">
        <v>15.923</v>
      </c>
      <c r="U600">
        <v>24.753</v>
      </c>
      <c r="V600">
        <v>0.17899999999999999</v>
      </c>
      <c r="W600">
        <v>4.2729999999999997</v>
      </c>
      <c r="Y600">
        <v>1.4E-2</v>
      </c>
      <c r="Z600">
        <v>0.108</v>
      </c>
      <c r="AA600">
        <v>1E-3</v>
      </c>
    </row>
    <row r="601" spans="1:27" x14ac:dyDescent="0.3">
      <c r="A601" t="s">
        <v>2445</v>
      </c>
      <c r="B601" t="s">
        <v>2446</v>
      </c>
      <c r="C601" t="s">
        <v>2447</v>
      </c>
      <c r="D601" s="1" t="str">
        <f t="shared" si="75"/>
        <v>21:1191</v>
      </c>
      <c r="E601" s="1" t="str">
        <f t="shared" si="73"/>
        <v>21:0387</v>
      </c>
      <c r="F601" t="s">
        <v>2439</v>
      </c>
      <c r="G601" t="s">
        <v>2448</v>
      </c>
      <c r="I601">
        <v>66.450166199999998</v>
      </c>
      <c r="J601">
        <v>-89.368568999999994</v>
      </c>
      <c r="K601" s="1" t="str">
        <f t="shared" si="74"/>
        <v>Till</v>
      </c>
      <c r="L601" s="1" t="str">
        <f t="shared" si="76"/>
        <v>Grain Mount: 0.25 – 0.50 mm (carbon coated)</v>
      </c>
      <c r="M601">
        <v>1</v>
      </c>
      <c r="N601">
        <v>52.965000000000003</v>
      </c>
      <c r="O601">
        <v>1.2E-2</v>
      </c>
      <c r="P601">
        <v>0.40100000000000002</v>
      </c>
      <c r="R601">
        <v>1.2E-2</v>
      </c>
      <c r="T601">
        <v>12.298999999999999</v>
      </c>
      <c r="U601">
        <v>24.486999999999998</v>
      </c>
      <c r="V601">
        <v>0.42499999999999999</v>
      </c>
      <c r="W601">
        <v>9.0470000000000006</v>
      </c>
      <c r="Y601">
        <v>1.0999999999999999E-2</v>
      </c>
      <c r="Z601">
        <v>0.123</v>
      </c>
      <c r="AA601">
        <v>1E-3</v>
      </c>
    </row>
    <row r="602" spans="1:27" x14ac:dyDescent="0.3">
      <c r="A602" t="s">
        <v>2449</v>
      </c>
      <c r="B602" t="s">
        <v>2450</v>
      </c>
      <c r="C602" t="s">
        <v>2451</v>
      </c>
      <c r="D602" s="1" t="str">
        <f t="shared" si="75"/>
        <v>21:1191</v>
      </c>
      <c r="E602" s="1" t="str">
        <f t="shared" si="73"/>
        <v>21:0387</v>
      </c>
      <c r="F602" t="s">
        <v>2439</v>
      </c>
      <c r="G602" t="s">
        <v>2452</v>
      </c>
      <c r="I602">
        <v>66.450166199999998</v>
      </c>
      <c r="J602">
        <v>-89.368568999999994</v>
      </c>
      <c r="K602" s="1" t="str">
        <f t="shared" si="74"/>
        <v>Till</v>
      </c>
      <c r="L602" s="1" t="str">
        <f t="shared" si="76"/>
        <v>Grain Mount: 0.25 – 0.50 mm (carbon coated)</v>
      </c>
      <c r="M602">
        <v>1</v>
      </c>
      <c r="N602">
        <v>53.927999999999997</v>
      </c>
      <c r="O602">
        <v>1.7000000000000001E-2</v>
      </c>
      <c r="P602">
        <v>0.47899999999999998</v>
      </c>
      <c r="R602">
        <v>1E-3</v>
      </c>
      <c r="T602">
        <v>14.955</v>
      </c>
      <c r="U602">
        <v>24.913</v>
      </c>
      <c r="V602">
        <v>0.217</v>
      </c>
      <c r="W602">
        <v>5.3250000000000002</v>
      </c>
      <c r="Y602">
        <v>4.0000000000000001E-3</v>
      </c>
      <c r="Z602">
        <v>0.13600000000000001</v>
      </c>
      <c r="AA602">
        <v>1E-3</v>
      </c>
    </row>
    <row r="603" spans="1:27" x14ac:dyDescent="0.3">
      <c r="A603" t="s">
        <v>2453</v>
      </c>
      <c r="B603" t="s">
        <v>2454</v>
      </c>
      <c r="C603" t="s">
        <v>2455</v>
      </c>
      <c r="D603" s="1" t="str">
        <f t="shared" si="75"/>
        <v>21:1191</v>
      </c>
      <c r="E603" s="1" t="str">
        <f t="shared" si="73"/>
        <v>21:0387</v>
      </c>
      <c r="F603" t="s">
        <v>2439</v>
      </c>
      <c r="G603" t="s">
        <v>2456</v>
      </c>
      <c r="I603">
        <v>66.450166199999998</v>
      </c>
      <c r="J603">
        <v>-89.368568999999994</v>
      </c>
      <c r="K603" s="1" t="str">
        <f t="shared" si="74"/>
        <v>Till</v>
      </c>
      <c r="L603" s="1" t="str">
        <f t="shared" si="76"/>
        <v>Grain Mount: 0.25 – 0.50 mm (carbon coated)</v>
      </c>
      <c r="M603">
        <v>1</v>
      </c>
      <c r="N603">
        <v>54.859000000000002</v>
      </c>
      <c r="O603">
        <v>1.7999999999999999E-2</v>
      </c>
      <c r="P603">
        <v>0.26400000000000001</v>
      </c>
      <c r="R603">
        <v>0.02</v>
      </c>
      <c r="T603">
        <v>17.079999999999998</v>
      </c>
      <c r="U603">
        <v>25.652000000000001</v>
      </c>
      <c r="V603">
        <v>0.23300000000000001</v>
      </c>
      <c r="W603">
        <v>1.802</v>
      </c>
      <c r="Y603">
        <v>2E-3</v>
      </c>
      <c r="Z603">
        <v>4.4999999999999998E-2</v>
      </c>
      <c r="AA603">
        <v>1E-3</v>
      </c>
    </row>
    <row r="604" spans="1:27" x14ac:dyDescent="0.3">
      <c r="A604" t="s">
        <v>2457</v>
      </c>
      <c r="B604" t="s">
        <v>2458</v>
      </c>
      <c r="C604" t="s">
        <v>2459</v>
      </c>
      <c r="D604" s="1" t="str">
        <f t="shared" si="75"/>
        <v>21:1191</v>
      </c>
      <c r="E604" s="1" t="str">
        <f t="shared" si="73"/>
        <v>21:0387</v>
      </c>
      <c r="F604" t="s">
        <v>2439</v>
      </c>
      <c r="G604" t="s">
        <v>2460</v>
      </c>
      <c r="I604">
        <v>66.450166199999998</v>
      </c>
      <c r="J604">
        <v>-89.368568999999994</v>
      </c>
      <c r="K604" s="1" t="str">
        <f t="shared" si="74"/>
        <v>Till</v>
      </c>
      <c r="L604" s="1" t="str">
        <f t="shared" si="76"/>
        <v>Grain Mount: 0.25 – 0.50 mm (carbon coated)</v>
      </c>
      <c r="M604">
        <v>1</v>
      </c>
      <c r="N604">
        <v>53.872999999999998</v>
      </c>
      <c r="O604">
        <v>7.0999999999999994E-2</v>
      </c>
      <c r="P604">
        <v>0.92</v>
      </c>
      <c r="R604">
        <v>1E-3</v>
      </c>
      <c r="T604">
        <v>15.387</v>
      </c>
      <c r="U604">
        <v>24.859000000000002</v>
      </c>
      <c r="V604">
        <v>0.24</v>
      </c>
      <c r="W604">
        <v>4.3630000000000004</v>
      </c>
      <c r="Y604">
        <v>3.0000000000000001E-3</v>
      </c>
      <c r="Z604">
        <v>0.104</v>
      </c>
      <c r="AA604">
        <v>1E-3</v>
      </c>
    </row>
    <row r="605" spans="1:27" x14ac:dyDescent="0.3">
      <c r="A605" t="s">
        <v>2461</v>
      </c>
      <c r="B605" t="s">
        <v>2462</v>
      </c>
      <c r="C605" t="s">
        <v>2463</v>
      </c>
      <c r="D605" s="1" t="str">
        <f t="shared" si="75"/>
        <v>21:1191</v>
      </c>
      <c r="E605" s="1" t="str">
        <f t="shared" si="73"/>
        <v>21:0387</v>
      </c>
      <c r="F605" t="s">
        <v>2439</v>
      </c>
      <c r="G605" t="s">
        <v>2464</v>
      </c>
      <c r="I605">
        <v>66.450166199999998</v>
      </c>
      <c r="J605">
        <v>-89.368568999999994</v>
      </c>
      <c r="K605" s="1" t="str">
        <f t="shared" si="74"/>
        <v>Till</v>
      </c>
      <c r="L605" s="1" t="str">
        <f t="shared" si="76"/>
        <v>Grain Mount: 0.25 – 0.50 mm (carbon coated)</v>
      </c>
      <c r="M605">
        <v>1</v>
      </c>
      <c r="N605">
        <v>54.143000000000001</v>
      </c>
      <c r="O605">
        <v>1.9E-2</v>
      </c>
      <c r="P605">
        <v>0.45400000000000001</v>
      </c>
      <c r="R605">
        <v>8.9999999999999993E-3</v>
      </c>
      <c r="T605">
        <v>14.763999999999999</v>
      </c>
      <c r="U605">
        <v>24.718</v>
      </c>
      <c r="V605">
        <v>0.214</v>
      </c>
      <c r="W605">
        <v>5.9939999999999998</v>
      </c>
      <c r="Y605">
        <v>7.0000000000000001E-3</v>
      </c>
      <c r="Z605">
        <v>0.108</v>
      </c>
      <c r="AA605">
        <v>1E-3</v>
      </c>
    </row>
    <row r="606" spans="1:27" x14ac:dyDescent="0.3">
      <c r="A606" t="s">
        <v>2465</v>
      </c>
      <c r="B606" t="s">
        <v>2466</v>
      </c>
      <c r="C606" t="s">
        <v>2467</v>
      </c>
      <c r="D606" s="1" t="str">
        <f t="shared" si="75"/>
        <v>21:1191</v>
      </c>
      <c r="E606" s="1" t="str">
        <f t="shared" si="73"/>
        <v>21:0387</v>
      </c>
      <c r="F606" t="s">
        <v>2439</v>
      </c>
      <c r="G606" t="s">
        <v>2468</v>
      </c>
      <c r="I606">
        <v>66.450166199999998</v>
      </c>
      <c r="J606">
        <v>-89.368568999999994</v>
      </c>
      <c r="K606" s="1" t="str">
        <f t="shared" si="74"/>
        <v>Till</v>
      </c>
      <c r="L606" s="1" t="str">
        <f t="shared" si="76"/>
        <v>Grain Mount: 0.25 – 0.50 mm (carbon coated)</v>
      </c>
      <c r="M606">
        <v>1</v>
      </c>
      <c r="N606">
        <v>38.283000000000001</v>
      </c>
      <c r="O606">
        <v>0.44</v>
      </c>
      <c r="P606">
        <v>16.145</v>
      </c>
      <c r="R606">
        <v>1E-3</v>
      </c>
      <c r="T606">
        <v>0.108</v>
      </c>
      <c r="U606">
        <v>35.307000000000002</v>
      </c>
      <c r="V606">
        <v>0.29399999999999998</v>
      </c>
      <c r="W606">
        <v>8.3659999999999997</v>
      </c>
      <c r="Y606">
        <v>1E-3</v>
      </c>
      <c r="Z606">
        <v>6.0000000000000001E-3</v>
      </c>
      <c r="AA606">
        <v>1E-3</v>
      </c>
    </row>
    <row r="607" spans="1:27" x14ac:dyDescent="0.3">
      <c r="A607" t="s">
        <v>2469</v>
      </c>
      <c r="B607" t="s">
        <v>2470</v>
      </c>
      <c r="C607" t="s">
        <v>2471</v>
      </c>
      <c r="D607" s="1" t="str">
        <f t="shared" si="75"/>
        <v>21:1191</v>
      </c>
      <c r="E607" s="1" t="str">
        <f t="shared" si="73"/>
        <v>21:0387</v>
      </c>
      <c r="F607" t="s">
        <v>2439</v>
      </c>
      <c r="G607" t="s">
        <v>2472</v>
      </c>
      <c r="I607">
        <v>66.450166199999998</v>
      </c>
      <c r="J607">
        <v>-89.368568999999994</v>
      </c>
      <c r="K607" s="1" t="str">
        <f t="shared" si="74"/>
        <v>Till</v>
      </c>
      <c r="L607" s="1" t="str">
        <f t="shared" si="76"/>
        <v>Grain Mount: 0.25 – 0.50 mm (carbon coated)</v>
      </c>
      <c r="M607">
        <v>1</v>
      </c>
      <c r="N607">
        <v>54.152000000000001</v>
      </c>
      <c r="O607">
        <v>1.9E-2</v>
      </c>
      <c r="P607">
        <v>0.623</v>
      </c>
      <c r="R607">
        <v>8.9999999999999993E-3</v>
      </c>
      <c r="T607">
        <v>15.44</v>
      </c>
      <c r="U607">
        <v>25.055</v>
      </c>
      <c r="V607">
        <v>0.20599999999999999</v>
      </c>
      <c r="W607">
        <v>4.32</v>
      </c>
      <c r="Y607">
        <v>2E-3</v>
      </c>
      <c r="Z607">
        <v>0.108</v>
      </c>
      <c r="AA607">
        <v>1E-3</v>
      </c>
    </row>
    <row r="608" spans="1:27" x14ac:dyDescent="0.3">
      <c r="A608" t="s">
        <v>2473</v>
      </c>
      <c r="B608" t="s">
        <v>2474</v>
      </c>
      <c r="C608" t="s">
        <v>2475</v>
      </c>
      <c r="D608" s="1" t="str">
        <f t="shared" si="75"/>
        <v>21:1191</v>
      </c>
      <c r="E608" s="1" t="str">
        <f t="shared" si="73"/>
        <v>21:0387</v>
      </c>
      <c r="F608" t="s">
        <v>2439</v>
      </c>
      <c r="G608" t="s">
        <v>2476</v>
      </c>
      <c r="I608">
        <v>66.450166199999998</v>
      </c>
      <c r="J608">
        <v>-89.368568999999994</v>
      </c>
      <c r="K608" s="1" t="str">
        <f t="shared" si="74"/>
        <v>Till</v>
      </c>
      <c r="L608" s="1" t="str">
        <f t="shared" si="76"/>
        <v>Grain Mount: 0.25 – 0.50 mm (carbon coated)</v>
      </c>
      <c r="M608">
        <v>1</v>
      </c>
      <c r="N608">
        <v>54.789000000000001</v>
      </c>
      <c r="O608">
        <v>1.2999999999999999E-2</v>
      </c>
      <c r="P608">
        <v>0.20300000000000001</v>
      </c>
      <c r="R608">
        <v>0.01</v>
      </c>
      <c r="T608">
        <v>16.812999999999999</v>
      </c>
      <c r="U608">
        <v>25.53</v>
      </c>
      <c r="V608">
        <v>0.222</v>
      </c>
      <c r="W608">
        <v>2.1890000000000001</v>
      </c>
      <c r="Y608">
        <v>1E-3</v>
      </c>
      <c r="Z608">
        <v>9.0999999999999998E-2</v>
      </c>
      <c r="AA608">
        <v>1E-3</v>
      </c>
    </row>
    <row r="609" spans="1:27" x14ac:dyDescent="0.3">
      <c r="A609" t="s">
        <v>2477</v>
      </c>
      <c r="B609" t="s">
        <v>2478</v>
      </c>
      <c r="C609" t="s">
        <v>2479</v>
      </c>
      <c r="D609" s="1" t="str">
        <f t="shared" si="75"/>
        <v>21:1191</v>
      </c>
      <c r="E609" s="1" t="str">
        <f t="shared" si="73"/>
        <v>21:0387</v>
      </c>
      <c r="F609" t="s">
        <v>2439</v>
      </c>
      <c r="G609" t="s">
        <v>2480</v>
      </c>
      <c r="I609">
        <v>66.450166199999998</v>
      </c>
      <c r="J609">
        <v>-89.368568999999994</v>
      </c>
      <c r="K609" s="1" t="str">
        <f t="shared" si="74"/>
        <v>Till</v>
      </c>
      <c r="L609" s="1" t="str">
        <f t="shared" si="76"/>
        <v>Grain Mount: 0.25 – 0.50 mm (carbon coated)</v>
      </c>
      <c r="M609">
        <v>1</v>
      </c>
      <c r="N609">
        <v>53.902999999999999</v>
      </c>
      <c r="O609">
        <v>5.0000000000000001E-3</v>
      </c>
      <c r="P609">
        <v>0.44</v>
      </c>
      <c r="R609">
        <v>1E-3</v>
      </c>
      <c r="T609">
        <v>14.898</v>
      </c>
      <c r="U609">
        <v>25.082000000000001</v>
      </c>
      <c r="V609">
        <v>0.41899999999999998</v>
      </c>
      <c r="W609">
        <v>5.0170000000000003</v>
      </c>
      <c r="Y609">
        <v>2E-3</v>
      </c>
      <c r="Z609">
        <v>0.13500000000000001</v>
      </c>
      <c r="AA609">
        <v>1E-3</v>
      </c>
    </row>
    <row r="610" spans="1:27" x14ac:dyDescent="0.3">
      <c r="A610" t="s">
        <v>2481</v>
      </c>
      <c r="B610" t="s">
        <v>2482</v>
      </c>
      <c r="C610" t="s">
        <v>2483</v>
      </c>
      <c r="D610" s="1" t="str">
        <f t="shared" si="75"/>
        <v>21:1191</v>
      </c>
      <c r="E610" s="1" t="str">
        <f t="shared" si="73"/>
        <v>21:0387</v>
      </c>
      <c r="F610" t="s">
        <v>2439</v>
      </c>
      <c r="G610" t="s">
        <v>2484</v>
      </c>
      <c r="I610">
        <v>66.450166199999998</v>
      </c>
      <c r="J610">
        <v>-89.368568999999994</v>
      </c>
      <c r="K610" s="1" t="str">
        <f t="shared" si="74"/>
        <v>Till</v>
      </c>
      <c r="L610" s="1" t="str">
        <f t="shared" si="76"/>
        <v>Grain Mount: 0.25 – 0.50 mm (carbon coated)</v>
      </c>
      <c r="M610">
        <v>1</v>
      </c>
      <c r="N610">
        <v>54.122999999999998</v>
      </c>
      <c r="O610">
        <v>0.121</v>
      </c>
      <c r="P610">
        <v>0.73</v>
      </c>
      <c r="R610">
        <v>1E-3</v>
      </c>
      <c r="T610">
        <v>15.666</v>
      </c>
      <c r="U610">
        <v>24.986999999999998</v>
      </c>
      <c r="V610">
        <v>0.20200000000000001</v>
      </c>
      <c r="W610">
        <v>4.2779999999999996</v>
      </c>
      <c r="Y610">
        <v>7.0000000000000001E-3</v>
      </c>
      <c r="Z610">
        <v>8.4000000000000005E-2</v>
      </c>
      <c r="AA610">
        <v>1E-3</v>
      </c>
    </row>
    <row r="611" spans="1:27" x14ac:dyDescent="0.3">
      <c r="A611" t="s">
        <v>2485</v>
      </c>
      <c r="B611" t="s">
        <v>2486</v>
      </c>
      <c r="C611" t="s">
        <v>2487</v>
      </c>
      <c r="D611" s="1" t="str">
        <f t="shared" si="75"/>
        <v>21:1191</v>
      </c>
      <c r="E611" s="1" t="str">
        <f t="shared" si="73"/>
        <v>21:0387</v>
      </c>
      <c r="F611" t="s">
        <v>2439</v>
      </c>
      <c r="G611" t="s">
        <v>2488</v>
      </c>
      <c r="I611">
        <v>66.450166199999998</v>
      </c>
      <c r="J611">
        <v>-89.368568999999994</v>
      </c>
      <c r="K611" s="1" t="str">
        <f t="shared" si="74"/>
        <v>Till</v>
      </c>
      <c r="L611" s="1" t="str">
        <f>HYPERLINK("http://geochem.nrcan.gc.ca/cdogs/content/kwd/kwd080108_e.htm", "Grain Mount: 0.50 – 1.00 mm (carbon coated)")</f>
        <v>Grain Mount: 0.50 – 1.00 mm (carbon coated)</v>
      </c>
      <c r="M611">
        <v>1</v>
      </c>
      <c r="N611">
        <v>54.21</v>
      </c>
      <c r="O611">
        <v>3.4000000000000002E-2</v>
      </c>
      <c r="P611">
        <v>0.96899999999999997</v>
      </c>
      <c r="R611">
        <v>2E-3</v>
      </c>
      <c r="T611">
        <v>16.823</v>
      </c>
      <c r="U611">
        <v>25.381</v>
      </c>
      <c r="V611">
        <v>0.182</v>
      </c>
      <c r="W611">
        <v>2.1789999999999998</v>
      </c>
      <c r="Y611">
        <v>1E-3</v>
      </c>
      <c r="Z611">
        <v>7.2999999999999995E-2</v>
      </c>
      <c r="AA611">
        <v>1E-3</v>
      </c>
    </row>
    <row r="612" spans="1:27" x14ac:dyDescent="0.3">
      <c r="A612" t="s">
        <v>2489</v>
      </c>
      <c r="B612" t="s">
        <v>2490</v>
      </c>
      <c r="C612" t="s">
        <v>2491</v>
      </c>
      <c r="D612" s="1" t="str">
        <f t="shared" si="75"/>
        <v>21:1191</v>
      </c>
      <c r="E612" s="1" t="str">
        <f t="shared" si="73"/>
        <v>21:0387</v>
      </c>
      <c r="F612" t="s">
        <v>2492</v>
      </c>
      <c r="G612" t="s">
        <v>2493</v>
      </c>
      <c r="I612">
        <v>66.641639999999995</v>
      </c>
      <c r="J612">
        <v>-89.116975699999998</v>
      </c>
      <c r="K612" s="1" t="str">
        <f t="shared" si="74"/>
        <v>Till</v>
      </c>
      <c r="L612" s="1" t="str">
        <f t="shared" ref="L612:L643" si="77">HYPERLINK("http://geochem.nrcan.gc.ca/cdogs/content/kwd/kwd080107_e.htm", "Grain Mount: 0.25 – 0.50 mm (carbon coated)")</f>
        <v>Grain Mount: 0.25 – 0.50 mm (carbon coated)</v>
      </c>
      <c r="M612">
        <v>1</v>
      </c>
      <c r="N612">
        <v>54.244</v>
      </c>
      <c r="O612">
        <v>9.6000000000000002E-2</v>
      </c>
      <c r="P612">
        <v>0.745</v>
      </c>
      <c r="R612">
        <v>1.9E-2</v>
      </c>
      <c r="T612">
        <v>16.885999999999999</v>
      </c>
      <c r="U612">
        <v>24.853999999999999</v>
      </c>
      <c r="V612">
        <v>0.13</v>
      </c>
      <c r="W612">
        <v>2.9340000000000002</v>
      </c>
      <c r="Y612">
        <v>8.0000000000000002E-3</v>
      </c>
      <c r="Z612">
        <v>7.0000000000000001E-3</v>
      </c>
      <c r="AA612">
        <v>1E-3</v>
      </c>
    </row>
    <row r="613" spans="1:27" x14ac:dyDescent="0.3">
      <c r="A613" t="s">
        <v>2494</v>
      </c>
      <c r="B613" t="s">
        <v>2495</v>
      </c>
      <c r="C613" t="s">
        <v>2496</v>
      </c>
      <c r="D613" s="1" t="str">
        <f t="shared" si="75"/>
        <v>21:1191</v>
      </c>
      <c r="E613" s="1" t="str">
        <f t="shared" si="73"/>
        <v>21:0387</v>
      </c>
      <c r="F613" t="s">
        <v>2492</v>
      </c>
      <c r="G613" t="s">
        <v>2497</v>
      </c>
      <c r="I613">
        <v>66.641639999999995</v>
      </c>
      <c r="J613">
        <v>-89.116975699999998</v>
      </c>
      <c r="K613" s="1" t="str">
        <f t="shared" si="74"/>
        <v>Till</v>
      </c>
      <c r="L613" s="1" t="str">
        <f t="shared" si="77"/>
        <v>Grain Mount: 0.25 – 0.50 mm (carbon coated)</v>
      </c>
      <c r="M613">
        <v>1</v>
      </c>
      <c r="N613">
        <v>53.68</v>
      </c>
      <c r="O613">
        <v>0.17699999999999999</v>
      </c>
      <c r="P613">
        <v>1.121</v>
      </c>
      <c r="R613">
        <v>9.0999999999999998E-2</v>
      </c>
      <c r="T613">
        <v>16.027000000000001</v>
      </c>
      <c r="U613">
        <v>24.678000000000001</v>
      </c>
      <c r="V613">
        <v>0.22900000000000001</v>
      </c>
      <c r="W613">
        <v>3.9220000000000002</v>
      </c>
      <c r="Y613">
        <v>1.7000000000000001E-2</v>
      </c>
      <c r="Z613">
        <v>4.0000000000000001E-3</v>
      </c>
      <c r="AA613">
        <v>1E-3</v>
      </c>
    </row>
    <row r="614" spans="1:27" x14ac:dyDescent="0.3">
      <c r="A614" t="s">
        <v>2498</v>
      </c>
      <c r="B614" t="s">
        <v>2499</v>
      </c>
      <c r="C614" t="s">
        <v>2500</v>
      </c>
      <c r="D614" s="1" t="str">
        <f t="shared" si="75"/>
        <v>21:1191</v>
      </c>
      <c r="E614" s="1" t="str">
        <f t="shared" si="73"/>
        <v>21:0387</v>
      </c>
      <c r="F614" t="s">
        <v>2492</v>
      </c>
      <c r="G614" t="s">
        <v>2501</v>
      </c>
      <c r="I614">
        <v>66.641639999999995</v>
      </c>
      <c r="J614">
        <v>-89.116975699999998</v>
      </c>
      <c r="K614" s="1" t="str">
        <f t="shared" si="74"/>
        <v>Till</v>
      </c>
      <c r="L614" s="1" t="str">
        <f t="shared" si="77"/>
        <v>Grain Mount: 0.25 – 0.50 mm (carbon coated)</v>
      </c>
      <c r="M614">
        <v>1</v>
      </c>
      <c r="N614">
        <v>53.83</v>
      </c>
      <c r="O614">
        <v>0.11899999999999999</v>
      </c>
      <c r="P614">
        <v>1.077</v>
      </c>
      <c r="R614">
        <v>3.7999999999999999E-2</v>
      </c>
      <c r="T614">
        <v>16.547999999999998</v>
      </c>
      <c r="U614">
        <v>24.988</v>
      </c>
      <c r="V614">
        <v>0.104</v>
      </c>
      <c r="W614">
        <v>3.0059999999999998</v>
      </c>
      <c r="Y614">
        <v>4.0000000000000001E-3</v>
      </c>
      <c r="Z614">
        <v>8.0000000000000002E-3</v>
      </c>
      <c r="AA614">
        <v>1E-3</v>
      </c>
    </row>
    <row r="615" spans="1:27" x14ac:dyDescent="0.3">
      <c r="A615" t="s">
        <v>2502</v>
      </c>
      <c r="B615" t="s">
        <v>2503</v>
      </c>
      <c r="C615" t="s">
        <v>2504</v>
      </c>
      <c r="D615" s="1" t="str">
        <f t="shared" si="75"/>
        <v>21:1191</v>
      </c>
      <c r="E615" s="1" t="str">
        <f t="shared" si="73"/>
        <v>21:0387</v>
      </c>
      <c r="F615" t="s">
        <v>2492</v>
      </c>
      <c r="G615" t="s">
        <v>2505</v>
      </c>
      <c r="I615">
        <v>66.641639999999995</v>
      </c>
      <c r="J615">
        <v>-89.116975699999998</v>
      </c>
      <c r="K615" s="1" t="str">
        <f t="shared" si="74"/>
        <v>Till</v>
      </c>
      <c r="L615" s="1" t="str">
        <f t="shared" si="77"/>
        <v>Grain Mount: 0.25 – 0.50 mm (carbon coated)</v>
      </c>
      <c r="M615">
        <v>1</v>
      </c>
      <c r="N615">
        <v>54.030999999999999</v>
      </c>
      <c r="O615">
        <v>5.0999999999999997E-2</v>
      </c>
      <c r="P615">
        <v>0.752</v>
      </c>
      <c r="R615">
        <v>4.1000000000000002E-2</v>
      </c>
      <c r="T615">
        <v>16.742999999999999</v>
      </c>
      <c r="U615">
        <v>24.898</v>
      </c>
      <c r="V615">
        <v>0.156</v>
      </c>
      <c r="W615">
        <v>3.15</v>
      </c>
      <c r="Y615">
        <v>8.0000000000000002E-3</v>
      </c>
      <c r="Z615">
        <v>8.0000000000000002E-3</v>
      </c>
      <c r="AA615">
        <v>1E-3</v>
      </c>
    </row>
    <row r="616" spans="1:27" x14ac:dyDescent="0.3">
      <c r="A616" t="s">
        <v>2506</v>
      </c>
      <c r="B616" t="s">
        <v>2507</v>
      </c>
      <c r="C616" t="s">
        <v>2508</v>
      </c>
      <c r="D616" s="1" t="str">
        <f t="shared" si="75"/>
        <v>21:1191</v>
      </c>
      <c r="E616" s="1" t="str">
        <f t="shared" si="73"/>
        <v>21:0387</v>
      </c>
      <c r="F616" t="s">
        <v>2492</v>
      </c>
      <c r="G616" t="s">
        <v>2509</v>
      </c>
      <c r="I616">
        <v>66.641639999999995</v>
      </c>
      <c r="J616">
        <v>-89.116975699999998</v>
      </c>
      <c r="K616" s="1" t="str">
        <f t="shared" si="74"/>
        <v>Till</v>
      </c>
      <c r="L616" s="1" t="str">
        <f t="shared" si="77"/>
        <v>Grain Mount: 0.25 – 0.50 mm (carbon coated)</v>
      </c>
      <c r="M616">
        <v>1</v>
      </c>
      <c r="N616">
        <v>53.817</v>
      </c>
      <c r="O616">
        <v>0.10199999999999999</v>
      </c>
      <c r="P616">
        <v>0.82199999999999995</v>
      </c>
      <c r="R616">
        <v>4.3999999999999997E-2</v>
      </c>
      <c r="T616">
        <v>16.411000000000001</v>
      </c>
      <c r="U616">
        <v>24.695</v>
      </c>
      <c r="V616">
        <v>0.155</v>
      </c>
      <c r="W616">
        <v>3.448</v>
      </c>
      <c r="Y616">
        <v>3.0000000000000001E-3</v>
      </c>
      <c r="Z616">
        <v>7.0000000000000001E-3</v>
      </c>
      <c r="AA616">
        <v>1E-3</v>
      </c>
    </row>
    <row r="617" spans="1:27" x14ac:dyDescent="0.3">
      <c r="A617" t="s">
        <v>2510</v>
      </c>
      <c r="B617" t="s">
        <v>2511</v>
      </c>
      <c r="C617" t="s">
        <v>2512</v>
      </c>
      <c r="D617" s="1" t="str">
        <f t="shared" si="75"/>
        <v>21:1191</v>
      </c>
      <c r="E617" s="1" t="str">
        <f t="shared" si="73"/>
        <v>21:0387</v>
      </c>
      <c r="F617" t="s">
        <v>2492</v>
      </c>
      <c r="G617" t="s">
        <v>2513</v>
      </c>
      <c r="I617">
        <v>66.641639999999995</v>
      </c>
      <c r="J617">
        <v>-89.116975699999998</v>
      </c>
      <c r="K617" s="1" t="str">
        <f t="shared" si="74"/>
        <v>Till</v>
      </c>
      <c r="L617" s="1" t="str">
        <f t="shared" si="77"/>
        <v>Grain Mount: 0.25 – 0.50 mm (carbon coated)</v>
      </c>
      <c r="M617">
        <v>1</v>
      </c>
      <c r="N617">
        <v>54.305</v>
      </c>
      <c r="O617">
        <v>9.2999999999999999E-2</v>
      </c>
      <c r="P617">
        <v>0.71399999999999997</v>
      </c>
      <c r="R617">
        <v>2.9000000000000001E-2</v>
      </c>
      <c r="T617">
        <v>16.777000000000001</v>
      </c>
      <c r="U617">
        <v>24.94</v>
      </c>
      <c r="V617">
        <v>0.13700000000000001</v>
      </c>
      <c r="W617">
        <v>2.923</v>
      </c>
      <c r="Y617">
        <v>6.0000000000000001E-3</v>
      </c>
      <c r="Z617">
        <v>8.0000000000000002E-3</v>
      </c>
      <c r="AA617">
        <v>1E-3</v>
      </c>
    </row>
    <row r="618" spans="1:27" x14ac:dyDescent="0.3">
      <c r="A618" t="s">
        <v>2514</v>
      </c>
      <c r="B618" t="s">
        <v>2515</v>
      </c>
      <c r="C618" t="s">
        <v>2516</v>
      </c>
      <c r="D618" s="1" t="str">
        <f t="shared" si="75"/>
        <v>21:1191</v>
      </c>
      <c r="E618" s="1" t="str">
        <f t="shared" si="73"/>
        <v>21:0387</v>
      </c>
      <c r="F618" t="s">
        <v>2492</v>
      </c>
      <c r="G618" t="s">
        <v>2517</v>
      </c>
      <c r="I618">
        <v>66.641639999999995</v>
      </c>
      <c r="J618">
        <v>-89.116975699999998</v>
      </c>
      <c r="K618" s="1" t="str">
        <f t="shared" si="74"/>
        <v>Till</v>
      </c>
      <c r="L618" s="1" t="str">
        <f t="shared" si="77"/>
        <v>Grain Mount: 0.25 – 0.50 mm (carbon coated)</v>
      </c>
      <c r="M618">
        <v>1</v>
      </c>
      <c r="N618">
        <v>53.469000000000001</v>
      </c>
      <c r="O618">
        <v>0.26</v>
      </c>
      <c r="P618">
        <v>1.6220000000000001</v>
      </c>
      <c r="R618">
        <v>0.128</v>
      </c>
      <c r="T618">
        <v>16.117000000000001</v>
      </c>
      <c r="U618">
        <v>24.824000000000002</v>
      </c>
      <c r="V618">
        <v>0.2</v>
      </c>
      <c r="W618">
        <v>3.5070000000000001</v>
      </c>
      <c r="Y618">
        <v>1.2E-2</v>
      </c>
      <c r="Z618">
        <v>1.0999999999999999E-2</v>
      </c>
      <c r="AA618">
        <v>1E-3</v>
      </c>
    </row>
    <row r="619" spans="1:27" x14ac:dyDescent="0.3">
      <c r="A619" t="s">
        <v>2518</v>
      </c>
      <c r="B619" t="s">
        <v>2519</v>
      </c>
      <c r="C619" t="s">
        <v>2520</v>
      </c>
      <c r="D619" s="1" t="str">
        <f t="shared" si="75"/>
        <v>21:1191</v>
      </c>
      <c r="E619" s="1" t="str">
        <f t="shared" si="73"/>
        <v>21:0387</v>
      </c>
      <c r="F619" t="s">
        <v>2492</v>
      </c>
      <c r="G619" t="s">
        <v>2521</v>
      </c>
      <c r="I619">
        <v>66.641639999999995</v>
      </c>
      <c r="J619">
        <v>-89.116975699999998</v>
      </c>
      <c r="K619" s="1" t="str">
        <f t="shared" si="74"/>
        <v>Till</v>
      </c>
      <c r="L619" s="1" t="str">
        <f t="shared" si="77"/>
        <v>Grain Mount: 0.25 – 0.50 mm (carbon coated)</v>
      </c>
      <c r="M619">
        <v>1</v>
      </c>
      <c r="N619">
        <v>54.119</v>
      </c>
      <c r="O619">
        <v>0.155</v>
      </c>
      <c r="P619">
        <v>0.93</v>
      </c>
      <c r="R619">
        <v>7.5999999999999998E-2</v>
      </c>
      <c r="T619">
        <v>16.609000000000002</v>
      </c>
      <c r="U619">
        <v>24.914999999999999</v>
      </c>
      <c r="V619">
        <v>0.125</v>
      </c>
      <c r="W619">
        <v>3.218</v>
      </c>
      <c r="Y619">
        <v>5.0000000000000001E-3</v>
      </c>
      <c r="Z619">
        <v>1.4E-2</v>
      </c>
      <c r="AA619">
        <v>1E-3</v>
      </c>
    </row>
    <row r="620" spans="1:27" x14ac:dyDescent="0.3">
      <c r="A620" t="s">
        <v>2522</v>
      </c>
      <c r="B620" t="s">
        <v>2523</v>
      </c>
      <c r="C620" t="s">
        <v>2524</v>
      </c>
      <c r="D620" s="1" t="str">
        <f t="shared" si="75"/>
        <v>21:1191</v>
      </c>
      <c r="E620" s="1" t="str">
        <f t="shared" si="73"/>
        <v>21:0387</v>
      </c>
      <c r="F620" t="s">
        <v>2492</v>
      </c>
      <c r="G620" t="s">
        <v>2525</v>
      </c>
      <c r="I620">
        <v>66.641639999999995</v>
      </c>
      <c r="J620">
        <v>-89.116975699999998</v>
      </c>
      <c r="K620" s="1" t="str">
        <f t="shared" si="74"/>
        <v>Till</v>
      </c>
      <c r="L620" s="1" t="str">
        <f t="shared" si="77"/>
        <v>Grain Mount: 0.25 – 0.50 mm (carbon coated)</v>
      </c>
      <c r="M620">
        <v>1</v>
      </c>
      <c r="N620">
        <v>54.186999999999998</v>
      </c>
      <c r="O620">
        <v>9.2999999999999999E-2</v>
      </c>
      <c r="P620">
        <v>0.871</v>
      </c>
      <c r="R620">
        <v>0.04</v>
      </c>
      <c r="T620">
        <v>16.332999999999998</v>
      </c>
      <c r="U620">
        <v>24.582000000000001</v>
      </c>
      <c r="V620">
        <v>0.219</v>
      </c>
      <c r="W620">
        <v>3.7290000000000001</v>
      </c>
      <c r="Y620">
        <v>1.7000000000000001E-2</v>
      </c>
      <c r="Z620">
        <v>5.0000000000000001E-3</v>
      </c>
      <c r="AA620">
        <v>1E-3</v>
      </c>
    </row>
    <row r="621" spans="1:27" x14ac:dyDescent="0.3">
      <c r="A621" t="s">
        <v>2526</v>
      </c>
      <c r="B621" t="s">
        <v>2527</v>
      </c>
      <c r="C621" t="s">
        <v>2528</v>
      </c>
      <c r="D621" s="1" t="str">
        <f t="shared" si="75"/>
        <v>21:1191</v>
      </c>
      <c r="E621" s="1" t="str">
        <f t="shared" si="73"/>
        <v>21:0387</v>
      </c>
      <c r="F621" t="s">
        <v>2492</v>
      </c>
      <c r="G621" t="s">
        <v>2529</v>
      </c>
      <c r="I621">
        <v>66.641639999999995</v>
      </c>
      <c r="J621">
        <v>-89.116975699999998</v>
      </c>
      <c r="K621" s="1" t="str">
        <f t="shared" si="74"/>
        <v>Till</v>
      </c>
      <c r="L621" s="1" t="str">
        <f t="shared" si="77"/>
        <v>Grain Mount: 0.25 – 0.50 mm (carbon coated)</v>
      </c>
      <c r="M621">
        <v>1</v>
      </c>
      <c r="N621">
        <v>53.539000000000001</v>
      </c>
      <c r="O621">
        <v>8.5000000000000006E-2</v>
      </c>
      <c r="P621">
        <v>0.97499999999999998</v>
      </c>
      <c r="R621">
        <v>7.1999999999999995E-2</v>
      </c>
      <c r="T621">
        <v>15.972</v>
      </c>
      <c r="U621">
        <v>24.648</v>
      </c>
      <c r="V621">
        <v>0.312</v>
      </c>
      <c r="W621">
        <v>4.1779999999999999</v>
      </c>
      <c r="Y621">
        <v>2.1999999999999999E-2</v>
      </c>
      <c r="Z621">
        <v>8.9999999999999993E-3</v>
      </c>
      <c r="AA621">
        <v>1E-3</v>
      </c>
    </row>
    <row r="622" spans="1:27" x14ac:dyDescent="0.3">
      <c r="A622" t="s">
        <v>2530</v>
      </c>
      <c r="B622" t="s">
        <v>2531</v>
      </c>
      <c r="C622" t="s">
        <v>2532</v>
      </c>
      <c r="D622" s="1" t="str">
        <f t="shared" si="75"/>
        <v>21:1191</v>
      </c>
      <c r="E622" s="1" t="str">
        <f t="shared" si="73"/>
        <v>21:0387</v>
      </c>
      <c r="F622" t="s">
        <v>2492</v>
      </c>
      <c r="G622" t="s">
        <v>2533</v>
      </c>
      <c r="I622">
        <v>66.641639999999995</v>
      </c>
      <c r="J622">
        <v>-89.116975699999998</v>
      </c>
      <c r="K622" s="1" t="str">
        <f t="shared" si="74"/>
        <v>Till</v>
      </c>
      <c r="L622" s="1" t="str">
        <f t="shared" si="77"/>
        <v>Grain Mount: 0.25 – 0.50 mm (carbon coated)</v>
      </c>
      <c r="M622">
        <v>1</v>
      </c>
      <c r="N622">
        <v>53.601999999999997</v>
      </c>
      <c r="O622">
        <v>0.25900000000000001</v>
      </c>
      <c r="P622">
        <v>1.39</v>
      </c>
      <c r="R622">
        <v>4.8000000000000001E-2</v>
      </c>
      <c r="T622">
        <v>16.265000000000001</v>
      </c>
      <c r="U622">
        <v>24.803999999999998</v>
      </c>
      <c r="V622">
        <v>0.16800000000000001</v>
      </c>
      <c r="W622">
        <v>3.4289999999999998</v>
      </c>
      <c r="Y622">
        <v>1.7999999999999999E-2</v>
      </c>
      <c r="Z622">
        <v>1.2E-2</v>
      </c>
      <c r="AA622">
        <v>1E-3</v>
      </c>
    </row>
    <row r="623" spans="1:27" x14ac:dyDescent="0.3">
      <c r="A623" t="s">
        <v>2534</v>
      </c>
      <c r="B623" t="s">
        <v>2535</v>
      </c>
      <c r="C623" t="s">
        <v>2536</v>
      </c>
      <c r="D623" s="1" t="str">
        <f t="shared" si="75"/>
        <v>21:1191</v>
      </c>
      <c r="E623" s="1" t="str">
        <f t="shared" si="73"/>
        <v>21:0387</v>
      </c>
      <c r="F623" t="s">
        <v>2492</v>
      </c>
      <c r="G623" t="s">
        <v>2537</v>
      </c>
      <c r="I623">
        <v>66.641639999999995</v>
      </c>
      <c r="J623">
        <v>-89.116975699999998</v>
      </c>
      <c r="K623" s="1" t="str">
        <f t="shared" si="74"/>
        <v>Till</v>
      </c>
      <c r="L623" s="1" t="str">
        <f t="shared" si="77"/>
        <v>Grain Mount: 0.25 – 0.50 mm (carbon coated)</v>
      </c>
      <c r="M623">
        <v>1</v>
      </c>
      <c r="N623">
        <v>53.323999999999998</v>
      </c>
      <c r="O623">
        <v>0.19500000000000001</v>
      </c>
      <c r="P623">
        <v>1.4430000000000001</v>
      </c>
      <c r="R623">
        <v>5.7000000000000002E-2</v>
      </c>
      <c r="T623">
        <v>16.074000000000002</v>
      </c>
      <c r="U623">
        <v>24.777000000000001</v>
      </c>
      <c r="V623">
        <v>0.17100000000000001</v>
      </c>
      <c r="W623">
        <v>3.637</v>
      </c>
      <c r="Y623">
        <v>1.2E-2</v>
      </c>
      <c r="Z623">
        <v>8.9999999999999993E-3</v>
      </c>
      <c r="AA623">
        <v>1E-3</v>
      </c>
    </row>
    <row r="624" spans="1:27" x14ac:dyDescent="0.3">
      <c r="A624" t="s">
        <v>2538</v>
      </c>
      <c r="B624" t="s">
        <v>2539</v>
      </c>
      <c r="C624" t="s">
        <v>2540</v>
      </c>
      <c r="D624" s="1" t="str">
        <f t="shared" si="75"/>
        <v>21:1191</v>
      </c>
      <c r="E624" s="1" t="str">
        <f t="shared" ref="E624:E687" si="78">HYPERLINK("http://geochem.nrcan.gc.ca/cdogs/content/svy/svy210387_e.htm", "21:0387")</f>
        <v>21:0387</v>
      </c>
      <c r="F624" t="s">
        <v>2492</v>
      </c>
      <c r="G624" t="s">
        <v>2541</v>
      </c>
      <c r="I624">
        <v>66.641639999999995</v>
      </c>
      <c r="J624">
        <v>-89.116975699999998</v>
      </c>
      <c r="K624" s="1" t="str">
        <f t="shared" si="74"/>
        <v>Till</v>
      </c>
      <c r="L624" s="1" t="str">
        <f t="shared" si="77"/>
        <v>Grain Mount: 0.25 – 0.50 mm (carbon coated)</v>
      </c>
      <c r="M624">
        <v>1</v>
      </c>
      <c r="N624">
        <v>53.335999999999999</v>
      </c>
      <c r="O624">
        <v>0.188</v>
      </c>
      <c r="P624">
        <v>1.353</v>
      </c>
      <c r="R624">
        <v>1.4E-2</v>
      </c>
      <c r="T624">
        <v>16.172999999999998</v>
      </c>
      <c r="U624">
        <v>25.001000000000001</v>
      </c>
      <c r="V624">
        <v>0.17299999999999999</v>
      </c>
      <c r="W624">
        <v>3.4</v>
      </c>
      <c r="Y624">
        <v>1.7999999999999999E-2</v>
      </c>
      <c r="Z624">
        <v>1.9E-2</v>
      </c>
      <c r="AA624">
        <v>1E-3</v>
      </c>
    </row>
    <row r="625" spans="1:27" x14ac:dyDescent="0.3">
      <c r="A625" t="s">
        <v>2542</v>
      </c>
      <c r="B625" t="s">
        <v>2543</v>
      </c>
      <c r="C625" t="s">
        <v>2544</v>
      </c>
      <c r="D625" s="1" t="str">
        <f t="shared" si="75"/>
        <v>21:1191</v>
      </c>
      <c r="E625" s="1" t="str">
        <f t="shared" si="78"/>
        <v>21:0387</v>
      </c>
      <c r="F625" t="s">
        <v>2492</v>
      </c>
      <c r="G625" t="s">
        <v>2545</v>
      </c>
      <c r="I625">
        <v>66.641639999999995</v>
      </c>
      <c r="J625">
        <v>-89.116975699999998</v>
      </c>
      <c r="K625" s="1" t="str">
        <f t="shared" ref="K625:K688" si="79">HYPERLINK("http://geochem.nrcan.gc.ca/cdogs/content/kwd/kwd020044_e.htm", "Till")</f>
        <v>Till</v>
      </c>
      <c r="L625" s="1" t="str">
        <f t="shared" si="77"/>
        <v>Grain Mount: 0.25 – 0.50 mm (carbon coated)</v>
      </c>
      <c r="M625">
        <v>1</v>
      </c>
      <c r="N625">
        <v>53.087000000000003</v>
      </c>
      <c r="O625">
        <v>0.34399999999999997</v>
      </c>
      <c r="P625">
        <v>1.81</v>
      </c>
      <c r="R625">
        <v>0.14699999999999999</v>
      </c>
      <c r="T625">
        <v>15.731999999999999</v>
      </c>
      <c r="U625">
        <v>24.838999999999999</v>
      </c>
      <c r="V625">
        <v>0.22500000000000001</v>
      </c>
      <c r="W625">
        <v>3.9119999999999999</v>
      </c>
      <c r="Y625">
        <v>8.0000000000000002E-3</v>
      </c>
      <c r="Z625">
        <v>1.2E-2</v>
      </c>
      <c r="AA625">
        <v>1E-3</v>
      </c>
    </row>
    <row r="626" spans="1:27" x14ac:dyDescent="0.3">
      <c r="A626" t="s">
        <v>2546</v>
      </c>
      <c r="B626" t="s">
        <v>2547</v>
      </c>
      <c r="C626" t="s">
        <v>2548</v>
      </c>
      <c r="D626" s="1" t="str">
        <f t="shared" si="75"/>
        <v>21:1191</v>
      </c>
      <c r="E626" s="1" t="str">
        <f t="shared" si="78"/>
        <v>21:0387</v>
      </c>
      <c r="F626" t="s">
        <v>2492</v>
      </c>
      <c r="G626" t="s">
        <v>2549</v>
      </c>
      <c r="I626">
        <v>66.641639999999995</v>
      </c>
      <c r="J626">
        <v>-89.116975699999998</v>
      </c>
      <c r="K626" s="1" t="str">
        <f t="shared" si="79"/>
        <v>Till</v>
      </c>
      <c r="L626" s="1" t="str">
        <f t="shared" si="77"/>
        <v>Grain Mount: 0.25 – 0.50 mm (carbon coated)</v>
      </c>
      <c r="M626">
        <v>1</v>
      </c>
      <c r="N626">
        <v>53.835000000000001</v>
      </c>
      <c r="O626">
        <v>0.24</v>
      </c>
      <c r="P626">
        <v>1.2769999999999999</v>
      </c>
      <c r="R626">
        <v>0.02</v>
      </c>
      <c r="T626">
        <v>16.375</v>
      </c>
      <c r="U626">
        <v>25.109000000000002</v>
      </c>
      <c r="V626">
        <v>0.17100000000000001</v>
      </c>
      <c r="W626">
        <v>3.2290000000000001</v>
      </c>
      <c r="Y626">
        <v>8.9999999999999993E-3</v>
      </c>
      <c r="Z626">
        <v>8.0000000000000002E-3</v>
      </c>
      <c r="AA626">
        <v>1E-3</v>
      </c>
    </row>
    <row r="627" spans="1:27" x14ac:dyDescent="0.3">
      <c r="A627" t="s">
        <v>2550</v>
      </c>
      <c r="B627" t="s">
        <v>2551</v>
      </c>
      <c r="C627" t="s">
        <v>2552</v>
      </c>
      <c r="D627" s="1" t="str">
        <f t="shared" ref="D627:D690" si="80">HYPERLINK("http://geochem.nrcan.gc.ca/cdogs/content/bdl/bdl211191_e.htm", "21:1191")</f>
        <v>21:1191</v>
      </c>
      <c r="E627" s="1" t="str">
        <f t="shared" si="78"/>
        <v>21:0387</v>
      </c>
      <c r="F627" t="s">
        <v>2492</v>
      </c>
      <c r="G627" t="s">
        <v>2553</v>
      </c>
      <c r="I627">
        <v>66.641639999999995</v>
      </c>
      <c r="J627">
        <v>-89.116975699999998</v>
      </c>
      <c r="K627" s="1" t="str">
        <f t="shared" si="79"/>
        <v>Till</v>
      </c>
      <c r="L627" s="1" t="str">
        <f t="shared" si="77"/>
        <v>Grain Mount: 0.25 – 0.50 mm (carbon coated)</v>
      </c>
      <c r="M627">
        <v>1</v>
      </c>
      <c r="N627">
        <v>53.75</v>
      </c>
      <c r="O627">
        <v>0.27600000000000002</v>
      </c>
      <c r="P627">
        <v>1.288</v>
      </c>
      <c r="R627">
        <v>0.121</v>
      </c>
      <c r="T627">
        <v>16.75</v>
      </c>
      <c r="U627">
        <v>24.686</v>
      </c>
      <c r="V627">
        <v>0.14299999999999999</v>
      </c>
      <c r="W627">
        <v>3.0059999999999998</v>
      </c>
      <c r="Y627">
        <v>8.0000000000000002E-3</v>
      </c>
      <c r="Z627">
        <v>0.04</v>
      </c>
      <c r="AA627">
        <v>7.0000000000000001E-3</v>
      </c>
    </row>
    <row r="628" spans="1:27" x14ac:dyDescent="0.3">
      <c r="A628" t="s">
        <v>2554</v>
      </c>
      <c r="B628" t="s">
        <v>2555</v>
      </c>
      <c r="C628" t="s">
        <v>2556</v>
      </c>
      <c r="D628" s="1" t="str">
        <f t="shared" si="80"/>
        <v>21:1191</v>
      </c>
      <c r="E628" s="1" t="str">
        <f t="shared" si="78"/>
        <v>21:0387</v>
      </c>
      <c r="F628" t="s">
        <v>2492</v>
      </c>
      <c r="G628" t="s">
        <v>2557</v>
      </c>
      <c r="I628">
        <v>66.641639999999995</v>
      </c>
      <c r="J628">
        <v>-89.116975699999998</v>
      </c>
      <c r="K628" s="1" t="str">
        <f t="shared" si="79"/>
        <v>Till</v>
      </c>
      <c r="L628" s="1" t="str">
        <f t="shared" si="77"/>
        <v>Grain Mount: 0.25 – 0.50 mm (carbon coated)</v>
      </c>
      <c r="M628">
        <v>1</v>
      </c>
      <c r="N628">
        <v>53.448999999999998</v>
      </c>
      <c r="O628">
        <v>0.255</v>
      </c>
      <c r="P628">
        <v>1.617</v>
      </c>
      <c r="R628">
        <v>2.1000000000000001E-2</v>
      </c>
      <c r="T628">
        <v>15.869</v>
      </c>
      <c r="U628">
        <v>24.806999999999999</v>
      </c>
      <c r="V628">
        <v>0.18099999999999999</v>
      </c>
      <c r="W628">
        <v>3.5489999999999999</v>
      </c>
      <c r="Y628">
        <v>2.1999999999999999E-2</v>
      </c>
      <c r="Z628">
        <v>1.4E-2</v>
      </c>
      <c r="AA628">
        <v>1E-3</v>
      </c>
    </row>
    <row r="629" spans="1:27" x14ac:dyDescent="0.3">
      <c r="A629" t="s">
        <v>2558</v>
      </c>
      <c r="B629" t="s">
        <v>2559</v>
      </c>
      <c r="C629" t="s">
        <v>2560</v>
      </c>
      <c r="D629" s="1" t="str">
        <f t="shared" si="80"/>
        <v>21:1191</v>
      </c>
      <c r="E629" s="1" t="str">
        <f t="shared" si="78"/>
        <v>21:0387</v>
      </c>
      <c r="F629" t="s">
        <v>2492</v>
      </c>
      <c r="G629" t="s">
        <v>2561</v>
      </c>
      <c r="I629">
        <v>66.641639999999995</v>
      </c>
      <c r="J629">
        <v>-89.116975699999998</v>
      </c>
      <c r="K629" s="1" t="str">
        <f t="shared" si="79"/>
        <v>Till</v>
      </c>
      <c r="L629" s="1" t="str">
        <f t="shared" si="77"/>
        <v>Grain Mount: 0.25 – 0.50 mm (carbon coated)</v>
      </c>
      <c r="M629">
        <v>1</v>
      </c>
      <c r="N629">
        <v>53.634</v>
      </c>
      <c r="O629">
        <v>0.185</v>
      </c>
      <c r="P629">
        <v>1.002</v>
      </c>
      <c r="R629">
        <v>5.2999999999999999E-2</v>
      </c>
      <c r="T629">
        <v>16.393999999999998</v>
      </c>
      <c r="U629">
        <v>24.989000000000001</v>
      </c>
      <c r="V629">
        <v>0.187</v>
      </c>
      <c r="W629">
        <v>3.3479999999999999</v>
      </c>
      <c r="Y629">
        <v>1.2E-2</v>
      </c>
      <c r="Z629">
        <v>1.0999999999999999E-2</v>
      </c>
      <c r="AA629">
        <v>1E-3</v>
      </c>
    </row>
    <row r="630" spans="1:27" x14ac:dyDescent="0.3">
      <c r="A630" t="s">
        <v>2562</v>
      </c>
      <c r="B630" t="s">
        <v>2563</v>
      </c>
      <c r="C630" t="s">
        <v>2564</v>
      </c>
      <c r="D630" s="1" t="str">
        <f t="shared" si="80"/>
        <v>21:1191</v>
      </c>
      <c r="E630" s="1" t="str">
        <f t="shared" si="78"/>
        <v>21:0387</v>
      </c>
      <c r="F630" t="s">
        <v>2492</v>
      </c>
      <c r="G630" t="s">
        <v>2565</v>
      </c>
      <c r="I630">
        <v>66.641639999999995</v>
      </c>
      <c r="J630">
        <v>-89.116975699999998</v>
      </c>
      <c r="K630" s="1" t="str">
        <f t="shared" si="79"/>
        <v>Till</v>
      </c>
      <c r="L630" s="1" t="str">
        <f t="shared" si="77"/>
        <v>Grain Mount: 0.25 – 0.50 mm (carbon coated)</v>
      </c>
      <c r="M630">
        <v>1</v>
      </c>
      <c r="N630">
        <v>54.381</v>
      </c>
      <c r="O630">
        <v>6.6000000000000003E-2</v>
      </c>
      <c r="P630">
        <v>0.39</v>
      </c>
      <c r="R630">
        <v>7.8E-2</v>
      </c>
      <c r="T630">
        <v>17.047999999999998</v>
      </c>
      <c r="U630">
        <v>25.170999999999999</v>
      </c>
      <c r="V630">
        <v>0.128</v>
      </c>
      <c r="W630">
        <v>2.7610000000000001</v>
      </c>
      <c r="Y630">
        <v>1.7000000000000001E-2</v>
      </c>
      <c r="Z630">
        <v>1E-3</v>
      </c>
      <c r="AA630">
        <v>1E-3</v>
      </c>
    </row>
    <row r="631" spans="1:27" x14ac:dyDescent="0.3">
      <c r="A631" t="s">
        <v>2566</v>
      </c>
      <c r="B631" t="s">
        <v>2567</v>
      </c>
      <c r="C631" t="s">
        <v>2568</v>
      </c>
      <c r="D631" s="1" t="str">
        <f t="shared" si="80"/>
        <v>21:1191</v>
      </c>
      <c r="E631" s="1" t="str">
        <f t="shared" si="78"/>
        <v>21:0387</v>
      </c>
      <c r="F631" t="s">
        <v>2569</v>
      </c>
      <c r="G631" t="s">
        <v>2570</v>
      </c>
      <c r="I631">
        <v>66.9093309</v>
      </c>
      <c r="J631">
        <v>-89.107147900000001</v>
      </c>
      <c r="K631" s="1" t="str">
        <f t="shared" si="79"/>
        <v>Till</v>
      </c>
      <c r="L631" s="1" t="str">
        <f t="shared" si="77"/>
        <v>Grain Mount: 0.25 – 0.50 mm (carbon coated)</v>
      </c>
      <c r="M631">
        <v>1</v>
      </c>
      <c r="N631">
        <v>53.014000000000003</v>
      </c>
      <c r="O631">
        <v>1E-3</v>
      </c>
      <c r="P631">
        <v>0.23699999999999999</v>
      </c>
      <c r="R631">
        <v>1E-3</v>
      </c>
      <c r="T631">
        <v>13.081</v>
      </c>
      <c r="U631">
        <v>24.861999999999998</v>
      </c>
      <c r="V631">
        <v>0.159</v>
      </c>
      <c r="W631">
        <v>8.0619999999999994</v>
      </c>
      <c r="Y631">
        <v>1.0999999999999999E-2</v>
      </c>
      <c r="Z631">
        <v>0.11799999999999999</v>
      </c>
      <c r="AA631">
        <v>1E-3</v>
      </c>
    </row>
    <row r="632" spans="1:27" x14ac:dyDescent="0.3">
      <c r="A632" t="s">
        <v>2571</v>
      </c>
      <c r="B632" t="s">
        <v>2572</v>
      </c>
      <c r="C632" t="s">
        <v>2573</v>
      </c>
      <c r="D632" s="1" t="str">
        <f t="shared" si="80"/>
        <v>21:1191</v>
      </c>
      <c r="E632" s="1" t="str">
        <f t="shared" si="78"/>
        <v>21:0387</v>
      </c>
      <c r="F632" t="s">
        <v>2569</v>
      </c>
      <c r="G632" t="s">
        <v>2574</v>
      </c>
      <c r="I632">
        <v>66.9093309</v>
      </c>
      <c r="J632">
        <v>-89.107147900000001</v>
      </c>
      <c r="K632" s="1" t="str">
        <f t="shared" si="79"/>
        <v>Till</v>
      </c>
      <c r="L632" s="1" t="str">
        <f t="shared" si="77"/>
        <v>Grain Mount: 0.25 – 0.50 mm (carbon coated)</v>
      </c>
      <c r="M632">
        <v>1</v>
      </c>
      <c r="N632">
        <v>54.311999999999998</v>
      </c>
      <c r="O632">
        <v>3.1E-2</v>
      </c>
      <c r="P632">
        <v>0.42</v>
      </c>
      <c r="R632">
        <v>1.2E-2</v>
      </c>
      <c r="T632">
        <v>16.164000000000001</v>
      </c>
      <c r="U632">
        <v>25.105</v>
      </c>
      <c r="V632">
        <v>0.254</v>
      </c>
      <c r="W632">
        <v>3.4780000000000002</v>
      </c>
      <c r="Y632">
        <v>1E-3</v>
      </c>
      <c r="Z632">
        <v>4.7E-2</v>
      </c>
      <c r="AA632">
        <v>1E-3</v>
      </c>
    </row>
    <row r="633" spans="1:27" x14ac:dyDescent="0.3">
      <c r="A633" t="s">
        <v>2575</v>
      </c>
      <c r="B633" t="s">
        <v>2576</v>
      </c>
      <c r="C633" t="s">
        <v>2577</v>
      </c>
      <c r="D633" s="1" t="str">
        <f t="shared" si="80"/>
        <v>21:1191</v>
      </c>
      <c r="E633" s="1" t="str">
        <f t="shared" si="78"/>
        <v>21:0387</v>
      </c>
      <c r="F633" t="s">
        <v>2569</v>
      </c>
      <c r="G633" t="s">
        <v>2578</v>
      </c>
      <c r="I633">
        <v>66.9093309</v>
      </c>
      <c r="J633">
        <v>-89.107147900000001</v>
      </c>
      <c r="K633" s="1" t="str">
        <f t="shared" si="79"/>
        <v>Till</v>
      </c>
      <c r="L633" s="1" t="str">
        <f t="shared" si="77"/>
        <v>Grain Mount: 0.25 – 0.50 mm (carbon coated)</v>
      </c>
      <c r="M633">
        <v>1</v>
      </c>
      <c r="N633">
        <v>54.459000000000003</v>
      </c>
      <c r="O633">
        <v>3.9E-2</v>
      </c>
      <c r="P633">
        <v>0.25700000000000001</v>
      </c>
      <c r="R633">
        <v>2.3E-2</v>
      </c>
      <c r="T633">
        <v>16.960999999999999</v>
      </c>
      <c r="U633">
        <v>24.942</v>
      </c>
      <c r="V633">
        <v>0.26600000000000001</v>
      </c>
      <c r="W633">
        <v>2.57</v>
      </c>
      <c r="Y633">
        <v>0.01</v>
      </c>
      <c r="Z633">
        <v>7.2999999999999995E-2</v>
      </c>
      <c r="AA633">
        <v>1E-3</v>
      </c>
    </row>
    <row r="634" spans="1:27" x14ac:dyDescent="0.3">
      <c r="A634" t="s">
        <v>2579</v>
      </c>
      <c r="B634" t="s">
        <v>2580</v>
      </c>
      <c r="C634" t="s">
        <v>2581</v>
      </c>
      <c r="D634" s="1" t="str">
        <f t="shared" si="80"/>
        <v>21:1191</v>
      </c>
      <c r="E634" s="1" t="str">
        <f t="shared" si="78"/>
        <v>21:0387</v>
      </c>
      <c r="F634" t="s">
        <v>2582</v>
      </c>
      <c r="G634" t="s">
        <v>2583</v>
      </c>
      <c r="I634">
        <v>66.961278899999996</v>
      </c>
      <c r="J634">
        <v>-89.323634499999997</v>
      </c>
      <c r="K634" s="1" t="str">
        <f t="shared" si="79"/>
        <v>Till</v>
      </c>
      <c r="L634" s="1" t="str">
        <f t="shared" si="77"/>
        <v>Grain Mount: 0.25 – 0.50 mm (carbon coated)</v>
      </c>
      <c r="M634">
        <v>1</v>
      </c>
      <c r="N634">
        <v>54.194000000000003</v>
      </c>
      <c r="O634">
        <v>4.7E-2</v>
      </c>
      <c r="P634">
        <v>0.999</v>
      </c>
      <c r="R634">
        <v>0.85499999999999998</v>
      </c>
      <c r="T634">
        <v>15.786</v>
      </c>
      <c r="U634">
        <v>23.882000000000001</v>
      </c>
      <c r="V634">
        <v>0.11799999999999999</v>
      </c>
      <c r="W634">
        <v>3.3959999999999999</v>
      </c>
      <c r="Y634">
        <v>2.1000000000000001E-2</v>
      </c>
      <c r="Z634">
        <v>0.60899999999999999</v>
      </c>
      <c r="AA634">
        <v>3.0000000000000001E-3</v>
      </c>
    </row>
    <row r="635" spans="1:27" x14ac:dyDescent="0.3">
      <c r="A635" t="s">
        <v>2584</v>
      </c>
      <c r="B635" t="s">
        <v>2585</v>
      </c>
      <c r="C635" t="s">
        <v>2586</v>
      </c>
      <c r="D635" s="1" t="str">
        <f t="shared" si="80"/>
        <v>21:1191</v>
      </c>
      <c r="E635" s="1" t="str">
        <f t="shared" si="78"/>
        <v>21:0387</v>
      </c>
      <c r="F635" t="s">
        <v>2582</v>
      </c>
      <c r="G635" t="s">
        <v>2587</v>
      </c>
      <c r="I635">
        <v>66.961278899999996</v>
      </c>
      <c r="J635">
        <v>-89.323634499999997</v>
      </c>
      <c r="K635" s="1" t="str">
        <f t="shared" si="79"/>
        <v>Till</v>
      </c>
      <c r="L635" s="1" t="str">
        <f t="shared" si="77"/>
        <v>Grain Mount: 0.25 – 0.50 mm (carbon coated)</v>
      </c>
      <c r="M635">
        <v>1</v>
      </c>
      <c r="N635">
        <v>53.981999999999999</v>
      </c>
      <c r="O635">
        <v>6.7000000000000004E-2</v>
      </c>
      <c r="P635">
        <v>0.96499999999999997</v>
      </c>
      <c r="R635">
        <v>0.873</v>
      </c>
      <c r="T635">
        <v>15.585000000000001</v>
      </c>
      <c r="U635">
        <v>23.943000000000001</v>
      </c>
      <c r="V635">
        <v>0.17499999999999999</v>
      </c>
      <c r="W635">
        <v>3.49</v>
      </c>
      <c r="Y635">
        <v>2.9000000000000001E-2</v>
      </c>
      <c r="Z635">
        <v>0.60099999999999998</v>
      </c>
      <c r="AA635">
        <v>1.7999999999999999E-2</v>
      </c>
    </row>
    <row r="636" spans="1:27" x14ac:dyDescent="0.3">
      <c r="A636" t="s">
        <v>2588</v>
      </c>
      <c r="B636" t="s">
        <v>2589</v>
      </c>
      <c r="C636" t="s">
        <v>2590</v>
      </c>
      <c r="D636" s="1" t="str">
        <f t="shared" si="80"/>
        <v>21:1191</v>
      </c>
      <c r="E636" s="1" t="str">
        <f t="shared" si="78"/>
        <v>21:0387</v>
      </c>
      <c r="F636" t="s">
        <v>2582</v>
      </c>
      <c r="G636" t="s">
        <v>2591</v>
      </c>
      <c r="I636">
        <v>66.961278899999996</v>
      </c>
      <c r="J636">
        <v>-89.323634499999997</v>
      </c>
      <c r="K636" s="1" t="str">
        <f t="shared" si="79"/>
        <v>Till</v>
      </c>
      <c r="L636" s="1" t="str">
        <f t="shared" si="77"/>
        <v>Grain Mount: 0.25 – 0.50 mm (carbon coated)</v>
      </c>
      <c r="M636">
        <v>1</v>
      </c>
      <c r="N636">
        <v>54.353000000000002</v>
      </c>
      <c r="O636">
        <v>6.7000000000000004E-2</v>
      </c>
      <c r="P636">
        <v>0.96499999999999997</v>
      </c>
      <c r="R636">
        <v>0.73499999999999999</v>
      </c>
      <c r="T636">
        <v>15.711</v>
      </c>
      <c r="U636">
        <v>23.823</v>
      </c>
      <c r="V636">
        <v>0.14399999999999999</v>
      </c>
      <c r="W636">
        <v>3.524</v>
      </c>
      <c r="Y636">
        <v>1.9E-2</v>
      </c>
      <c r="Z636">
        <v>0.70499999999999996</v>
      </c>
      <c r="AA636">
        <v>1E-3</v>
      </c>
    </row>
    <row r="637" spans="1:27" x14ac:dyDescent="0.3">
      <c r="A637" t="s">
        <v>2592</v>
      </c>
      <c r="B637" t="s">
        <v>2593</v>
      </c>
      <c r="C637" t="s">
        <v>2594</v>
      </c>
      <c r="D637" s="1" t="str">
        <f t="shared" si="80"/>
        <v>21:1191</v>
      </c>
      <c r="E637" s="1" t="str">
        <f t="shared" si="78"/>
        <v>21:0387</v>
      </c>
      <c r="F637" t="s">
        <v>2582</v>
      </c>
      <c r="G637" t="s">
        <v>2595</v>
      </c>
      <c r="I637">
        <v>66.961278899999996</v>
      </c>
      <c r="J637">
        <v>-89.323634499999997</v>
      </c>
      <c r="K637" s="1" t="str">
        <f t="shared" si="79"/>
        <v>Till</v>
      </c>
      <c r="L637" s="1" t="str">
        <f t="shared" si="77"/>
        <v>Grain Mount: 0.25 – 0.50 mm (carbon coated)</v>
      </c>
      <c r="M637">
        <v>1</v>
      </c>
      <c r="N637">
        <v>54.396000000000001</v>
      </c>
      <c r="O637">
        <v>2.4E-2</v>
      </c>
      <c r="P637">
        <v>0.57899999999999996</v>
      </c>
      <c r="R637">
        <v>0.57499999999999996</v>
      </c>
      <c r="T637">
        <v>15.994</v>
      </c>
      <c r="U637">
        <v>24.23</v>
      </c>
      <c r="V637">
        <v>0.13400000000000001</v>
      </c>
      <c r="W637">
        <v>3.7130000000000001</v>
      </c>
      <c r="Y637">
        <v>1.6E-2</v>
      </c>
      <c r="Z637">
        <v>0.49</v>
      </c>
      <c r="AA637">
        <v>1E-3</v>
      </c>
    </row>
    <row r="638" spans="1:27" x14ac:dyDescent="0.3">
      <c r="A638" t="s">
        <v>2596</v>
      </c>
      <c r="B638" t="s">
        <v>2597</v>
      </c>
      <c r="C638" t="s">
        <v>2598</v>
      </c>
      <c r="D638" s="1" t="str">
        <f t="shared" si="80"/>
        <v>21:1191</v>
      </c>
      <c r="E638" s="1" t="str">
        <f t="shared" si="78"/>
        <v>21:0387</v>
      </c>
      <c r="F638" t="s">
        <v>2582</v>
      </c>
      <c r="G638" t="s">
        <v>2599</v>
      </c>
      <c r="I638">
        <v>66.961278899999996</v>
      </c>
      <c r="J638">
        <v>-89.323634499999997</v>
      </c>
      <c r="K638" s="1" t="str">
        <f t="shared" si="79"/>
        <v>Till</v>
      </c>
      <c r="L638" s="1" t="str">
        <f t="shared" si="77"/>
        <v>Grain Mount: 0.25 – 0.50 mm (carbon coated)</v>
      </c>
      <c r="M638">
        <v>1</v>
      </c>
      <c r="N638">
        <v>53.951000000000001</v>
      </c>
      <c r="O638">
        <v>5.5E-2</v>
      </c>
      <c r="P638">
        <v>1.028</v>
      </c>
      <c r="R638">
        <v>0.67800000000000005</v>
      </c>
      <c r="T638">
        <v>15.44</v>
      </c>
      <c r="U638">
        <v>23.744</v>
      </c>
      <c r="V638">
        <v>0.16900000000000001</v>
      </c>
      <c r="W638">
        <v>3.85</v>
      </c>
      <c r="Y638">
        <v>2.3E-2</v>
      </c>
      <c r="Z638">
        <v>0.65800000000000003</v>
      </c>
      <c r="AA638">
        <v>1E-3</v>
      </c>
    </row>
    <row r="639" spans="1:27" x14ac:dyDescent="0.3">
      <c r="A639" t="s">
        <v>2600</v>
      </c>
      <c r="B639" t="s">
        <v>2601</v>
      </c>
      <c r="C639" t="s">
        <v>2602</v>
      </c>
      <c r="D639" s="1" t="str">
        <f t="shared" si="80"/>
        <v>21:1191</v>
      </c>
      <c r="E639" s="1" t="str">
        <f t="shared" si="78"/>
        <v>21:0387</v>
      </c>
      <c r="F639" t="s">
        <v>2582</v>
      </c>
      <c r="G639" t="s">
        <v>2603</v>
      </c>
      <c r="I639">
        <v>66.961278899999996</v>
      </c>
      <c r="J639">
        <v>-89.323634499999997</v>
      </c>
      <c r="K639" s="1" t="str">
        <f t="shared" si="79"/>
        <v>Till</v>
      </c>
      <c r="L639" s="1" t="str">
        <f t="shared" si="77"/>
        <v>Grain Mount: 0.25 – 0.50 mm (carbon coated)</v>
      </c>
      <c r="M639">
        <v>1</v>
      </c>
      <c r="N639">
        <v>53.432000000000002</v>
      </c>
      <c r="O639">
        <v>1.9E-2</v>
      </c>
      <c r="P639">
        <v>0.95399999999999996</v>
      </c>
      <c r="R639">
        <v>0.874</v>
      </c>
      <c r="T639">
        <v>14.025</v>
      </c>
      <c r="U639">
        <v>23.544</v>
      </c>
      <c r="V639">
        <v>0.24299999999999999</v>
      </c>
      <c r="W639">
        <v>5.5810000000000004</v>
      </c>
      <c r="Y639">
        <v>0.03</v>
      </c>
      <c r="Z639">
        <v>0.76500000000000001</v>
      </c>
      <c r="AA639">
        <v>1E-3</v>
      </c>
    </row>
    <row r="640" spans="1:27" x14ac:dyDescent="0.3">
      <c r="A640" t="s">
        <v>2604</v>
      </c>
      <c r="B640" t="s">
        <v>2605</v>
      </c>
      <c r="C640" t="s">
        <v>2606</v>
      </c>
      <c r="D640" s="1" t="str">
        <f t="shared" si="80"/>
        <v>21:1191</v>
      </c>
      <c r="E640" s="1" t="str">
        <f t="shared" si="78"/>
        <v>21:0387</v>
      </c>
      <c r="F640" t="s">
        <v>2582</v>
      </c>
      <c r="G640" t="s">
        <v>2607</v>
      </c>
      <c r="I640">
        <v>66.961278899999996</v>
      </c>
      <c r="J640">
        <v>-89.323634499999997</v>
      </c>
      <c r="K640" s="1" t="str">
        <f t="shared" si="79"/>
        <v>Till</v>
      </c>
      <c r="L640" s="1" t="str">
        <f t="shared" si="77"/>
        <v>Grain Mount: 0.25 – 0.50 mm (carbon coated)</v>
      </c>
      <c r="M640">
        <v>1</v>
      </c>
      <c r="N640">
        <v>54.664999999999999</v>
      </c>
      <c r="O640">
        <v>9.7000000000000003E-2</v>
      </c>
      <c r="P640">
        <v>1.272</v>
      </c>
      <c r="R640">
        <v>0.65900000000000003</v>
      </c>
      <c r="T640">
        <v>15.525</v>
      </c>
      <c r="U640">
        <v>22.123000000000001</v>
      </c>
      <c r="V640">
        <v>0.129</v>
      </c>
      <c r="W640">
        <v>3.9580000000000002</v>
      </c>
      <c r="Y640">
        <v>1.4999999999999999E-2</v>
      </c>
      <c r="Z640">
        <v>1.6259999999999999</v>
      </c>
      <c r="AA640">
        <v>1E-3</v>
      </c>
    </row>
    <row r="641" spans="1:27" x14ac:dyDescent="0.3">
      <c r="A641" t="s">
        <v>2608</v>
      </c>
      <c r="B641" t="s">
        <v>2609</v>
      </c>
      <c r="C641" t="s">
        <v>2610</v>
      </c>
      <c r="D641" s="1" t="str">
        <f t="shared" si="80"/>
        <v>21:1191</v>
      </c>
      <c r="E641" s="1" t="str">
        <f t="shared" si="78"/>
        <v>21:0387</v>
      </c>
      <c r="F641" t="s">
        <v>2582</v>
      </c>
      <c r="G641" t="s">
        <v>2611</v>
      </c>
      <c r="I641">
        <v>66.961278899999996</v>
      </c>
      <c r="J641">
        <v>-89.323634499999997</v>
      </c>
      <c r="K641" s="1" t="str">
        <f t="shared" si="79"/>
        <v>Till</v>
      </c>
      <c r="L641" s="1" t="str">
        <f t="shared" si="77"/>
        <v>Grain Mount: 0.25 – 0.50 mm (carbon coated)</v>
      </c>
      <c r="M641">
        <v>1</v>
      </c>
      <c r="N641">
        <v>54.28</v>
      </c>
      <c r="O641">
        <v>4.9000000000000002E-2</v>
      </c>
      <c r="P641">
        <v>0.83399999999999996</v>
      </c>
      <c r="R641">
        <v>0.20699999999999999</v>
      </c>
      <c r="T641">
        <v>15.968999999999999</v>
      </c>
      <c r="U641">
        <v>24.148</v>
      </c>
      <c r="V641">
        <v>0.157</v>
      </c>
      <c r="W641">
        <v>3.63</v>
      </c>
      <c r="Y641">
        <v>1.4E-2</v>
      </c>
      <c r="Z641">
        <v>0.58799999999999997</v>
      </c>
      <c r="AA641">
        <v>1E-3</v>
      </c>
    </row>
    <row r="642" spans="1:27" x14ac:dyDescent="0.3">
      <c r="A642" t="s">
        <v>2612</v>
      </c>
      <c r="B642" t="s">
        <v>2613</v>
      </c>
      <c r="C642" t="s">
        <v>2614</v>
      </c>
      <c r="D642" s="1" t="str">
        <f t="shared" si="80"/>
        <v>21:1191</v>
      </c>
      <c r="E642" s="1" t="str">
        <f t="shared" si="78"/>
        <v>21:0387</v>
      </c>
      <c r="F642" t="s">
        <v>2582</v>
      </c>
      <c r="G642" t="s">
        <v>2615</v>
      </c>
      <c r="I642">
        <v>66.961278899999996</v>
      </c>
      <c r="J642">
        <v>-89.323634499999997</v>
      </c>
      <c r="K642" s="1" t="str">
        <f t="shared" si="79"/>
        <v>Till</v>
      </c>
      <c r="L642" s="1" t="str">
        <f t="shared" si="77"/>
        <v>Grain Mount: 0.25 – 0.50 mm (carbon coated)</v>
      </c>
      <c r="M642">
        <v>1</v>
      </c>
      <c r="N642">
        <v>54.29</v>
      </c>
      <c r="O642">
        <v>6.6000000000000003E-2</v>
      </c>
      <c r="P642">
        <v>0.90100000000000002</v>
      </c>
      <c r="R642">
        <v>0.39200000000000002</v>
      </c>
      <c r="T642">
        <v>15.491</v>
      </c>
      <c r="U642">
        <v>23.994</v>
      </c>
      <c r="V642">
        <v>0.14599999999999999</v>
      </c>
      <c r="W642">
        <v>4.0730000000000004</v>
      </c>
      <c r="Y642">
        <v>0.02</v>
      </c>
      <c r="Z642">
        <v>0.63400000000000001</v>
      </c>
      <c r="AA642">
        <v>1E-3</v>
      </c>
    </row>
    <row r="643" spans="1:27" x14ac:dyDescent="0.3">
      <c r="A643" t="s">
        <v>2616</v>
      </c>
      <c r="B643" t="s">
        <v>2617</v>
      </c>
      <c r="C643" t="s">
        <v>2618</v>
      </c>
      <c r="D643" s="1" t="str">
        <f t="shared" si="80"/>
        <v>21:1191</v>
      </c>
      <c r="E643" s="1" t="str">
        <f t="shared" si="78"/>
        <v>21:0387</v>
      </c>
      <c r="F643" t="s">
        <v>2582</v>
      </c>
      <c r="G643" t="s">
        <v>2619</v>
      </c>
      <c r="I643">
        <v>66.961278899999996</v>
      </c>
      <c r="J643">
        <v>-89.323634499999997</v>
      </c>
      <c r="K643" s="1" t="str">
        <f t="shared" si="79"/>
        <v>Till</v>
      </c>
      <c r="L643" s="1" t="str">
        <f t="shared" si="77"/>
        <v>Grain Mount: 0.25 – 0.50 mm (carbon coated)</v>
      </c>
      <c r="M643">
        <v>1</v>
      </c>
      <c r="N643">
        <v>54.841000000000001</v>
      </c>
      <c r="O643">
        <v>7.4999999999999997E-2</v>
      </c>
      <c r="P643">
        <v>0.46100000000000002</v>
      </c>
      <c r="R643">
        <v>0.14299999999999999</v>
      </c>
      <c r="T643">
        <v>17.895</v>
      </c>
      <c r="U643">
        <v>24.844000000000001</v>
      </c>
      <c r="V643">
        <v>0.11</v>
      </c>
      <c r="W643">
        <v>1.8580000000000001</v>
      </c>
      <c r="Y643">
        <v>1.9E-2</v>
      </c>
      <c r="Z643">
        <v>8.2000000000000003E-2</v>
      </c>
      <c r="AA643">
        <v>0.01</v>
      </c>
    </row>
    <row r="644" spans="1:27" x14ac:dyDescent="0.3">
      <c r="A644" t="s">
        <v>2620</v>
      </c>
      <c r="B644" t="s">
        <v>2621</v>
      </c>
      <c r="C644" t="s">
        <v>2622</v>
      </c>
      <c r="D644" s="1" t="str">
        <f t="shared" si="80"/>
        <v>21:1191</v>
      </c>
      <c r="E644" s="1" t="str">
        <f t="shared" si="78"/>
        <v>21:0387</v>
      </c>
      <c r="F644" t="s">
        <v>2582</v>
      </c>
      <c r="G644" t="s">
        <v>2623</v>
      </c>
      <c r="I644">
        <v>66.961278899999996</v>
      </c>
      <c r="J644">
        <v>-89.323634499999997</v>
      </c>
      <c r="K644" s="1" t="str">
        <f t="shared" si="79"/>
        <v>Till</v>
      </c>
      <c r="L644" s="1" t="str">
        <f t="shared" ref="L644:L675" si="81">HYPERLINK("http://geochem.nrcan.gc.ca/cdogs/content/kwd/kwd080107_e.htm", "Grain Mount: 0.25 – 0.50 mm (carbon coated)")</f>
        <v>Grain Mount: 0.25 – 0.50 mm (carbon coated)</v>
      </c>
      <c r="M644">
        <v>1</v>
      </c>
      <c r="N644">
        <v>54.787999999999997</v>
      </c>
      <c r="O644">
        <v>3.1E-2</v>
      </c>
      <c r="P644">
        <v>0.23599999999999999</v>
      </c>
      <c r="R644">
        <v>2.1000000000000001E-2</v>
      </c>
      <c r="T644">
        <v>16.876999999999999</v>
      </c>
      <c r="U644">
        <v>24.577000000000002</v>
      </c>
      <c r="V644">
        <v>0.13200000000000001</v>
      </c>
      <c r="W644">
        <v>2.8359999999999999</v>
      </c>
      <c r="Y644">
        <v>1.2E-2</v>
      </c>
      <c r="Z644">
        <v>1.9E-2</v>
      </c>
      <c r="AA644">
        <v>1E-3</v>
      </c>
    </row>
    <row r="645" spans="1:27" x14ac:dyDescent="0.3">
      <c r="A645" t="s">
        <v>2624</v>
      </c>
      <c r="B645" t="s">
        <v>2625</v>
      </c>
      <c r="C645" t="s">
        <v>2626</v>
      </c>
      <c r="D645" s="1" t="str">
        <f t="shared" si="80"/>
        <v>21:1191</v>
      </c>
      <c r="E645" s="1" t="str">
        <f t="shared" si="78"/>
        <v>21:0387</v>
      </c>
      <c r="F645" t="s">
        <v>2582</v>
      </c>
      <c r="G645" t="s">
        <v>2627</v>
      </c>
      <c r="I645">
        <v>66.961278899999996</v>
      </c>
      <c r="J645">
        <v>-89.323634499999997</v>
      </c>
      <c r="K645" s="1" t="str">
        <f t="shared" si="79"/>
        <v>Till</v>
      </c>
      <c r="L645" s="1" t="str">
        <f t="shared" si="81"/>
        <v>Grain Mount: 0.25 – 0.50 mm (carbon coated)</v>
      </c>
      <c r="M645">
        <v>1</v>
      </c>
      <c r="N645">
        <v>54.777999999999999</v>
      </c>
      <c r="O645">
        <v>2.7E-2</v>
      </c>
      <c r="P645">
        <v>0.16300000000000001</v>
      </c>
      <c r="R645">
        <v>4.3999999999999997E-2</v>
      </c>
      <c r="T645">
        <v>17.23</v>
      </c>
      <c r="U645">
        <v>25.256</v>
      </c>
      <c r="V645">
        <v>0.14699999999999999</v>
      </c>
      <c r="W645">
        <v>2.145</v>
      </c>
      <c r="Y645">
        <v>1.7999999999999999E-2</v>
      </c>
      <c r="Z645">
        <v>5.8000000000000003E-2</v>
      </c>
      <c r="AA645">
        <v>1E-3</v>
      </c>
    </row>
    <row r="646" spans="1:27" x14ac:dyDescent="0.3">
      <c r="A646" t="s">
        <v>2628</v>
      </c>
      <c r="B646" t="s">
        <v>2629</v>
      </c>
      <c r="C646" t="s">
        <v>2630</v>
      </c>
      <c r="D646" s="1" t="str">
        <f t="shared" si="80"/>
        <v>21:1191</v>
      </c>
      <c r="E646" s="1" t="str">
        <f t="shared" si="78"/>
        <v>21:0387</v>
      </c>
      <c r="F646" t="s">
        <v>2631</v>
      </c>
      <c r="G646" t="s">
        <v>2632</v>
      </c>
      <c r="I646">
        <v>66.846002600000006</v>
      </c>
      <c r="J646">
        <v>-89.6274947</v>
      </c>
      <c r="K646" s="1" t="str">
        <f t="shared" si="79"/>
        <v>Till</v>
      </c>
      <c r="L646" s="1" t="str">
        <f t="shared" si="81"/>
        <v>Grain Mount: 0.25 – 0.50 mm (carbon coated)</v>
      </c>
      <c r="M646">
        <v>1</v>
      </c>
      <c r="N646">
        <v>54.570999999999998</v>
      </c>
      <c r="O646">
        <v>0.13200000000000001</v>
      </c>
      <c r="P646">
        <v>0.68300000000000005</v>
      </c>
      <c r="R646">
        <v>0.47799999999999998</v>
      </c>
      <c r="T646">
        <v>16.782</v>
      </c>
      <c r="U646">
        <v>23.908999999999999</v>
      </c>
      <c r="V646">
        <v>7.6999999999999999E-2</v>
      </c>
      <c r="W646">
        <v>2.6640000000000001</v>
      </c>
      <c r="Y646">
        <v>2.1000000000000001E-2</v>
      </c>
      <c r="Z646">
        <v>0.625</v>
      </c>
      <c r="AA646">
        <v>1E-3</v>
      </c>
    </row>
    <row r="647" spans="1:27" x14ac:dyDescent="0.3">
      <c r="A647" t="s">
        <v>2633</v>
      </c>
      <c r="B647" t="s">
        <v>2634</v>
      </c>
      <c r="C647" t="s">
        <v>2635</v>
      </c>
      <c r="D647" s="1" t="str">
        <f t="shared" si="80"/>
        <v>21:1191</v>
      </c>
      <c r="E647" s="1" t="str">
        <f t="shared" si="78"/>
        <v>21:0387</v>
      </c>
      <c r="F647" t="s">
        <v>2631</v>
      </c>
      <c r="G647" t="s">
        <v>2636</v>
      </c>
      <c r="I647">
        <v>66.846002600000006</v>
      </c>
      <c r="J647">
        <v>-89.6274947</v>
      </c>
      <c r="K647" s="1" t="str">
        <f t="shared" si="79"/>
        <v>Till</v>
      </c>
      <c r="L647" s="1" t="str">
        <f t="shared" si="81"/>
        <v>Grain Mount: 0.25 – 0.50 mm (carbon coated)</v>
      </c>
      <c r="M647">
        <v>1</v>
      </c>
      <c r="N647">
        <v>54.718000000000004</v>
      </c>
      <c r="O647">
        <v>8.0000000000000002E-3</v>
      </c>
      <c r="P647">
        <v>0.38700000000000001</v>
      </c>
      <c r="R647">
        <v>1.4E-2</v>
      </c>
      <c r="T647">
        <v>16.786000000000001</v>
      </c>
      <c r="U647">
        <v>25.109000000000002</v>
      </c>
      <c r="V647">
        <v>0.5</v>
      </c>
      <c r="W647">
        <v>2.3959999999999999</v>
      </c>
      <c r="Y647">
        <v>4.0000000000000001E-3</v>
      </c>
      <c r="Z647">
        <v>0.16600000000000001</v>
      </c>
      <c r="AA647">
        <v>1E-3</v>
      </c>
    </row>
    <row r="648" spans="1:27" x14ac:dyDescent="0.3">
      <c r="A648" t="s">
        <v>2637</v>
      </c>
      <c r="B648" t="s">
        <v>2638</v>
      </c>
      <c r="C648" t="s">
        <v>2639</v>
      </c>
      <c r="D648" s="1" t="str">
        <f t="shared" si="80"/>
        <v>21:1191</v>
      </c>
      <c r="E648" s="1" t="str">
        <f t="shared" si="78"/>
        <v>21:0387</v>
      </c>
      <c r="F648" t="s">
        <v>2640</v>
      </c>
      <c r="G648" t="s">
        <v>2641</v>
      </c>
      <c r="I648">
        <v>66.744336599999997</v>
      </c>
      <c r="J648">
        <v>-89.085118300000005</v>
      </c>
      <c r="K648" s="1" t="str">
        <f t="shared" si="79"/>
        <v>Till</v>
      </c>
      <c r="L648" s="1" t="str">
        <f t="shared" si="81"/>
        <v>Grain Mount: 0.25 – 0.50 mm (carbon coated)</v>
      </c>
      <c r="M648">
        <v>1</v>
      </c>
      <c r="N648">
        <v>52.886000000000003</v>
      </c>
      <c r="O648">
        <v>1E-3</v>
      </c>
      <c r="P648">
        <v>0.16900000000000001</v>
      </c>
      <c r="R648">
        <v>1E-3</v>
      </c>
      <c r="T648">
        <v>11.724</v>
      </c>
      <c r="U648">
        <v>24.689</v>
      </c>
      <c r="V648">
        <v>0.43099999999999999</v>
      </c>
      <c r="W648">
        <v>10.225</v>
      </c>
      <c r="Y648">
        <v>3.1E-2</v>
      </c>
      <c r="Z648">
        <v>4.7E-2</v>
      </c>
      <c r="AA648">
        <v>3.0000000000000001E-3</v>
      </c>
    </row>
    <row r="649" spans="1:27" x14ac:dyDescent="0.3">
      <c r="A649" t="s">
        <v>2642</v>
      </c>
      <c r="B649" t="s">
        <v>2643</v>
      </c>
      <c r="C649" t="s">
        <v>2644</v>
      </c>
      <c r="D649" s="1" t="str">
        <f t="shared" si="80"/>
        <v>21:1191</v>
      </c>
      <c r="E649" s="1" t="str">
        <f t="shared" si="78"/>
        <v>21:0387</v>
      </c>
      <c r="F649" t="s">
        <v>2640</v>
      </c>
      <c r="G649" t="s">
        <v>2645</v>
      </c>
      <c r="I649">
        <v>66.744336599999997</v>
      </c>
      <c r="J649">
        <v>-89.085118300000005</v>
      </c>
      <c r="K649" s="1" t="str">
        <f t="shared" si="79"/>
        <v>Till</v>
      </c>
      <c r="L649" s="1" t="str">
        <f t="shared" si="81"/>
        <v>Grain Mount: 0.25 – 0.50 mm (carbon coated)</v>
      </c>
      <c r="M649">
        <v>1</v>
      </c>
      <c r="N649">
        <v>40.198</v>
      </c>
      <c r="O649">
        <v>5.0000000000000001E-3</v>
      </c>
      <c r="P649">
        <v>33.329000000000001</v>
      </c>
      <c r="R649">
        <v>3.0000000000000001E-3</v>
      </c>
      <c r="T649">
        <v>1E-3</v>
      </c>
      <c r="U649">
        <v>24.227</v>
      </c>
      <c r="V649">
        <v>0.78900000000000003</v>
      </c>
      <c r="W649">
        <v>1.266</v>
      </c>
      <c r="Y649">
        <v>3.0000000000000001E-3</v>
      </c>
      <c r="Z649">
        <v>1E-3</v>
      </c>
      <c r="AA649">
        <v>2E-3</v>
      </c>
    </row>
    <row r="650" spans="1:27" x14ac:dyDescent="0.3">
      <c r="A650" t="s">
        <v>2646</v>
      </c>
      <c r="B650" t="s">
        <v>2647</v>
      </c>
      <c r="C650" t="s">
        <v>2648</v>
      </c>
      <c r="D650" s="1" t="str">
        <f t="shared" si="80"/>
        <v>21:1191</v>
      </c>
      <c r="E650" s="1" t="str">
        <f t="shared" si="78"/>
        <v>21:0387</v>
      </c>
      <c r="F650" t="s">
        <v>2640</v>
      </c>
      <c r="G650" t="s">
        <v>2649</v>
      </c>
      <c r="I650">
        <v>66.744336599999997</v>
      </c>
      <c r="J650">
        <v>-89.085118300000005</v>
      </c>
      <c r="K650" s="1" t="str">
        <f t="shared" si="79"/>
        <v>Till</v>
      </c>
      <c r="L650" s="1" t="str">
        <f t="shared" si="81"/>
        <v>Grain Mount: 0.25 – 0.50 mm (carbon coated)</v>
      </c>
      <c r="M650">
        <v>1</v>
      </c>
      <c r="N650">
        <v>54.091999999999999</v>
      </c>
      <c r="O650">
        <v>0.191</v>
      </c>
      <c r="P650">
        <v>0.97399999999999998</v>
      </c>
      <c r="R650">
        <v>4.3999999999999997E-2</v>
      </c>
      <c r="T650">
        <v>16.908999999999999</v>
      </c>
      <c r="U650">
        <v>24.914000000000001</v>
      </c>
      <c r="V650">
        <v>0.21</v>
      </c>
      <c r="W650">
        <v>2.8439999999999999</v>
      </c>
      <c r="Y650">
        <v>1.0999999999999999E-2</v>
      </c>
      <c r="Z650">
        <v>7.0000000000000001E-3</v>
      </c>
      <c r="AA650">
        <v>1E-3</v>
      </c>
    </row>
    <row r="651" spans="1:27" x14ac:dyDescent="0.3">
      <c r="A651" t="s">
        <v>2650</v>
      </c>
      <c r="B651" t="s">
        <v>2651</v>
      </c>
      <c r="C651" t="s">
        <v>2652</v>
      </c>
      <c r="D651" s="1" t="str">
        <f t="shared" si="80"/>
        <v>21:1191</v>
      </c>
      <c r="E651" s="1" t="str">
        <f t="shared" si="78"/>
        <v>21:0387</v>
      </c>
      <c r="F651" t="s">
        <v>2653</v>
      </c>
      <c r="G651" t="s">
        <v>2654</v>
      </c>
      <c r="I651">
        <v>65.746311800000001</v>
      </c>
      <c r="J651">
        <v>-87.465230500000004</v>
      </c>
      <c r="K651" s="1" t="str">
        <f t="shared" si="79"/>
        <v>Till</v>
      </c>
      <c r="L651" s="1" t="str">
        <f t="shared" si="81"/>
        <v>Grain Mount: 0.25 – 0.50 mm (carbon coated)</v>
      </c>
      <c r="M651">
        <v>1</v>
      </c>
      <c r="N651">
        <v>54.515000000000001</v>
      </c>
      <c r="O651">
        <v>0.05</v>
      </c>
      <c r="P651">
        <v>0.29899999999999999</v>
      </c>
      <c r="R651">
        <v>0.04</v>
      </c>
      <c r="T651">
        <v>17.100999999999999</v>
      </c>
      <c r="U651">
        <v>24.542000000000002</v>
      </c>
      <c r="V651">
        <v>0.125</v>
      </c>
      <c r="W651">
        <v>2.9289999999999998</v>
      </c>
      <c r="Y651">
        <v>1.2999999999999999E-2</v>
      </c>
      <c r="Z651">
        <v>7.8E-2</v>
      </c>
      <c r="AA651">
        <v>1E-3</v>
      </c>
    </row>
    <row r="652" spans="1:27" x14ac:dyDescent="0.3">
      <c r="A652" t="s">
        <v>2655</v>
      </c>
      <c r="B652" t="s">
        <v>2656</v>
      </c>
      <c r="C652" t="s">
        <v>2657</v>
      </c>
      <c r="D652" s="1" t="str">
        <f t="shared" si="80"/>
        <v>21:1191</v>
      </c>
      <c r="E652" s="1" t="str">
        <f t="shared" si="78"/>
        <v>21:0387</v>
      </c>
      <c r="F652" t="s">
        <v>2653</v>
      </c>
      <c r="G652" t="s">
        <v>2658</v>
      </c>
      <c r="I652">
        <v>65.746311800000001</v>
      </c>
      <c r="J652">
        <v>-87.465230500000004</v>
      </c>
      <c r="K652" s="1" t="str">
        <f t="shared" si="79"/>
        <v>Till</v>
      </c>
      <c r="L652" s="1" t="str">
        <f t="shared" si="81"/>
        <v>Grain Mount: 0.25 – 0.50 mm (carbon coated)</v>
      </c>
      <c r="M652">
        <v>1</v>
      </c>
      <c r="N652">
        <v>54.546999999999997</v>
      </c>
      <c r="O652">
        <v>6.9000000000000006E-2</v>
      </c>
      <c r="P652">
        <v>0.44500000000000001</v>
      </c>
      <c r="R652">
        <v>1.4999999999999999E-2</v>
      </c>
      <c r="T652">
        <v>17.135999999999999</v>
      </c>
      <c r="U652">
        <v>24.547000000000001</v>
      </c>
      <c r="V652">
        <v>0.20899999999999999</v>
      </c>
      <c r="W652">
        <v>2.8759999999999999</v>
      </c>
      <c r="Y652">
        <v>1.0999999999999999E-2</v>
      </c>
      <c r="Z652">
        <v>4.9000000000000002E-2</v>
      </c>
      <c r="AA652">
        <v>1E-3</v>
      </c>
    </row>
    <row r="653" spans="1:27" x14ac:dyDescent="0.3">
      <c r="A653" t="s">
        <v>2659</v>
      </c>
      <c r="B653" t="s">
        <v>2660</v>
      </c>
      <c r="C653" t="s">
        <v>2661</v>
      </c>
      <c r="D653" s="1" t="str">
        <f t="shared" si="80"/>
        <v>21:1191</v>
      </c>
      <c r="E653" s="1" t="str">
        <f t="shared" si="78"/>
        <v>21:0387</v>
      </c>
      <c r="F653" t="s">
        <v>2653</v>
      </c>
      <c r="G653" t="s">
        <v>2662</v>
      </c>
      <c r="I653">
        <v>65.746311800000001</v>
      </c>
      <c r="J653">
        <v>-87.465230500000004</v>
      </c>
      <c r="K653" s="1" t="str">
        <f t="shared" si="79"/>
        <v>Till</v>
      </c>
      <c r="L653" s="1" t="str">
        <f t="shared" si="81"/>
        <v>Grain Mount: 0.25 – 0.50 mm (carbon coated)</v>
      </c>
      <c r="M653">
        <v>1</v>
      </c>
      <c r="N653">
        <v>54.375</v>
      </c>
      <c r="O653">
        <v>0.03</v>
      </c>
      <c r="P653">
        <v>0.78300000000000003</v>
      </c>
      <c r="R653">
        <v>3.7999999999999999E-2</v>
      </c>
      <c r="T653">
        <v>17.440999999999999</v>
      </c>
      <c r="U653">
        <v>25.164000000000001</v>
      </c>
      <c r="V653">
        <v>0.23400000000000001</v>
      </c>
      <c r="W653">
        <v>1.982</v>
      </c>
      <c r="Y653">
        <v>1.4999999999999999E-2</v>
      </c>
      <c r="Z653">
        <v>1.9E-2</v>
      </c>
      <c r="AA653">
        <v>1E-3</v>
      </c>
    </row>
    <row r="654" spans="1:27" x14ac:dyDescent="0.3">
      <c r="A654" t="s">
        <v>2663</v>
      </c>
      <c r="B654" t="s">
        <v>2664</v>
      </c>
      <c r="C654" t="s">
        <v>2665</v>
      </c>
      <c r="D654" s="1" t="str">
        <f t="shared" si="80"/>
        <v>21:1191</v>
      </c>
      <c r="E654" s="1" t="str">
        <f t="shared" si="78"/>
        <v>21:0387</v>
      </c>
      <c r="F654" t="s">
        <v>2666</v>
      </c>
      <c r="G654" t="s">
        <v>2667</v>
      </c>
      <c r="I654">
        <v>65.960803799999994</v>
      </c>
      <c r="J654">
        <v>-88.165289900000005</v>
      </c>
      <c r="K654" s="1" t="str">
        <f t="shared" si="79"/>
        <v>Till</v>
      </c>
      <c r="L654" s="1" t="str">
        <f t="shared" si="81"/>
        <v>Grain Mount: 0.25 – 0.50 mm (carbon coated)</v>
      </c>
      <c r="M654">
        <v>1</v>
      </c>
      <c r="N654">
        <v>54.317</v>
      </c>
      <c r="O654">
        <v>7.0000000000000001E-3</v>
      </c>
      <c r="P654">
        <v>0.26300000000000001</v>
      </c>
      <c r="R654">
        <v>1E-3</v>
      </c>
      <c r="T654">
        <v>15.686999999999999</v>
      </c>
      <c r="U654">
        <v>24.536000000000001</v>
      </c>
      <c r="V654">
        <v>1.333</v>
      </c>
      <c r="W654">
        <v>3.742</v>
      </c>
      <c r="Y654">
        <v>1E-3</v>
      </c>
      <c r="Z654">
        <v>0.1</v>
      </c>
      <c r="AA654">
        <v>1E-3</v>
      </c>
    </row>
    <row r="655" spans="1:27" x14ac:dyDescent="0.3">
      <c r="A655" t="s">
        <v>2668</v>
      </c>
      <c r="B655" t="s">
        <v>2669</v>
      </c>
      <c r="C655" t="s">
        <v>2670</v>
      </c>
      <c r="D655" s="1" t="str">
        <f t="shared" si="80"/>
        <v>21:1191</v>
      </c>
      <c r="E655" s="1" t="str">
        <f t="shared" si="78"/>
        <v>21:0387</v>
      </c>
      <c r="F655" t="s">
        <v>2666</v>
      </c>
      <c r="G655" t="s">
        <v>2671</v>
      </c>
      <c r="I655">
        <v>65.960803799999994</v>
      </c>
      <c r="J655">
        <v>-88.165289900000005</v>
      </c>
      <c r="K655" s="1" t="str">
        <f t="shared" si="79"/>
        <v>Till</v>
      </c>
      <c r="L655" s="1" t="str">
        <f t="shared" si="81"/>
        <v>Grain Mount: 0.25 – 0.50 mm (carbon coated)</v>
      </c>
      <c r="M655">
        <v>1</v>
      </c>
      <c r="N655">
        <v>54.726999999999997</v>
      </c>
      <c r="O655">
        <v>3.5999999999999997E-2</v>
      </c>
      <c r="P655">
        <v>0.23599999999999999</v>
      </c>
      <c r="R655">
        <v>1.2E-2</v>
      </c>
      <c r="T655">
        <v>16.666</v>
      </c>
      <c r="U655">
        <v>24.884</v>
      </c>
      <c r="V655">
        <v>0.19600000000000001</v>
      </c>
      <c r="W655">
        <v>3.077</v>
      </c>
      <c r="Y655">
        <v>7.0000000000000001E-3</v>
      </c>
      <c r="Z655">
        <v>9.7000000000000003E-2</v>
      </c>
      <c r="AA655">
        <v>1E-3</v>
      </c>
    </row>
    <row r="656" spans="1:27" x14ac:dyDescent="0.3">
      <c r="A656" t="s">
        <v>2672</v>
      </c>
      <c r="B656" t="s">
        <v>2673</v>
      </c>
      <c r="C656" t="s">
        <v>2674</v>
      </c>
      <c r="D656" s="1" t="str">
        <f t="shared" si="80"/>
        <v>21:1191</v>
      </c>
      <c r="E656" s="1" t="str">
        <f t="shared" si="78"/>
        <v>21:0387</v>
      </c>
      <c r="F656" t="s">
        <v>2666</v>
      </c>
      <c r="G656" t="s">
        <v>2675</v>
      </c>
      <c r="I656">
        <v>65.960803799999994</v>
      </c>
      <c r="J656">
        <v>-88.165289900000005</v>
      </c>
      <c r="K656" s="1" t="str">
        <f t="shared" si="79"/>
        <v>Till</v>
      </c>
      <c r="L656" s="1" t="str">
        <f t="shared" si="81"/>
        <v>Grain Mount: 0.25 – 0.50 mm (carbon coated)</v>
      </c>
      <c r="M656">
        <v>1</v>
      </c>
      <c r="N656">
        <v>55.470999999999997</v>
      </c>
      <c r="O656">
        <v>4.2999999999999997E-2</v>
      </c>
      <c r="P656">
        <v>2.6880000000000002</v>
      </c>
      <c r="R656">
        <v>0.15</v>
      </c>
      <c r="T656">
        <v>30.478000000000002</v>
      </c>
      <c r="U656">
        <v>2.7149999999999999</v>
      </c>
      <c r="V656">
        <v>0.23</v>
      </c>
      <c r="W656">
        <v>7.657</v>
      </c>
      <c r="Y656">
        <v>5.8999999999999997E-2</v>
      </c>
      <c r="Z656">
        <v>2E-3</v>
      </c>
      <c r="AA656">
        <v>1E-3</v>
      </c>
    </row>
    <row r="657" spans="1:27" x14ac:dyDescent="0.3">
      <c r="A657" t="s">
        <v>2676</v>
      </c>
      <c r="B657" t="s">
        <v>2677</v>
      </c>
      <c r="C657" t="s">
        <v>2678</v>
      </c>
      <c r="D657" s="1" t="str">
        <f t="shared" si="80"/>
        <v>21:1191</v>
      </c>
      <c r="E657" s="1" t="str">
        <f t="shared" si="78"/>
        <v>21:0387</v>
      </c>
      <c r="F657" t="s">
        <v>2666</v>
      </c>
      <c r="G657" t="s">
        <v>2679</v>
      </c>
      <c r="I657">
        <v>65.960803799999994</v>
      </c>
      <c r="J657">
        <v>-88.165289900000005</v>
      </c>
      <c r="K657" s="1" t="str">
        <f t="shared" si="79"/>
        <v>Till</v>
      </c>
      <c r="L657" s="1" t="str">
        <f t="shared" si="81"/>
        <v>Grain Mount: 0.25 – 0.50 mm (carbon coated)</v>
      </c>
      <c r="M657">
        <v>1</v>
      </c>
      <c r="N657">
        <v>55.011000000000003</v>
      </c>
      <c r="O657">
        <v>8.0000000000000002E-3</v>
      </c>
      <c r="P657">
        <v>0.33700000000000002</v>
      </c>
      <c r="R657">
        <v>1E-3</v>
      </c>
      <c r="T657">
        <v>17.295000000000002</v>
      </c>
      <c r="U657">
        <v>25.312999999999999</v>
      </c>
      <c r="V657">
        <v>0.4</v>
      </c>
      <c r="W657">
        <v>1.7330000000000001</v>
      </c>
      <c r="Y657">
        <v>3.0000000000000001E-3</v>
      </c>
      <c r="Z657">
        <v>0.14299999999999999</v>
      </c>
      <c r="AA657">
        <v>1E-3</v>
      </c>
    </row>
    <row r="658" spans="1:27" x14ac:dyDescent="0.3">
      <c r="A658" t="s">
        <v>2680</v>
      </c>
      <c r="B658" t="s">
        <v>2681</v>
      </c>
      <c r="C658" t="s">
        <v>2682</v>
      </c>
      <c r="D658" s="1" t="str">
        <f t="shared" si="80"/>
        <v>21:1191</v>
      </c>
      <c r="E658" s="1" t="str">
        <f t="shared" si="78"/>
        <v>21:0387</v>
      </c>
      <c r="F658" t="s">
        <v>2666</v>
      </c>
      <c r="G658" t="s">
        <v>2683</v>
      </c>
      <c r="I658">
        <v>65.960803799999994</v>
      </c>
      <c r="J658">
        <v>-88.165289900000005</v>
      </c>
      <c r="K658" s="1" t="str">
        <f t="shared" si="79"/>
        <v>Till</v>
      </c>
      <c r="L658" s="1" t="str">
        <f t="shared" si="81"/>
        <v>Grain Mount: 0.25 – 0.50 mm (carbon coated)</v>
      </c>
      <c r="M658">
        <v>1</v>
      </c>
      <c r="N658">
        <v>54.841000000000001</v>
      </c>
      <c r="O658">
        <v>1.2999999999999999E-2</v>
      </c>
      <c r="P658">
        <v>0.111</v>
      </c>
      <c r="R658">
        <v>1E-3</v>
      </c>
      <c r="T658">
        <v>17.274000000000001</v>
      </c>
      <c r="U658">
        <v>24.19</v>
      </c>
      <c r="V658">
        <v>1.2230000000000001</v>
      </c>
      <c r="W658">
        <v>2.2559999999999998</v>
      </c>
      <c r="Y658">
        <v>4.0000000000000001E-3</v>
      </c>
      <c r="Z658">
        <v>5.1999999999999998E-2</v>
      </c>
      <c r="AA658">
        <v>1E-3</v>
      </c>
    </row>
    <row r="659" spans="1:27" x14ac:dyDescent="0.3">
      <c r="A659" t="s">
        <v>2684</v>
      </c>
      <c r="B659" t="s">
        <v>2685</v>
      </c>
      <c r="C659" t="s">
        <v>2686</v>
      </c>
      <c r="D659" s="1" t="str">
        <f t="shared" si="80"/>
        <v>21:1191</v>
      </c>
      <c r="E659" s="1" t="str">
        <f t="shared" si="78"/>
        <v>21:0387</v>
      </c>
      <c r="F659" t="s">
        <v>2666</v>
      </c>
      <c r="G659" t="s">
        <v>2687</v>
      </c>
      <c r="I659">
        <v>65.960803799999994</v>
      </c>
      <c r="J659">
        <v>-88.165289900000005</v>
      </c>
      <c r="K659" s="1" t="str">
        <f t="shared" si="79"/>
        <v>Till</v>
      </c>
      <c r="L659" s="1" t="str">
        <f t="shared" si="81"/>
        <v>Grain Mount: 0.25 – 0.50 mm (carbon coated)</v>
      </c>
      <c r="M659">
        <v>1</v>
      </c>
      <c r="N659">
        <v>38.323</v>
      </c>
      <c r="O659">
        <v>0.18099999999999999</v>
      </c>
      <c r="P659">
        <v>27.609000000000002</v>
      </c>
      <c r="R659">
        <v>1E-3</v>
      </c>
      <c r="T659">
        <v>1E-3</v>
      </c>
      <c r="U659">
        <v>23.891999999999999</v>
      </c>
      <c r="V659">
        <v>0.03</v>
      </c>
      <c r="W659">
        <v>7.6950000000000003</v>
      </c>
      <c r="Y659">
        <v>4.0000000000000001E-3</v>
      </c>
      <c r="Z659">
        <v>3.0000000000000001E-3</v>
      </c>
      <c r="AA659">
        <v>1E-3</v>
      </c>
    </row>
    <row r="660" spans="1:27" x14ac:dyDescent="0.3">
      <c r="A660" t="s">
        <v>2688</v>
      </c>
      <c r="B660" t="s">
        <v>2689</v>
      </c>
      <c r="C660" t="s">
        <v>2690</v>
      </c>
      <c r="D660" s="1" t="str">
        <f t="shared" si="80"/>
        <v>21:1191</v>
      </c>
      <c r="E660" s="1" t="str">
        <f t="shared" si="78"/>
        <v>21:0387</v>
      </c>
      <c r="F660" t="s">
        <v>2666</v>
      </c>
      <c r="G660" t="s">
        <v>2691</v>
      </c>
      <c r="I660">
        <v>65.960803799999994</v>
      </c>
      <c r="J660">
        <v>-88.165289900000005</v>
      </c>
      <c r="K660" s="1" t="str">
        <f t="shared" si="79"/>
        <v>Till</v>
      </c>
      <c r="L660" s="1" t="str">
        <f t="shared" si="81"/>
        <v>Grain Mount: 0.25 – 0.50 mm (carbon coated)</v>
      </c>
      <c r="M660">
        <v>1</v>
      </c>
      <c r="N660">
        <v>54.643000000000001</v>
      </c>
      <c r="O660">
        <v>0.01</v>
      </c>
      <c r="P660">
        <v>0.30499999999999999</v>
      </c>
      <c r="R660">
        <v>1E-3</v>
      </c>
      <c r="T660">
        <v>17.324999999999999</v>
      </c>
      <c r="U660">
        <v>25.274999999999999</v>
      </c>
      <c r="V660">
        <v>0.24</v>
      </c>
      <c r="W660">
        <v>2.1019999999999999</v>
      </c>
      <c r="Y660">
        <v>5.0000000000000001E-3</v>
      </c>
      <c r="Z660">
        <v>1.2E-2</v>
      </c>
      <c r="AA660">
        <v>1E-3</v>
      </c>
    </row>
    <row r="661" spans="1:27" x14ac:dyDescent="0.3">
      <c r="A661" t="s">
        <v>2692</v>
      </c>
      <c r="B661" t="s">
        <v>2693</v>
      </c>
      <c r="C661" t="s">
        <v>2694</v>
      </c>
      <c r="D661" s="1" t="str">
        <f t="shared" si="80"/>
        <v>21:1191</v>
      </c>
      <c r="E661" s="1" t="str">
        <f t="shared" si="78"/>
        <v>21:0387</v>
      </c>
      <c r="F661" t="s">
        <v>2666</v>
      </c>
      <c r="G661" t="s">
        <v>2695</v>
      </c>
      <c r="I661">
        <v>65.960803799999994</v>
      </c>
      <c r="J661">
        <v>-88.165289900000005</v>
      </c>
      <c r="K661" s="1" t="str">
        <f t="shared" si="79"/>
        <v>Till</v>
      </c>
      <c r="L661" s="1" t="str">
        <f t="shared" si="81"/>
        <v>Grain Mount: 0.25 – 0.50 mm (carbon coated)</v>
      </c>
      <c r="M661">
        <v>1</v>
      </c>
      <c r="N661">
        <v>54.926000000000002</v>
      </c>
      <c r="O661">
        <v>2.8000000000000001E-2</v>
      </c>
      <c r="P661">
        <v>0.26600000000000001</v>
      </c>
      <c r="R661">
        <v>3.1E-2</v>
      </c>
      <c r="T661">
        <v>17.338999999999999</v>
      </c>
      <c r="U661">
        <v>24.812000000000001</v>
      </c>
      <c r="V661">
        <v>0.16400000000000001</v>
      </c>
      <c r="W661">
        <v>2.74</v>
      </c>
      <c r="Y661">
        <v>7.0000000000000001E-3</v>
      </c>
      <c r="Z661">
        <v>7.1999999999999995E-2</v>
      </c>
      <c r="AA661">
        <v>1E-3</v>
      </c>
    </row>
    <row r="662" spans="1:27" x14ac:dyDescent="0.3">
      <c r="A662" t="s">
        <v>2696</v>
      </c>
      <c r="B662" t="s">
        <v>2697</v>
      </c>
      <c r="C662" t="s">
        <v>2698</v>
      </c>
      <c r="D662" s="1" t="str">
        <f t="shared" si="80"/>
        <v>21:1191</v>
      </c>
      <c r="E662" s="1" t="str">
        <f t="shared" si="78"/>
        <v>21:0387</v>
      </c>
      <c r="F662" t="s">
        <v>2699</v>
      </c>
      <c r="G662" t="s">
        <v>2700</v>
      </c>
      <c r="I662">
        <v>65.918295299999997</v>
      </c>
      <c r="J662">
        <v>-88.061255900000006</v>
      </c>
      <c r="K662" s="1" t="str">
        <f t="shared" si="79"/>
        <v>Till</v>
      </c>
      <c r="L662" s="1" t="str">
        <f t="shared" si="81"/>
        <v>Grain Mount: 0.25 – 0.50 mm (carbon coated)</v>
      </c>
      <c r="M662">
        <v>1</v>
      </c>
      <c r="N662">
        <v>54.101999999999997</v>
      </c>
      <c r="O662">
        <v>6.9000000000000006E-2</v>
      </c>
      <c r="P662">
        <v>0.66100000000000003</v>
      </c>
      <c r="R662">
        <v>5.1999999999999998E-2</v>
      </c>
      <c r="T662">
        <v>16.393000000000001</v>
      </c>
      <c r="U662">
        <v>24.617999999999999</v>
      </c>
      <c r="V662">
        <v>0.20300000000000001</v>
      </c>
      <c r="W662">
        <v>3.5710000000000002</v>
      </c>
      <c r="Y662">
        <v>0.02</v>
      </c>
      <c r="Z662">
        <v>6.8000000000000005E-2</v>
      </c>
      <c r="AA662">
        <v>1E-3</v>
      </c>
    </row>
    <row r="663" spans="1:27" x14ac:dyDescent="0.3">
      <c r="A663" t="s">
        <v>2701</v>
      </c>
      <c r="B663" t="s">
        <v>2702</v>
      </c>
      <c r="C663" t="s">
        <v>2703</v>
      </c>
      <c r="D663" s="1" t="str">
        <f t="shared" si="80"/>
        <v>21:1191</v>
      </c>
      <c r="E663" s="1" t="str">
        <f t="shared" si="78"/>
        <v>21:0387</v>
      </c>
      <c r="F663" t="s">
        <v>2699</v>
      </c>
      <c r="G663" t="s">
        <v>2704</v>
      </c>
      <c r="I663">
        <v>65.918295299999997</v>
      </c>
      <c r="J663">
        <v>-88.061255900000006</v>
      </c>
      <c r="K663" s="1" t="str">
        <f t="shared" si="79"/>
        <v>Till</v>
      </c>
      <c r="L663" s="1" t="str">
        <f t="shared" si="81"/>
        <v>Grain Mount: 0.25 – 0.50 mm (carbon coated)</v>
      </c>
      <c r="M663">
        <v>1</v>
      </c>
      <c r="N663">
        <v>58.226999999999997</v>
      </c>
      <c r="O663">
        <v>0.02</v>
      </c>
      <c r="P663">
        <v>0.28999999999999998</v>
      </c>
      <c r="R663">
        <v>6.0000000000000001E-3</v>
      </c>
      <c r="T663">
        <v>23.318000000000001</v>
      </c>
      <c r="U663">
        <v>13.266999999999999</v>
      </c>
      <c r="V663">
        <v>0.13200000000000001</v>
      </c>
      <c r="W663">
        <v>2.0459999999999998</v>
      </c>
      <c r="Y663">
        <v>0.01</v>
      </c>
      <c r="Z663">
        <v>9.1999999999999998E-2</v>
      </c>
      <c r="AA663">
        <v>1.7000000000000001E-2</v>
      </c>
    </row>
    <row r="664" spans="1:27" x14ac:dyDescent="0.3">
      <c r="A664" t="s">
        <v>2705</v>
      </c>
      <c r="B664" t="s">
        <v>2706</v>
      </c>
      <c r="C664" t="s">
        <v>2707</v>
      </c>
      <c r="D664" s="1" t="str">
        <f t="shared" si="80"/>
        <v>21:1191</v>
      </c>
      <c r="E664" s="1" t="str">
        <f t="shared" si="78"/>
        <v>21:0387</v>
      </c>
      <c r="F664" t="s">
        <v>2699</v>
      </c>
      <c r="G664" t="s">
        <v>2708</v>
      </c>
      <c r="I664">
        <v>65.918295299999997</v>
      </c>
      <c r="J664">
        <v>-88.061255900000006</v>
      </c>
      <c r="K664" s="1" t="str">
        <f t="shared" si="79"/>
        <v>Till</v>
      </c>
      <c r="L664" s="1" t="str">
        <f t="shared" si="81"/>
        <v>Grain Mount: 0.25 – 0.50 mm (carbon coated)</v>
      </c>
      <c r="M664">
        <v>1</v>
      </c>
      <c r="N664">
        <v>54.582999999999998</v>
      </c>
      <c r="O664">
        <v>8.7999999999999995E-2</v>
      </c>
      <c r="P664">
        <v>0.27</v>
      </c>
      <c r="R664">
        <v>8.0000000000000002E-3</v>
      </c>
      <c r="T664">
        <v>16.541</v>
      </c>
      <c r="U664">
        <v>24.504000000000001</v>
      </c>
      <c r="V664">
        <v>0.122</v>
      </c>
      <c r="W664">
        <v>3.109</v>
      </c>
      <c r="Y664">
        <v>4.0000000000000001E-3</v>
      </c>
      <c r="Z664">
        <v>0.39900000000000002</v>
      </c>
      <c r="AA664">
        <v>1E-3</v>
      </c>
    </row>
    <row r="665" spans="1:27" x14ac:dyDescent="0.3">
      <c r="A665" t="s">
        <v>2709</v>
      </c>
      <c r="B665" t="s">
        <v>2710</v>
      </c>
      <c r="C665" t="s">
        <v>2711</v>
      </c>
      <c r="D665" s="1" t="str">
        <f t="shared" si="80"/>
        <v>21:1191</v>
      </c>
      <c r="E665" s="1" t="str">
        <f t="shared" si="78"/>
        <v>21:0387</v>
      </c>
      <c r="F665" t="s">
        <v>2712</v>
      </c>
      <c r="G665" t="s">
        <v>2713</v>
      </c>
      <c r="I665">
        <v>65.869096799999994</v>
      </c>
      <c r="J665">
        <v>-88.143050500000001</v>
      </c>
      <c r="K665" s="1" t="str">
        <f t="shared" si="79"/>
        <v>Till</v>
      </c>
      <c r="L665" s="1" t="str">
        <f t="shared" si="81"/>
        <v>Grain Mount: 0.25 – 0.50 mm (carbon coated)</v>
      </c>
      <c r="M665">
        <v>1</v>
      </c>
      <c r="N665">
        <v>54.649000000000001</v>
      </c>
      <c r="O665">
        <v>0.02</v>
      </c>
      <c r="P665">
        <v>0.53500000000000003</v>
      </c>
      <c r="R665">
        <v>3.0000000000000001E-3</v>
      </c>
      <c r="T665">
        <v>16.890999999999998</v>
      </c>
      <c r="U665">
        <v>24.498000000000001</v>
      </c>
      <c r="V665">
        <v>0.97</v>
      </c>
      <c r="W665">
        <v>2.6110000000000002</v>
      </c>
      <c r="Y665">
        <v>1E-3</v>
      </c>
      <c r="Z665">
        <v>0.152</v>
      </c>
      <c r="AA665">
        <v>1E-3</v>
      </c>
    </row>
    <row r="666" spans="1:27" x14ac:dyDescent="0.3">
      <c r="A666" t="s">
        <v>2714</v>
      </c>
      <c r="B666" t="s">
        <v>2715</v>
      </c>
      <c r="C666" t="s">
        <v>2716</v>
      </c>
      <c r="D666" s="1" t="str">
        <f t="shared" si="80"/>
        <v>21:1191</v>
      </c>
      <c r="E666" s="1" t="str">
        <f t="shared" si="78"/>
        <v>21:0387</v>
      </c>
      <c r="F666" t="s">
        <v>2712</v>
      </c>
      <c r="G666" t="s">
        <v>2717</v>
      </c>
      <c r="I666">
        <v>65.869096799999994</v>
      </c>
      <c r="J666">
        <v>-88.143050500000001</v>
      </c>
      <c r="K666" s="1" t="str">
        <f t="shared" si="79"/>
        <v>Till</v>
      </c>
      <c r="L666" s="1" t="str">
        <f t="shared" si="81"/>
        <v>Grain Mount: 0.25 – 0.50 mm (carbon coated)</v>
      </c>
      <c r="M666">
        <v>1</v>
      </c>
      <c r="N666">
        <v>54.741999999999997</v>
      </c>
      <c r="O666">
        <v>2.9000000000000001E-2</v>
      </c>
      <c r="P666">
        <v>0.31</v>
      </c>
      <c r="R666">
        <v>1.0999999999999999E-2</v>
      </c>
      <c r="T666">
        <v>16.843</v>
      </c>
      <c r="U666">
        <v>24.896999999999998</v>
      </c>
      <c r="V666">
        <v>0.373</v>
      </c>
      <c r="W666">
        <v>2.8370000000000002</v>
      </c>
      <c r="Y666">
        <v>1E-3</v>
      </c>
      <c r="Z666">
        <v>6.2E-2</v>
      </c>
      <c r="AA666">
        <v>1E-3</v>
      </c>
    </row>
    <row r="667" spans="1:27" x14ac:dyDescent="0.3">
      <c r="A667" t="s">
        <v>2718</v>
      </c>
      <c r="B667" t="s">
        <v>2719</v>
      </c>
      <c r="C667" t="s">
        <v>2720</v>
      </c>
      <c r="D667" s="1" t="str">
        <f t="shared" si="80"/>
        <v>21:1191</v>
      </c>
      <c r="E667" s="1" t="str">
        <f t="shared" si="78"/>
        <v>21:0387</v>
      </c>
      <c r="F667" t="s">
        <v>2712</v>
      </c>
      <c r="G667" t="s">
        <v>2721</v>
      </c>
      <c r="I667">
        <v>65.869096799999994</v>
      </c>
      <c r="J667">
        <v>-88.143050500000001</v>
      </c>
      <c r="K667" s="1" t="str">
        <f t="shared" si="79"/>
        <v>Till</v>
      </c>
      <c r="L667" s="1" t="str">
        <f t="shared" si="81"/>
        <v>Grain Mount: 0.25 – 0.50 mm (carbon coated)</v>
      </c>
      <c r="M667">
        <v>1</v>
      </c>
      <c r="N667">
        <v>54.283000000000001</v>
      </c>
      <c r="O667">
        <v>7.0000000000000007E-2</v>
      </c>
      <c r="P667">
        <v>0.75</v>
      </c>
      <c r="R667">
        <v>1E-3</v>
      </c>
      <c r="T667">
        <v>17.527999999999999</v>
      </c>
      <c r="U667">
        <v>25.030999999999999</v>
      </c>
      <c r="V667">
        <v>0.46800000000000003</v>
      </c>
      <c r="W667">
        <v>1.623</v>
      </c>
      <c r="Y667">
        <v>2E-3</v>
      </c>
      <c r="Z667">
        <v>1.6E-2</v>
      </c>
      <c r="AA667">
        <v>1E-3</v>
      </c>
    </row>
    <row r="668" spans="1:27" x14ac:dyDescent="0.3">
      <c r="A668" t="s">
        <v>2722</v>
      </c>
      <c r="B668" t="s">
        <v>2723</v>
      </c>
      <c r="C668" t="s">
        <v>2724</v>
      </c>
      <c r="D668" s="1" t="str">
        <f t="shared" si="80"/>
        <v>21:1191</v>
      </c>
      <c r="E668" s="1" t="str">
        <f t="shared" si="78"/>
        <v>21:0387</v>
      </c>
      <c r="F668" t="s">
        <v>2712</v>
      </c>
      <c r="G668" t="s">
        <v>2725</v>
      </c>
      <c r="I668">
        <v>65.869096799999994</v>
      </c>
      <c r="J668">
        <v>-88.143050500000001</v>
      </c>
      <c r="K668" s="1" t="str">
        <f t="shared" si="79"/>
        <v>Till</v>
      </c>
      <c r="L668" s="1" t="str">
        <f t="shared" si="81"/>
        <v>Grain Mount: 0.25 – 0.50 mm (carbon coated)</v>
      </c>
      <c r="M668">
        <v>1</v>
      </c>
      <c r="N668">
        <v>55.1</v>
      </c>
      <c r="O668">
        <v>1.0999999999999999E-2</v>
      </c>
      <c r="P668">
        <v>0.51</v>
      </c>
      <c r="R668">
        <v>6.0000000000000001E-3</v>
      </c>
      <c r="T668">
        <v>17.3</v>
      </c>
      <c r="U668">
        <v>25.100999999999999</v>
      </c>
      <c r="V668">
        <v>0.36399999999999999</v>
      </c>
      <c r="W668">
        <v>1.7170000000000001</v>
      </c>
      <c r="Y668">
        <v>8.9999999999999993E-3</v>
      </c>
      <c r="Z668">
        <v>0.22</v>
      </c>
      <c r="AA668">
        <v>1E-3</v>
      </c>
    </row>
    <row r="669" spans="1:27" x14ac:dyDescent="0.3">
      <c r="A669" t="s">
        <v>2726</v>
      </c>
      <c r="B669" t="s">
        <v>2727</v>
      </c>
      <c r="C669" t="s">
        <v>2728</v>
      </c>
      <c r="D669" s="1" t="str">
        <f t="shared" si="80"/>
        <v>21:1191</v>
      </c>
      <c r="E669" s="1" t="str">
        <f t="shared" si="78"/>
        <v>21:0387</v>
      </c>
      <c r="F669" t="s">
        <v>2729</v>
      </c>
      <c r="G669" t="s">
        <v>2730</v>
      </c>
      <c r="I669">
        <v>65.819798599999999</v>
      </c>
      <c r="J669">
        <v>-88.041296299999999</v>
      </c>
      <c r="K669" s="1" t="str">
        <f t="shared" si="79"/>
        <v>Till</v>
      </c>
      <c r="L669" s="1" t="str">
        <f t="shared" si="81"/>
        <v>Grain Mount: 0.25 – 0.50 mm (carbon coated)</v>
      </c>
      <c r="M669">
        <v>1</v>
      </c>
      <c r="N669">
        <v>54.302</v>
      </c>
      <c r="O669">
        <v>1.4999999999999999E-2</v>
      </c>
      <c r="P669">
        <v>0.43099999999999999</v>
      </c>
      <c r="R669">
        <v>0.217</v>
      </c>
      <c r="T669">
        <v>16.544</v>
      </c>
      <c r="U669">
        <v>23.31</v>
      </c>
      <c r="V669">
        <v>0.187</v>
      </c>
      <c r="W669">
        <v>4.4029999999999996</v>
      </c>
      <c r="Y669">
        <v>4.5999999999999999E-2</v>
      </c>
      <c r="Z669">
        <v>0.36099999999999999</v>
      </c>
      <c r="AA669">
        <v>1E-3</v>
      </c>
    </row>
    <row r="670" spans="1:27" x14ac:dyDescent="0.3">
      <c r="A670" t="s">
        <v>2731</v>
      </c>
      <c r="B670" t="s">
        <v>2732</v>
      </c>
      <c r="C670" t="s">
        <v>2733</v>
      </c>
      <c r="D670" s="1" t="str">
        <f t="shared" si="80"/>
        <v>21:1191</v>
      </c>
      <c r="E670" s="1" t="str">
        <f t="shared" si="78"/>
        <v>21:0387</v>
      </c>
      <c r="F670" t="s">
        <v>2729</v>
      </c>
      <c r="G670" t="s">
        <v>2734</v>
      </c>
      <c r="I670">
        <v>65.819798599999999</v>
      </c>
      <c r="J670">
        <v>-88.041296299999999</v>
      </c>
      <c r="K670" s="1" t="str">
        <f t="shared" si="79"/>
        <v>Till</v>
      </c>
      <c r="L670" s="1" t="str">
        <f t="shared" si="81"/>
        <v>Grain Mount: 0.25 – 0.50 mm (carbon coated)</v>
      </c>
      <c r="M670">
        <v>1</v>
      </c>
      <c r="N670">
        <v>39.469000000000001</v>
      </c>
      <c r="O670">
        <v>2.4E-2</v>
      </c>
      <c r="P670">
        <v>31.036999999999999</v>
      </c>
      <c r="R670">
        <v>7.0000000000000001E-3</v>
      </c>
      <c r="T670">
        <v>2.5999999999999999E-2</v>
      </c>
      <c r="U670">
        <v>24.111000000000001</v>
      </c>
      <c r="V670">
        <v>8.3000000000000004E-2</v>
      </c>
      <c r="W670">
        <v>3.8610000000000002</v>
      </c>
      <c r="Y670">
        <v>8.0000000000000002E-3</v>
      </c>
      <c r="Z670">
        <v>1E-3</v>
      </c>
      <c r="AA670">
        <v>1E-3</v>
      </c>
    </row>
    <row r="671" spans="1:27" x14ac:dyDescent="0.3">
      <c r="A671" t="s">
        <v>2735</v>
      </c>
      <c r="B671" t="s">
        <v>2736</v>
      </c>
      <c r="C671" t="s">
        <v>2737</v>
      </c>
      <c r="D671" s="1" t="str">
        <f t="shared" si="80"/>
        <v>21:1191</v>
      </c>
      <c r="E671" s="1" t="str">
        <f t="shared" si="78"/>
        <v>21:0387</v>
      </c>
      <c r="F671" t="s">
        <v>2729</v>
      </c>
      <c r="G671" t="s">
        <v>2738</v>
      </c>
      <c r="I671">
        <v>65.819798599999999</v>
      </c>
      <c r="J671">
        <v>-88.041296299999999</v>
      </c>
      <c r="K671" s="1" t="str">
        <f t="shared" si="79"/>
        <v>Till</v>
      </c>
      <c r="L671" s="1" t="str">
        <f t="shared" si="81"/>
        <v>Grain Mount: 0.25 – 0.50 mm (carbon coated)</v>
      </c>
      <c r="M671">
        <v>1</v>
      </c>
      <c r="N671">
        <v>38.868000000000002</v>
      </c>
      <c r="O671">
        <v>0.29799999999999999</v>
      </c>
      <c r="P671">
        <v>19.465</v>
      </c>
      <c r="R671">
        <v>5.0000000000000001E-3</v>
      </c>
      <c r="T671">
        <v>0.122</v>
      </c>
      <c r="U671">
        <v>36.08</v>
      </c>
      <c r="V671">
        <v>0.33400000000000002</v>
      </c>
      <c r="W671">
        <v>4.4809999999999999</v>
      </c>
      <c r="Y671">
        <v>1E-3</v>
      </c>
      <c r="Z671">
        <v>8.9999999999999993E-3</v>
      </c>
      <c r="AA671">
        <v>1E-3</v>
      </c>
    </row>
    <row r="672" spans="1:27" x14ac:dyDescent="0.3">
      <c r="A672" t="s">
        <v>2739</v>
      </c>
      <c r="B672" t="s">
        <v>2740</v>
      </c>
      <c r="C672" t="s">
        <v>2741</v>
      </c>
      <c r="D672" s="1" t="str">
        <f t="shared" si="80"/>
        <v>21:1191</v>
      </c>
      <c r="E672" s="1" t="str">
        <f t="shared" si="78"/>
        <v>21:0387</v>
      </c>
      <c r="F672" t="s">
        <v>2729</v>
      </c>
      <c r="G672" t="s">
        <v>2742</v>
      </c>
      <c r="I672">
        <v>65.819798599999999</v>
      </c>
      <c r="J672">
        <v>-88.041296299999999</v>
      </c>
      <c r="K672" s="1" t="str">
        <f t="shared" si="79"/>
        <v>Till</v>
      </c>
      <c r="L672" s="1" t="str">
        <f t="shared" si="81"/>
        <v>Grain Mount: 0.25 – 0.50 mm (carbon coated)</v>
      </c>
      <c r="M672">
        <v>1</v>
      </c>
      <c r="N672">
        <v>53.951000000000001</v>
      </c>
      <c r="O672">
        <v>5.0999999999999997E-2</v>
      </c>
      <c r="P672">
        <v>0.79400000000000004</v>
      </c>
      <c r="R672">
        <v>4.0000000000000001E-3</v>
      </c>
      <c r="T672">
        <v>16.128</v>
      </c>
      <c r="U672">
        <v>24.513000000000002</v>
      </c>
      <c r="V672">
        <v>0.45600000000000002</v>
      </c>
      <c r="W672">
        <v>2.9969999999999999</v>
      </c>
      <c r="Y672">
        <v>1E-3</v>
      </c>
      <c r="Z672">
        <v>0.33700000000000002</v>
      </c>
      <c r="AA672">
        <v>1E-3</v>
      </c>
    </row>
    <row r="673" spans="1:27" x14ac:dyDescent="0.3">
      <c r="A673" t="s">
        <v>2743</v>
      </c>
      <c r="B673" t="s">
        <v>2744</v>
      </c>
      <c r="C673" t="s">
        <v>2745</v>
      </c>
      <c r="D673" s="1" t="str">
        <f t="shared" si="80"/>
        <v>21:1191</v>
      </c>
      <c r="E673" s="1" t="str">
        <f t="shared" si="78"/>
        <v>21:0387</v>
      </c>
      <c r="F673" t="s">
        <v>2746</v>
      </c>
      <c r="G673" t="s">
        <v>2747</v>
      </c>
      <c r="I673">
        <v>65.766110400000002</v>
      </c>
      <c r="J673">
        <v>-88.020927099999994</v>
      </c>
      <c r="K673" s="1" t="str">
        <f t="shared" si="79"/>
        <v>Till</v>
      </c>
      <c r="L673" s="1" t="str">
        <f t="shared" si="81"/>
        <v>Grain Mount: 0.25 – 0.50 mm (carbon coated)</v>
      </c>
      <c r="M673">
        <v>1</v>
      </c>
      <c r="N673">
        <v>54.856000000000002</v>
      </c>
      <c r="O673">
        <v>6.2E-2</v>
      </c>
      <c r="P673">
        <v>0.221</v>
      </c>
      <c r="R673">
        <v>2.5000000000000001E-2</v>
      </c>
      <c r="T673">
        <v>17.63</v>
      </c>
      <c r="U673">
        <v>25.059000000000001</v>
      </c>
      <c r="V673">
        <v>0.11600000000000001</v>
      </c>
      <c r="W673">
        <v>1.7649999999999999</v>
      </c>
      <c r="Y673">
        <v>8.9999999999999993E-3</v>
      </c>
      <c r="Z673">
        <v>3.9E-2</v>
      </c>
      <c r="AA673">
        <v>1E-3</v>
      </c>
    </row>
    <row r="674" spans="1:27" x14ac:dyDescent="0.3">
      <c r="A674" t="s">
        <v>2748</v>
      </c>
      <c r="B674" t="s">
        <v>2749</v>
      </c>
      <c r="C674" t="s">
        <v>2750</v>
      </c>
      <c r="D674" s="1" t="str">
        <f t="shared" si="80"/>
        <v>21:1191</v>
      </c>
      <c r="E674" s="1" t="str">
        <f t="shared" si="78"/>
        <v>21:0387</v>
      </c>
      <c r="F674" t="s">
        <v>2751</v>
      </c>
      <c r="G674" t="s">
        <v>2752</v>
      </c>
      <c r="I674">
        <v>65.772890399999994</v>
      </c>
      <c r="J674">
        <v>-87.833748499999999</v>
      </c>
      <c r="K674" s="1" t="str">
        <f t="shared" si="79"/>
        <v>Till</v>
      </c>
      <c r="L674" s="1" t="str">
        <f t="shared" si="81"/>
        <v>Grain Mount: 0.25 – 0.50 mm (carbon coated)</v>
      </c>
      <c r="M674">
        <v>1</v>
      </c>
      <c r="N674">
        <v>54.713000000000001</v>
      </c>
      <c r="O674">
        <v>2.3E-2</v>
      </c>
      <c r="P674">
        <v>0.28599999999999998</v>
      </c>
      <c r="R674">
        <v>5.6000000000000001E-2</v>
      </c>
      <c r="T674">
        <v>17.582999999999998</v>
      </c>
      <c r="U674">
        <v>24.565000000000001</v>
      </c>
      <c r="V674">
        <v>0.129</v>
      </c>
      <c r="W674">
        <v>2.302</v>
      </c>
      <c r="Y674">
        <v>5.5E-2</v>
      </c>
      <c r="Z674">
        <v>6.0999999999999999E-2</v>
      </c>
      <c r="AA674">
        <v>1E-3</v>
      </c>
    </row>
    <row r="675" spans="1:27" x14ac:dyDescent="0.3">
      <c r="A675" t="s">
        <v>2753</v>
      </c>
      <c r="B675" t="s">
        <v>2754</v>
      </c>
      <c r="C675" t="s">
        <v>2755</v>
      </c>
      <c r="D675" s="1" t="str">
        <f t="shared" si="80"/>
        <v>21:1191</v>
      </c>
      <c r="E675" s="1" t="str">
        <f t="shared" si="78"/>
        <v>21:0387</v>
      </c>
      <c r="F675" t="s">
        <v>2751</v>
      </c>
      <c r="G675" t="s">
        <v>2756</v>
      </c>
      <c r="I675">
        <v>65.772890399999994</v>
      </c>
      <c r="J675">
        <v>-87.833748499999999</v>
      </c>
      <c r="K675" s="1" t="str">
        <f t="shared" si="79"/>
        <v>Till</v>
      </c>
      <c r="L675" s="1" t="str">
        <f t="shared" si="81"/>
        <v>Grain Mount: 0.25 – 0.50 mm (carbon coated)</v>
      </c>
      <c r="M675">
        <v>1</v>
      </c>
      <c r="N675">
        <v>54.484000000000002</v>
      </c>
      <c r="O675">
        <v>2.9000000000000001E-2</v>
      </c>
      <c r="P675">
        <v>0.16700000000000001</v>
      </c>
      <c r="R675">
        <v>3.5999999999999997E-2</v>
      </c>
      <c r="T675">
        <v>16.638000000000002</v>
      </c>
      <c r="U675">
        <v>24.766999999999999</v>
      </c>
      <c r="V675">
        <v>0.23499999999999999</v>
      </c>
      <c r="W675">
        <v>3.3450000000000002</v>
      </c>
      <c r="Y675">
        <v>6.0000000000000001E-3</v>
      </c>
      <c r="Z675">
        <v>8.8999999999999996E-2</v>
      </c>
      <c r="AA675">
        <v>1E-3</v>
      </c>
    </row>
    <row r="676" spans="1:27" x14ac:dyDescent="0.3">
      <c r="A676" t="s">
        <v>2757</v>
      </c>
      <c r="B676" t="s">
        <v>2758</v>
      </c>
      <c r="C676" t="s">
        <v>2759</v>
      </c>
      <c r="D676" s="1" t="str">
        <f t="shared" si="80"/>
        <v>21:1191</v>
      </c>
      <c r="E676" s="1" t="str">
        <f t="shared" si="78"/>
        <v>21:0387</v>
      </c>
      <c r="F676" t="s">
        <v>2751</v>
      </c>
      <c r="G676" t="s">
        <v>2760</v>
      </c>
      <c r="I676">
        <v>65.772890399999994</v>
      </c>
      <c r="J676">
        <v>-87.833748499999999</v>
      </c>
      <c r="K676" s="1" t="str">
        <f t="shared" si="79"/>
        <v>Till</v>
      </c>
      <c r="L676" s="1" t="str">
        <f t="shared" ref="L676:L707" si="82">HYPERLINK("http://geochem.nrcan.gc.ca/cdogs/content/kwd/kwd080107_e.htm", "Grain Mount: 0.25 – 0.50 mm (carbon coated)")</f>
        <v>Grain Mount: 0.25 – 0.50 mm (carbon coated)</v>
      </c>
      <c r="M676">
        <v>1</v>
      </c>
      <c r="N676">
        <v>53.765000000000001</v>
      </c>
      <c r="O676">
        <v>0.104</v>
      </c>
      <c r="P676">
        <v>0.82599999999999996</v>
      </c>
      <c r="R676">
        <v>2.8000000000000001E-2</v>
      </c>
      <c r="T676">
        <v>17.260000000000002</v>
      </c>
      <c r="U676">
        <v>24.739000000000001</v>
      </c>
      <c r="V676">
        <v>0.15</v>
      </c>
      <c r="W676">
        <v>2.4550000000000001</v>
      </c>
      <c r="Y676">
        <v>1.6E-2</v>
      </c>
      <c r="Z676">
        <v>3.5000000000000003E-2</v>
      </c>
      <c r="AA676">
        <v>1E-3</v>
      </c>
    </row>
    <row r="677" spans="1:27" x14ac:dyDescent="0.3">
      <c r="A677" t="s">
        <v>2761</v>
      </c>
      <c r="B677" t="s">
        <v>2762</v>
      </c>
      <c r="C677" t="s">
        <v>2763</v>
      </c>
      <c r="D677" s="1" t="str">
        <f t="shared" si="80"/>
        <v>21:1191</v>
      </c>
      <c r="E677" s="1" t="str">
        <f t="shared" si="78"/>
        <v>21:0387</v>
      </c>
      <c r="F677" t="s">
        <v>2751</v>
      </c>
      <c r="G677" t="s">
        <v>2764</v>
      </c>
      <c r="I677">
        <v>65.772890399999994</v>
      </c>
      <c r="J677">
        <v>-87.833748499999999</v>
      </c>
      <c r="K677" s="1" t="str">
        <f t="shared" si="79"/>
        <v>Till</v>
      </c>
      <c r="L677" s="1" t="str">
        <f t="shared" si="82"/>
        <v>Grain Mount: 0.25 – 0.50 mm (carbon coated)</v>
      </c>
      <c r="M677">
        <v>1</v>
      </c>
      <c r="N677">
        <v>54.238999999999997</v>
      </c>
      <c r="O677">
        <v>4.2999999999999997E-2</v>
      </c>
      <c r="P677">
        <v>0.33700000000000002</v>
      </c>
      <c r="R677">
        <v>6.8000000000000005E-2</v>
      </c>
      <c r="T677">
        <v>16.236000000000001</v>
      </c>
      <c r="U677">
        <v>24.596</v>
      </c>
      <c r="V677">
        <v>0.2</v>
      </c>
      <c r="W677">
        <v>3.7650000000000001</v>
      </c>
      <c r="Y677">
        <v>3.5999999999999997E-2</v>
      </c>
      <c r="Z677">
        <v>0.1</v>
      </c>
      <c r="AA677">
        <v>1E-3</v>
      </c>
    </row>
    <row r="678" spans="1:27" x14ac:dyDescent="0.3">
      <c r="A678" t="s">
        <v>2765</v>
      </c>
      <c r="B678" t="s">
        <v>2766</v>
      </c>
      <c r="C678" t="s">
        <v>2767</v>
      </c>
      <c r="D678" s="1" t="str">
        <f t="shared" si="80"/>
        <v>21:1191</v>
      </c>
      <c r="E678" s="1" t="str">
        <f t="shared" si="78"/>
        <v>21:0387</v>
      </c>
      <c r="F678" t="s">
        <v>2751</v>
      </c>
      <c r="G678" t="s">
        <v>2768</v>
      </c>
      <c r="I678">
        <v>65.772890399999994</v>
      </c>
      <c r="J678">
        <v>-87.833748499999999</v>
      </c>
      <c r="K678" s="1" t="str">
        <f t="shared" si="79"/>
        <v>Till</v>
      </c>
      <c r="L678" s="1" t="str">
        <f t="shared" si="82"/>
        <v>Grain Mount: 0.25 – 0.50 mm (carbon coated)</v>
      </c>
      <c r="M678">
        <v>1</v>
      </c>
      <c r="N678">
        <v>54.543999999999997</v>
      </c>
      <c r="O678">
        <v>3.7999999999999999E-2</v>
      </c>
      <c r="P678">
        <v>0.124</v>
      </c>
      <c r="R678">
        <v>2.5000000000000001E-2</v>
      </c>
      <c r="T678">
        <v>16.957999999999998</v>
      </c>
      <c r="U678">
        <v>24.963999999999999</v>
      </c>
      <c r="V678">
        <v>0.19400000000000001</v>
      </c>
      <c r="W678">
        <v>2.5720000000000001</v>
      </c>
      <c r="Y678">
        <v>8.9999999999999993E-3</v>
      </c>
      <c r="Z678">
        <v>7.0000000000000007E-2</v>
      </c>
      <c r="AA678">
        <v>1E-3</v>
      </c>
    </row>
    <row r="679" spans="1:27" x14ac:dyDescent="0.3">
      <c r="A679" t="s">
        <v>2769</v>
      </c>
      <c r="B679" t="s">
        <v>2770</v>
      </c>
      <c r="C679" t="s">
        <v>2771</v>
      </c>
      <c r="D679" s="1" t="str">
        <f t="shared" si="80"/>
        <v>21:1191</v>
      </c>
      <c r="E679" s="1" t="str">
        <f t="shared" si="78"/>
        <v>21:0387</v>
      </c>
      <c r="F679" t="s">
        <v>2772</v>
      </c>
      <c r="G679" t="s">
        <v>2773</v>
      </c>
      <c r="I679">
        <v>66.731746599999994</v>
      </c>
      <c r="J679">
        <v>-89.533250100000004</v>
      </c>
      <c r="K679" s="1" t="str">
        <f t="shared" si="79"/>
        <v>Till</v>
      </c>
      <c r="L679" s="1" t="str">
        <f t="shared" si="82"/>
        <v>Grain Mount: 0.25 – 0.50 mm (carbon coated)</v>
      </c>
      <c r="M679">
        <v>1</v>
      </c>
      <c r="N679">
        <v>38.055</v>
      </c>
      <c r="O679">
        <v>5.0000000000000001E-3</v>
      </c>
      <c r="P679">
        <v>31.895</v>
      </c>
      <c r="R679">
        <v>1E-3</v>
      </c>
      <c r="T679">
        <v>0.15</v>
      </c>
      <c r="U679">
        <v>23.609000000000002</v>
      </c>
      <c r="V679">
        <v>0.40300000000000002</v>
      </c>
      <c r="W679">
        <v>1.0620000000000001</v>
      </c>
      <c r="Y679">
        <v>6.0000000000000001E-3</v>
      </c>
      <c r="Z679">
        <v>1E-3</v>
      </c>
      <c r="AA679">
        <v>1E-3</v>
      </c>
    </row>
    <row r="680" spans="1:27" x14ac:dyDescent="0.3">
      <c r="A680" t="s">
        <v>2774</v>
      </c>
      <c r="B680" t="s">
        <v>2775</v>
      </c>
      <c r="C680" t="s">
        <v>2776</v>
      </c>
      <c r="D680" s="1" t="str">
        <f t="shared" si="80"/>
        <v>21:1191</v>
      </c>
      <c r="E680" s="1" t="str">
        <f t="shared" si="78"/>
        <v>21:0387</v>
      </c>
      <c r="F680" t="s">
        <v>2777</v>
      </c>
      <c r="G680" t="s">
        <v>2778</v>
      </c>
      <c r="I680">
        <v>66.748806200000004</v>
      </c>
      <c r="J680">
        <v>-89.352201600000001</v>
      </c>
      <c r="K680" s="1" t="str">
        <f t="shared" si="79"/>
        <v>Till</v>
      </c>
      <c r="L680" s="1" t="str">
        <f t="shared" si="82"/>
        <v>Grain Mount: 0.25 – 0.50 mm (carbon coated)</v>
      </c>
      <c r="M680">
        <v>1</v>
      </c>
      <c r="N680">
        <v>54.930999999999997</v>
      </c>
      <c r="O680">
        <v>2E-3</v>
      </c>
      <c r="P680">
        <v>0.13900000000000001</v>
      </c>
      <c r="R680">
        <v>0.40699999999999997</v>
      </c>
      <c r="T680">
        <v>17.135999999999999</v>
      </c>
      <c r="U680">
        <v>25.158999999999999</v>
      </c>
      <c r="V680">
        <v>0.42499999999999999</v>
      </c>
      <c r="W680">
        <v>1.581</v>
      </c>
      <c r="Y680">
        <v>1E-3</v>
      </c>
      <c r="Z680">
        <v>0.183</v>
      </c>
      <c r="AA680">
        <v>1E-3</v>
      </c>
    </row>
    <row r="681" spans="1:27" x14ac:dyDescent="0.3">
      <c r="A681" t="s">
        <v>2779</v>
      </c>
      <c r="B681" t="s">
        <v>2780</v>
      </c>
      <c r="C681" t="s">
        <v>2781</v>
      </c>
      <c r="D681" s="1" t="str">
        <f t="shared" si="80"/>
        <v>21:1191</v>
      </c>
      <c r="E681" s="1" t="str">
        <f t="shared" si="78"/>
        <v>21:0387</v>
      </c>
      <c r="F681" t="s">
        <v>2777</v>
      </c>
      <c r="G681" t="s">
        <v>2782</v>
      </c>
      <c r="I681">
        <v>66.748806200000004</v>
      </c>
      <c r="J681">
        <v>-89.352201600000001</v>
      </c>
      <c r="K681" s="1" t="str">
        <f t="shared" si="79"/>
        <v>Till</v>
      </c>
      <c r="L681" s="1" t="str">
        <f t="shared" si="82"/>
        <v>Grain Mount: 0.25 – 0.50 mm (carbon coated)</v>
      </c>
      <c r="M681">
        <v>1</v>
      </c>
      <c r="N681">
        <v>38.225000000000001</v>
      </c>
      <c r="O681">
        <v>1.4E-2</v>
      </c>
      <c r="P681">
        <v>26.388000000000002</v>
      </c>
      <c r="R681">
        <v>5.0000000000000001E-3</v>
      </c>
      <c r="T681">
        <v>6.0000000000000001E-3</v>
      </c>
      <c r="U681">
        <v>23.641999999999999</v>
      </c>
      <c r="V681">
        <v>6.4000000000000001E-2</v>
      </c>
      <c r="W681">
        <v>9.2750000000000004</v>
      </c>
      <c r="Y681">
        <v>1E-3</v>
      </c>
      <c r="Z681">
        <v>1E-3</v>
      </c>
      <c r="AA681">
        <v>1E-3</v>
      </c>
    </row>
    <row r="682" spans="1:27" x14ac:dyDescent="0.3">
      <c r="A682" t="s">
        <v>2783</v>
      </c>
      <c r="B682" t="s">
        <v>2784</v>
      </c>
      <c r="C682" t="s">
        <v>2785</v>
      </c>
      <c r="D682" s="1" t="str">
        <f t="shared" si="80"/>
        <v>21:1191</v>
      </c>
      <c r="E682" s="1" t="str">
        <f t="shared" si="78"/>
        <v>21:0387</v>
      </c>
      <c r="F682" t="s">
        <v>2786</v>
      </c>
      <c r="G682" t="s">
        <v>2787</v>
      </c>
      <c r="I682">
        <v>66.615850300000005</v>
      </c>
      <c r="J682">
        <v>-89.865188700000004</v>
      </c>
      <c r="K682" s="1" t="str">
        <f t="shared" si="79"/>
        <v>Till</v>
      </c>
      <c r="L682" s="1" t="str">
        <f t="shared" si="82"/>
        <v>Grain Mount: 0.25 – 0.50 mm (carbon coated)</v>
      </c>
      <c r="M682">
        <v>1</v>
      </c>
      <c r="N682">
        <v>53.976999999999997</v>
      </c>
      <c r="O682">
        <v>1.7999999999999999E-2</v>
      </c>
      <c r="P682">
        <v>0.27600000000000002</v>
      </c>
      <c r="R682">
        <v>1E-3</v>
      </c>
      <c r="T682">
        <v>14.999000000000001</v>
      </c>
      <c r="U682">
        <v>25.111000000000001</v>
      </c>
      <c r="V682">
        <v>0.32600000000000001</v>
      </c>
      <c r="W682">
        <v>4.9989999999999997</v>
      </c>
      <c r="Y682">
        <v>1E-3</v>
      </c>
      <c r="Z682">
        <v>7.4999999999999997E-2</v>
      </c>
      <c r="AA682">
        <v>1E-3</v>
      </c>
    </row>
    <row r="683" spans="1:27" x14ac:dyDescent="0.3">
      <c r="A683" t="s">
        <v>2788</v>
      </c>
      <c r="B683" t="s">
        <v>2789</v>
      </c>
      <c r="C683" t="s">
        <v>2790</v>
      </c>
      <c r="D683" s="1" t="str">
        <f t="shared" si="80"/>
        <v>21:1191</v>
      </c>
      <c r="E683" s="1" t="str">
        <f t="shared" si="78"/>
        <v>21:0387</v>
      </c>
      <c r="F683" t="s">
        <v>2791</v>
      </c>
      <c r="G683" t="s">
        <v>2792</v>
      </c>
      <c r="I683">
        <v>66.305770899999999</v>
      </c>
      <c r="J683">
        <v>-89.562756199999995</v>
      </c>
      <c r="K683" s="1" t="str">
        <f t="shared" si="79"/>
        <v>Till</v>
      </c>
      <c r="L683" s="1" t="str">
        <f t="shared" si="82"/>
        <v>Grain Mount: 0.25 – 0.50 mm (carbon coated)</v>
      </c>
      <c r="M683">
        <v>1</v>
      </c>
      <c r="N683">
        <v>39.012999999999998</v>
      </c>
      <c r="O683">
        <v>3.0000000000000001E-3</v>
      </c>
      <c r="P683">
        <v>23.16</v>
      </c>
      <c r="R683">
        <v>1E-3</v>
      </c>
      <c r="T683">
        <v>1E-3</v>
      </c>
      <c r="U683">
        <v>37.152999999999999</v>
      </c>
      <c r="V683">
        <v>0.34899999999999998</v>
      </c>
      <c r="W683">
        <v>0.33800000000000002</v>
      </c>
      <c r="Y683">
        <v>8.9999999999999993E-3</v>
      </c>
      <c r="Z683">
        <v>1E-3</v>
      </c>
      <c r="AA683">
        <v>1E-3</v>
      </c>
    </row>
    <row r="684" spans="1:27" x14ac:dyDescent="0.3">
      <c r="A684" t="s">
        <v>2793</v>
      </c>
      <c r="B684" t="s">
        <v>2794</v>
      </c>
      <c r="C684" t="s">
        <v>2795</v>
      </c>
      <c r="D684" s="1" t="str">
        <f t="shared" si="80"/>
        <v>21:1191</v>
      </c>
      <c r="E684" s="1" t="str">
        <f t="shared" si="78"/>
        <v>21:0387</v>
      </c>
      <c r="F684" t="s">
        <v>2791</v>
      </c>
      <c r="G684" t="s">
        <v>2796</v>
      </c>
      <c r="I684">
        <v>66.305770899999999</v>
      </c>
      <c r="J684">
        <v>-89.562756199999995</v>
      </c>
      <c r="K684" s="1" t="str">
        <f t="shared" si="79"/>
        <v>Till</v>
      </c>
      <c r="L684" s="1" t="str">
        <f t="shared" si="82"/>
        <v>Grain Mount: 0.25 – 0.50 mm (carbon coated)</v>
      </c>
      <c r="M684">
        <v>1</v>
      </c>
      <c r="N684">
        <v>57.792000000000002</v>
      </c>
      <c r="O684">
        <v>2.7E-2</v>
      </c>
      <c r="P684">
        <v>9.4E-2</v>
      </c>
      <c r="R684">
        <v>0.10299999999999999</v>
      </c>
      <c r="T684">
        <v>34.393999999999998</v>
      </c>
      <c r="U684">
        <v>0.104</v>
      </c>
      <c r="V684">
        <v>0.128</v>
      </c>
      <c r="W684">
        <v>6.923</v>
      </c>
      <c r="Y684">
        <v>9.5000000000000001E-2</v>
      </c>
      <c r="Z684">
        <v>1E-3</v>
      </c>
      <c r="AA684">
        <v>1E-3</v>
      </c>
    </row>
    <row r="685" spans="1:27" x14ac:dyDescent="0.3">
      <c r="A685" t="s">
        <v>2797</v>
      </c>
      <c r="B685" t="s">
        <v>2798</v>
      </c>
      <c r="C685" t="s">
        <v>2799</v>
      </c>
      <c r="D685" s="1" t="str">
        <f t="shared" si="80"/>
        <v>21:1191</v>
      </c>
      <c r="E685" s="1" t="str">
        <f t="shared" si="78"/>
        <v>21:0387</v>
      </c>
      <c r="F685" t="s">
        <v>2791</v>
      </c>
      <c r="G685" t="s">
        <v>2800</v>
      </c>
      <c r="I685">
        <v>66.305770899999999</v>
      </c>
      <c r="J685">
        <v>-89.562756199999995</v>
      </c>
      <c r="K685" s="1" t="str">
        <f t="shared" si="79"/>
        <v>Till</v>
      </c>
      <c r="L685" s="1" t="str">
        <f t="shared" si="82"/>
        <v>Grain Mount: 0.25 – 0.50 mm (carbon coated)</v>
      </c>
      <c r="M685">
        <v>1</v>
      </c>
      <c r="N685">
        <v>58.319000000000003</v>
      </c>
      <c r="O685">
        <v>1.9E-2</v>
      </c>
      <c r="P685">
        <v>0.10299999999999999</v>
      </c>
      <c r="R685">
        <v>6.4000000000000001E-2</v>
      </c>
      <c r="T685">
        <v>34.805</v>
      </c>
      <c r="U685">
        <v>5.8000000000000003E-2</v>
      </c>
      <c r="V685">
        <v>0.152</v>
      </c>
      <c r="W685">
        <v>6.4470000000000001</v>
      </c>
      <c r="Y685">
        <v>7.8E-2</v>
      </c>
      <c r="Z685">
        <v>1E-3</v>
      </c>
      <c r="AA685">
        <v>1E-3</v>
      </c>
    </row>
    <row r="686" spans="1:27" x14ac:dyDescent="0.3">
      <c r="A686" t="s">
        <v>2801</v>
      </c>
      <c r="B686" t="s">
        <v>2802</v>
      </c>
      <c r="C686" t="s">
        <v>2803</v>
      </c>
      <c r="D686" s="1" t="str">
        <f t="shared" si="80"/>
        <v>21:1191</v>
      </c>
      <c r="E686" s="1" t="str">
        <f t="shared" si="78"/>
        <v>21:0387</v>
      </c>
      <c r="F686" t="s">
        <v>2791</v>
      </c>
      <c r="G686" t="s">
        <v>2804</v>
      </c>
      <c r="I686">
        <v>66.305770899999999</v>
      </c>
      <c r="J686">
        <v>-89.562756199999995</v>
      </c>
      <c r="K686" s="1" t="str">
        <f t="shared" si="79"/>
        <v>Till</v>
      </c>
      <c r="L686" s="1" t="str">
        <f t="shared" si="82"/>
        <v>Grain Mount: 0.25 – 0.50 mm (carbon coated)</v>
      </c>
      <c r="M686">
        <v>1</v>
      </c>
      <c r="N686">
        <v>54.406999999999996</v>
      </c>
      <c r="O686">
        <v>3.5000000000000003E-2</v>
      </c>
      <c r="P686">
        <v>0.76300000000000001</v>
      </c>
      <c r="R686">
        <v>2.5999999999999999E-2</v>
      </c>
      <c r="T686">
        <v>16.707999999999998</v>
      </c>
      <c r="U686">
        <v>25.434000000000001</v>
      </c>
      <c r="V686">
        <v>0.187</v>
      </c>
      <c r="W686">
        <v>2.1890000000000001</v>
      </c>
      <c r="Y686">
        <v>4.0000000000000001E-3</v>
      </c>
      <c r="Z686">
        <v>0.11700000000000001</v>
      </c>
      <c r="AA686">
        <v>1E-3</v>
      </c>
    </row>
    <row r="687" spans="1:27" x14ac:dyDescent="0.3">
      <c r="A687" t="s">
        <v>2805</v>
      </c>
      <c r="B687" t="s">
        <v>2806</v>
      </c>
      <c r="C687" t="s">
        <v>2807</v>
      </c>
      <c r="D687" s="1" t="str">
        <f t="shared" si="80"/>
        <v>21:1191</v>
      </c>
      <c r="E687" s="1" t="str">
        <f t="shared" si="78"/>
        <v>21:0387</v>
      </c>
      <c r="F687" t="s">
        <v>2791</v>
      </c>
      <c r="G687" t="s">
        <v>2808</v>
      </c>
      <c r="I687">
        <v>66.305770899999999</v>
      </c>
      <c r="J687">
        <v>-89.562756199999995</v>
      </c>
      <c r="K687" s="1" t="str">
        <f t="shared" si="79"/>
        <v>Till</v>
      </c>
      <c r="L687" s="1" t="str">
        <f t="shared" si="82"/>
        <v>Grain Mount: 0.25 – 0.50 mm (carbon coated)</v>
      </c>
      <c r="M687">
        <v>1</v>
      </c>
      <c r="N687">
        <v>54.298000000000002</v>
      </c>
      <c r="O687">
        <v>6.0000000000000001E-3</v>
      </c>
      <c r="P687">
        <v>0.32800000000000001</v>
      </c>
      <c r="R687">
        <v>1E-3</v>
      </c>
      <c r="T687">
        <v>16.257999999999999</v>
      </c>
      <c r="U687">
        <v>25.48</v>
      </c>
      <c r="V687">
        <v>0.26600000000000001</v>
      </c>
      <c r="W687">
        <v>2.8239999999999998</v>
      </c>
      <c r="Y687">
        <v>4.0000000000000001E-3</v>
      </c>
      <c r="Z687">
        <v>0.129</v>
      </c>
      <c r="AA687">
        <v>1E-3</v>
      </c>
    </row>
    <row r="688" spans="1:27" x14ac:dyDescent="0.3">
      <c r="A688" t="s">
        <v>2809</v>
      </c>
      <c r="B688" t="s">
        <v>2810</v>
      </c>
      <c r="C688" t="s">
        <v>2811</v>
      </c>
      <c r="D688" s="1" t="str">
        <f t="shared" si="80"/>
        <v>21:1191</v>
      </c>
      <c r="E688" s="1" t="str">
        <f t="shared" ref="E688:E751" si="83">HYPERLINK("http://geochem.nrcan.gc.ca/cdogs/content/svy/svy210387_e.htm", "21:0387")</f>
        <v>21:0387</v>
      </c>
      <c r="F688" t="s">
        <v>2791</v>
      </c>
      <c r="G688" t="s">
        <v>2812</v>
      </c>
      <c r="I688">
        <v>66.305770899999999</v>
      </c>
      <c r="J688">
        <v>-89.562756199999995</v>
      </c>
      <c r="K688" s="1" t="str">
        <f t="shared" si="79"/>
        <v>Till</v>
      </c>
      <c r="L688" s="1" t="str">
        <f t="shared" si="82"/>
        <v>Grain Mount: 0.25 – 0.50 mm (carbon coated)</v>
      </c>
      <c r="M688">
        <v>1</v>
      </c>
      <c r="N688">
        <v>54.228999999999999</v>
      </c>
      <c r="O688">
        <v>1.7000000000000001E-2</v>
      </c>
      <c r="P688">
        <v>0.32700000000000001</v>
      </c>
      <c r="R688">
        <v>2E-3</v>
      </c>
      <c r="T688">
        <v>16.234999999999999</v>
      </c>
      <c r="U688">
        <v>25.327000000000002</v>
      </c>
      <c r="V688">
        <v>0.223</v>
      </c>
      <c r="W688">
        <v>3.036</v>
      </c>
      <c r="Y688">
        <v>3.0000000000000001E-3</v>
      </c>
      <c r="Z688">
        <v>0.10100000000000001</v>
      </c>
      <c r="AA688">
        <v>1E-3</v>
      </c>
    </row>
    <row r="689" spans="1:27" x14ac:dyDescent="0.3">
      <c r="A689" t="s">
        <v>2813</v>
      </c>
      <c r="B689" t="s">
        <v>2814</v>
      </c>
      <c r="C689" t="s">
        <v>2815</v>
      </c>
      <c r="D689" s="1" t="str">
        <f t="shared" si="80"/>
        <v>21:1191</v>
      </c>
      <c r="E689" s="1" t="str">
        <f t="shared" si="83"/>
        <v>21:0387</v>
      </c>
      <c r="F689" t="s">
        <v>2791</v>
      </c>
      <c r="G689" t="s">
        <v>2816</v>
      </c>
      <c r="I689">
        <v>66.305770899999999</v>
      </c>
      <c r="J689">
        <v>-89.562756199999995</v>
      </c>
      <c r="K689" s="1" t="str">
        <f t="shared" ref="K689:K752" si="84">HYPERLINK("http://geochem.nrcan.gc.ca/cdogs/content/kwd/kwd020044_e.htm", "Till")</f>
        <v>Till</v>
      </c>
      <c r="L689" s="1" t="str">
        <f t="shared" si="82"/>
        <v>Grain Mount: 0.25 – 0.50 mm (carbon coated)</v>
      </c>
      <c r="M689">
        <v>1</v>
      </c>
      <c r="N689">
        <v>54.99</v>
      </c>
      <c r="O689">
        <v>4.0000000000000001E-3</v>
      </c>
      <c r="P689">
        <v>6.5000000000000002E-2</v>
      </c>
      <c r="R689">
        <v>2E-3</v>
      </c>
      <c r="T689">
        <v>17.683</v>
      </c>
      <c r="U689">
        <v>25.324999999999999</v>
      </c>
      <c r="V689">
        <v>0.14199999999999999</v>
      </c>
      <c r="W689">
        <v>1.3560000000000001</v>
      </c>
      <c r="Y689">
        <v>1E-3</v>
      </c>
      <c r="Z689">
        <v>0.03</v>
      </c>
      <c r="AA689">
        <v>1E-3</v>
      </c>
    </row>
    <row r="690" spans="1:27" x14ac:dyDescent="0.3">
      <c r="A690" t="s">
        <v>2817</v>
      </c>
      <c r="B690" t="s">
        <v>2818</v>
      </c>
      <c r="C690" t="s">
        <v>2819</v>
      </c>
      <c r="D690" s="1" t="str">
        <f t="shared" si="80"/>
        <v>21:1191</v>
      </c>
      <c r="E690" s="1" t="str">
        <f t="shared" si="83"/>
        <v>21:0387</v>
      </c>
      <c r="F690" t="s">
        <v>2820</v>
      </c>
      <c r="G690" t="s">
        <v>2821</v>
      </c>
      <c r="I690">
        <v>66.414917200000005</v>
      </c>
      <c r="J690">
        <v>-89.719497000000004</v>
      </c>
      <c r="K690" s="1" t="str">
        <f t="shared" si="84"/>
        <v>Till</v>
      </c>
      <c r="L690" s="1" t="str">
        <f t="shared" si="82"/>
        <v>Grain Mount: 0.25 – 0.50 mm (carbon coated)</v>
      </c>
      <c r="M690">
        <v>1</v>
      </c>
      <c r="N690">
        <v>53.890999999999998</v>
      </c>
      <c r="O690">
        <v>5.1999999999999998E-2</v>
      </c>
      <c r="P690">
        <v>0.93799999999999994</v>
      </c>
      <c r="R690">
        <v>0.54300000000000004</v>
      </c>
      <c r="T690">
        <v>15.063000000000001</v>
      </c>
      <c r="U690">
        <v>23.626999999999999</v>
      </c>
      <c r="V690">
        <v>0.17100000000000001</v>
      </c>
      <c r="W690">
        <v>4.7069999999999999</v>
      </c>
      <c r="Y690">
        <v>1.4E-2</v>
      </c>
      <c r="Z690">
        <v>0.64200000000000002</v>
      </c>
      <c r="AA690">
        <v>1E-3</v>
      </c>
    </row>
    <row r="691" spans="1:27" x14ac:dyDescent="0.3">
      <c r="A691" t="s">
        <v>2822</v>
      </c>
      <c r="B691" t="s">
        <v>2823</v>
      </c>
      <c r="C691" t="s">
        <v>2824</v>
      </c>
      <c r="D691" s="1" t="str">
        <f t="shared" ref="D691:D754" si="85">HYPERLINK("http://geochem.nrcan.gc.ca/cdogs/content/bdl/bdl211191_e.htm", "21:1191")</f>
        <v>21:1191</v>
      </c>
      <c r="E691" s="1" t="str">
        <f t="shared" si="83"/>
        <v>21:0387</v>
      </c>
      <c r="F691" t="s">
        <v>2820</v>
      </c>
      <c r="G691" t="s">
        <v>2825</v>
      </c>
      <c r="I691">
        <v>66.414917200000005</v>
      </c>
      <c r="J691">
        <v>-89.719497000000004</v>
      </c>
      <c r="K691" s="1" t="str">
        <f t="shared" si="84"/>
        <v>Till</v>
      </c>
      <c r="L691" s="1" t="str">
        <f t="shared" si="82"/>
        <v>Grain Mount: 0.25 – 0.50 mm (carbon coated)</v>
      </c>
      <c r="M691">
        <v>1</v>
      </c>
      <c r="N691">
        <v>54.148000000000003</v>
      </c>
      <c r="O691">
        <v>1E-3</v>
      </c>
      <c r="P691">
        <v>0.16500000000000001</v>
      </c>
      <c r="R691">
        <v>1.7000000000000001E-2</v>
      </c>
      <c r="T691">
        <v>14.962999999999999</v>
      </c>
      <c r="U691">
        <v>25.132000000000001</v>
      </c>
      <c r="V691">
        <v>0.25600000000000001</v>
      </c>
      <c r="W691">
        <v>5.0510000000000002</v>
      </c>
      <c r="Y691">
        <v>1E-3</v>
      </c>
      <c r="Z691">
        <v>7.5999999999999998E-2</v>
      </c>
      <c r="AA691">
        <v>1E-3</v>
      </c>
    </row>
    <row r="692" spans="1:27" x14ac:dyDescent="0.3">
      <c r="A692" t="s">
        <v>2826</v>
      </c>
      <c r="B692" t="s">
        <v>2827</v>
      </c>
      <c r="C692" t="s">
        <v>2828</v>
      </c>
      <c r="D692" s="1" t="str">
        <f t="shared" si="85"/>
        <v>21:1191</v>
      </c>
      <c r="E692" s="1" t="str">
        <f t="shared" si="83"/>
        <v>21:0387</v>
      </c>
      <c r="F692" t="s">
        <v>2820</v>
      </c>
      <c r="G692" t="s">
        <v>2829</v>
      </c>
      <c r="I692">
        <v>66.414917200000005</v>
      </c>
      <c r="J692">
        <v>-89.719497000000004</v>
      </c>
      <c r="K692" s="1" t="str">
        <f t="shared" si="84"/>
        <v>Till</v>
      </c>
      <c r="L692" s="1" t="str">
        <f t="shared" si="82"/>
        <v>Grain Mount: 0.25 – 0.50 mm (carbon coated)</v>
      </c>
      <c r="M692">
        <v>1</v>
      </c>
      <c r="N692">
        <v>39.357999999999997</v>
      </c>
      <c r="O692">
        <v>8.2000000000000003E-2</v>
      </c>
      <c r="P692">
        <v>28.835000000000001</v>
      </c>
      <c r="R692">
        <v>1.0999999999999999E-2</v>
      </c>
      <c r="T692">
        <v>8.6999999999999994E-2</v>
      </c>
      <c r="U692">
        <v>23.757999999999999</v>
      </c>
      <c r="V692">
        <v>3.7999999999999999E-2</v>
      </c>
      <c r="W692">
        <v>6.8209999999999997</v>
      </c>
      <c r="Y692">
        <v>4.0000000000000001E-3</v>
      </c>
      <c r="Z692">
        <v>1E-3</v>
      </c>
      <c r="AA692">
        <v>5.0000000000000001E-3</v>
      </c>
    </row>
    <row r="693" spans="1:27" x14ac:dyDescent="0.3">
      <c r="A693" t="s">
        <v>2830</v>
      </c>
      <c r="B693" t="s">
        <v>2831</v>
      </c>
      <c r="C693" t="s">
        <v>2832</v>
      </c>
      <c r="D693" s="1" t="str">
        <f t="shared" si="85"/>
        <v>21:1191</v>
      </c>
      <c r="E693" s="1" t="str">
        <f t="shared" si="83"/>
        <v>21:0387</v>
      </c>
      <c r="F693" t="s">
        <v>2820</v>
      </c>
      <c r="G693" t="s">
        <v>2833</v>
      </c>
      <c r="I693">
        <v>66.414917200000005</v>
      </c>
      <c r="J693">
        <v>-89.719497000000004</v>
      </c>
      <c r="K693" s="1" t="str">
        <f t="shared" si="84"/>
        <v>Till</v>
      </c>
      <c r="L693" s="1" t="str">
        <f t="shared" si="82"/>
        <v>Grain Mount: 0.25 – 0.50 mm (carbon coated)</v>
      </c>
      <c r="M693">
        <v>1</v>
      </c>
      <c r="N693">
        <v>40.244</v>
      </c>
      <c r="O693">
        <v>2E-3</v>
      </c>
      <c r="P693">
        <v>29.202000000000002</v>
      </c>
      <c r="R693">
        <v>6.0000000000000001E-3</v>
      </c>
      <c r="T693">
        <v>1.766</v>
      </c>
      <c r="U693">
        <v>23.132000000000001</v>
      </c>
      <c r="V693">
        <v>0.51200000000000001</v>
      </c>
      <c r="W693">
        <v>0.191</v>
      </c>
      <c r="Y693">
        <v>1E-3</v>
      </c>
      <c r="Z693">
        <v>4.2999999999999997E-2</v>
      </c>
      <c r="AA693">
        <v>2E-3</v>
      </c>
    </row>
    <row r="694" spans="1:27" x14ac:dyDescent="0.3">
      <c r="A694" t="s">
        <v>2834</v>
      </c>
      <c r="B694" t="s">
        <v>2835</v>
      </c>
      <c r="C694" t="s">
        <v>2836</v>
      </c>
      <c r="D694" s="1" t="str">
        <f t="shared" si="85"/>
        <v>21:1191</v>
      </c>
      <c r="E694" s="1" t="str">
        <f t="shared" si="83"/>
        <v>21:0387</v>
      </c>
      <c r="F694" t="s">
        <v>2837</v>
      </c>
      <c r="G694" t="s">
        <v>2838</v>
      </c>
      <c r="I694">
        <v>66.471335199999999</v>
      </c>
      <c r="J694">
        <v>-89.844049499999997</v>
      </c>
      <c r="K694" s="1" t="str">
        <f t="shared" si="84"/>
        <v>Till</v>
      </c>
      <c r="L694" s="1" t="str">
        <f t="shared" si="82"/>
        <v>Grain Mount: 0.25 – 0.50 mm (carbon coated)</v>
      </c>
      <c r="M694">
        <v>1</v>
      </c>
      <c r="N694">
        <v>53.750999999999998</v>
      </c>
      <c r="O694">
        <v>2.5000000000000001E-2</v>
      </c>
      <c r="P694">
        <v>0.86099999999999999</v>
      </c>
      <c r="R694">
        <v>0.55100000000000005</v>
      </c>
      <c r="T694">
        <v>15.356999999999999</v>
      </c>
      <c r="U694">
        <v>24.036999999999999</v>
      </c>
      <c r="V694">
        <v>0.17499999999999999</v>
      </c>
      <c r="W694">
        <v>4.3040000000000003</v>
      </c>
      <c r="Y694">
        <v>2.8000000000000001E-2</v>
      </c>
      <c r="Z694">
        <v>0.52100000000000002</v>
      </c>
      <c r="AA694">
        <v>1E-3</v>
      </c>
    </row>
    <row r="695" spans="1:27" x14ac:dyDescent="0.3">
      <c r="A695" t="s">
        <v>2839</v>
      </c>
      <c r="B695" t="s">
        <v>2840</v>
      </c>
      <c r="C695" t="s">
        <v>2841</v>
      </c>
      <c r="D695" s="1" t="str">
        <f t="shared" si="85"/>
        <v>21:1191</v>
      </c>
      <c r="E695" s="1" t="str">
        <f t="shared" si="83"/>
        <v>21:0387</v>
      </c>
      <c r="F695" t="s">
        <v>2837</v>
      </c>
      <c r="G695" t="s">
        <v>2842</v>
      </c>
      <c r="I695">
        <v>66.471335199999999</v>
      </c>
      <c r="J695">
        <v>-89.844049499999997</v>
      </c>
      <c r="K695" s="1" t="str">
        <f t="shared" si="84"/>
        <v>Till</v>
      </c>
      <c r="L695" s="1" t="str">
        <f t="shared" si="82"/>
        <v>Grain Mount: 0.25 – 0.50 mm (carbon coated)</v>
      </c>
      <c r="M695">
        <v>1</v>
      </c>
      <c r="N695">
        <v>54.1</v>
      </c>
      <c r="O695">
        <v>4.0000000000000001E-3</v>
      </c>
      <c r="P695">
        <v>5.3999999999999999E-2</v>
      </c>
      <c r="R695">
        <v>4.0000000000000001E-3</v>
      </c>
      <c r="T695">
        <v>15.051</v>
      </c>
      <c r="U695">
        <v>25.12</v>
      </c>
      <c r="V695">
        <v>0.29899999999999999</v>
      </c>
      <c r="W695">
        <v>5.2830000000000004</v>
      </c>
      <c r="Y695">
        <v>3.0000000000000001E-3</v>
      </c>
      <c r="Z695">
        <v>2.5000000000000001E-2</v>
      </c>
      <c r="AA695">
        <v>2E-3</v>
      </c>
    </row>
    <row r="696" spans="1:27" x14ac:dyDescent="0.3">
      <c r="A696" t="s">
        <v>2843</v>
      </c>
      <c r="B696" t="s">
        <v>2844</v>
      </c>
      <c r="C696" t="s">
        <v>2845</v>
      </c>
      <c r="D696" s="1" t="str">
        <f t="shared" si="85"/>
        <v>21:1191</v>
      </c>
      <c r="E696" s="1" t="str">
        <f t="shared" si="83"/>
        <v>21:0387</v>
      </c>
      <c r="F696" t="s">
        <v>2837</v>
      </c>
      <c r="G696" t="s">
        <v>2846</v>
      </c>
      <c r="I696">
        <v>66.471335199999999</v>
      </c>
      <c r="J696">
        <v>-89.844049499999997</v>
      </c>
      <c r="K696" s="1" t="str">
        <f t="shared" si="84"/>
        <v>Till</v>
      </c>
      <c r="L696" s="1" t="str">
        <f t="shared" si="82"/>
        <v>Grain Mount: 0.25 – 0.50 mm (carbon coated)</v>
      </c>
      <c r="M696">
        <v>1</v>
      </c>
      <c r="N696">
        <v>54.835999999999999</v>
      </c>
      <c r="O696">
        <v>3.3000000000000002E-2</v>
      </c>
      <c r="P696">
        <v>0.19900000000000001</v>
      </c>
      <c r="R696">
        <v>6.0000000000000001E-3</v>
      </c>
      <c r="T696">
        <v>17.384</v>
      </c>
      <c r="U696">
        <v>24.859000000000002</v>
      </c>
      <c r="V696">
        <v>0.23799999999999999</v>
      </c>
      <c r="W696">
        <v>2.2050000000000001</v>
      </c>
      <c r="Y696">
        <v>6.0000000000000001E-3</v>
      </c>
      <c r="Z696">
        <v>0.05</v>
      </c>
      <c r="AA696">
        <v>1E-3</v>
      </c>
    </row>
    <row r="697" spans="1:27" x14ac:dyDescent="0.3">
      <c r="A697" t="s">
        <v>2847</v>
      </c>
      <c r="B697" t="s">
        <v>2848</v>
      </c>
      <c r="C697" t="s">
        <v>2849</v>
      </c>
      <c r="D697" s="1" t="str">
        <f t="shared" si="85"/>
        <v>21:1191</v>
      </c>
      <c r="E697" s="1" t="str">
        <f t="shared" si="83"/>
        <v>21:0387</v>
      </c>
      <c r="F697" t="s">
        <v>2837</v>
      </c>
      <c r="G697" t="s">
        <v>2850</v>
      </c>
      <c r="I697">
        <v>66.471335199999999</v>
      </c>
      <c r="J697">
        <v>-89.844049499999997</v>
      </c>
      <c r="K697" s="1" t="str">
        <f t="shared" si="84"/>
        <v>Till</v>
      </c>
      <c r="L697" s="1" t="str">
        <f t="shared" si="82"/>
        <v>Grain Mount: 0.25 – 0.50 mm (carbon coated)</v>
      </c>
      <c r="M697">
        <v>1</v>
      </c>
      <c r="N697">
        <v>38.4</v>
      </c>
      <c r="O697">
        <v>5.7000000000000002E-2</v>
      </c>
      <c r="P697">
        <v>25.574000000000002</v>
      </c>
      <c r="R697">
        <v>1E-3</v>
      </c>
      <c r="T697">
        <v>2.7E-2</v>
      </c>
      <c r="U697">
        <v>23.582000000000001</v>
      </c>
      <c r="V697">
        <v>1.4E-2</v>
      </c>
      <c r="W697">
        <v>10.015000000000001</v>
      </c>
      <c r="Y697">
        <v>2E-3</v>
      </c>
      <c r="Z697">
        <v>1E-3</v>
      </c>
      <c r="AA697">
        <v>1E-3</v>
      </c>
    </row>
    <row r="698" spans="1:27" x14ac:dyDescent="0.3">
      <c r="A698" t="s">
        <v>2851</v>
      </c>
      <c r="B698" t="s">
        <v>2852</v>
      </c>
      <c r="C698" t="s">
        <v>2853</v>
      </c>
      <c r="D698" s="1" t="str">
        <f t="shared" si="85"/>
        <v>21:1191</v>
      </c>
      <c r="E698" s="1" t="str">
        <f t="shared" si="83"/>
        <v>21:0387</v>
      </c>
      <c r="F698" t="s">
        <v>2837</v>
      </c>
      <c r="G698" t="s">
        <v>2854</v>
      </c>
      <c r="I698">
        <v>66.471335199999999</v>
      </c>
      <c r="J698">
        <v>-89.844049499999997</v>
      </c>
      <c r="K698" s="1" t="str">
        <f t="shared" si="84"/>
        <v>Till</v>
      </c>
      <c r="L698" s="1" t="str">
        <f t="shared" si="82"/>
        <v>Grain Mount: 0.25 – 0.50 mm (carbon coated)</v>
      </c>
      <c r="M698">
        <v>1</v>
      </c>
      <c r="N698">
        <v>54.524999999999999</v>
      </c>
      <c r="O698">
        <v>3.5999999999999997E-2</v>
      </c>
      <c r="P698">
        <v>0.56100000000000005</v>
      </c>
      <c r="R698">
        <v>8.9999999999999993E-3</v>
      </c>
      <c r="T698">
        <v>16.465</v>
      </c>
      <c r="U698">
        <v>25.094999999999999</v>
      </c>
      <c r="V698">
        <v>0.10199999999999999</v>
      </c>
      <c r="W698">
        <v>3.085</v>
      </c>
      <c r="Y698">
        <v>4.0000000000000001E-3</v>
      </c>
      <c r="Z698">
        <v>6.8000000000000005E-2</v>
      </c>
      <c r="AA698">
        <v>1E-3</v>
      </c>
    </row>
    <row r="699" spans="1:27" x14ac:dyDescent="0.3">
      <c r="A699" t="s">
        <v>2855</v>
      </c>
      <c r="B699" t="s">
        <v>2856</v>
      </c>
      <c r="C699" t="s">
        <v>2857</v>
      </c>
      <c r="D699" s="1" t="str">
        <f t="shared" si="85"/>
        <v>21:1191</v>
      </c>
      <c r="E699" s="1" t="str">
        <f t="shared" si="83"/>
        <v>21:0387</v>
      </c>
      <c r="F699" t="s">
        <v>2837</v>
      </c>
      <c r="G699" t="s">
        <v>2858</v>
      </c>
      <c r="I699">
        <v>66.471335199999999</v>
      </c>
      <c r="J699">
        <v>-89.844049499999997</v>
      </c>
      <c r="K699" s="1" t="str">
        <f t="shared" si="84"/>
        <v>Till</v>
      </c>
      <c r="L699" s="1" t="str">
        <f t="shared" si="82"/>
        <v>Grain Mount: 0.25 – 0.50 mm (carbon coated)</v>
      </c>
      <c r="M699">
        <v>1</v>
      </c>
      <c r="N699">
        <v>54.47</v>
      </c>
      <c r="O699">
        <v>1E-3</v>
      </c>
      <c r="P699">
        <v>0.22</v>
      </c>
      <c r="R699">
        <v>1E-3</v>
      </c>
      <c r="T699">
        <v>17.015000000000001</v>
      </c>
      <c r="U699">
        <v>25.175999999999998</v>
      </c>
      <c r="V699">
        <v>0.156</v>
      </c>
      <c r="W699">
        <v>2.3370000000000002</v>
      </c>
      <c r="Y699">
        <v>1E-3</v>
      </c>
      <c r="Z699">
        <v>7.2999999999999995E-2</v>
      </c>
      <c r="AA699">
        <v>2E-3</v>
      </c>
    </row>
    <row r="700" spans="1:27" x14ac:dyDescent="0.3">
      <c r="A700" t="s">
        <v>2859</v>
      </c>
      <c r="B700" t="s">
        <v>2860</v>
      </c>
      <c r="C700" t="s">
        <v>2861</v>
      </c>
      <c r="D700" s="1" t="str">
        <f t="shared" si="85"/>
        <v>21:1191</v>
      </c>
      <c r="E700" s="1" t="str">
        <f t="shared" si="83"/>
        <v>21:0387</v>
      </c>
      <c r="F700" t="s">
        <v>2837</v>
      </c>
      <c r="G700" t="s">
        <v>2862</v>
      </c>
      <c r="I700">
        <v>66.471335199999999</v>
      </c>
      <c r="J700">
        <v>-89.844049499999997</v>
      </c>
      <c r="K700" s="1" t="str">
        <f t="shared" si="84"/>
        <v>Till</v>
      </c>
      <c r="L700" s="1" t="str">
        <f t="shared" si="82"/>
        <v>Grain Mount: 0.25 – 0.50 mm (carbon coated)</v>
      </c>
      <c r="M700">
        <v>1</v>
      </c>
      <c r="N700">
        <v>53.154000000000003</v>
      </c>
      <c r="O700">
        <v>4.0000000000000001E-3</v>
      </c>
      <c r="P700">
        <v>0.36199999999999999</v>
      </c>
      <c r="R700">
        <v>1E-3</v>
      </c>
      <c r="T700">
        <v>13.804</v>
      </c>
      <c r="U700">
        <v>24.751999999999999</v>
      </c>
      <c r="V700">
        <v>0.50600000000000001</v>
      </c>
      <c r="W700">
        <v>6.6630000000000003</v>
      </c>
      <c r="Y700">
        <v>1E-3</v>
      </c>
      <c r="Z700">
        <v>7.6999999999999999E-2</v>
      </c>
      <c r="AA700">
        <v>1E-3</v>
      </c>
    </row>
    <row r="701" spans="1:27" x14ac:dyDescent="0.3">
      <c r="A701" t="s">
        <v>2863</v>
      </c>
      <c r="B701" t="s">
        <v>2864</v>
      </c>
      <c r="C701" t="s">
        <v>2865</v>
      </c>
      <c r="D701" s="1" t="str">
        <f t="shared" si="85"/>
        <v>21:1191</v>
      </c>
      <c r="E701" s="1" t="str">
        <f t="shared" si="83"/>
        <v>21:0387</v>
      </c>
      <c r="F701" t="s">
        <v>2837</v>
      </c>
      <c r="G701" t="s">
        <v>2866</v>
      </c>
      <c r="I701">
        <v>66.471335199999999</v>
      </c>
      <c r="J701">
        <v>-89.844049499999997</v>
      </c>
      <c r="K701" s="1" t="str">
        <f t="shared" si="84"/>
        <v>Till</v>
      </c>
      <c r="L701" s="1" t="str">
        <f t="shared" si="82"/>
        <v>Grain Mount: 0.25 – 0.50 mm (carbon coated)</v>
      </c>
      <c r="M701">
        <v>1</v>
      </c>
      <c r="N701">
        <v>38.951999999999998</v>
      </c>
      <c r="O701">
        <v>6.0999999999999999E-2</v>
      </c>
      <c r="P701">
        <v>21.446000000000002</v>
      </c>
      <c r="R701">
        <v>1E-3</v>
      </c>
      <c r="T701">
        <v>9.7000000000000003E-2</v>
      </c>
      <c r="U701">
        <v>33.119999999999997</v>
      </c>
      <c r="V701">
        <v>3.9590000000000001</v>
      </c>
      <c r="W701">
        <v>2.0569999999999999</v>
      </c>
      <c r="Y701">
        <v>1E-3</v>
      </c>
      <c r="Z701">
        <v>1E-3</v>
      </c>
      <c r="AA701">
        <v>1E-3</v>
      </c>
    </row>
    <row r="702" spans="1:27" x14ac:dyDescent="0.3">
      <c r="A702" t="s">
        <v>2867</v>
      </c>
      <c r="B702" t="s">
        <v>2868</v>
      </c>
      <c r="C702" t="s">
        <v>2869</v>
      </c>
      <c r="D702" s="1" t="str">
        <f t="shared" si="85"/>
        <v>21:1191</v>
      </c>
      <c r="E702" s="1" t="str">
        <f t="shared" si="83"/>
        <v>21:0387</v>
      </c>
      <c r="F702" t="s">
        <v>2837</v>
      </c>
      <c r="G702" t="s">
        <v>2870</v>
      </c>
      <c r="I702">
        <v>66.471335199999999</v>
      </c>
      <c r="J702">
        <v>-89.844049499999997</v>
      </c>
      <c r="K702" s="1" t="str">
        <f t="shared" si="84"/>
        <v>Till</v>
      </c>
      <c r="L702" s="1" t="str">
        <f t="shared" si="82"/>
        <v>Grain Mount: 0.25 – 0.50 mm (carbon coated)</v>
      </c>
      <c r="M702">
        <v>1</v>
      </c>
      <c r="N702">
        <v>53.488999999999997</v>
      </c>
      <c r="O702">
        <v>1.4E-2</v>
      </c>
      <c r="P702">
        <v>0.34</v>
      </c>
      <c r="R702">
        <v>4.0000000000000001E-3</v>
      </c>
      <c r="T702">
        <v>14.371</v>
      </c>
      <c r="U702">
        <v>24.829000000000001</v>
      </c>
      <c r="V702">
        <v>0.32300000000000001</v>
      </c>
      <c r="W702">
        <v>6.0540000000000003</v>
      </c>
      <c r="Y702">
        <v>2E-3</v>
      </c>
      <c r="Z702">
        <v>8.3000000000000004E-2</v>
      </c>
      <c r="AA702">
        <v>1E-3</v>
      </c>
    </row>
    <row r="703" spans="1:27" x14ac:dyDescent="0.3">
      <c r="A703" t="s">
        <v>2871</v>
      </c>
      <c r="B703" t="s">
        <v>2872</v>
      </c>
      <c r="C703" t="s">
        <v>2873</v>
      </c>
      <c r="D703" s="1" t="str">
        <f t="shared" si="85"/>
        <v>21:1191</v>
      </c>
      <c r="E703" s="1" t="str">
        <f t="shared" si="83"/>
        <v>21:0387</v>
      </c>
      <c r="F703" t="s">
        <v>2837</v>
      </c>
      <c r="G703" t="s">
        <v>2874</v>
      </c>
      <c r="I703">
        <v>66.471335199999999</v>
      </c>
      <c r="J703">
        <v>-89.844049499999997</v>
      </c>
      <c r="K703" s="1" t="str">
        <f t="shared" si="84"/>
        <v>Till</v>
      </c>
      <c r="L703" s="1" t="str">
        <f t="shared" si="82"/>
        <v>Grain Mount: 0.25 – 0.50 mm (carbon coated)</v>
      </c>
      <c r="M703">
        <v>1</v>
      </c>
      <c r="N703">
        <v>54.606999999999999</v>
      </c>
      <c r="O703">
        <v>4.2000000000000003E-2</v>
      </c>
      <c r="P703">
        <v>0.23899999999999999</v>
      </c>
      <c r="R703">
        <v>2E-3</v>
      </c>
      <c r="T703">
        <v>17.55</v>
      </c>
      <c r="U703">
        <v>25.341999999999999</v>
      </c>
      <c r="V703">
        <v>0.11</v>
      </c>
      <c r="W703">
        <v>1.7130000000000001</v>
      </c>
      <c r="Y703">
        <v>1E-3</v>
      </c>
      <c r="Z703">
        <v>8.0000000000000002E-3</v>
      </c>
      <c r="AA703">
        <v>1E-3</v>
      </c>
    </row>
    <row r="704" spans="1:27" x14ac:dyDescent="0.3">
      <c r="A704" t="s">
        <v>2875</v>
      </c>
      <c r="B704" t="s">
        <v>2876</v>
      </c>
      <c r="C704" t="s">
        <v>2877</v>
      </c>
      <c r="D704" s="1" t="str">
        <f t="shared" si="85"/>
        <v>21:1191</v>
      </c>
      <c r="E704" s="1" t="str">
        <f t="shared" si="83"/>
        <v>21:0387</v>
      </c>
      <c r="F704" t="s">
        <v>2837</v>
      </c>
      <c r="G704" t="s">
        <v>2878</v>
      </c>
      <c r="I704">
        <v>66.471335199999999</v>
      </c>
      <c r="J704">
        <v>-89.844049499999997</v>
      </c>
      <c r="K704" s="1" t="str">
        <f t="shared" si="84"/>
        <v>Till</v>
      </c>
      <c r="L704" s="1" t="str">
        <f t="shared" si="82"/>
        <v>Grain Mount: 0.25 – 0.50 mm (carbon coated)</v>
      </c>
      <c r="M704">
        <v>1</v>
      </c>
      <c r="N704">
        <v>53.823</v>
      </c>
      <c r="O704">
        <v>1.2E-2</v>
      </c>
      <c r="P704">
        <v>0.34100000000000003</v>
      </c>
      <c r="R704">
        <v>1.4E-2</v>
      </c>
      <c r="T704">
        <v>14.499000000000001</v>
      </c>
      <c r="U704">
        <v>24.873000000000001</v>
      </c>
      <c r="V704">
        <v>0.28299999999999997</v>
      </c>
      <c r="W704">
        <v>5.5019999999999998</v>
      </c>
      <c r="Y704">
        <v>8.9999999999999993E-3</v>
      </c>
      <c r="Z704">
        <v>0.114</v>
      </c>
      <c r="AA704">
        <v>1E-3</v>
      </c>
    </row>
    <row r="705" spans="1:27" x14ac:dyDescent="0.3">
      <c r="A705" t="s">
        <v>2879</v>
      </c>
      <c r="B705" t="s">
        <v>2880</v>
      </c>
      <c r="C705" t="s">
        <v>2881</v>
      </c>
      <c r="D705" s="1" t="str">
        <f t="shared" si="85"/>
        <v>21:1191</v>
      </c>
      <c r="E705" s="1" t="str">
        <f t="shared" si="83"/>
        <v>21:0387</v>
      </c>
      <c r="F705" t="s">
        <v>2837</v>
      </c>
      <c r="G705" t="s">
        <v>2882</v>
      </c>
      <c r="I705">
        <v>66.471335199999999</v>
      </c>
      <c r="J705">
        <v>-89.844049499999997</v>
      </c>
      <c r="K705" s="1" t="str">
        <f t="shared" si="84"/>
        <v>Till</v>
      </c>
      <c r="L705" s="1" t="str">
        <f t="shared" si="82"/>
        <v>Grain Mount: 0.25 – 0.50 mm (carbon coated)</v>
      </c>
      <c r="M705">
        <v>1</v>
      </c>
      <c r="N705">
        <v>39.71</v>
      </c>
      <c r="O705">
        <v>5.2999999999999999E-2</v>
      </c>
      <c r="P705">
        <v>30.669</v>
      </c>
      <c r="R705">
        <v>1.0999999999999999E-2</v>
      </c>
      <c r="T705">
        <v>3.6999999999999998E-2</v>
      </c>
      <c r="U705">
        <v>23.811</v>
      </c>
      <c r="V705">
        <v>0.192</v>
      </c>
      <c r="W705">
        <v>3.8809999999999998</v>
      </c>
      <c r="Y705">
        <v>1E-3</v>
      </c>
      <c r="Z705">
        <v>1E-3</v>
      </c>
      <c r="AA705">
        <v>1E-3</v>
      </c>
    </row>
    <row r="706" spans="1:27" x14ac:dyDescent="0.3">
      <c r="A706" t="s">
        <v>2883</v>
      </c>
      <c r="B706" t="s">
        <v>2884</v>
      </c>
      <c r="C706" t="s">
        <v>2885</v>
      </c>
      <c r="D706" s="1" t="str">
        <f t="shared" si="85"/>
        <v>21:1191</v>
      </c>
      <c r="E706" s="1" t="str">
        <f t="shared" si="83"/>
        <v>21:0387</v>
      </c>
      <c r="F706" t="s">
        <v>2837</v>
      </c>
      <c r="G706" t="s">
        <v>2886</v>
      </c>
      <c r="I706">
        <v>66.471335199999999</v>
      </c>
      <c r="J706">
        <v>-89.844049499999997</v>
      </c>
      <c r="K706" s="1" t="str">
        <f t="shared" si="84"/>
        <v>Till</v>
      </c>
      <c r="L706" s="1" t="str">
        <f t="shared" si="82"/>
        <v>Grain Mount: 0.25 – 0.50 mm (carbon coated)</v>
      </c>
      <c r="M706">
        <v>1</v>
      </c>
      <c r="N706">
        <v>54.067999999999998</v>
      </c>
      <c r="O706">
        <v>8.0000000000000002E-3</v>
      </c>
      <c r="P706">
        <v>0.27600000000000002</v>
      </c>
      <c r="R706">
        <v>1.0999999999999999E-2</v>
      </c>
      <c r="T706">
        <v>14.766</v>
      </c>
      <c r="U706">
        <v>24.835999999999999</v>
      </c>
      <c r="V706">
        <v>0.20100000000000001</v>
      </c>
      <c r="W706">
        <v>5.4930000000000003</v>
      </c>
      <c r="Y706">
        <v>1E-3</v>
      </c>
      <c r="Z706">
        <v>9.8000000000000004E-2</v>
      </c>
      <c r="AA706">
        <v>1E-3</v>
      </c>
    </row>
    <row r="707" spans="1:27" x14ac:dyDescent="0.3">
      <c r="A707" t="s">
        <v>2887</v>
      </c>
      <c r="B707" t="s">
        <v>2888</v>
      </c>
      <c r="C707" t="s">
        <v>2889</v>
      </c>
      <c r="D707" s="1" t="str">
        <f t="shared" si="85"/>
        <v>21:1191</v>
      </c>
      <c r="E707" s="1" t="str">
        <f t="shared" si="83"/>
        <v>21:0387</v>
      </c>
      <c r="F707" t="s">
        <v>2837</v>
      </c>
      <c r="G707" t="s">
        <v>2890</v>
      </c>
      <c r="I707">
        <v>66.471335199999999</v>
      </c>
      <c r="J707">
        <v>-89.844049499999997</v>
      </c>
      <c r="K707" s="1" t="str">
        <f t="shared" si="84"/>
        <v>Till</v>
      </c>
      <c r="L707" s="1" t="str">
        <f t="shared" si="82"/>
        <v>Grain Mount: 0.25 – 0.50 mm (carbon coated)</v>
      </c>
      <c r="M707">
        <v>1</v>
      </c>
      <c r="N707">
        <v>54.213999999999999</v>
      </c>
      <c r="O707">
        <v>1.6E-2</v>
      </c>
      <c r="P707">
        <v>0.153</v>
      </c>
      <c r="R707">
        <v>1E-3</v>
      </c>
      <c r="T707">
        <v>16.370999999999999</v>
      </c>
      <c r="U707">
        <v>25.247</v>
      </c>
      <c r="V707">
        <v>0.151</v>
      </c>
      <c r="W707">
        <v>3.407</v>
      </c>
      <c r="Y707">
        <v>5.0000000000000001E-3</v>
      </c>
      <c r="Z707">
        <v>5.6000000000000001E-2</v>
      </c>
      <c r="AA707">
        <v>1E-3</v>
      </c>
    </row>
    <row r="708" spans="1:27" x14ac:dyDescent="0.3">
      <c r="A708" t="s">
        <v>2891</v>
      </c>
      <c r="B708" t="s">
        <v>2892</v>
      </c>
      <c r="C708" t="s">
        <v>2893</v>
      </c>
      <c r="D708" s="1" t="str">
        <f t="shared" si="85"/>
        <v>21:1191</v>
      </c>
      <c r="E708" s="1" t="str">
        <f t="shared" si="83"/>
        <v>21:0387</v>
      </c>
      <c r="F708" t="s">
        <v>2837</v>
      </c>
      <c r="G708" t="s">
        <v>2894</v>
      </c>
      <c r="I708">
        <v>66.471335199999999</v>
      </c>
      <c r="J708">
        <v>-89.844049499999997</v>
      </c>
      <c r="K708" s="1" t="str">
        <f t="shared" si="84"/>
        <v>Till</v>
      </c>
      <c r="L708" s="1" t="str">
        <f t="shared" ref="L708:L739" si="86">HYPERLINK("http://geochem.nrcan.gc.ca/cdogs/content/kwd/kwd080107_e.htm", "Grain Mount: 0.25 – 0.50 mm (carbon coated)")</f>
        <v>Grain Mount: 0.25 – 0.50 mm (carbon coated)</v>
      </c>
      <c r="M708">
        <v>1</v>
      </c>
      <c r="N708">
        <v>54.015000000000001</v>
      </c>
      <c r="O708">
        <v>1.7999999999999999E-2</v>
      </c>
      <c r="P708">
        <v>0.35599999999999998</v>
      </c>
      <c r="R708">
        <v>1E-3</v>
      </c>
      <c r="T708">
        <v>15.459</v>
      </c>
      <c r="U708">
        <v>25.295000000000002</v>
      </c>
      <c r="V708">
        <v>0.34599999999999997</v>
      </c>
      <c r="W708">
        <v>4.16</v>
      </c>
      <c r="Y708">
        <v>4.0000000000000001E-3</v>
      </c>
      <c r="Z708">
        <v>6.2E-2</v>
      </c>
      <c r="AA708">
        <v>1E-3</v>
      </c>
    </row>
    <row r="709" spans="1:27" x14ac:dyDescent="0.3">
      <c r="A709" t="s">
        <v>2895</v>
      </c>
      <c r="B709" t="s">
        <v>2896</v>
      </c>
      <c r="C709" t="s">
        <v>2897</v>
      </c>
      <c r="D709" s="1" t="str">
        <f t="shared" si="85"/>
        <v>21:1191</v>
      </c>
      <c r="E709" s="1" t="str">
        <f t="shared" si="83"/>
        <v>21:0387</v>
      </c>
      <c r="F709" t="s">
        <v>2837</v>
      </c>
      <c r="G709" t="s">
        <v>2898</v>
      </c>
      <c r="I709">
        <v>66.471335199999999</v>
      </c>
      <c r="J709">
        <v>-89.844049499999997</v>
      </c>
      <c r="K709" s="1" t="str">
        <f t="shared" si="84"/>
        <v>Till</v>
      </c>
      <c r="L709" s="1" t="str">
        <f t="shared" si="86"/>
        <v>Grain Mount: 0.25 – 0.50 mm (carbon coated)</v>
      </c>
      <c r="M709">
        <v>1</v>
      </c>
      <c r="N709">
        <v>38.302</v>
      </c>
      <c r="O709">
        <v>0.14899999999999999</v>
      </c>
      <c r="P709">
        <v>26.713999999999999</v>
      </c>
      <c r="R709">
        <v>1E-3</v>
      </c>
      <c r="T709">
        <v>6.9000000000000006E-2</v>
      </c>
      <c r="U709">
        <v>22.545000000000002</v>
      </c>
      <c r="V709">
        <v>0.41299999999999998</v>
      </c>
      <c r="W709">
        <v>8.3040000000000003</v>
      </c>
      <c r="Y709">
        <v>2E-3</v>
      </c>
      <c r="Z709">
        <v>1E-3</v>
      </c>
      <c r="AA709">
        <v>2E-3</v>
      </c>
    </row>
    <row r="710" spans="1:27" x14ac:dyDescent="0.3">
      <c r="A710" t="s">
        <v>2899</v>
      </c>
      <c r="B710" t="s">
        <v>2900</v>
      </c>
      <c r="C710" t="s">
        <v>2901</v>
      </c>
      <c r="D710" s="1" t="str">
        <f t="shared" si="85"/>
        <v>21:1191</v>
      </c>
      <c r="E710" s="1" t="str">
        <f t="shared" si="83"/>
        <v>21:0387</v>
      </c>
      <c r="F710" t="s">
        <v>2837</v>
      </c>
      <c r="G710" t="s">
        <v>2902</v>
      </c>
      <c r="I710">
        <v>66.471335199999999</v>
      </c>
      <c r="J710">
        <v>-89.844049499999997</v>
      </c>
      <c r="K710" s="1" t="str">
        <f t="shared" si="84"/>
        <v>Till</v>
      </c>
      <c r="L710" s="1" t="str">
        <f t="shared" si="86"/>
        <v>Grain Mount: 0.25 – 0.50 mm (carbon coated)</v>
      </c>
      <c r="M710">
        <v>1</v>
      </c>
      <c r="N710">
        <v>40.881</v>
      </c>
      <c r="O710">
        <v>1.4999999999999999E-2</v>
      </c>
      <c r="P710">
        <v>34.020000000000003</v>
      </c>
      <c r="R710">
        <v>1E-3</v>
      </c>
      <c r="T710">
        <v>3.5999999999999997E-2</v>
      </c>
      <c r="U710">
        <v>24.013999999999999</v>
      </c>
      <c r="V710">
        <v>0.253</v>
      </c>
      <c r="W710">
        <v>1.038</v>
      </c>
      <c r="Y710">
        <v>1.0999999999999999E-2</v>
      </c>
      <c r="Z710">
        <v>6.0000000000000001E-3</v>
      </c>
      <c r="AA710">
        <v>4.0000000000000001E-3</v>
      </c>
    </row>
    <row r="711" spans="1:27" x14ac:dyDescent="0.3">
      <c r="A711" t="s">
        <v>2903</v>
      </c>
      <c r="B711" t="s">
        <v>2904</v>
      </c>
      <c r="C711" t="s">
        <v>2905</v>
      </c>
      <c r="D711" s="1" t="str">
        <f t="shared" si="85"/>
        <v>21:1191</v>
      </c>
      <c r="E711" s="1" t="str">
        <f t="shared" si="83"/>
        <v>21:0387</v>
      </c>
      <c r="F711" t="s">
        <v>2837</v>
      </c>
      <c r="G711" t="s">
        <v>2906</v>
      </c>
      <c r="I711">
        <v>66.471335199999999</v>
      </c>
      <c r="J711">
        <v>-89.844049499999997</v>
      </c>
      <c r="K711" s="1" t="str">
        <f t="shared" si="84"/>
        <v>Till</v>
      </c>
      <c r="L711" s="1" t="str">
        <f t="shared" si="86"/>
        <v>Grain Mount: 0.25 – 0.50 mm (carbon coated)</v>
      </c>
      <c r="M711">
        <v>1</v>
      </c>
      <c r="N711">
        <v>39.676000000000002</v>
      </c>
      <c r="O711">
        <v>9.2999999999999999E-2</v>
      </c>
      <c r="P711">
        <v>22.305</v>
      </c>
      <c r="R711">
        <v>6.0000000000000001E-3</v>
      </c>
      <c r="T711">
        <v>9.4E-2</v>
      </c>
      <c r="U711">
        <v>37.024000000000001</v>
      </c>
      <c r="V711">
        <v>0.16500000000000001</v>
      </c>
      <c r="W711">
        <v>1.585</v>
      </c>
      <c r="Y711">
        <v>1E-3</v>
      </c>
      <c r="Z711">
        <v>1E-3</v>
      </c>
      <c r="AA711">
        <v>1E-3</v>
      </c>
    </row>
    <row r="712" spans="1:27" x14ac:dyDescent="0.3">
      <c r="A712" t="s">
        <v>2907</v>
      </c>
      <c r="B712" t="s">
        <v>2908</v>
      </c>
      <c r="C712" t="s">
        <v>2909</v>
      </c>
      <c r="D712" s="1" t="str">
        <f t="shared" si="85"/>
        <v>21:1191</v>
      </c>
      <c r="E712" s="1" t="str">
        <f t="shared" si="83"/>
        <v>21:0387</v>
      </c>
      <c r="F712" t="s">
        <v>2910</v>
      </c>
      <c r="G712" t="s">
        <v>2911</v>
      </c>
      <c r="I712">
        <v>66.5556524</v>
      </c>
      <c r="J712">
        <v>-89.797962699999999</v>
      </c>
      <c r="K712" s="1" t="str">
        <f t="shared" si="84"/>
        <v>Till</v>
      </c>
      <c r="L712" s="1" t="str">
        <f t="shared" si="86"/>
        <v>Grain Mount: 0.25 – 0.50 mm (carbon coated)</v>
      </c>
      <c r="M712">
        <v>1</v>
      </c>
      <c r="N712">
        <v>53.398000000000003</v>
      </c>
      <c r="O712">
        <v>0.03</v>
      </c>
      <c r="P712">
        <v>0.95099999999999996</v>
      </c>
      <c r="R712">
        <v>0.47699999999999998</v>
      </c>
      <c r="T712">
        <v>14.597</v>
      </c>
      <c r="U712">
        <v>23.763000000000002</v>
      </c>
      <c r="V712">
        <v>0.25900000000000001</v>
      </c>
      <c r="W712">
        <v>5.5389999999999997</v>
      </c>
      <c r="Y712">
        <v>2.3E-2</v>
      </c>
      <c r="Z712">
        <v>0.51</v>
      </c>
      <c r="AA712">
        <v>2E-3</v>
      </c>
    </row>
    <row r="713" spans="1:27" x14ac:dyDescent="0.3">
      <c r="A713" t="s">
        <v>2912</v>
      </c>
      <c r="B713" t="s">
        <v>2913</v>
      </c>
      <c r="C713" t="s">
        <v>2914</v>
      </c>
      <c r="D713" s="1" t="str">
        <f t="shared" si="85"/>
        <v>21:1191</v>
      </c>
      <c r="E713" s="1" t="str">
        <f t="shared" si="83"/>
        <v>21:0387</v>
      </c>
      <c r="F713" t="s">
        <v>2910</v>
      </c>
      <c r="G713" t="s">
        <v>2915</v>
      </c>
      <c r="I713">
        <v>66.5556524</v>
      </c>
      <c r="J713">
        <v>-89.797962699999999</v>
      </c>
      <c r="K713" s="1" t="str">
        <f t="shared" si="84"/>
        <v>Till</v>
      </c>
      <c r="L713" s="1" t="str">
        <f t="shared" si="86"/>
        <v>Grain Mount: 0.25 – 0.50 mm (carbon coated)</v>
      </c>
      <c r="M713">
        <v>1</v>
      </c>
      <c r="N713">
        <v>53.168999999999997</v>
      </c>
      <c r="O713">
        <v>1.6E-2</v>
      </c>
      <c r="P713">
        <v>0.29799999999999999</v>
      </c>
      <c r="R713">
        <v>0.123</v>
      </c>
      <c r="T713">
        <v>13.494</v>
      </c>
      <c r="U713">
        <v>24.701000000000001</v>
      </c>
      <c r="V713">
        <v>0.32300000000000001</v>
      </c>
      <c r="W713">
        <v>7.5030000000000001</v>
      </c>
      <c r="Y713">
        <v>6.0000000000000001E-3</v>
      </c>
      <c r="Z713">
        <v>0.14199999999999999</v>
      </c>
      <c r="AA713">
        <v>1E-3</v>
      </c>
    </row>
    <row r="714" spans="1:27" x14ac:dyDescent="0.3">
      <c r="A714" t="s">
        <v>2916</v>
      </c>
      <c r="B714" t="s">
        <v>2917</v>
      </c>
      <c r="C714" t="s">
        <v>2918</v>
      </c>
      <c r="D714" s="1" t="str">
        <f t="shared" si="85"/>
        <v>21:1191</v>
      </c>
      <c r="E714" s="1" t="str">
        <f t="shared" si="83"/>
        <v>21:0387</v>
      </c>
      <c r="F714" t="s">
        <v>2910</v>
      </c>
      <c r="G714" t="s">
        <v>2919</v>
      </c>
      <c r="I714">
        <v>66.5556524</v>
      </c>
      <c r="J714">
        <v>-89.797962699999999</v>
      </c>
      <c r="K714" s="1" t="str">
        <f t="shared" si="84"/>
        <v>Till</v>
      </c>
      <c r="L714" s="1" t="str">
        <f t="shared" si="86"/>
        <v>Grain Mount: 0.25 – 0.50 mm (carbon coated)</v>
      </c>
      <c r="M714">
        <v>1</v>
      </c>
      <c r="N714">
        <v>54.356000000000002</v>
      </c>
      <c r="O714">
        <v>4.3999999999999997E-2</v>
      </c>
      <c r="P714">
        <v>0.26800000000000002</v>
      </c>
      <c r="R714">
        <v>1.4999999999999999E-2</v>
      </c>
      <c r="T714">
        <v>17.186</v>
      </c>
      <c r="U714">
        <v>24.891999999999999</v>
      </c>
      <c r="V714">
        <v>0.246</v>
      </c>
      <c r="W714">
        <v>2.27</v>
      </c>
      <c r="Y714">
        <v>1.4999999999999999E-2</v>
      </c>
      <c r="Z714">
        <v>7.0000000000000007E-2</v>
      </c>
      <c r="AA714">
        <v>1E-3</v>
      </c>
    </row>
    <row r="715" spans="1:27" x14ac:dyDescent="0.3">
      <c r="A715" t="s">
        <v>2920</v>
      </c>
      <c r="B715" t="s">
        <v>2921</v>
      </c>
      <c r="C715" t="s">
        <v>2922</v>
      </c>
      <c r="D715" s="1" t="str">
        <f t="shared" si="85"/>
        <v>21:1191</v>
      </c>
      <c r="E715" s="1" t="str">
        <f t="shared" si="83"/>
        <v>21:0387</v>
      </c>
      <c r="F715" t="s">
        <v>2923</v>
      </c>
      <c r="G715" t="s">
        <v>2924</v>
      </c>
      <c r="I715">
        <v>66.523933600000007</v>
      </c>
      <c r="J715">
        <v>-89.523229700000002</v>
      </c>
      <c r="K715" s="1" t="str">
        <f t="shared" si="84"/>
        <v>Till</v>
      </c>
      <c r="L715" s="1" t="str">
        <f t="shared" si="86"/>
        <v>Grain Mount: 0.25 – 0.50 mm (carbon coated)</v>
      </c>
      <c r="M715">
        <v>1</v>
      </c>
      <c r="N715">
        <v>54.539000000000001</v>
      </c>
      <c r="O715">
        <v>1.4E-2</v>
      </c>
      <c r="P715">
        <v>0.27100000000000002</v>
      </c>
      <c r="R715">
        <v>3.0000000000000001E-3</v>
      </c>
      <c r="T715">
        <v>15.956</v>
      </c>
      <c r="U715">
        <v>25.285</v>
      </c>
      <c r="V715">
        <v>0.16</v>
      </c>
      <c r="W715">
        <v>3.4980000000000002</v>
      </c>
      <c r="Y715">
        <v>1E-3</v>
      </c>
      <c r="Z715">
        <v>0.09</v>
      </c>
      <c r="AA715">
        <v>1E-3</v>
      </c>
    </row>
    <row r="716" spans="1:27" x14ac:dyDescent="0.3">
      <c r="A716" t="s">
        <v>2925</v>
      </c>
      <c r="B716" t="s">
        <v>2926</v>
      </c>
      <c r="C716" t="s">
        <v>2927</v>
      </c>
      <c r="D716" s="1" t="str">
        <f t="shared" si="85"/>
        <v>21:1191</v>
      </c>
      <c r="E716" s="1" t="str">
        <f t="shared" si="83"/>
        <v>21:0387</v>
      </c>
      <c r="F716" t="s">
        <v>2923</v>
      </c>
      <c r="G716" t="s">
        <v>2928</v>
      </c>
      <c r="I716">
        <v>66.523933600000007</v>
      </c>
      <c r="J716">
        <v>-89.523229700000002</v>
      </c>
      <c r="K716" s="1" t="str">
        <f t="shared" si="84"/>
        <v>Till</v>
      </c>
      <c r="L716" s="1" t="str">
        <f t="shared" si="86"/>
        <v>Grain Mount: 0.25 – 0.50 mm (carbon coated)</v>
      </c>
      <c r="M716">
        <v>1</v>
      </c>
      <c r="N716">
        <v>54.555999999999997</v>
      </c>
      <c r="O716">
        <v>1.4999999999999999E-2</v>
      </c>
      <c r="P716">
        <v>0.39800000000000002</v>
      </c>
      <c r="R716">
        <v>0.01</v>
      </c>
      <c r="T716">
        <v>16.698</v>
      </c>
      <c r="U716">
        <v>24.728000000000002</v>
      </c>
      <c r="V716">
        <v>0.627</v>
      </c>
      <c r="W716">
        <v>2.3260000000000001</v>
      </c>
      <c r="Y716">
        <v>1E-3</v>
      </c>
      <c r="Z716">
        <v>0.191</v>
      </c>
      <c r="AA716">
        <v>1E-3</v>
      </c>
    </row>
    <row r="717" spans="1:27" x14ac:dyDescent="0.3">
      <c r="A717" t="s">
        <v>2929</v>
      </c>
      <c r="B717" t="s">
        <v>2930</v>
      </c>
      <c r="C717" t="s">
        <v>2931</v>
      </c>
      <c r="D717" s="1" t="str">
        <f t="shared" si="85"/>
        <v>21:1191</v>
      </c>
      <c r="E717" s="1" t="str">
        <f t="shared" si="83"/>
        <v>21:0387</v>
      </c>
      <c r="F717" t="s">
        <v>2932</v>
      </c>
      <c r="G717" t="s">
        <v>2933</v>
      </c>
      <c r="I717">
        <v>66.392247999999995</v>
      </c>
      <c r="J717">
        <v>-89.599254299999998</v>
      </c>
      <c r="K717" s="1" t="str">
        <f t="shared" si="84"/>
        <v>Till</v>
      </c>
      <c r="L717" s="1" t="str">
        <f t="shared" si="86"/>
        <v>Grain Mount: 0.25 – 0.50 mm (carbon coated)</v>
      </c>
      <c r="M717">
        <v>1</v>
      </c>
      <c r="N717">
        <v>54.228999999999999</v>
      </c>
      <c r="O717">
        <v>6.0999999999999999E-2</v>
      </c>
      <c r="P717">
        <v>0.54900000000000004</v>
      </c>
      <c r="R717">
        <v>1.0999999999999999E-2</v>
      </c>
      <c r="T717">
        <v>17.28</v>
      </c>
      <c r="U717">
        <v>24.838000000000001</v>
      </c>
      <c r="V717">
        <v>0.22700000000000001</v>
      </c>
      <c r="W717">
        <v>2.403</v>
      </c>
      <c r="Y717">
        <v>1.4999999999999999E-2</v>
      </c>
      <c r="Z717">
        <v>3.3000000000000002E-2</v>
      </c>
      <c r="AA717">
        <v>1E-3</v>
      </c>
    </row>
    <row r="718" spans="1:27" x14ac:dyDescent="0.3">
      <c r="A718" t="s">
        <v>2934</v>
      </c>
      <c r="B718" t="s">
        <v>2935</v>
      </c>
      <c r="C718" t="s">
        <v>2936</v>
      </c>
      <c r="D718" s="1" t="str">
        <f t="shared" si="85"/>
        <v>21:1191</v>
      </c>
      <c r="E718" s="1" t="str">
        <f t="shared" si="83"/>
        <v>21:0387</v>
      </c>
      <c r="F718" t="s">
        <v>2932</v>
      </c>
      <c r="G718" t="s">
        <v>2937</v>
      </c>
      <c r="I718">
        <v>66.392247999999995</v>
      </c>
      <c r="J718">
        <v>-89.599254299999998</v>
      </c>
      <c r="K718" s="1" t="str">
        <f t="shared" si="84"/>
        <v>Till</v>
      </c>
      <c r="L718" s="1" t="str">
        <f t="shared" si="86"/>
        <v>Grain Mount: 0.25 – 0.50 mm (carbon coated)</v>
      </c>
      <c r="M718">
        <v>1</v>
      </c>
      <c r="N718">
        <v>39.305</v>
      </c>
      <c r="O718">
        <v>5.2999999999999999E-2</v>
      </c>
      <c r="P718">
        <v>31.503</v>
      </c>
      <c r="R718">
        <v>1.0999999999999999E-2</v>
      </c>
      <c r="T718">
        <v>0.13800000000000001</v>
      </c>
      <c r="U718">
        <v>24.190999999999999</v>
      </c>
      <c r="V718">
        <v>7.5999999999999998E-2</v>
      </c>
      <c r="W718">
        <v>3.46</v>
      </c>
      <c r="Y718">
        <v>8.9999999999999993E-3</v>
      </c>
      <c r="Z718">
        <v>1E-3</v>
      </c>
      <c r="AA718">
        <v>1E-3</v>
      </c>
    </row>
    <row r="719" spans="1:27" x14ac:dyDescent="0.3">
      <c r="A719" t="s">
        <v>2938</v>
      </c>
      <c r="B719" t="s">
        <v>2939</v>
      </c>
      <c r="C719" t="s">
        <v>2940</v>
      </c>
      <c r="D719" s="1" t="str">
        <f t="shared" si="85"/>
        <v>21:1191</v>
      </c>
      <c r="E719" s="1" t="str">
        <f t="shared" si="83"/>
        <v>21:0387</v>
      </c>
      <c r="F719" t="s">
        <v>2941</v>
      </c>
      <c r="G719" t="s">
        <v>2942</v>
      </c>
      <c r="I719">
        <v>65.574546699999999</v>
      </c>
      <c r="J719">
        <v>-87.966058899999993</v>
      </c>
      <c r="K719" s="1" t="str">
        <f t="shared" si="84"/>
        <v>Till</v>
      </c>
      <c r="L719" s="1" t="str">
        <f t="shared" si="86"/>
        <v>Grain Mount: 0.25 – 0.50 mm (carbon coated)</v>
      </c>
      <c r="M719">
        <v>1</v>
      </c>
      <c r="N719">
        <v>54.024999999999999</v>
      </c>
      <c r="O719">
        <v>0.04</v>
      </c>
      <c r="P719">
        <v>0.48199999999999998</v>
      </c>
      <c r="R719">
        <v>0.14099999999999999</v>
      </c>
      <c r="T719">
        <v>16.539000000000001</v>
      </c>
      <c r="U719">
        <v>24.393999999999998</v>
      </c>
      <c r="V719">
        <v>0.19700000000000001</v>
      </c>
      <c r="W719">
        <v>3.6230000000000002</v>
      </c>
      <c r="Y719">
        <v>2.1000000000000001E-2</v>
      </c>
      <c r="Z719">
        <v>0.186</v>
      </c>
      <c r="AA719">
        <v>1E-3</v>
      </c>
    </row>
    <row r="720" spans="1:27" x14ac:dyDescent="0.3">
      <c r="A720" t="s">
        <v>2943</v>
      </c>
      <c r="B720" t="s">
        <v>2944</v>
      </c>
      <c r="C720" t="s">
        <v>2945</v>
      </c>
      <c r="D720" s="1" t="str">
        <f t="shared" si="85"/>
        <v>21:1191</v>
      </c>
      <c r="E720" s="1" t="str">
        <f t="shared" si="83"/>
        <v>21:0387</v>
      </c>
      <c r="F720" t="s">
        <v>2941</v>
      </c>
      <c r="G720" t="s">
        <v>2946</v>
      </c>
      <c r="I720">
        <v>65.574546699999999</v>
      </c>
      <c r="J720">
        <v>-87.966058899999993</v>
      </c>
      <c r="K720" s="1" t="str">
        <f t="shared" si="84"/>
        <v>Till</v>
      </c>
      <c r="L720" s="1" t="str">
        <f t="shared" si="86"/>
        <v>Grain Mount: 0.25 – 0.50 mm (carbon coated)</v>
      </c>
      <c r="M720">
        <v>1</v>
      </c>
      <c r="N720">
        <v>54.561</v>
      </c>
      <c r="O720">
        <v>0.17</v>
      </c>
      <c r="P720">
        <v>2.746</v>
      </c>
      <c r="R720">
        <v>0.105</v>
      </c>
      <c r="T720">
        <v>20.295999999999999</v>
      </c>
      <c r="U720">
        <v>12.879</v>
      </c>
      <c r="V720">
        <v>0.14699999999999999</v>
      </c>
      <c r="W720">
        <v>5.1580000000000004</v>
      </c>
      <c r="Y720">
        <v>3.7999999999999999E-2</v>
      </c>
      <c r="Z720">
        <v>0.55400000000000005</v>
      </c>
      <c r="AA720">
        <v>0.21</v>
      </c>
    </row>
    <row r="721" spans="1:27" x14ac:dyDescent="0.3">
      <c r="A721" t="s">
        <v>2947</v>
      </c>
      <c r="B721" t="s">
        <v>2948</v>
      </c>
      <c r="C721" t="s">
        <v>2949</v>
      </c>
      <c r="D721" s="1" t="str">
        <f t="shared" si="85"/>
        <v>21:1191</v>
      </c>
      <c r="E721" s="1" t="str">
        <f t="shared" si="83"/>
        <v>21:0387</v>
      </c>
      <c r="F721" t="s">
        <v>2941</v>
      </c>
      <c r="G721" t="s">
        <v>2950</v>
      </c>
      <c r="I721">
        <v>65.574546699999999</v>
      </c>
      <c r="J721">
        <v>-87.966058899999993</v>
      </c>
      <c r="K721" s="1" t="str">
        <f t="shared" si="84"/>
        <v>Till</v>
      </c>
      <c r="L721" s="1" t="str">
        <f t="shared" si="86"/>
        <v>Grain Mount: 0.25 – 0.50 mm (carbon coated)</v>
      </c>
      <c r="M721">
        <v>1</v>
      </c>
      <c r="N721">
        <v>54.194000000000003</v>
      </c>
      <c r="O721">
        <v>5.5E-2</v>
      </c>
      <c r="P721">
        <v>0.32200000000000001</v>
      </c>
      <c r="R721">
        <v>5.8999999999999997E-2</v>
      </c>
      <c r="T721">
        <v>16.835999999999999</v>
      </c>
      <c r="U721">
        <v>24.521999999999998</v>
      </c>
      <c r="V721">
        <v>0.157</v>
      </c>
      <c r="W721">
        <v>3.1579999999999999</v>
      </c>
      <c r="Y721">
        <v>1.2E-2</v>
      </c>
      <c r="Z721">
        <v>0.126</v>
      </c>
      <c r="AA721">
        <v>1E-3</v>
      </c>
    </row>
    <row r="722" spans="1:27" x14ac:dyDescent="0.3">
      <c r="A722" t="s">
        <v>2951</v>
      </c>
      <c r="B722" t="s">
        <v>2952</v>
      </c>
      <c r="C722" t="s">
        <v>2953</v>
      </c>
      <c r="D722" s="1" t="str">
        <f t="shared" si="85"/>
        <v>21:1191</v>
      </c>
      <c r="E722" s="1" t="str">
        <f t="shared" si="83"/>
        <v>21:0387</v>
      </c>
      <c r="F722" t="s">
        <v>2941</v>
      </c>
      <c r="G722" t="s">
        <v>2954</v>
      </c>
      <c r="I722">
        <v>65.574546699999999</v>
      </c>
      <c r="J722">
        <v>-87.966058899999993</v>
      </c>
      <c r="K722" s="1" t="str">
        <f t="shared" si="84"/>
        <v>Till</v>
      </c>
      <c r="L722" s="1" t="str">
        <f t="shared" si="86"/>
        <v>Grain Mount: 0.25 – 0.50 mm (carbon coated)</v>
      </c>
      <c r="M722">
        <v>1</v>
      </c>
      <c r="N722">
        <v>54.95</v>
      </c>
      <c r="O722">
        <v>0.218</v>
      </c>
      <c r="P722">
        <v>2.58</v>
      </c>
      <c r="R722">
        <v>0.13</v>
      </c>
      <c r="T722">
        <v>20.619</v>
      </c>
      <c r="U722">
        <v>13.028</v>
      </c>
      <c r="V722">
        <v>0.14699999999999999</v>
      </c>
      <c r="W722">
        <v>4.8639999999999999</v>
      </c>
      <c r="Y722">
        <v>2.5999999999999999E-2</v>
      </c>
      <c r="Z722">
        <v>0.58799999999999997</v>
      </c>
      <c r="AA722">
        <v>5.0000000000000001E-3</v>
      </c>
    </row>
    <row r="723" spans="1:27" x14ac:dyDescent="0.3">
      <c r="A723" t="s">
        <v>2955</v>
      </c>
      <c r="B723" t="s">
        <v>2956</v>
      </c>
      <c r="C723" t="s">
        <v>2957</v>
      </c>
      <c r="D723" s="1" t="str">
        <f t="shared" si="85"/>
        <v>21:1191</v>
      </c>
      <c r="E723" s="1" t="str">
        <f t="shared" si="83"/>
        <v>21:0387</v>
      </c>
      <c r="F723" t="s">
        <v>2941</v>
      </c>
      <c r="G723" t="s">
        <v>2958</v>
      </c>
      <c r="I723">
        <v>65.574546699999999</v>
      </c>
      <c r="J723">
        <v>-87.966058899999993</v>
      </c>
      <c r="K723" s="1" t="str">
        <f t="shared" si="84"/>
        <v>Till</v>
      </c>
      <c r="L723" s="1" t="str">
        <f t="shared" si="86"/>
        <v>Grain Mount: 0.25 – 0.50 mm (carbon coated)</v>
      </c>
      <c r="M723">
        <v>1</v>
      </c>
      <c r="N723">
        <v>54.603999999999999</v>
      </c>
      <c r="O723">
        <v>3.5999999999999997E-2</v>
      </c>
      <c r="P723">
        <v>0.24</v>
      </c>
      <c r="R723">
        <v>5.0999999999999997E-2</v>
      </c>
      <c r="T723">
        <v>17.196000000000002</v>
      </c>
      <c r="U723">
        <v>24.898</v>
      </c>
      <c r="V723">
        <v>0.14599999999999999</v>
      </c>
      <c r="W723">
        <v>2.7240000000000002</v>
      </c>
      <c r="Y723">
        <v>1.2999999999999999E-2</v>
      </c>
      <c r="Z723">
        <v>6.4000000000000001E-2</v>
      </c>
      <c r="AA723">
        <v>1E-3</v>
      </c>
    </row>
    <row r="724" spans="1:27" x14ac:dyDescent="0.3">
      <c r="A724" t="s">
        <v>2959</v>
      </c>
      <c r="B724" t="s">
        <v>2960</v>
      </c>
      <c r="C724" t="s">
        <v>2961</v>
      </c>
      <c r="D724" s="1" t="str">
        <f t="shared" si="85"/>
        <v>21:1191</v>
      </c>
      <c r="E724" s="1" t="str">
        <f t="shared" si="83"/>
        <v>21:0387</v>
      </c>
      <c r="F724" t="s">
        <v>2941</v>
      </c>
      <c r="G724" t="s">
        <v>2962</v>
      </c>
      <c r="I724">
        <v>65.574546699999999</v>
      </c>
      <c r="J724">
        <v>-87.966058899999993</v>
      </c>
      <c r="K724" s="1" t="str">
        <f t="shared" si="84"/>
        <v>Till</v>
      </c>
      <c r="L724" s="1" t="str">
        <f t="shared" si="86"/>
        <v>Grain Mount: 0.25 – 0.50 mm (carbon coated)</v>
      </c>
      <c r="M724">
        <v>1</v>
      </c>
      <c r="N724">
        <v>54.404000000000003</v>
      </c>
      <c r="O724">
        <v>3.1E-2</v>
      </c>
      <c r="P724">
        <v>0.19900000000000001</v>
      </c>
      <c r="R724">
        <v>2.1000000000000001E-2</v>
      </c>
      <c r="T724">
        <v>16.501999999999999</v>
      </c>
      <c r="U724">
        <v>24.523</v>
      </c>
      <c r="V724">
        <v>0.19700000000000001</v>
      </c>
      <c r="W724">
        <v>3.8559999999999999</v>
      </c>
      <c r="Y724">
        <v>8.9999999999999993E-3</v>
      </c>
      <c r="Z724">
        <v>6.0999999999999999E-2</v>
      </c>
      <c r="AA724">
        <v>1E-3</v>
      </c>
    </row>
    <row r="725" spans="1:27" x14ac:dyDescent="0.3">
      <c r="A725" t="s">
        <v>2963</v>
      </c>
      <c r="B725" t="s">
        <v>2964</v>
      </c>
      <c r="C725" t="s">
        <v>2965</v>
      </c>
      <c r="D725" s="1" t="str">
        <f t="shared" si="85"/>
        <v>21:1191</v>
      </c>
      <c r="E725" s="1" t="str">
        <f t="shared" si="83"/>
        <v>21:0387</v>
      </c>
      <c r="F725" t="s">
        <v>2941</v>
      </c>
      <c r="G725" t="s">
        <v>2966</v>
      </c>
      <c r="I725">
        <v>65.574546699999999</v>
      </c>
      <c r="J725">
        <v>-87.966058899999993</v>
      </c>
      <c r="K725" s="1" t="str">
        <f t="shared" si="84"/>
        <v>Till</v>
      </c>
      <c r="L725" s="1" t="str">
        <f t="shared" si="86"/>
        <v>Grain Mount: 0.25 – 0.50 mm (carbon coated)</v>
      </c>
      <c r="M725">
        <v>1</v>
      </c>
      <c r="N725">
        <v>54.81</v>
      </c>
      <c r="O725">
        <v>3.1E-2</v>
      </c>
      <c r="P725">
        <v>0.14199999999999999</v>
      </c>
      <c r="R725">
        <v>1E-3</v>
      </c>
      <c r="T725">
        <v>17.579999999999998</v>
      </c>
      <c r="U725">
        <v>25.052</v>
      </c>
      <c r="V725">
        <v>0.48399999999999999</v>
      </c>
      <c r="W725">
        <v>1.407</v>
      </c>
      <c r="Y725">
        <v>6.0000000000000001E-3</v>
      </c>
      <c r="Z725">
        <v>1.7999999999999999E-2</v>
      </c>
      <c r="AA725">
        <v>1E-3</v>
      </c>
    </row>
    <row r="726" spans="1:27" x14ac:dyDescent="0.3">
      <c r="A726" t="s">
        <v>2967</v>
      </c>
      <c r="B726" t="s">
        <v>2968</v>
      </c>
      <c r="C726" t="s">
        <v>2969</v>
      </c>
      <c r="D726" s="1" t="str">
        <f t="shared" si="85"/>
        <v>21:1191</v>
      </c>
      <c r="E726" s="1" t="str">
        <f t="shared" si="83"/>
        <v>21:0387</v>
      </c>
      <c r="F726" t="s">
        <v>2941</v>
      </c>
      <c r="G726" t="s">
        <v>2970</v>
      </c>
      <c r="I726">
        <v>65.574546699999999</v>
      </c>
      <c r="J726">
        <v>-87.966058899999993</v>
      </c>
      <c r="K726" s="1" t="str">
        <f t="shared" si="84"/>
        <v>Till</v>
      </c>
      <c r="L726" s="1" t="str">
        <f t="shared" si="86"/>
        <v>Grain Mount: 0.25 – 0.50 mm (carbon coated)</v>
      </c>
      <c r="M726">
        <v>1</v>
      </c>
      <c r="N726">
        <v>54.494</v>
      </c>
      <c r="O726">
        <v>5.1999999999999998E-2</v>
      </c>
      <c r="P726">
        <v>0.24299999999999999</v>
      </c>
      <c r="R726">
        <v>6.2E-2</v>
      </c>
      <c r="T726">
        <v>16.879000000000001</v>
      </c>
      <c r="U726">
        <v>24.611999999999998</v>
      </c>
      <c r="V726">
        <v>0.14899999999999999</v>
      </c>
      <c r="W726">
        <v>2.9289999999999998</v>
      </c>
      <c r="Y726">
        <v>0.02</v>
      </c>
      <c r="Z726">
        <v>7.4999999999999997E-2</v>
      </c>
      <c r="AA726">
        <v>1E-3</v>
      </c>
    </row>
    <row r="727" spans="1:27" x14ac:dyDescent="0.3">
      <c r="A727" t="s">
        <v>2971</v>
      </c>
      <c r="B727" t="s">
        <v>2972</v>
      </c>
      <c r="C727" t="s">
        <v>2973</v>
      </c>
      <c r="D727" s="1" t="str">
        <f t="shared" si="85"/>
        <v>21:1191</v>
      </c>
      <c r="E727" s="1" t="str">
        <f t="shared" si="83"/>
        <v>21:0387</v>
      </c>
      <c r="F727" t="s">
        <v>2941</v>
      </c>
      <c r="G727" t="s">
        <v>2974</v>
      </c>
      <c r="I727">
        <v>65.574546699999999</v>
      </c>
      <c r="J727">
        <v>-87.966058899999993</v>
      </c>
      <c r="K727" s="1" t="str">
        <f t="shared" si="84"/>
        <v>Till</v>
      </c>
      <c r="L727" s="1" t="str">
        <f t="shared" si="86"/>
        <v>Grain Mount: 0.25 – 0.50 mm (carbon coated)</v>
      </c>
      <c r="M727">
        <v>1</v>
      </c>
      <c r="N727">
        <v>54.427999999999997</v>
      </c>
      <c r="O727">
        <v>2.1000000000000001E-2</v>
      </c>
      <c r="P727">
        <v>0.20899999999999999</v>
      </c>
      <c r="R727">
        <v>4.8000000000000001E-2</v>
      </c>
      <c r="T727">
        <v>16.431999999999999</v>
      </c>
      <c r="U727">
        <v>24.475999999999999</v>
      </c>
      <c r="V727">
        <v>0.25600000000000001</v>
      </c>
      <c r="W727">
        <v>3.657</v>
      </c>
      <c r="Y727">
        <v>0.01</v>
      </c>
      <c r="Z727">
        <v>0.104</v>
      </c>
      <c r="AA727">
        <v>1E-3</v>
      </c>
    </row>
    <row r="728" spans="1:27" x14ac:dyDescent="0.3">
      <c r="A728" t="s">
        <v>2975</v>
      </c>
      <c r="B728" t="s">
        <v>2976</v>
      </c>
      <c r="C728" t="s">
        <v>2977</v>
      </c>
      <c r="D728" s="1" t="str">
        <f t="shared" si="85"/>
        <v>21:1191</v>
      </c>
      <c r="E728" s="1" t="str">
        <f t="shared" si="83"/>
        <v>21:0387</v>
      </c>
      <c r="F728" t="s">
        <v>2941</v>
      </c>
      <c r="G728" t="s">
        <v>2978</v>
      </c>
      <c r="I728">
        <v>65.574546699999999</v>
      </c>
      <c r="J728">
        <v>-87.966058899999993</v>
      </c>
      <c r="K728" s="1" t="str">
        <f t="shared" si="84"/>
        <v>Till</v>
      </c>
      <c r="L728" s="1" t="str">
        <f t="shared" si="86"/>
        <v>Grain Mount: 0.25 – 0.50 mm (carbon coated)</v>
      </c>
      <c r="M728">
        <v>1</v>
      </c>
      <c r="N728">
        <v>54.731000000000002</v>
      </c>
      <c r="O728">
        <v>3.5999999999999997E-2</v>
      </c>
      <c r="P728">
        <v>0.16200000000000001</v>
      </c>
      <c r="R728">
        <v>5.1999999999999998E-2</v>
      </c>
      <c r="T728">
        <v>17.251000000000001</v>
      </c>
      <c r="U728">
        <v>24.611999999999998</v>
      </c>
      <c r="V728">
        <v>0.188</v>
      </c>
      <c r="W728">
        <v>2.891</v>
      </c>
      <c r="Y728">
        <v>1.4999999999999999E-2</v>
      </c>
      <c r="Z728">
        <v>6.3E-2</v>
      </c>
      <c r="AA728">
        <v>1E-3</v>
      </c>
    </row>
    <row r="729" spans="1:27" x14ac:dyDescent="0.3">
      <c r="A729" t="s">
        <v>2979</v>
      </c>
      <c r="B729" t="s">
        <v>2980</v>
      </c>
      <c r="C729" t="s">
        <v>2981</v>
      </c>
      <c r="D729" s="1" t="str">
        <f t="shared" si="85"/>
        <v>21:1191</v>
      </c>
      <c r="E729" s="1" t="str">
        <f t="shared" si="83"/>
        <v>21:0387</v>
      </c>
      <c r="F729" t="s">
        <v>2941</v>
      </c>
      <c r="G729" t="s">
        <v>2982</v>
      </c>
      <c r="I729">
        <v>65.574546699999999</v>
      </c>
      <c r="J729">
        <v>-87.966058899999993</v>
      </c>
      <c r="K729" s="1" t="str">
        <f t="shared" si="84"/>
        <v>Till</v>
      </c>
      <c r="L729" s="1" t="str">
        <f t="shared" si="86"/>
        <v>Grain Mount: 0.25 – 0.50 mm (carbon coated)</v>
      </c>
      <c r="M729">
        <v>1</v>
      </c>
      <c r="N729">
        <v>54.796999999999997</v>
      </c>
      <c r="O729">
        <v>3.5999999999999997E-2</v>
      </c>
      <c r="P729">
        <v>0.111</v>
      </c>
      <c r="R729">
        <v>1.7000000000000001E-2</v>
      </c>
      <c r="T729">
        <v>17.573</v>
      </c>
      <c r="U729">
        <v>25.222000000000001</v>
      </c>
      <c r="V729">
        <v>0.17299999999999999</v>
      </c>
      <c r="W729">
        <v>1.88</v>
      </c>
      <c r="Y729">
        <v>6.0000000000000001E-3</v>
      </c>
      <c r="Z729">
        <v>5.7000000000000002E-2</v>
      </c>
      <c r="AA729">
        <v>1E-3</v>
      </c>
    </row>
    <row r="730" spans="1:27" x14ac:dyDescent="0.3">
      <c r="A730" t="s">
        <v>2983</v>
      </c>
      <c r="B730" t="s">
        <v>2984</v>
      </c>
      <c r="C730" t="s">
        <v>2985</v>
      </c>
      <c r="D730" s="1" t="str">
        <f t="shared" si="85"/>
        <v>21:1191</v>
      </c>
      <c r="E730" s="1" t="str">
        <f t="shared" si="83"/>
        <v>21:0387</v>
      </c>
      <c r="F730" t="s">
        <v>2941</v>
      </c>
      <c r="G730" t="s">
        <v>2986</v>
      </c>
      <c r="I730">
        <v>65.574546699999999</v>
      </c>
      <c r="J730">
        <v>-87.966058899999993</v>
      </c>
      <c r="K730" s="1" t="str">
        <f t="shared" si="84"/>
        <v>Till</v>
      </c>
      <c r="L730" s="1" t="str">
        <f t="shared" si="86"/>
        <v>Grain Mount: 0.25 – 0.50 mm (carbon coated)</v>
      </c>
      <c r="M730">
        <v>1</v>
      </c>
      <c r="N730">
        <v>54.567</v>
      </c>
      <c r="O730">
        <v>0.04</v>
      </c>
      <c r="P730">
        <v>0.17199999999999999</v>
      </c>
      <c r="R730">
        <v>4.1000000000000002E-2</v>
      </c>
      <c r="T730">
        <v>17.094999999999999</v>
      </c>
      <c r="U730">
        <v>24.388999999999999</v>
      </c>
      <c r="V730">
        <v>0.189</v>
      </c>
      <c r="W730">
        <v>2.931</v>
      </c>
      <c r="Y730">
        <v>1.4E-2</v>
      </c>
      <c r="Z730">
        <v>7.6999999999999999E-2</v>
      </c>
      <c r="AA730">
        <v>1E-3</v>
      </c>
    </row>
    <row r="731" spans="1:27" x14ac:dyDescent="0.3">
      <c r="A731" t="s">
        <v>2987</v>
      </c>
      <c r="B731" t="s">
        <v>2988</v>
      </c>
      <c r="C731" t="s">
        <v>2989</v>
      </c>
      <c r="D731" s="1" t="str">
        <f t="shared" si="85"/>
        <v>21:1191</v>
      </c>
      <c r="E731" s="1" t="str">
        <f t="shared" si="83"/>
        <v>21:0387</v>
      </c>
      <c r="F731" t="s">
        <v>2941</v>
      </c>
      <c r="G731" t="s">
        <v>2990</v>
      </c>
      <c r="I731">
        <v>65.574546699999999</v>
      </c>
      <c r="J731">
        <v>-87.966058899999993</v>
      </c>
      <c r="K731" s="1" t="str">
        <f t="shared" si="84"/>
        <v>Till</v>
      </c>
      <c r="L731" s="1" t="str">
        <f t="shared" si="86"/>
        <v>Grain Mount: 0.25 – 0.50 mm (carbon coated)</v>
      </c>
      <c r="M731">
        <v>1</v>
      </c>
      <c r="N731">
        <v>54.595999999999997</v>
      </c>
      <c r="O731">
        <v>3.3000000000000002E-2</v>
      </c>
      <c r="P731">
        <v>0.29599999999999999</v>
      </c>
      <c r="R731">
        <v>5.5E-2</v>
      </c>
      <c r="T731">
        <v>17.050999999999998</v>
      </c>
      <c r="U731">
        <v>24.454000000000001</v>
      </c>
      <c r="V731">
        <v>0.186</v>
      </c>
      <c r="W731">
        <v>3.222</v>
      </c>
      <c r="Y731">
        <v>1.6E-2</v>
      </c>
      <c r="Z731">
        <v>0.08</v>
      </c>
      <c r="AA731">
        <v>1E-3</v>
      </c>
    </row>
    <row r="732" spans="1:27" x14ac:dyDescent="0.3">
      <c r="A732" t="s">
        <v>2991</v>
      </c>
      <c r="B732" t="s">
        <v>2992</v>
      </c>
      <c r="C732" t="s">
        <v>2993</v>
      </c>
      <c r="D732" s="1" t="str">
        <f t="shared" si="85"/>
        <v>21:1191</v>
      </c>
      <c r="E732" s="1" t="str">
        <f t="shared" si="83"/>
        <v>21:0387</v>
      </c>
      <c r="F732" t="s">
        <v>2941</v>
      </c>
      <c r="G732" t="s">
        <v>2994</v>
      </c>
      <c r="I732">
        <v>65.574546699999999</v>
      </c>
      <c r="J732">
        <v>-87.966058899999993</v>
      </c>
      <c r="K732" s="1" t="str">
        <f t="shared" si="84"/>
        <v>Till</v>
      </c>
      <c r="L732" s="1" t="str">
        <f t="shared" si="86"/>
        <v>Grain Mount: 0.25 – 0.50 mm (carbon coated)</v>
      </c>
      <c r="M732">
        <v>1</v>
      </c>
      <c r="N732">
        <v>54.536000000000001</v>
      </c>
      <c r="O732">
        <v>5.1999999999999998E-2</v>
      </c>
      <c r="P732">
        <v>0.114</v>
      </c>
      <c r="R732">
        <v>1E-3</v>
      </c>
      <c r="T732">
        <v>17.507000000000001</v>
      </c>
      <c r="U732">
        <v>25.091000000000001</v>
      </c>
      <c r="V732">
        <v>0.23699999999999999</v>
      </c>
      <c r="W732">
        <v>1.5469999999999999</v>
      </c>
      <c r="Y732">
        <v>1E-3</v>
      </c>
      <c r="Z732">
        <v>1.9E-2</v>
      </c>
      <c r="AA732">
        <v>1E-3</v>
      </c>
    </row>
    <row r="733" spans="1:27" x14ac:dyDescent="0.3">
      <c r="A733" t="s">
        <v>2995</v>
      </c>
      <c r="B733" t="s">
        <v>2996</v>
      </c>
      <c r="C733" t="s">
        <v>2997</v>
      </c>
      <c r="D733" s="1" t="str">
        <f t="shared" si="85"/>
        <v>21:1191</v>
      </c>
      <c r="E733" s="1" t="str">
        <f t="shared" si="83"/>
        <v>21:0387</v>
      </c>
      <c r="F733" t="s">
        <v>2941</v>
      </c>
      <c r="G733" t="s">
        <v>2998</v>
      </c>
      <c r="I733">
        <v>65.574546699999999</v>
      </c>
      <c r="J733">
        <v>-87.966058899999993</v>
      </c>
      <c r="K733" s="1" t="str">
        <f t="shared" si="84"/>
        <v>Till</v>
      </c>
      <c r="L733" s="1" t="str">
        <f t="shared" si="86"/>
        <v>Grain Mount: 0.25 – 0.50 mm (carbon coated)</v>
      </c>
      <c r="M733">
        <v>1</v>
      </c>
      <c r="N733">
        <v>39.734000000000002</v>
      </c>
      <c r="O733">
        <v>1.0999999999999999E-2</v>
      </c>
      <c r="P733">
        <v>32.320999999999998</v>
      </c>
      <c r="R733">
        <v>1E-3</v>
      </c>
      <c r="T733">
        <v>5.5E-2</v>
      </c>
      <c r="U733">
        <v>24.228999999999999</v>
      </c>
      <c r="V733">
        <v>0.17199999999999999</v>
      </c>
      <c r="W733">
        <v>2.74</v>
      </c>
      <c r="Y733">
        <v>6.0000000000000001E-3</v>
      </c>
      <c r="Z733">
        <v>1E-3</v>
      </c>
      <c r="AA733">
        <v>6.0000000000000001E-3</v>
      </c>
    </row>
    <row r="734" spans="1:27" x14ac:dyDescent="0.3">
      <c r="A734" t="s">
        <v>2999</v>
      </c>
      <c r="B734" t="s">
        <v>3000</v>
      </c>
      <c r="C734" t="s">
        <v>3001</v>
      </c>
      <c r="D734" s="1" t="str">
        <f t="shared" si="85"/>
        <v>21:1191</v>
      </c>
      <c r="E734" s="1" t="str">
        <f t="shared" si="83"/>
        <v>21:0387</v>
      </c>
      <c r="F734" t="s">
        <v>3002</v>
      </c>
      <c r="G734" t="s">
        <v>3003</v>
      </c>
      <c r="I734">
        <v>66.092797899999994</v>
      </c>
      <c r="J734">
        <v>-89.729335000000006</v>
      </c>
      <c r="K734" s="1" t="str">
        <f t="shared" si="84"/>
        <v>Till</v>
      </c>
      <c r="L734" s="1" t="str">
        <f t="shared" si="86"/>
        <v>Grain Mount: 0.25 – 0.50 mm (carbon coated)</v>
      </c>
      <c r="M734">
        <v>1</v>
      </c>
      <c r="N734">
        <v>54.472000000000001</v>
      </c>
      <c r="O734">
        <v>3.7999999999999999E-2</v>
      </c>
      <c r="P734">
        <v>0.309</v>
      </c>
      <c r="R734">
        <v>1.2999999999999999E-2</v>
      </c>
      <c r="T734">
        <v>16.869</v>
      </c>
      <c r="U734">
        <v>24.843</v>
      </c>
      <c r="V734">
        <v>0.23699999999999999</v>
      </c>
      <c r="W734">
        <v>3.0030000000000001</v>
      </c>
      <c r="Y734">
        <v>8.0000000000000002E-3</v>
      </c>
      <c r="Z734">
        <v>3.3000000000000002E-2</v>
      </c>
      <c r="AA734">
        <v>2E-3</v>
      </c>
    </row>
    <row r="735" spans="1:27" x14ac:dyDescent="0.3">
      <c r="A735" t="s">
        <v>3004</v>
      </c>
      <c r="B735" t="s">
        <v>3005</v>
      </c>
      <c r="C735" t="s">
        <v>3006</v>
      </c>
      <c r="D735" s="1" t="str">
        <f t="shared" si="85"/>
        <v>21:1191</v>
      </c>
      <c r="E735" s="1" t="str">
        <f t="shared" si="83"/>
        <v>21:0387</v>
      </c>
      <c r="F735" t="s">
        <v>3002</v>
      </c>
      <c r="G735" t="s">
        <v>3007</v>
      </c>
      <c r="I735">
        <v>66.092797899999994</v>
      </c>
      <c r="J735">
        <v>-89.729335000000006</v>
      </c>
      <c r="K735" s="1" t="str">
        <f t="shared" si="84"/>
        <v>Till</v>
      </c>
      <c r="L735" s="1" t="str">
        <f t="shared" si="86"/>
        <v>Grain Mount: 0.25 – 0.50 mm (carbon coated)</v>
      </c>
      <c r="M735">
        <v>1</v>
      </c>
      <c r="N735">
        <v>58.008000000000003</v>
      </c>
      <c r="O735">
        <v>1.4999999999999999E-2</v>
      </c>
      <c r="P735">
        <v>4.4999999999999998E-2</v>
      </c>
      <c r="R735">
        <v>3.2000000000000001E-2</v>
      </c>
      <c r="T735">
        <v>35.238999999999997</v>
      </c>
      <c r="U735">
        <v>4.8000000000000001E-2</v>
      </c>
      <c r="V735">
        <v>0.153</v>
      </c>
      <c r="W735">
        <v>6.5149999999999997</v>
      </c>
      <c r="Y735">
        <v>4.7E-2</v>
      </c>
      <c r="Z735">
        <v>1E-3</v>
      </c>
      <c r="AA735">
        <v>1E-3</v>
      </c>
    </row>
    <row r="736" spans="1:27" x14ac:dyDescent="0.3">
      <c r="A736" t="s">
        <v>3008</v>
      </c>
      <c r="B736" t="s">
        <v>3009</v>
      </c>
      <c r="C736" t="s">
        <v>3010</v>
      </c>
      <c r="D736" s="1" t="str">
        <f t="shared" si="85"/>
        <v>21:1191</v>
      </c>
      <c r="E736" s="1" t="str">
        <f t="shared" si="83"/>
        <v>21:0387</v>
      </c>
      <c r="F736" t="s">
        <v>3002</v>
      </c>
      <c r="G736" t="s">
        <v>3011</v>
      </c>
      <c r="I736">
        <v>66.092797899999994</v>
      </c>
      <c r="J736">
        <v>-89.729335000000006</v>
      </c>
      <c r="K736" s="1" t="str">
        <f t="shared" si="84"/>
        <v>Till</v>
      </c>
      <c r="L736" s="1" t="str">
        <f t="shared" si="86"/>
        <v>Grain Mount: 0.25 – 0.50 mm (carbon coated)</v>
      </c>
      <c r="M736">
        <v>1</v>
      </c>
      <c r="N736">
        <v>58.055</v>
      </c>
      <c r="O736">
        <v>1.2E-2</v>
      </c>
      <c r="P736">
        <v>7.0000000000000007E-2</v>
      </c>
      <c r="R736">
        <v>4.2000000000000003E-2</v>
      </c>
      <c r="T736">
        <v>34.756999999999998</v>
      </c>
      <c r="U736">
        <v>0.10100000000000001</v>
      </c>
      <c r="V736">
        <v>0.16300000000000001</v>
      </c>
      <c r="W736">
        <v>6.5570000000000004</v>
      </c>
      <c r="Y736">
        <v>7.3999999999999996E-2</v>
      </c>
      <c r="Z736">
        <v>1E-3</v>
      </c>
      <c r="AA736">
        <v>1E-3</v>
      </c>
    </row>
    <row r="737" spans="1:27" x14ac:dyDescent="0.3">
      <c r="A737" t="s">
        <v>3012</v>
      </c>
      <c r="B737" t="s">
        <v>3013</v>
      </c>
      <c r="C737" t="s">
        <v>3014</v>
      </c>
      <c r="D737" s="1" t="str">
        <f t="shared" si="85"/>
        <v>21:1191</v>
      </c>
      <c r="E737" s="1" t="str">
        <f t="shared" si="83"/>
        <v>21:0387</v>
      </c>
      <c r="F737" t="s">
        <v>3002</v>
      </c>
      <c r="G737" t="s">
        <v>3015</v>
      </c>
      <c r="I737">
        <v>66.092797899999994</v>
      </c>
      <c r="J737">
        <v>-89.729335000000006</v>
      </c>
      <c r="K737" s="1" t="str">
        <f t="shared" si="84"/>
        <v>Till</v>
      </c>
      <c r="L737" s="1" t="str">
        <f t="shared" si="86"/>
        <v>Grain Mount: 0.25 – 0.50 mm (carbon coated)</v>
      </c>
      <c r="M737">
        <v>1</v>
      </c>
      <c r="N737">
        <v>57.978000000000002</v>
      </c>
      <c r="O737">
        <v>1.7000000000000001E-2</v>
      </c>
      <c r="P737">
        <v>7.5999999999999998E-2</v>
      </c>
      <c r="R737">
        <v>4.3999999999999997E-2</v>
      </c>
      <c r="T737">
        <v>35.478000000000002</v>
      </c>
      <c r="U737">
        <v>8.5999999999999993E-2</v>
      </c>
      <c r="V737">
        <v>0.129</v>
      </c>
      <c r="W737">
        <v>6.3090000000000002</v>
      </c>
      <c r="Y737">
        <v>0.105</v>
      </c>
      <c r="Z737">
        <v>1E-3</v>
      </c>
      <c r="AA737">
        <v>1E-3</v>
      </c>
    </row>
    <row r="738" spans="1:27" x14ac:dyDescent="0.3">
      <c r="A738" t="s">
        <v>3016</v>
      </c>
      <c r="B738" t="s">
        <v>3017</v>
      </c>
      <c r="C738" t="s">
        <v>3018</v>
      </c>
      <c r="D738" s="1" t="str">
        <f t="shared" si="85"/>
        <v>21:1191</v>
      </c>
      <c r="E738" s="1" t="str">
        <f t="shared" si="83"/>
        <v>21:0387</v>
      </c>
      <c r="F738" t="s">
        <v>3002</v>
      </c>
      <c r="G738" t="s">
        <v>3019</v>
      </c>
      <c r="I738">
        <v>66.092797899999994</v>
      </c>
      <c r="J738">
        <v>-89.729335000000006</v>
      </c>
      <c r="K738" s="1" t="str">
        <f t="shared" si="84"/>
        <v>Till</v>
      </c>
      <c r="L738" s="1" t="str">
        <f t="shared" si="86"/>
        <v>Grain Mount: 0.25 – 0.50 mm (carbon coated)</v>
      </c>
      <c r="M738">
        <v>1</v>
      </c>
      <c r="N738">
        <v>54.473999999999997</v>
      </c>
      <c r="O738">
        <v>3.2000000000000001E-2</v>
      </c>
      <c r="P738">
        <v>0.151</v>
      </c>
      <c r="R738">
        <v>5.0000000000000001E-3</v>
      </c>
      <c r="T738">
        <v>16.866</v>
      </c>
      <c r="U738">
        <v>24.486000000000001</v>
      </c>
      <c r="V738">
        <v>0.28000000000000003</v>
      </c>
      <c r="W738">
        <v>3.0129999999999999</v>
      </c>
      <c r="Y738">
        <v>3.0000000000000001E-3</v>
      </c>
      <c r="Z738">
        <v>0.10299999999999999</v>
      </c>
      <c r="AA738">
        <v>1E-3</v>
      </c>
    </row>
    <row r="739" spans="1:27" x14ac:dyDescent="0.3">
      <c r="A739" t="s">
        <v>3020</v>
      </c>
      <c r="B739" t="s">
        <v>3021</v>
      </c>
      <c r="C739" t="s">
        <v>3022</v>
      </c>
      <c r="D739" s="1" t="str">
        <f t="shared" si="85"/>
        <v>21:1191</v>
      </c>
      <c r="E739" s="1" t="str">
        <f t="shared" si="83"/>
        <v>21:0387</v>
      </c>
      <c r="F739" t="s">
        <v>3002</v>
      </c>
      <c r="G739" t="s">
        <v>3023</v>
      </c>
      <c r="I739">
        <v>66.092797899999994</v>
      </c>
      <c r="J739">
        <v>-89.729335000000006</v>
      </c>
      <c r="K739" s="1" t="str">
        <f t="shared" si="84"/>
        <v>Till</v>
      </c>
      <c r="L739" s="1" t="str">
        <f t="shared" si="86"/>
        <v>Grain Mount: 0.25 – 0.50 mm (carbon coated)</v>
      </c>
      <c r="M739">
        <v>1</v>
      </c>
      <c r="N739">
        <v>57.9</v>
      </c>
      <c r="O739">
        <v>1.4E-2</v>
      </c>
      <c r="P739">
        <v>5.3999999999999999E-2</v>
      </c>
      <c r="R739">
        <v>3.4000000000000002E-2</v>
      </c>
      <c r="T739">
        <v>35.521000000000001</v>
      </c>
      <c r="U739">
        <v>8.4000000000000005E-2</v>
      </c>
      <c r="V739">
        <v>0.17499999999999999</v>
      </c>
      <c r="W739">
        <v>5.8230000000000004</v>
      </c>
      <c r="Y739">
        <v>6.9000000000000006E-2</v>
      </c>
      <c r="Z739">
        <v>1E-3</v>
      </c>
      <c r="AA739">
        <v>1E-3</v>
      </c>
    </row>
    <row r="740" spans="1:27" x14ac:dyDescent="0.3">
      <c r="A740" t="s">
        <v>3024</v>
      </c>
      <c r="B740" t="s">
        <v>3025</v>
      </c>
      <c r="C740" t="s">
        <v>3026</v>
      </c>
      <c r="D740" s="1" t="str">
        <f t="shared" si="85"/>
        <v>21:1191</v>
      </c>
      <c r="E740" s="1" t="str">
        <f t="shared" si="83"/>
        <v>21:0387</v>
      </c>
      <c r="F740" t="s">
        <v>3002</v>
      </c>
      <c r="G740" t="s">
        <v>3027</v>
      </c>
      <c r="I740">
        <v>66.092797899999994</v>
      </c>
      <c r="J740">
        <v>-89.729335000000006</v>
      </c>
      <c r="K740" s="1" t="str">
        <f t="shared" si="84"/>
        <v>Till</v>
      </c>
      <c r="L740" s="1" t="str">
        <f>HYPERLINK("http://geochem.nrcan.gc.ca/cdogs/content/kwd/kwd080108_e.htm", "Grain Mount: 0.50 – 1.00 mm (carbon coated)")</f>
        <v>Grain Mount: 0.50 – 1.00 mm (carbon coated)</v>
      </c>
      <c r="M740">
        <v>1</v>
      </c>
      <c r="N740">
        <v>57.441000000000003</v>
      </c>
      <c r="O740">
        <v>2.1000000000000001E-2</v>
      </c>
      <c r="P740">
        <v>6.8000000000000005E-2</v>
      </c>
      <c r="R740">
        <v>3.5999999999999997E-2</v>
      </c>
      <c r="T740">
        <v>33.78</v>
      </c>
      <c r="U740">
        <v>0.14000000000000001</v>
      </c>
      <c r="V740">
        <v>0.22800000000000001</v>
      </c>
      <c r="W740">
        <v>8.5139999999999993</v>
      </c>
      <c r="Y740">
        <v>0.05</v>
      </c>
      <c r="Z740">
        <v>1E-3</v>
      </c>
      <c r="AA740">
        <v>1E-3</v>
      </c>
    </row>
    <row r="741" spans="1:27" x14ac:dyDescent="0.3">
      <c r="A741" t="s">
        <v>3028</v>
      </c>
      <c r="B741" t="s">
        <v>3029</v>
      </c>
      <c r="C741" t="s">
        <v>3030</v>
      </c>
      <c r="D741" s="1" t="str">
        <f t="shared" si="85"/>
        <v>21:1191</v>
      </c>
      <c r="E741" s="1" t="str">
        <f t="shared" si="83"/>
        <v>21:0387</v>
      </c>
      <c r="F741" t="s">
        <v>3002</v>
      </c>
      <c r="G741" t="s">
        <v>3031</v>
      </c>
      <c r="I741">
        <v>66.092797899999994</v>
      </c>
      <c r="J741">
        <v>-89.729335000000006</v>
      </c>
      <c r="K741" s="1" t="str">
        <f t="shared" si="84"/>
        <v>Till</v>
      </c>
      <c r="L741" s="1" t="str">
        <f>HYPERLINK("http://geochem.nrcan.gc.ca/cdogs/content/kwd/kwd080108_e.htm", "Grain Mount: 0.50 – 1.00 mm (carbon coated)")</f>
        <v>Grain Mount: 0.50 – 1.00 mm (carbon coated)</v>
      </c>
      <c r="M741">
        <v>1</v>
      </c>
      <c r="N741">
        <v>58.293999999999997</v>
      </c>
      <c r="O741">
        <v>0.01</v>
      </c>
      <c r="P741">
        <v>0.01</v>
      </c>
      <c r="R741">
        <v>2.5000000000000001E-2</v>
      </c>
      <c r="T741">
        <v>35.805</v>
      </c>
      <c r="U741">
        <v>0.06</v>
      </c>
      <c r="V741">
        <v>0.17100000000000001</v>
      </c>
      <c r="W741">
        <v>5.77</v>
      </c>
      <c r="Y741">
        <v>4.2999999999999997E-2</v>
      </c>
      <c r="Z741">
        <v>1E-3</v>
      </c>
      <c r="AA741">
        <v>1E-3</v>
      </c>
    </row>
    <row r="742" spans="1:27" x14ac:dyDescent="0.3">
      <c r="A742" t="s">
        <v>3032</v>
      </c>
      <c r="B742" t="s">
        <v>3033</v>
      </c>
      <c r="C742" t="s">
        <v>3034</v>
      </c>
      <c r="D742" s="1" t="str">
        <f t="shared" si="85"/>
        <v>21:1191</v>
      </c>
      <c r="E742" s="1" t="str">
        <f t="shared" si="83"/>
        <v>21:0387</v>
      </c>
      <c r="F742" t="s">
        <v>3035</v>
      </c>
      <c r="G742" t="s">
        <v>3036</v>
      </c>
      <c r="I742">
        <v>66.160525699999994</v>
      </c>
      <c r="J742">
        <v>-89.608422700000006</v>
      </c>
      <c r="K742" s="1" t="str">
        <f t="shared" si="84"/>
        <v>Till</v>
      </c>
      <c r="L742" s="1" t="str">
        <f t="shared" ref="L742:L770" si="87">HYPERLINK("http://geochem.nrcan.gc.ca/cdogs/content/kwd/kwd080107_e.htm", "Grain Mount: 0.25 – 0.50 mm (carbon coated)")</f>
        <v>Grain Mount: 0.25 – 0.50 mm (carbon coated)</v>
      </c>
      <c r="M742">
        <v>1</v>
      </c>
      <c r="N742">
        <v>57.377000000000002</v>
      </c>
      <c r="O742">
        <v>2.3E-2</v>
      </c>
      <c r="P742">
        <v>5.8000000000000003E-2</v>
      </c>
      <c r="R742">
        <v>2.1999999999999999E-2</v>
      </c>
      <c r="T742">
        <v>33.758000000000003</v>
      </c>
      <c r="U742">
        <v>0.113</v>
      </c>
      <c r="V742">
        <v>0.29499999999999998</v>
      </c>
      <c r="W742">
        <v>8.0540000000000003</v>
      </c>
      <c r="Y742">
        <v>5.8999999999999997E-2</v>
      </c>
      <c r="Z742">
        <v>1E-3</v>
      </c>
      <c r="AA742">
        <v>1E-3</v>
      </c>
    </row>
    <row r="743" spans="1:27" x14ac:dyDescent="0.3">
      <c r="A743" t="s">
        <v>3037</v>
      </c>
      <c r="B743" t="s">
        <v>3038</v>
      </c>
      <c r="C743" t="s">
        <v>3039</v>
      </c>
      <c r="D743" s="1" t="str">
        <f t="shared" si="85"/>
        <v>21:1191</v>
      </c>
      <c r="E743" s="1" t="str">
        <f t="shared" si="83"/>
        <v>21:0387</v>
      </c>
      <c r="F743" t="s">
        <v>3035</v>
      </c>
      <c r="G743" t="s">
        <v>3040</v>
      </c>
      <c r="I743">
        <v>66.160525699999994</v>
      </c>
      <c r="J743">
        <v>-89.608422700000006</v>
      </c>
      <c r="K743" s="1" t="str">
        <f t="shared" si="84"/>
        <v>Till</v>
      </c>
      <c r="L743" s="1" t="str">
        <f t="shared" si="87"/>
        <v>Grain Mount: 0.25 – 0.50 mm (carbon coated)</v>
      </c>
      <c r="M743">
        <v>1</v>
      </c>
      <c r="N743">
        <v>58.042000000000002</v>
      </c>
      <c r="O743">
        <v>1.4E-2</v>
      </c>
      <c r="P743">
        <v>3.2000000000000001E-2</v>
      </c>
      <c r="R743">
        <v>3.2000000000000001E-2</v>
      </c>
      <c r="T743">
        <v>34.979999999999997</v>
      </c>
      <c r="U743">
        <v>0.125</v>
      </c>
      <c r="V743">
        <v>0.18099999999999999</v>
      </c>
      <c r="W743">
        <v>6.3609999999999998</v>
      </c>
      <c r="Y743">
        <v>6.2E-2</v>
      </c>
      <c r="Z743">
        <v>3.0000000000000001E-3</v>
      </c>
      <c r="AA743">
        <v>2E-3</v>
      </c>
    </row>
    <row r="744" spans="1:27" x14ac:dyDescent="0.3">
      <c r="A744" t="s">
        <v>3041</v>
      </c>
      <c r="B744" t="s">
        <v>3042</v>
      </c>
      <c r="C744" t="s">
        <v>3043</v>
      </c>
      <c r="D744" s="1" t="str">
        <f t="shared" si="85"/>
        <v>21:1191</v>
      </c>
      <c r="E744" s="1" t="str">
        <f t="shared" si="83"/>
        <v>21:0387</v>
      </c>
      <c r="F744" t="s">
        <v>3035</v>
      </c>
      <c r="G744" t="s">
        <v>3044</v>
      </c>
      <c r="I744">
        <v>66.160525699999994</v>
      </c>
      <c r="J744">
        <v>-89.608422700000006</v>
      </c>
      <c r="K744" s="1" t="str">
        <f t="shared" si="84"/>
        <v>Till</v>
      </c>
      <c r="L744" s="1" t="str">
        <f t="shared" si="87"/>
        <v>Grain Mount: 0.25 – 0.50 mm (carbon coated)</v>
      </c>
      <c r="M744">
        <v>1</v>
      </c>
      <c r="N744">
        <v>54.843000000000004</v>
      </c>
      <c r="O744">
        <v>3.7999999999999999E-2</v>
      </c>
      <c r="P744">
        <v>0.182</v>
      </c>
      <c r="R744">
        <v>3.3000000000000002E-2</v>
      </c>
      <c r="T744">
        <v>17.631</v>
      </c>
      <c r="U744">
        <v>24.738</v>
      </c>
      <c r="V744">
        <v>0.18099999999999999</v>
      </c>
      <c r="W744">
        <v>2.19</v>
      </c>
      <c r="Y744">
        <v>1.0999999999999999E-2</v>
      </c>
      <c r="Z744">
        <v>5.8999999999999997E-2</v>
      </c>
      <c r="AA744">
        <v>1E-3</v>
      </c>
    </row>
    <row r="745" spans="1:27" x14ac:dyDescent="0.3">
      <c r="A745" t="s">
        <v>3045</v>
      </c>
      <c r="B745" t="s">
        <v>3046</v>
      </c>
      <c r="C745" t="s">
        <v>3047</v>
      </c>
      <c r="D745" s="1" t="str">
        <f t="shared" si="85"/>
        <v>21:1191</v>
      </c>
      <c r="E745" s="1" t="str">
        <f t="shared" si="83"/>
        <v>21:0387</v>
      </c>
      <c r="F745" t="s">
        <v>3035</v>
      </c>
      <c r="G745" t="s">
        <v>3048</v>
      </c>
      <c r="I745">
        <v>66.160525699999994</v>
      </c>
      <c r="J745">
        <v>-89.608422700000006</v>
      </c>
      <c r="K745" s="1" t="str">
        <f t="shared" si="84"/>
        <v>Till</v>
      </c>
      <c r="L745" s="1" t="str">
        <f t="shared" si="87"/>
        <v>Grain Mount: 0.25 – 0.50 mm (carbon coated)</v>
      </c>
      <c r="M745">
        <v>1</v>
      </c>
      <c r="N745">
        <v>54.398000000000003</v>
      </c>
      <c r="O745">
        <v>0.04</v>
      </c>
      <c r="P745">
        <v>0.104</v>
      </c>
      <c r="R745">
        <v>2.9000000000000001E-2</v>
      </c>
      <c r="T745">
        <v>17.103000000000002</v>
      </c>
      <c r="U745">
        <v>24.440999999999999</v>
      </c>
      <c r="V745">
        <v>0.20599999999999999</v>
      </c>
      <c r="W745">
        <v>2.5259999999999998</v>
      </c>
      <c r="Y745">
        <v>4.0000000000000001E-3</v>
      </c>
      <c r="Z745">
        <v>0.2</v>
      </c>
      <c r="AA745">
        <v>1E-3</v>
      </c>
    </row>
    <row r="746" spans="1:27" x14ac:dyDescent="0.3">
      <c r="A746" t="s">
        <v>3049</v>
      </c>
      <c r="B746" t="s">
        <v>3050</v>
      </c>
      <c r="C746" t="s">
        <v>3051</v>
      </c>
      <c r="D746" s="1" t="str">
        <f t="shared" si="85"/>
        <v>21:1191</v>
      </c>
      <c r="E746" s="1" t="str">
        <f t="shared" si="83"/>
        <v>21:0387</v>
      </c>
      <c r="F746" t="s">
        <v>3035</v>
      </c>
      <c r="G746" t="s">
        <v>3052</v>
      </c>
      <c r="I746">
        <v>66.160525699999994</v>
      </c>
      <c r="J746">
        <v>-89.608422700000006</v>
      </c>
      <c r="K746" s="1" t="str">
        <f t="shared" si="84"/>
        <v>Till</v>
      </c>
      <c r="L746" s="1" t="str">
        <f t="shared" si="87"/>
        <v>Grain Mount: 0.25 – 0.50 mm (carbon coated)</v>
      </c>
      <c r="M746">
        <v>1</v>
      </c>
      <c r="N746">
        <v>54.231999999999999</v>
      </c>
      <c r="O746">
        <v>8.4000000000000005E-2</v>
      </c>
      <c r="P746">
        <v>0.50600000000000001</v>
      </c>
      <c r="R746">
        <v>0.03</v>
      </c>
      <c r="T746">
        <v>17.036999999999999</v>
      </c>
      <c r="U746">
        <v>24.733000000000001</v>
      </c>
      <c r="V746">
        <v>0.20499999999999999</v>
      </c>
      <c r="W746">
        <v>2.6059999999999999</v>
      </c>
      <c r="Y746">
        <v>1.2999999999999999E-2</v>
      </c>
      <c r="Z746">
        <v>0.05</v>
      </c>
      <c r="AA746">
        <v>1E-3</v>
      </c>
    </row>
    <row r="747" spans="1:27" x14ac:dyDescent="0.3">
      <c r="A747" t="s">
        <v>3053</v>
      </c>
      <c r="B747" t="s">
        <v>3054</v>
      </c>
      <c r="C747" t="s">
        <v>3055</v>
      </c>
      <c r="D747" s="1" t="str">
        <f t="shared" si="85"/>
        <v>21:1191</v>
      </c>
      <c r="E747" s="1" t="str">
        <f t="shared" si="83"/>
        <v>21:0387</v>
      </c>
      <c r="F747" t="s">
        <v>3035</v>
      </c>
      <c r="G747" t="s">
        <v>3056</v>
      </c>
      <c r="I747">
        <v>66.160525699999994</v>
      </c>
      <c r="J747">
        <v>-89.608422700000006</v>
      </c>
      <c r="K747" s="1" t="str">
        <f t="shared" si="84"/>
        <v>Till</v>
      </c>
      <c r="L747" s="1" t="str">
        <f t="shared" si="87"/>
        <v>Grain Mount: 0.25 – 0.50 mm (carbon coated)</v>
      </c>
      <c r="M747">
        <v>1</v>
      </c>
      <c r="N747">
        <v>53.956000000000003</v>
      </c>
      <c r="O747">
        <v>8.5000000000000006E-2</v>
      </c>
      <c r="P747">
        <v>0.45200000000000001</v>
      </c>
      <c r="R747">
        <v>0.03</v>
      </c>
      <c r="T747">
        <v>17.372</v>
      </c>
      <c r="U747">
        <v>25.071000000000002</v>
      </c>
      <c r="V747">
        <v>0.20499999999999999</v>
      </c>
      <c r="W747">
        <v>2.0750000000000002</v>
      </c>
      <c r="Y747">
        <v>6.0000000000000001E-3</v>
      </c>
      <c r="Z747">
        <v>3.4000000000000002E-2</v>
      </c>
      <c r="AA747">
        <v>1E-3</v>
      </c>
    </row>
    <row r="748" spans="1:27" x14ac:dyDescent="0.3">
      <c r="A748" t="s">
        <v>3057</v>
      </c>
      <c r="B748" t="s">
        <v>3058</v>
      </c>
      <c r="C748" t="s">
        <v>3059</v>
      </c>
      <c r="D748" s="1" t="str">
        <f t="shared" si="85"/>
        <v>21:1191</v>
      </c>
      <c r="E748" s="1" t="str">
        <f t="shared" si="83"/>
        <v>21:0387</v>
      </c>
      <c r="F748" t="s">
        <v>3060</v>
      </c>
      <c r="G748" t="s">
        <v>3061</v>
      </c>
      <c r="I748">
        <v>66.106727699999993</v>
      </c>
      <c r="J748">
        <v>-89.370697100000001</v>
      </c>
      <c r="K748" s="1" t="str">
        <f t="shared" si="84"/>
        <v>Till</v>
      </c>
      <c r="L748" s="1" t="str">
        <f t="shared" si="87"/>
        <v>Grain Mount: 0.25 – 0.50 mm (carbon coated)</v>
      </c>
      <c r="M748">
        <v>1</v>
      </c>
      <c r="N748">
        <v>54.662999999999997</v>
      </c>
      <c r="O748">
        <v>4.1000000000000002E-2</v>
      </c>
      <c r="P748">
        <v>0.34399999999999997</v>
      </c>
      <c r="R748">
        <v>4.3999999999999997E-2</v>
      </c>
      <c r="T748">
        <v>17.478000000000002</v>
      </c>
      <c r="U748">
        <v>24.838000000000001</v>
      </c>
      <c r="V748">
        <v>0.109</v>
      </c>
      <c r="W748">
        <v>2.0419999999999998</v>
      </c>
      <c r="Y748">
        <v>4.0000000000000001E-3</v>
      </c>
      <c r="Z748">
        <v>3.7999999999999999E-2</v>
      </c>
      <c r="AA748">
        <v>1E-3</v>
      </c>
    </row>
    <row r="749" spans="1:27" x14ac:dyDescent="0.3">
      <c r="A749" t="s">
        <v>3062</v>
      </c>
      <c r="B749" t="s">
        <v>3063</v>
      </c>
      <c r="C749" t="s">
        <v>3064</v>
      </c>
      <c r="D749" s="1" t="str">
        <f t="shared" si="85"/>
        <v>21:1191</v>
      </c>
      <c r="E749" s="1" t="str">
        <f t="shared" si="83"/>
        <v>21:0387</v>
      </c>
      <c r="F749" t="s">
        <v>3060</v>
      </c>
      <c r="G749" t="s">
        <v>3065</v>
      </c>
      <c r="I749">
        <v>66.106727699999993</v>
      </c>
      <c r="J749">
        <v>-89.370697100000001</v>
      </c>
      <c r="K749" s="1" t="str">
        <f t="shared" si="84"/>
        <v>Till</v>
      </c>
      <c r="L749" s="1" t="str">
        <f t="shared" si="87"/>
        <v>Grain Mount: 0.25 – 0.50 mm (carbon coated)</v>
      </c>
      <c r="M749">
        <v>1</v>
      </c>
      <c r="N749">
        <v>57.747999999999998</v>
      </c>
      <c r="O749">
        <v>1.7999999999999999E-2</v>
      </c>
      <c r="P749">
        <v>5.6000000000000001E-2</v>
      </c>
      <c r="R749">
        <v>5.6000000000000001E-2</v>
      </c>
      <c r="T749">
        <v>34.578000000000003</v>
      </c>
      <c r="U749">
        <v>0.112</v>
      </c>
      <c r="V749">
        <v>0.19500000000000001</v>
      </c>
      <c r="W749">
        <v>7.2030000000000003</v>
      </c>
      <c r="Y749">
        <v>6.6000000000000003E-2</v>
      </c>
      <c r="Z749">
        <v>7.0000000000000001E-3</v>
      </c>
      <c r="AA749">
        <v>1E-3</v>
      </c>
    </row>
    <row r="750" spans="1:27" x14ac:dyDescent="0.3">
      <c r="A750" t="s">
        <v>3066</v>
      </c>
      <c r="B750" t="s">
        <v>3067</v>
      </c>
      <c r="C750" t="s">
        <v>3068</v>
      </c>
      <c r="D750" s="1" t="str">
        <f t="shared" si="85"/>
        <v>21:1191</v>
      </c>
      <c r="E750" s="1" t="str">
        <f t="shared" si="83"/>
        <v>21:0387</v>
      </c>
      <c r="F750" t="s">
        <v>3060</v>
      </c>
      <c r="G750" t="s">
        <v>3069</v>
      </c>
      <c r="I750">
        <v>66.106727699999993</v>
      </c>
      <c r="J750">
        <v>-89.370697100000001</v>
      </c>
      <c r="K750" s="1" t="str">
        <f t="shared" si="84"/>
        <v>Till</v>
      </c>
      <c r="L750" s="1" t="str">
        <f t="shared" si="87"/>
        <v>Grain Mount: 0.25 – 0.50 mm (carbon coated)</v>
      </c>
      <c r="M750">
        <v>1</v>
      </c>
      <c r="N750">
        <v>57.710999999999999</v>
      </c>
      <c r="O750">
        <v>0.02</v>
      </c>
      <c r="P750">
        <v>0.13300000000000001</v>
      </c>
      <c r="R750">
        <v>0.10299999999999999</v>
      </c>
      <c r="T750">
        <v>34.686</v>
      </c>
      <c r="U750">
        <v>0.13</v>
      </c>
      <c r="V750">
        <v>0.17100000000000001</v>
      </c>
      <c r="W750">
        <v>7.1239999999999997</v>
      </c>
      <c r="Y750">
        <v>5.2999999999999999E-2</v>
      </c>
      <c r="Z750">
        <v>1E-3</v>
      </c>
      <c r="AA750">
        <v>1E-3</v>
      </c>
    </row>
    <row r="751" spans="1:27" x14ac:dyDescent="0.3">
      <c r="A751" t="s">
        <v>3070</v>
      </c>
      <c r="B751" t="s">
        <v>3071</v>
      </c>
      <c r="C751" t="s">
        <v>3072</v>
      </c>
      <c r="D751" s="1" t="str">
        <f t="shared" si="85"/>
        <v>21:1191</v>
      </c>
      <c r="E751" s="1" t="str">
        <f t="shared" si="83"/>
        <v>21:0387</v>
      </c>
      <c r="F751" t="s">
        <v>3060</v>
      </c>
      <c r="G751" t="s">
        <v>3073</v>
      </c>
      <c r="I751">
        <v>66.106727699999993</v>
      </c>
      <c r="J751">
        <v>-89.370697100000001</v>
      </c>
      <c r="K751" s="1" t="str">
        <f t="shared" si="84"/>
        <v>Till</v>
      </c>
      <c r="L751" s="1" t="str">
        <f t="shared" si="87"/>
        <v>Grain Mount: 0.25 – 0.50 mm (carbon coated)</v>
      </c>
      <c r="M751">
        <v>1</v>
      </c>
      <c r="N751">
        <v>54.445</v>
      </c>
      <c r="O751">
        <v>3.0000000000000001E-3</v>
      </c>
      <c r="P751">
        <v>0.36599999999999999</v>
      </c>
      <c r="R751">
        <v>1.9E-2</v>
      </c>
      <c r="T751">
        <v>16.14</v>
      </c>
      <c r="U751">
        <v>25.273</v>
      </c>
      <c r="V751">
        <v>0.185</v>
      </c>
      <c r="W751">
        <v>3.2330000000000001</v>
      </c>
      <c r="Y751">
        <v>2E-3</v>
      </c>
      <c r="Z751">
        <v>0.13800000000000001</v>
      </c>
      <c r="AA751">
        <v>1E-3</v>
      </c>
    </row>
    <row r="752" spans="1:27" x14ac:dyDescent="0.3">
      <c r="A752" t="s">
        <v>3074</v>
      </c>
      <c r="B752" t="s">
        <v>3075</v>
      </c>
      <c r="C752" t="s">
        <v>3076</v>
      </c>
      <c r="D752" s="1" t="str">
        <f t="shared" si="85"/>
        <v>21:1191</v>
      </c>
      <c r="E752" s="1" t="str">
        <f t="shared" ref="E752:E815" si="88">HYPERLINK("http://geochem.nrcan.gc.ca/cdogs/content/svy/svy210387_e.htm", "21:0387")</f>
        <v>21:0387</v>
      </c>
      <c r="F752" t="s">
        <v>3060</v>
      </c>
      <c r="G752" t="s">
        <v>3077</v>
      </c>
      <c r="I752">
        <v>66.106727699999993</v>
      </c>
      <c r="J752">
        <v>-89.370697100000001</v>
      </c>
      <c r="K752" s="1" t="str">
        <f t="shared" si="84"/>
        <v>Till</v>
      </c>
      <c r="L752" s="1" t="str">
        <f t="shared" si="87"/>
        <v>Grain Mount: 0.25 – 0.50 mm (carbon coated)</v>
      </c>
      <c r="M752">
        <v>1</v>
      </c>
      <c r="N752">
        <v>54.345999999999997</v>
      </c>
      <c r="O752">
        <v>8.9999999999999993E-3</v>
      </c>
      <c r="P752">
        <v>0.46</v>
      </c>
      <c r="R752">
        <v>1E-3</v>
      </c>
      <c r="T752">
        <v>16.036000000000001</v>
      </c>
      <c r="U752">
        <v>25.247</v>
      </c>
      <c r="V752">
        <v>0.22</v>
      </c>
      <c r="W752">
        <v>3.0550000000000002</v>
      </c>
      <c r="Y752">
        <v>3.0000000000000001E-3</v>
      </c>
      <c r="Z752">
        <v>0.13500000000000001</v>
      </c>
      <c r="AA752">
        <v>1E-3</v>
      </c>
    </row>
    <row r="753" spans="1:27" x14ac:dyDescent="0.3">
      <c r="A753" t="s">
        <v>3078</v>
      </c>
      <c r="B753" t="s">
        <v>3079</v>
      </c>
      <c r="C753" t="s">
        <v>3080</v>
      </c>
      <c r="D753" s="1" t="str">
        <f t="shared" si="85"/>
        <v>21:1191</v>
      </c>
      <c r="E753" s="1" t="str">
        <f t="shared" si="88"/>
        <v>21:0387</v>
      </c>
      <c r="F753" t="s">
        <v>3081</v>
      </c>
      <c r="G753" t="s">
        <v>3082</v>
      </c>
      <c r="I753">
        <v>65.721301600000004</v>
      </c>
      <c r="J753">
        <v>-88.227604200000002</v>
      </c>
      <c r="K753" s="1" t="str">
        <f t="shared" ref="K753:K816" si="89">HYPERLINK("http://geochem.nrcan.gc.ca/cdogs/content/kwd/kwd020044_e.htm", "Till")</f>
        <v>Till</v>
      </c>
      <c r="L753" s="1" t="str">
        <f t="shared" si="87"/>
        <v>Grain Mount: 0.25 – 0.50 mm (carbon coated)</v>
      </c>
      <c r="M753">
        <v>1</v>
      </c>
      <c r="N753">
        <v>54.320999999999998</v>
      </c>
      <c r="O753">
        <v>2.9000000000000001E-2</v>
      </c>
      <c r="P753">
        <v>0.16</v>
      </c>
      <c r="R753">
        <v>6.9000000000000006E-2</v>
      </c>
      <c r="T753">
        <v>16.760999999999999</v>
      </c>
      <c r="U753">
        <v>24.466999999999999</v>
      </c>
      <c r="V753">
        <v>0.16800000000000001</v>
      </c>
      <c r="W753">
        <v>3.6389999999999998</v>
      </c>
      <c r="Y753">
        <v>1.2E-2</v>
      </c>
      <c r="Z753">
        <v>8.8999999999999996E-2</v>
      </c>
      <c r="AA753">
        <v>1E-3</v>
      </c>
    </row>
    <row r="754" spans="1:27" x14ac:dyDescent="0.3">
      <c r="A754" t="s">
        <v>3083</v>
      </c>
      <c r="B754" t="s">
        <v>3084</v>
      </c>
      <c r="C754" t="s">
        <v>3085</v>
      </c>
      <c r="D754" s="1" t="str">
        <f t="shared" si="85"/>
        <v>21:1191</v>
      </c>
      <c r="E754" s="1" t="str">
        <f t="shared" si="88"/>
        <v>21:0387</v>
      </c>
      <c r="F754" t="s">
        <v>3081</v>
      </c>
      <c r="G754" t="s">
        <v>3086</v>
      </c>
      <c r="I754">
        <v>65.721301600000004</v>
      </c>
      <c r="J754">
        <v>-88.227604200000002</v>
      </c>
      <c r="K754" s="1" t="str">
        <f t="shared" si="89"/>
        <v>Till</v>
      </c>
      <c r="L754" s="1" t="str">
        <f t="shared" si="87"/>
        <v>Grain Mount: 0.25 – 0.50 mm (carbon coated)</v>
      </c>
      <c r="M754">
        <v>1</v>
      </c>
      <c r="N754">
        <v>53.67</v>
      </c>
      <c r="O754">
        <v>9.0999999999999998E-2</v>
      </c>
      <c r="P754">
        <v>0.84599999999999997</v>
      </c>
      <c r="R754">
        <v>5.6000000000000001E-2</v>
      </c>
      <c r="T754">
        <v>16.411000000000001</v>
      </c>
      <c r="U754">
        <v>23.875</v>
      </c>
      <c r="V754">
        <v>0.161</v>
      </c>
      <c r="W754">
        <v>3.7949999999999999</v>
      </c>
      <c r="Y754">
        <v>1.7000000000000001E-2</v>
      </c>
      <c r="Z754">
        <v>0.19</v>
      </c>
      <c r="AA754">
        <v>1E-3</v>
      </c>
    </row>
    <row r="755" spans="1:27" x14ac:dyDescent="0.3">
      <c r="A755" t="s">
        <v>3087</v>
      </c>
      <c r="B755" t="s">
        <v>3088</v>
      </c>
      <c r="C755" t="s">
        <v>3089</v>
      </c>
      <c r="D755" s="1" t="str">
        <f t="shared" ref="D755:D818" si="90">HYPERLINK("http://geochem.nrcan.gc.ca/cdogs/content/bdl/bdl211191_e.htm", "21:1191")</f>
        <v>21:1191</v>
      </c>
      <c r="E755" s="1" t="str">
        <f t="shared" si="88"/>
        <v>21:0387</v>
      </c>
      <c r="F755" t="s">
        <v>3081</v>
      </c>
      <c r="G755" t="s">
        <v>3090</v>
      </c>
      <c r="I755">
        <v>65.721301600000004</v>
      </c>
      <c r="J755">
        <v>-88.227604200000002</v>
      </c>
      <c r="K755" s="1" t="str">
        <f t="shared" si="89"/>
        <v>Till</v>
      </c>
      <c r="L755" s="1" t="str">
        <f t="shared" si="87"/>
        <v>Grain Mount: 0.25 – 0.50 mm (carbon coated)</v>
      </c>
      <c r="M755">
        <v>1</v>
      </c>
      <c r="N755">
        <v>54.527999999999999</v>
      </c>
      <c r="O755">
        <v>5.5E-2</v>
      </c>
      <c r="P755">
        <v>0.38300000000000001</v>
      </c>
      <c r="R755">
        <v>4.2999999999999997E-2</v>
      </c>
      <c r="T755">
        <v>17.382999999999999</v>
      </c>
      <c r="U755">
        <v>25.177</v>
      </c>
      <c r="V755">
        <v>0.159</v>
      </c>
      <c r="W755">
        <v>1.895</v>
      </c>
      <c r="Y755">
        <v>1.0999999999999999E-2</v>
      </c>
      <c r="Z755">
        <v>1.7999999999999999E-2</v>
      </c>
      <c r="AA755">
        <v>1E-3</v>
      </c>
    </row>
    <row r="756" spans="1:27" x14ac:dyDescent="0.3">
      <c r="A756" t="s">
        <v>3091</v>
      </c>
      <c r="B756" t="s">
        <v>3092</v>
      </c>
      <c r="C756" t="s">
        <v>3093</v>
      </c>
      <c r="D756" s="1" t="str">
        <f t="shared" si="90"/>
        <v>21:1191</v>
      </c>
      <c r="E756" s="1" t="str">
        <f t="shared" si="88"/>
        <v>21:0387</v>
      </c>
      <c r="F756" t="s">
        <v>3094</v>
      </c>
      <c r="G756" t="s">
        <v>3095</v>
      </c>
      <c r="I756">
        <v>65.584345900000002</v>
      </c>
      <c r="J756">
        <v>-88.339836500000004</v>
      </c>
      <c r="K756" s="1" t="str">
        <f t="shared" si="89"/>
        <v>Till</v>
      </c>
      <c r="L756" s="1" t="str">
        <f t="shared" si="87"/>
        <v>Grain Mount: 0.25 – 0.50 mm (carbon coated)</v>
      </c>
      <c r="M756">
        <v>1</v>
      </c>
      <c r="N756">
        <v>54.069000000000003</v>
      </c>
      <c r="O756">
        <v>3.6999999999999998E-2</v>
      </c>
      <c r="P756">
        <v>0.77100000000000002</v>
      </c>
      <c r="R756">
        <v>0.46200000000000002</v>
      </c>
      <c r="T756">
        <v>14.605</v>
      </c>
      <c r="U756">
        <v>23.391999999999999</v>
      </c>
      <c r="V756">
        <v>0.185</v>
      </c>
      <c r="W756">
        <v>5.2060000000000004</v>
      </c>
      <c r="Y756">
        <v>1.7999999999999999E-2</v>
      </c>
      <c r="Z756">
        <v>0.80400000000000005</v>
      </c>
      <c r="AA756">
        <v>1E-3</v>
      </c>
    </row>
    <row r="757" spans="1:27" x14ac:dyDescent="0.3">
      <c r="A757" t="s">
        <v>3096</v>
      </c>
      <c r="B757" t="s">
        <v>3097</v>
      </c>
      <c r="C757" t="s">
        <v>3098</v>
      </c>
      <c r="D757" s="1" t="str">
        <f t="shared" si="90"/>
        <v>21:1191</v>
      </c>
      <c r="E757" s="1" t="str">
        <f t="shared" si="88"/>
        <v>21:0387</v>
      </c>
      <c r="F757" t="s">
        <v>3094</v>
      </c>
      <c r="G757" t="s">
        <v>3099</v>
      </c>
      <c r="I757">
        <v>65.584345900000002</v>
      </c>
      <c r="J757">
        <v>-88.339836500000004</v>
      </c>
      <c r="K757" s="1" t="str">
        <f t="shared" si="89"/>
        <v>Till</v>
      </c>
      <c r="L757" s="1" t="str">
        <f t="shared" si="87"/>
        <v>Grain Mount: 0.25 – 0.50 mm (carbon coated)</v>
      </c>
      <c r="M757">
        <v>1</v>
      </c>
      <c r="N757">
        <v>53.866999999999997</v>
      </c>
      <c r="O757">
        <v>3.5999999999999997E-2</v>
      </c>
      <c r="P757">
        <v>0.97199999999999998</v>
      </c>
      <c r="R757">
        <v>0.313</v>
      </c>
      <c r="T757">
        <v>15.241</v>
      </c>
      <c r="U757">
        <v>23.620999999999999</v>
      </c>
      <c r="V757">
        <v>0.17299999999999999</v>
      </c>
      <c r="W757">
        <v>4.6989999999999998</v>
      </c>
      <c r="Y757">
        <v>1.4999999999999999E-2</v>
      </c>
      <c r="Z757">
        <v>0.72099999999999997</v>
      </c>
      <c r="AA757">
        <v>1E-3</v>
      </c>
    </row>
    <row r="758" spans="1:27" x14ac:dyDescent="0.3">
      <c r="A758" t="s">
        <v>3100</v>
      </c>
      <c r="B758" t="s">
        <v>3101</v>
      </c>
      <c r="C758" t="s">
        <v>3102</v>
      </c>
      <c r="D758" s="1" t="str">
        <f t="shared" si="90"/>
        <v>21:1191</v>
      </c>
      <c r="E758" s="1" t="str">
        <f t="shared" si="88"/>
        <v>21:0387</v>
      </c>
      <c r="F758" t="s">
        <v>3094</v>
      </c>
      <c r="G758" t="s">
        <v>3103</v>
      </c>
      <c r="I758">
        <v>65.584345900000002</v>
      </c>
      <c r="J758">
        <v>-88.339836500000004</v>
      </c>
      <c r="K758" s="1" t="str">
        <f t="shared" si="89"/>
        <v>Till</v>
      </c>
      <c r="L758" s="1" t="str">
        <f t="shared" si="87"/>
        <v>Grain Mount: 0.25 – 0.50 mm (carbon coated)</v>
      </c>
      <c r="M758">
        <v>1</v>
      </c>
      <c r="N758">
        <v>54.015000000000001</v>
      </c>
      <c r="O758">
        <v>2.5999999999999999E-2</v>
      </c>
      <c r="P758">
        <v>0.317</v>
      </c>
      <c r="R758">
        <v>4.8000000000000001E-2</v>
      </c>
      <c r="T758">
        <v>16.331</v>
      </c>
      <c r="U758">
        <v>24.535</v>
      </c>
      <c r="V758">
        <v>0.20599999999999999</v>
      </c>
      <c r="W758">
        <v>3.9670000000000001</v>
      </c>
      <c r="Y758">
        <v>1.2999999999999999E-2</v>
      </c>
      <c r="Z758">
        <v>0.12</v>
      </c>
      <c r="AA758">
        <v>1E-3</v>
      </c>
    </row>
    <row r="759" spans="1:27" x14ac:dyDescent="0.3">
      <c r="A759" t="s">
        <v>3104</v>
      </c>
      <c r="B759" t="s">
        <v>3105</v>
      </c>
      <c r="C759" t="s">
        <v>3106</v>
      </c>
      <c r="D759" s="1" t="str">
        <f t="shared" si="90"/>
        <v>21:1191</v>
      </c>
      <c r="E759" s="1" t="str">
        <f t="shared" si="88"/>
        <v>21:0387</v>
      </c>
      <c r="F759" t="s">
        <v>3094</v>
      </c>
      <c r="G759" t="s">
        <v>3107</v>
      </c>
      <c r="I759">
        <v>65.584345900000002</v>
      </c>
      <c r="J759">
        <v>-88.339836500000004</v>
      </c>
      <c r="K759" s="1" t="str">
        <f t="shared" si="89"/>
        <v>Till</v>
      </c>
      <c r="L759" s="1" t="str">
        <f t="shared" si="87"/>
        <v>Grain Mount: 0.25 – 0.50 mm (carbon coated)</v>
      </c>
      <c r="M759">
        <v>1</v>
      </c>
      <c r="N759">
        <v>54.8</v>
      </c>
      <c r="O759">
        <v>1.4999999999999999E-2</v>
      </c>
      <c r="P759">
        <v>0.249</v>
      </c>
      <c r="R759">
        <v>2.9000000000000001E-2</v>
      </c>
      <c r="T759">
        <v>17.28</v>
      </c>
      <c r="U759">
        <v>24.922000000000001</v>
      </c>
      <c r="V759">
        <v>0.27700000000000002</v>
      </c>
      <c r="W759">
        <v>2.1850000000000001</v>
      </c>
      <c r="Y759">
        <v>1.0999999999999999E-2</v>
      </c>
      <c r="Z759">
        <v>5.7000000000000002E-2</v>
      </c>
      <c r="AA759">
        <v>1E-3</v>
      </c>
    </row>
    <row r="760" spans="1:27" x14ac:dyDescent="0.3">
      <c r="A760" t="s">
        <v>3108</v>
      </c>
      <c r="B760" t="s">
        <v>3109</v>
      </c>
      <c r="C760" t="s">
        <v>3110</v>
      </c>
      <c r="D760" s="1" t="str">
        <f t="shared" si="90"/>
        <v>21:1191</v>
      </c>
      <c r="E760" s="1" t="str">
        <f t="shared" si="88"/>
        <v>21:0387</v>
      </c>
      <c r="F760" t="s">
        <v>3094</v>
      </c>
      <c r="G760" t="s">
        <v>3111</v>
      </c>
      <c r="I760">
        <v>65.584345900000002</v>
      </c>
      <c r="J760">
        <v>-88.339836500000004</v>
      </c>
      <c r="K760" s="1" t="str">
        <f t="shared" si="89"/>
        <v>Till</v>
      </c>
      <c r="L760" s="1" t="str">
        <f t="shared" si="87"/>
        <v>Grain Mount: 0.25 – 0.50 mm (carbon coated)</v>
      </c>
      <c r="M760">
        <v>1</v>
      </c>
      <c r="N760">
        <v>54.161000000000001</v>
      </c>
      <c r="O760">
        <v>7.3999999999999996E-2</v>
      </c>
      <c r="P760">
        <v>0.55900000000000005</v>
      </c>
      <c r="R760">
        <v>6.2E-2</v>
      </c>
      <c r="T760">
        <v>16.899000000000001</v>
      </c>
      <c r="U760">
        <v>23.962</v>
      </c>
      <c r="V760">
        <v>0.155</v>
      </c>
      <c r="W760">
        <v>3.427</v>
      </c>
      <c r="Y760">
        <v>1.4999999999999999E-2</v>
      </c>
      <c r="Z760">
        <v>0.158</v>
      </c>
      <c r="AA760">
        <v>1E-3</v>
      </c>
    </row>
    <row r="761" spans="1:27" x14ac:dyDescent="0.3">
      <c r="A761" t="s">
        <v>3112</v>
      </c>
      <c r="B761" t="s">
        <v>3113</v>
      </c>
      <c r="C761" t="s">
        <v>3114</v>
      </c>
      <c r="D761" s="1" t="str">
        <f t="shared" si="90"/>
        <v>21:1191</v>
      </c>
      <c r="E761" s="1" t="str">
        <f t="shared" si="88"/>
        <v>21:0387</v>
      </c>
      <c r="F761" t="s">
        <v>3094</v>
      </c>
      <c r="G761" t="s">
        <v>3115</v>
      </c>
      <c r="I761">
        <v>65.584345900000002</v>
      </c>
      <c r="J761">
        <v>-88.339836500000004</v>
      </c>
      <c r="K761" s="1" t="str">
        <f t="shared" si="89"/>
        <v>Till</v>
      </c>
      <c r="L761" s="1" t="str">
        <f t="shared" si="87"/>
        <v>Grain Mount: 0.25 – 0.50 mm (carbon coated)</v>
      </c>
      <c r="M761">
        <v>1</v>
      </c>
      <c r="N761">
        <v>54.576999999999998</v>
      </c>
      <c r="O761">
        <v>5.1999999999999998E-2</v>
      </c>
      <c r="P761">
        <v>0.24199999999999999</v>
      </c>
      <c r="R761">
        <v>2.8000000000000001E-2</v>
      </c>
      <c r="T761">
        <v>17.279</v>
      </c>
      <c r="U761">
        <v>24.989000000000001</v>
      </c>
      <c r="V761">
        <v>0.17699999999999999</v>
      </c>
      <c r="W761">
        <v>2.4830000000000001</v>
      </c>
      <c r="Y761">
        <v>7.0000000000000001E-3</v>
      </c>
      <c r="Z761">
        <v>6.6000000000000003E-2</v>
      </c>
      <c r="AA761">
        <v>1E-3</v>
      </c>
    </row>
    <row r="762" spans="1:27" x14ac:dyDescent="0.3">
      <c r="A762" t="s">
        <v>3116</v>
      </c>
      <c r="B762" t="s">
        <v>3117</v>
      </c>
      <c r="C762" t="s">
        <v>3118</v>
      </c>
      <c r="D762" s="1" t="str">
        <f t="shared" si="90"/>
        <v>21:1191</v>
      </c>
      <c r="E762" s="1" t="str">
        <f t="shared" si="88"/>
        <v>21:0387</v>
      </c>
      <c r="F762" t="s">
        <v>3094</v>
      </c>
      <c r="G762" t="s">
        <v>3119</v>
      </c>
      <c r="I762">
        <v>65.584345900000002</v>
      </c>
      <c r="J762">
        <v>-88.339836500000004</v>
      </c>
      <c r="K762" s="1" t="str">
        <f t="shared" si="89"/>
        <v>Till</v>
      </c>
      <c r="L762" s="1" t="str">
        <f t="shared" si="87"/>
        <v>Grain Mount: 0.25 – 0.50 mm (carbon coated)</v>
      </c>
      <c r="M762">
        <v>1</v>
      </c>
      <c r="N762">
        <v>54.170999999999999</v>
      </c>
      <c r="O762">
        <v>6.6000000000000003E-2</v>
      </c>
      <c r="P762">
        <v>0.40300000000000002</v>
      </c>
      <c r="R762">
        <v>1.6E-2</v>
      </c>
      <c r="T762">
        <v>17.206</v>
      </c>
      <c r="U762">
        <v>24.059000000000001</v>
      </c>
      <c r="V762">
        <v>1.4419999999999999</v>
      </c>
      <c r="W762">
        <v>2.0099999999999998</v>
      </c>
      <c r="Y762">
        <v>5.0000000000000001E-3</v>
      </c>
      <c r="Z762">
        <v>5.3999999999999999E-2</v>
      </c>
      <c r="AA762">
        <v>1E-3</v>
      </c>
    </row>
    <row r="763" spans="1:27" x14ac:dyDescent="0.3">
      <c r="A763" t="s">
        <v>3120</v>
      </c>
      <c r="B763" t="s">
        <v>3121</v>
      </c>
      <c r="C763" t="s">
        <v>3122</v>
      </c>
      <c r="D763" s="1" t="str">
        <f t="shared" si="90"/>
        <v>21:1191</v>
      </c>
      <c r="E763" s="1" t="str">
        <f t="shared" si="88"/>
        <v>21:0387</v>
      </c>
      <c r="F763" t="s">
        <v>3094</v>
      </c>
      <c r="G763" t="s">
        <v>3123</v>
      </c>
      <c r="I763">
        <v>65.584345900000002</v>
      </c>
      <c r="J763">
        <v>-88.339836500000004</v>
      </c>
      <c r="K763" s="1" t="str">
        <f t="shared" si="89"/>
        <v>Till</v>
      </c>
      <c r="L763" s="1" t="str">
        <f t="shared" si="87"/>
        <v>Grain Mount: 0.25 – 0.50 mm (carbon coated)</v>
      </c>
      <c r="M763">
        <v>1</v>
      </c>
      <c r="N763">
        <v>54.683999999999997</v>
      </c>
      <c r="O763">
        <v>3.5000000000000003E-2</v>
      </c>
      <c r="P763">
        <v>0.25800000000000001</v>
      </c>
      <c r="R763">
        <v>0.10199999999999999</v>
      </c>
      <c r="T763">
        <v>16.844000000000001</v>
      </c>
      <c r="U763">
        <v>24.425000000000001</v>
      </c>
      <c r="V763">
        <v>0.16900000000000001</v>
      </c>
      <c r="W763">
        <v>3.544</v>
      </c>
      <c r="Y763">
        <v>1.0999999999999999E-2</v>
      </c>
      <c r="Z763">
        <v>0.108</v>
      </c>
      <c r="AA763">
        <v>1E-3</v>
      </c>
    </row>
    <row r="764" spans="1:27" x14ac:dyDescent="0.3">
      <c r="A764" t="s">
        <v>3124</v>
      </c>
      <c r="B764" t="s">
        <v>3125</v>
      </c>
      <c r="C764" t="s">
        <v>3126</v>
      </c>
      <c r="D764" s="1" t="str">
        <f t="shared" si="90"/>
        <v>21:1191</v>
      </c>
      <c r="E764" s="1" t="str">
        <f t="shared" si="88"/>
        <v>21:0387</v>
      </c>
      <c r="F764" t="s">
        <v>3127</v>
      </c>
      <c r="G764" t="s">
        <v>3128</v>
      </c>
      <c r="I764">
        <v>65.670512700000003</v>
      </c>
      <c r="J764">
        <v>-88.650518399999996</v>
      </c>
      <c r="K764" s="1" t="str">
        <f t="shared" si="89"/>
        <v>Till</v>
      </c>
      <c r="L764" s="1" t="str">
        <f t="shared" si="87"/>
        <v>Grain Mount: 0.25 – 0.50 mm (carbon coated)</v>
      </c>
      <c r="M764">
        <v>1</v>
      </c>
      <c r="N764">
        <v>54.015000000000001</v>
      </c>
      <c r="O764">
        <v>0.02</v>
      </c>
      <c r="P764">
        <v>0.67500000000000004</v>
      </c>
      <c r="R764">
        <v>0.24099999999999999</v>
      </c>
      <c r="T764">
        <v>15.297000000000001</v>
      </c>
      <c r="U764">
        <v>24.081</v>
      </c>
      <c r="V764">
        <v>0.18099999999999999</v>
      </c>
      <c r="W764">
        <v>5.0220000000000002</v>
      </c>
      <c r="Y764">
        <v>1.2999999999999999E-2</v>
      </c>
      <c r="Z764">
        <v>0.377</v>
      </c>
      <c r="AA764">
        <v>1E-3</v>
      </c>
    </row>
    <row r="765" spans="1:27" x14ac:dyDescent="0.3">
      <c r="A765" t="s">
        <v>3129</v>
      </c>
      <c r="B765" t="s">
        <v>3130</v>
      </c>
      <c r="C765" t="s">
        <v>3131</v>
      </c>
      <c r="D765" s="1" t="str">
        <f t="shared" si="90"/>
        <v>21:1191</v>
      </c>
      <c r="E765" s="1" t="str">
        <f t="shared" si="88"/>
        <v>21:0387</v>
      </c>
      <c r="F765" t="s">
        <v>3127</v>
      </c>
      <c r="G765" t="s">
        <v>3132</v>
      </c>
      <c r="I765">
        <v>65.670512700000003</v>
      </c>
      <c r="J765">
        <v>-88.650518399999996</v>
      </c>
      <c r="K765" s="1" t="str">
        <f t="shared" si="89"/>
        <v>Till</v>
      </c>
      <c r="L765" s="1" t="str">
        <f t="shared" si="87"/>
        <v>Grain Mount: 0.25 – 0.50 mm (carbon coated)</v>
      </c>
      <c r="M765">
        <v>1</v>
      </c>
      <c r="N765">
        <v>57.454000000000001</v>
      </c>
      <c r="O765">
        <v>8.9999999999999993E-3</v>
      </c>
      <c r="P765">
        <v>4.3999999999999997E-2</v>
      </c>
      <c r="R765">
        <v>2.3E-2</v>
      </c>
      <c r="T765">
        <v>33.497</v>
      </c>
      <c r="U765">
        <v>4.4999999999999998E-2</v>
      </c>
      <c r="V765">
        <v>0.375</v>
      </c>
      <c r="W765">
        <v>8.5670000000000002</v>
      </c>
      <c r="Y765">
        <v>7.6999999999999999E-2</v>
      </c>
      <c r="Z765">
        <v>1E-3</v>
      </c>
      <c r="AA765">
        <v>1E-3</v>
      </c>
    </row>
    <row r="766" spans="1:27" x14ac:dyDescent="0.3">
      <c r="A766" t="s">
        <v>3133</v>
      </c>
      <c r="B766" t="s">
        <v>3134</v>
      </c>
      <c r="C766" t="s">
        <v>3135</v>
      </c>
      <c r="D766" s="1" t="str">
        <f t="shared" si="90"/>
        <v>21:1191</v>
      </c>
      <c r="E766" s="1" t="str">
        <f t="shared" si="88"/>
        <v>21:0387</v>
      </c>
      <c r="F766" t="s">
        <v>3127</v>
      </c>
      <c r="G766" t="s">
        <v>3136</v>
      </c>
      <c r="I766">
        <v>65.670512700000003</v>
      </c>
      <c r="J766">
        <v>-88.650518399999996</v>
      </c>
      <c r="K766" s="1" t="str">
        <f t="shared" si="89"/>
        <v>Till</v>
      </c>
      <c r="L766" s="1" t="str">
        <f t="shared" si="87"/>
        <v>Grain Mount: 0.25 – 0.50 mm (carbon coated)</v>
      </c>
      <c r="M766">
        <v>1</v>
      </c>
      <c r="N766">
        <v>57.832000000000001</v>
      </c>
      <c r="O766">
        <v>1.7000000000000001E-2</v>
      </c>
      <c r="P766">
        <v>0.107</v>
      </c>
      <c r="R766">
        <v>5.3999999999999999E-2</v>
      </c>
      <c r="T766">
        <v>34.554000000000002</v>
      </c>
      <c r="U766">
        <v>7.6999999999999999E-2</v>
      </c>
      <c r="V766">
        <v>0.22600000000000001</v>
      </c>
      <c r="W766">
        <v>7.4379999999999997</v>
      </c>
      <c r="Y766">
        <v>6.2E-2</v>
      </c>
      <c r="Z766">
        <v>1E-3</v>
      </c>
      <c r="AA766">
        <v>1E-3</v>
      </c>
    </row>
    <row r="767" spans="1:27" x14ac:dyDescent="0.3">
      <c r="A767" t="s">
        <v>3137</v>
      </c>
      <c r="B767" t="s">
        <v>3138</v>
      </c>
      <c r="C767" t="s">
        <v>3139</v>
      </c>
      <c r="D767" s="1" t="str">
        <f t="shared" si="90"/>
        <v>21:1191</v>
      </c>
      <c r="E767" s="1" t="str">
        <f t="shared" si="88"/>
        <v>21:0387</v>
      </c>
      <c r="F767" t="s">
        <v>3127</v>
      </c>
      <c r="G767" t="s">
        <v>3140</v>
      </c>
      <c r="I767">
        <v>65.670512700000003</v>
      </c>
      <c r="J767">
        <v>-88.650518399999996</v>
      </c>
      <c r="K767" s="1" t="str">
        <f t="shared" si="89"/>
        <v>Till</v>
      </c>
      <c r="L767" s="1" t="str">
        <f t="shared" si="87"/>
        <v>Grain Mount: 0.25 – 0.50 mm (carbon coated)</v>
      </c>
      <c r="M767">
        <v>1</v>
      </c>
      <c r="N767">
        <v>57.838999999999999</v>
      </c>
      <c r="O767">
        <v>2.1999999999999999E-2</v>
      </c>
      <c r="P767">
        <v>6.6000000000000003E-2</v>
      </c>
      <c r="R767">
        <v>3.1E-2</v>
      </c>
      <c r="T767">
        <v>33.877000000000002</v>
      </c>
      <c r="U767">
        <v>9.7000000000000003E-2</v>
      </c>
      <c r="V767">
        <v>0.25700000000000001</v>
      </c>
      <c r="W767">
        <v>8.1929999999999996</v>
      </c>
      <c r="Y767">
        <v>5.5E-2</v>
      </c>
      <c r="Z767">
        <v>1E-3</v>
      </c>
      <c r="AA767">
        <v>1E-3</v>
      </c>
    </row>
    <row r="768" spans="1:27" x14ac:dyDescent="0.3">
      <c r="A768" t="s">
        <v>3141</v>
      </c>
      <c r="B768" t="s">
        <v>3142</v>
      </c>
      <c r="C768" t="s">
        <v>3143</v>
      </c>
      <c r="D768" s="1" t="str">
        <f t="shared" si="90"/>
        <v>21:1191</v>
      </c>
      <c r="E768" s="1" t="str">
        <f t="shared" si="88"/>
        <v>21:0387</v>
      </c>
      <c r="F768" t="s">
        <v>3127</v>
      </c>
      <c r="G768" t="s">
        <v>3144</v>
      </c>
      <c r="I768">
        <v>65.670512700000003</v>
      </c>
      <c r="J768">
        <v>-88.650518399999996</v>
      </c>
      <c r="K768" s="1" t="str">
        <f t="shared" si="89"/>
        <v>Till</v>
      </c>
      <c r="L768" s="1" t="str">
        <f t="shared" si="87"/>
        <v>Grain Mount: 0.25 – 0.50 mm (carbon coated)</v>
      </c>
      <c r="M768">
        <v>1</v>
      </c>
      <c r="N768">
        <v>57.417999999999999</v>
      </c>
      <c r="O768">
        <v>1.2999999999999999E-2</v>
      </c>
      <c r="P768">
        <v>0.16700000000000001</v>
      </c>
      <c r="R768">
        <v>6.9000000000000006E-2</v>
      </c>
      <c r="T768">
        <v>33.551000000000002</v>
      </c>
      <c r="U768">
        <v>0.24099999999999999</v>
      </c>
      <c r="V768">
        <v>0.30299999999999999</v>
      </c>
      <c r="W768">
        <v>8.6720000000000006</v>
      </c>
      <c r="Y768">
        <v>4.2999999999999997E-2</v>
      </c>
      <c r="Z768">
        <v>1E-3</v>
      </c>
      <c r="AA768">
        <v>1E-3</v>
      </c>
    </row>
    <row r="769" spans="1:27" x14ac:dyDescent="0.3">
      <c r="A769" t="s">
        <v>3145</v>
      </c>
      <c r="B769" t="s">
        <v>3146</v>
      </c>
      <c r="C769" t="s">
        <v>3147</v>
      </c>
      <c r="D769" s="1" t="str">
        <f t="shared" si="90"/>
        <v>21:1191</v>
      </c>
      <c r="E769" s="1" t="str">
        <f t="shared" si="88"/>
        <v>21:0387</v>
      </c>
      <c r="F769" t="s">
        <v>3127</v>
      </c>
      <c r="G769" t="s">
        <v>3148</v>
      </c>
      <c r="I769">
        <v>65.670512700000003</v>
      </c>
      <c r="J769">
        <v>-88.650518399999996</v>
      </c>
      <c r="K769" s="1" t="str">
        <f t="shared" si="89"/>
        <v>Till</v>
      </c>
      <c r="L769" s="1" t="str">
        <f t="shared" si="87"/>
        <v>Grain Mount: 0.25 – 0.50 mm (carbon coated)</v>
      </c>
      <c r="M769">
        <v>1</v>
      </c>
      <c r="N769">
        <v>54.314999999999998</v>
      </c>
      <c r="O769">
        <v>3.5999999999999997E-2</v>
      </c>
      <c r="P769">
        <v>0.38300000000000001</v>
      </c>
      <c r="R769">
        <v>5.0999999999999997E-2</v>
      </c>
      <c r="T769">
        <v>17.074999999999999</v>
      </c>
      <c r="U769">
        <v>24.66</v>
      </c>
      <c r="V769">
        <v>0.16300000000000001</v>
      </c>
      <c r="W769">
        <v>3.0489999999999999</v>
      </c>
      <c r="Y769">
        <v>7.0000000000000001E-3</v>
      </c>
      <c r="Z769">
        <v>0.10100000000000001</v>
      </c>
      <c r="AA769">
        <v>1E-3</v>
      </c>
    </row>
    <row r="770" spans="1:27" x14ac:dyDescent="0.3">
      <c r="A770" t="s">
        <v>3149</v>
      </c>
      <c r="B770" t="s">
        <v>3150</v>
      </c>
      <c r="C770" t="s">
        <v>3151</v>
      </c>
      <c r="D770" s="1" t="str">
        <f t="shared" si="90"/>
        <v>21:1191</v>
      </c>
      <c r="E770" s="1" t="str">
        <f t="shared" si="88"/>
        <v>21:0387</v>
      </c>
      <c r="F770" t="s">
        <v>3127</v>
      </c>
      <c r="G770" t="s">
        <v>3152</v>
      </c>
      <c r="I770">
        <v>65.670512700000003</v>
      </c>
      <c r="J770">
        <v>-88.650518399999996</v>
      </c>
      <c r="K770" s="1" t="str">
        <f t="shared" si="89"/>
        <v>Till</v>
      </c>
      <c r="L770" s="1" t="str">
        <f t="shared" si="87"/>
        <v>Grain Mount: 0.25 – 0.50 mm (carbon coated)</v>
      </c>
      <c r="M770">
        <v>1</v>
      </c>
      <c r="N770">
        <v>57.45</v>
      </c>
      <c r="O770">
        <v>8.0000000000000002E-3</v>
      </c>
      <c r="P770">
        <v>4.9000000000000002E-2</v>
      </c>
      <c r="R770">
        <v>2.3E-2</v>
      </c>
      <c r="T770">
        <v>33.744</v>
      </c>
      <c r="U770">
        <v>8.8999999999999996E-2</v>
      </c>
      <c r="V770">
        <v>0.26900000000000002</v>
      </c>
      <c r="W770">
        <v>8.3550000000000004</v>
      </c>
      <c r="Y770">
        <v>5.1999999999999998E-2</v>
      </c>
      <c r="Z770">
        <v>1E-3</v>
      </c>
      <c r="AA770">
        <v>1E-3</v>
      </c>
    </row>
    <row r="771" spans="1:27" x14ac:dyDescent="0.3">
      <c r="A771" t="s">
        <v>3153</v>
      </c>
      <c r="B771" t="s">
        <v>3154</v>
      </c>
      <c r="C771" t="s">
        <v>3155</v>
      </c>
      <c r="D771" s="1" t="str">
        <f t="shared" si="90"/>
        <v>21:1191</v>
      </c>
      <c r="E771" s="1" t="str">
        <f t="shared" si="88"/>
        <v>21:0387</v>
      </c>
      <c r="F771" t="s">
        <v>3127</v>
      </c>
      <c r="G771" t="s">
        <v>3156</v>
      </c>
      <c r="I771">
        <v>65.670512700000003</v>
      </c>
      <c r="J771">
        <v>-88.650518399999996</v>
      </c>
      <c r="K771" s="1" t="str">
        <f t="shared" si="89"/>
        <v>Till</v>
      </c>
      <c r="L771" s="1" t="str">
        <f>HYPERLINK("http://geochem.nrcan.gc.ca/cdogs/content/kwd/kwd080108_e.htm", "Grain Mount: 0.50 – 1.00 mm (carbon coated)")</f>
        <v>Grain Mount: 0.50 – 1.00 mm (carbon coated)</v>
      </c>
      <c r="M771">
        <v>1</v>
      </c>
      <c r="N771">
        <v>57.856000000000002</v>
      </c>
      <c r="O771">
        <v>1.2999999999999999E-2</v>
      </c>
      <c r="P771">
        <v>0.157</v>
      </c>
      <c r="R771">
        <v>7.5999999999999998E-2</v>
      </c>
      <c r="T771">
        <v>34.552999999999997</v>
      </c>
      <c r="U771">
        <v>8.3000000000000004E-2</v>
      </c>
      <c r="V771">
        <v>0.214</v>
      </c>
      <c r="W771">
        <v>7.4329999999999998</v>
      </c>
      <c r="Y771">
        <v>6.0999999999999999E-2</v>
      </c>
      <c r="Z771">
        <v>3.0000000000000001E-3</v>
      </c>
      <c r="AA771">
        <v>2E-3</v>
      </c>
    </row>
    <row r="772" spans="1:27" x14ac:dyDescent="0.3">
      <c r="A772" t="s">
        <v>3157</v>
      </c>
      <c r="B772" t="s">
        <v>3158</v>
      </c>
      <c r="C772" t="s">
        <v>3159</v>
      </c>
      <c r="D772" s="1" t="str">
        <f t="shared" si="90"/>
        <v>21:1191</v>
      </c>
      <c r="E772" s="1" t="str">
        <f t="shared" si="88"/>
        <v>21:0387</v>
      </c>
      <c r="F772" t="s">
        <v>3127</v>
      </c>
      <c r="G772" t="s">
        <v>3160</v>
      </c>
      <c r="I772">
        <v>65.670512700000003</v>
      </c>
      <c r="J772">
        <v>-88.650518399999996</v>
      </c>
      <c r="K772" s="1" t="str">
        <f t="shared" si="89"/>
        <v>Till</v>
      </c>
      <c r="L772" s="1" t="str">
        <f>HYPERLINK("http://geochem.nrcan.gc.ca/cdogs/content/kwd/kwd080108_e.htm", "Grain Mount: 0.50 – 1.00 mm (carbon coated)")</f>
        <v>Grain Mount: 0.50 – 1.00 mm (carbon coated)</v>
      </c>
      <c r="M772">
        <v>1</v>
      </c>
      <c r="N772">
        <v>57.597999999999999</v>
      </c>
      <c r="O772">
        <v>0.02</v>
      </c>
      <c r="P772">
        <v>0.115</v>
      </c>
      <c r="R772">
        <v>4.7E-2</v>
      </c>
      <c r="T772">
        <v>34.744999999999997</v>
      </c>
      <c r="U772">
        <v>7.6999999999999999E-2</v>
      </c>
      <c r="V772">
        <v>0.21199999999999999</v>
      </c>
      <c r="W772">
        <v>7.4610000000000003</v>
      </c>
      <c r="Y772">
        <v>6.5000000000000002E-2</v>
      </c>
      <c r="Z772">
        <v>1E-3</v>
      </c>
      <c r="AA772">
        <v>1E-3</v>
      </c>
    </row>
    <row r="773" spans="1:27" x14ac:dyDescent="0.3">
      <c r="A773" t="s">
        <v>3161</v>
      </c>
      <c r="B773" t="s">
        <v>3162</v>
      </c>
      <c r="C773" t="s">
        <v>3163</v>
      </c>
      <c r="D773" s="1" t="str">
        <f t="shared" si="90"/>
        <v>21:1191</v>
      </c>
      <c r="E773" s="1" t="str">
        <f t="shared" si="88"/>
        <v>21:0387</v>
      </c>
      <c r="F773" t="s">
        <v>3164</v>
      </c>
      <c r="G773" t="s">
        <v>3165</v>
      </c>
      <c r="I773">
        <v>65.763929899999994</v>
      </c>
      <c r="J773">
        <v>-88.476099500000004</v>
      </c>
      <c r="K773" s="1" t="str">
        <f t="shared" si="89"/>
        <v>Till</v>
      </c>
      <c r="L773" s="1" t="str">
        <f>HYPERLINK("http://geochem.nrcan.gc.ca/cdogs/content/kwd/kwd080107_e.htm", "Grain Mount: 0.25 – 0.50 mm (carbon coated)")</f>
        <v>Grain Mount: 0.25 – 0.50 mm (carbon coated)</v>
      </c>
      <c r="M773">
        <v>1</v>
      </c>
      <c r="N773">
        <v>53.832999999999998</v>
      </c>
      <c r="O773">
        <v>8.9999999999999993E-3</v>
      </c>
      <c r="P773">
        <v>0.33800000000000002</v>
      </c>
      <c r="R773">
        <v>0.29799999999999999</v>
      </c>
      <c r="T773">
        <v>15.406000000000001</v>
      </c>
      <c r="U773">
        <v>23.902000000000001</v>
      </c>
      <c r="V773">
        <v>0.25900000000000001</v>
      </c>
      <c r="W773">
        <v>5.0369999999999999</v>
      </c>
      <c r="Y773">
        <v>5.2999999999999999E-2</v>
      </c>
      <c r="Z773">
        <v>0.31</v>
      </c>
      <c r="AA773">
        <v>1E-3</v>
      </c>
    </row>
    <row r="774" spans="1:27" x14ac:dyDescent="0.3">
      <c r="A774" t="s">
        <v>3166</v>
      </c>
      <c r="B774" t="s">
        <v>3167</v>
      </c>
      <c r="C774" t="s">
        <v>3168</v>
      </c>
      <c r="D774" s="1" t="str">
        <f t="shared" si="90"/>
        <v>21:1191</v>
      </c>
      <c r="E774" s="1" t="str">
        <f t="shared" si="88"/>
        <v>21:0387</v>
      </c>
      <c r="F774" t="s">
        <v>3164</v>
      </c>
      <c r="G774" t="s">
        <v>3169</v>
      </c>
      <c r="I774">
        <v>65.763929899999994</v>
      </c>
      <c r="J774">
        <v>-88.476099500000004</v>
      </c>
      <c r="K774" s="1" t="str">
        <f t="shared" si="89"/>
        <v>Till</v>
      </c>
      <c r="L774" s="1" t="str">
        <f>HYPERLINK("http://geochem.nrcan.gc.ca/cdogs/content/kwd/kwd080107_e.htm", "Grain Mount: 0.25 – 0.50 mm (carbon coated)")</f>
        <v>Grain Mount: 0.25 – 0.50 mm (carbon coated)</v>
      </c>
      <c r="M774">
        <v>1</v>
      </c>
      <c r="N774">
        <v>53.34</v>
      </c>
      <c r="O774">
        <v>1.7000000000000001E-2</v>
      </c>
      <c r="P774">
        <v>1.3540000000000001</v>
      </c>
      <c r="R774">
        <v>1.19</v>
      </c>
      <c r="T774">
        <v>14.455</v>
      </c>
      <c r="U774">
        <v>23.068000000000001</v>
      </c>
      <c r="V774">
        <v>0.33800000000000002</v>
      </c>
      <c r="W774">
        <v>5.3869999999999996</v>
      </c>
      <c r="Y774">
        <v>1.9E-2</v>
      </c>
      <c r="Z774">
        <v>0.81799999999999995</v>
      </c>
      <c r="AA774">
        <v>1E-3</v>
      </c>
    </row>
    <row r="775" spans="1:27" x14ac:dyDescent="0.3">
      <c r="A775" t="s">
        <v>3170</v>
      </c>
      <c r="B775" t="s">
        <v>3171</v>
      </c>
      <c r="C775" t="s">
        <v>3172</v>
      </c>
      <c r="D775" s="1" t="str">
        <f t="shared" si="90"/>
        <v>21:1191</v>
      </c>
      <c r="E775" s="1" t="str">
        <f t="shared" si="88"/>
        <v>21:0387</v>
      </c>
      <c r="F775" t="s">
        <v>3164</v>
      </c>
      <c r="G775" t="s">
        <v>3173</v>
      </c>
      <c r="I775">
        <v>65.763929899999994</v>
      </c>
      <c r="J775">
        <v>-88.476099500000004</v>
      </c>
      <c r="K775" s="1" t="str">
        <f t="shared" si="89"/>
        <v>Till</v>
      </c>
      <c r="L775" s="1" t="str">
        <f>HYPERLINK("http://geochem.nrcan.gc.ca/cdogs/content/kwd/kwd080107_e.htm", "Grain Mount: 0.25 – 0.50 mm (carbon coated)")</f>
        <v>Grain Mount: 0.25 – 0.50 mm (carbon coated)</v>
      </c>
      <c r="M775">
        <v>1</v>
      </c>
      <c r="N775">
        <v>56.908999999999999</v>
      </c>
      <c r="O775">
        <v>2.8000000000000001E-2</v>
      </c>
      <c r="P775">
        <v>0.25900000000000001</v>
      </c>
      <c r="R775">
        <v>0.09</v>
      </c>
      <c r="T775">
        <v>32.798000000000002</v>
      </c>
      <c r="U775">
        <v>0.26400000000000001</v>
      </c>
      <c r="V775">
        <v>0.20699999999999999</v>
      </c>
      <c r="W775">
        <v>9.3580000000000005</v>
      </c>
      <c r="Y775">
        <v>3.9E-2</v>
      </c>
      <c r="Z775">
        <v>1E-3</v>
      </c>
      <c r="AA775">
        <v>1E-3</v>
      </c>
    </row>
    <row r="776" spans="1:27" x14ac:dyDescent="0.3">
      <c r="A776" t="s">
        <v>3174</v>
      </c>
      <c r="B776" t="s">
        <v>3175</v>
      </c>
      <c r="C776" t="s">
        <v>3176</v>
      </c>
      <c r="D776" s="1" t="str">
        <f t="shared" si="90"/>
        <v>21:1191</v>
      </c>
      <c r="E776" s="1" t="str">
        <f t="shared" si="88"/>
        <v>21:0387</v>
      </c>
      <c r="F776" t="s">
        <v>3164</v>
      </c>
      <c r="G776" t="s">
        <v>3177</v>
      </c>
      <c r="I776">
        <v>65.763929899999994</v>
      </c>
      <c r="J776">
        <v>-88.476099500000004</v>
      </c>
      <c r="K776" s="1" t="str">
        <f t="shared" si="89"/>
        <v>Till</v>
      </c>
      <c r="L776" s="1" t="str">
        <f>HYPERLINK("http://geochem.nrcan.gc.ca/cdogs/content/kwd/kwd080107_e.htm", "Grain Mount: 0.25 – 0.50 mm (carbon coated)")</f>
        <v>Grain Mount: 0.25 – 0.50 mm (carbon coated)</v>
      </c>
      <c r="M776">
        <v>1</v>
      </c>
      <c r="N776">
        <v>54.634</v>
      </c>
      <c r="O776">
        <v>2.1999999999999999E-2</v>
      </c>
      <c r="P776">
        <v>0.18</v>
      </c>
      <c r="R776">
        <v>3.9E-2</v>
      </c>
      <c r="T776">
        <v>17.068000000000001</v>
      </c>
      <c r="U776">
        <v>25.012</v>
      </c>
      <c r="V776">
        <v>0.21099999999999999</v>
      </c>
      <c r="W776">
        <v>2.4929999999999999</v>
      </c>
      <c r="Y776">
        <v>2.1000000000000001E-2</v>
      </c>
      <c r="Z776">
        <v>4.4999999999999998E-2</v>
      </c>
      <c r="AA776">
        <v>1E-3</v>
      </c>
    </row>
    <row r="777" spans="1:27" x14ac:dyDescent="0.3">
      <c r="A777" t="s">
        <v>3178</v>
      </c>
      <c r="B777" t="s">
        <v>3179</v>
      </c>
      <c r="C777" t="s">
        <v>3180</v>
      </c>
      <c r="D777" s="1" t="str">
        <f t="shared" si="90"/>
        <v>21:1191</v>
      </c>
      <c r="E777" s="1" t="str">
        <f t="shared" si="88"/>
        <v>21:0387</v>
      </c>
      <c r="F777" t="s">
        <v>3164</v>
      </c>
      <c r="G777" t="s">
        <v>3181</v>
      </c>
      <c r="I777">
        <v>65.763929899999994</v>
      </c>
      <c r="J777">
        <v>-88.476099500000004</v>
      </c>
      <c r="K777" s="1" t="str">
        <f t="shared" si="89"/>
        <v>Till</v>
      </c>
      <c r="L777" s="1" t="str">
        <f>HYPERLINK("http://geochem.nrcan.gc.ca/cdogs/content/kwd/kwd080107_e.htm", "Grain Mount: 0.25 – 0.50 mm (carbon coated)")</f>
        <v>Grain Mount: 0.25 – 0.50 mm (carbon coated)</v>
      </c>
      <c r="M777">
        <v>1</v>
      </c>
      <c r="N777">
        <v>54.094999999999999</v>
      </c>
      <c r="O777">
        <v>6.7000000000000004E-2</v>
      </c>
      <c r="P777">
        <v>0.626</v>
      </c>
      <c r="R777">
        <v>0.01</v>
      </c>
      <c r="T777">
        <v>17.294</v>
      </c>
      <c r="U777">
        <v>24.303999999999998</v>
      </c>
      <c r="V777">
        <v>0.17899999999999999</v>
      </c>
      <c r="W777">
        <v>2.9540000000000002</v>
      </c>
      <c r="Y777">
        <v>0.02</v>
      </c>
      <c r="Z777">
        <v>0.04</v>
      </c>
      <c r="AA777">
        <v>1E-3</v>
      </c>
    </row>
    <row r="778" spans="1:27" x14ac:dyDescent="0.3">
      <c r="A778" t="s">
        <v>3182</v>
      </c>
      <c r="B778" t="s">
        <v>3183</v>
      </c>
      <c r="C778" t="s">
        <v>3184</v>
      </c>
      <c r="D778" s="1" t="str">
        <f t="shared" si="90"/>
        <v>21:1191</v>
      </c>
      <c r="E778" s="1" t="str">
        <f t="shared" si="88"/>
        <v>21:0387</v>
      </c>
      <c r="F778" t="s">
        <v>3164</v>
      </c>
      <c r="G778" t="s">
        <v>3185</v>
      </c>
      <c r="I778">
        <v>65.763929899999994</v>
      </c>
      <c r="J778">
        <v>-88.476099500000004</v>
      </c>
      <c r="K778" s="1" t="str">
        <f t="shared" si="89"/>
        <v>Till</v>
      </c>
      <c r="L778" s="1" t="str">
        <f>HYPERLINK("http://geochem.nrcan.gc.ca/cdogs/content/kwd/kwd080108_e.htm", "Grain Mount: 0.50 – 1.00 mm (carbon coated)")</f>
        <v>Grain Mount: 0.50 – 1.00 mm (carbon coated)</v>
      </c>
      <c r="M778">
        <v>1</v>
      </c>
      <c r="N778">
        <v>54.837000000000003</v>
      </c>
      <c r="O778">
        <v>0.03</v>
      </c>
      <c r="P778">
        <v>0.59199999999999997</v>
      </c>
      <c r="R778">
        <v>6.0000000000000001E-3</v>
      </c>
      <c r="T778">
        <v>17.405000000000001</v>
      </c>
      <c r="U778">
        <v>24.637</v>
      </c>
      <c r="V778">
        <v>0.32600000000000001</v>
      </c>
      <c r="W778">
        <v>1.8220000000000001</v>
      </c>
      <c r="Y778">
        <v>1E-3</v>
      </c>
      <c r="Z778">
        <v>0.247</v>
      </c>
      <c r="AA778">
        <v>1E-3</v>
      </c>
    </row>
    <row r="779" spans="1:27" x14ac:dyDescent="0.3">
      <c r="A779" t="s">
        <v>3186</v>
      </c>
      <c r="B779" t="s">
        <v>3187</v>
      </c>
      <c r="C779" t="s">
        <v>3188</v>
      </c>
      <c r="D779" s="1" t="str">
        <f t="shared" si="90"/>
        <v>21:1191</v>
      </c>
      <c r="E779" s="1" t="str">
        <f t="shared" si="88"/>
        <v>21:0387</v>
      </c>
      <c r="F779" t="s">
        <v>3189</v>
      </c>
      <c r="G779" t="s">
        <v>3190</v>
      </c>
      <c r="I779">
        <v>65.859606499999998</v>
      </c>
      <c r="J779">
        <v>-88.697666799999993</v>
      </c>
      <c r="K779" s="1" t="str">
        <f t="shared" si="89"/>
        <v>Till</v>
      </c>
      <c r="L779" s="1" t="str">
        <f t="shared" ref="L779:L810" si="91">HYPERLINK("http://geochem.nrcan.gc.ca/cdogs/content/kwd/kwd080107_e.htm", "Grain Mount: 0.25 – 0.50 mm (carbon coated)")</f>
        <v>Grain Mount: 0.25 – 0.50 mm (carbon coated)</v>
      </c>
      <c r="M779">
        <v>1</v>
      </c>
      <c r="N779">
        <v>54.52</v>
      </c>
      <c r="O779">
        <v>6.9000000000000006E-2</v>
      </c>
      <c r="P779">
        <v>0.16900000000000001</v>
      </c>
      <c r="R779">
        <v>0.01</v>
      </c>
      <c r="T779">
        <v>16.991</v>
      </c>
      <c r="U779">
        <v>24.594999999999999</v>
      </c>
      <c r="V779">
        <v>0.20899999999999999</v>
      </c>
      <c r="W779">
        <v>2.9460000000000002</v>
      </c>
      <c r="Y779">
        <v>5.0000000000000001E-3</v>
      </c>
      <c r="Z779">
        <v>0.19400000000000001</v>
      </c>
      <c r="AA779">
        <v>1E-3</v>
      </c>
    </row>
    <row r="780" spans="1:27" x14ac:dyDescent="0.3">
      <c r="A780" t="s">
        <v>3191</v>
      </c>
      <c r="B780" t="s">
        <v>3192</v>
      </c>
      <c r="C780" t="s">
        <v>3193</v>
      </c>
      <c r="D780" s="1" t="str">
        <f t="shared" si="90"/>
        <v>21:1191</v>
      </c>
      <c r="E780" s="1" t="str">
        <f t="shared" si="88"/>
        <v>21:0387</v>
      </c>
      <c r="F780" t="s">
        <v>3189</v>
      </c>
      <c r="G780" t="s">
        <v>3194</v>
      </c>
      <c r="I780">
        <v>65.859606499999998</v>
      </c>
      <c r="J780">
        <v>-88.697666799999993</v>
      </c>
      <c r="K780" s="1" t="str">
        <f t="shared" si="89"/>
        <v>Till</v>
      </c>
      <c r="L780" s="1" t="str">
        <f t="shared" si="91"/>
        <v>Grain Mount: 0.25 – 0.50 mm (carbon coated)</v>
      </c>
      <c r="M780">
        <v>1</v>
      </c>
      <c r="N780">
        <v>54.582000000000001</v>
      </c>
      <c r="O780">
        <v>2.1000000000000001E-2</v>
      </c>
      <c r="P780">
        <v>0.38</v>
      </c>
      <c r="R780">
        <v>1.4E-2</v>
      </c>
      <c r="T780">
        <v>17.024000000000001</v>
      </c>
      <c r="U780">
        <v>23.942</v>
      </c>
      <c r="V780">
        <v>0.68200000000000005</v>
      </c>
      <c r="W780">
        <v>2.706</v>
      </c>
      <c r="Y780">
        <v>2E-3</v>
      </c>
      <c r="Z780">
        <v>0.17899999999999999</v>
      </c>
      <c r="AA780">
        <v>1E-3</v>
      </c>
    </row>
    <row r="781" spans="1:27" x14ac:dyDescent="0.3">
      <c r="A781" t="s">
        <v>3195</v>
      </c>
      <c r="B781" t="s">
        <v>3196</v>
      </c>
      <c r="C781" t="s">
        <v>3197</v>
      </c>
      <c r="D781" s="1" t="str">
        <f t="shared" si="90"/>
        <v>21:1191</v>
      </c>
      <c r="E781" s="1" t="str">
        <f t="shared" si="88"/>
        <v>21:0387</v>
      </c>
      <c r="F781" t="s">
        <v>3189</v>
      </c>
      <c r="G781" t="s">
        <v>3198</v>
      </c>
      <c r="I781">
        <v>65.859606499999998</v>
      </c>
      <c r="J781">
        <v>-88.697666799999993</v>
      </c>
      <c r="K781" s="1" t="str">
        <f t="shared" si="89"/>
        <v>Till</v>
      </c>
      <c r="L781" s="1" t="str">
        <f t="shared" si="91"/>
        <v>Grain Mount: 0.25 – 0.50 mm (carbon coated)</v>
      </c>
      <c r="M781">
        <v>1</v>
      </c>
      <c r="N781">
        <v>54.609000000000002</v>
      </c>
      <c r="O781">
        <v>3.4000000000000002E-2</v>
      </c>
      <c r="P781">
        <v>0.185</v>
      </c>
      <c r="R781">
        <v>7.4999999999999997E-2</v>
      </c>
      <c r="T781">
        <v>17.38</v>
      </c>
      <c r="U781">
        <v>24.736000000000001</v>
      </c>
      <c r="V781">
        <v>0.13200000000000001</v>
      </c>
      <c r="W781">
        <v>2.516</v>
      </c>
      <c r="Y781">
        <v>1.2E-2</v>
      </c>
      <c r="Z781">
        <v>6.6000000000000003E-2</v>
      </c>
      <c r="AA781">
        <v>1E-3</v>
      </c>
    </row>
    <row r="782" spans="1:27" x14ac:dyDescent="0.3">
      <c r="A782" t="s">
        <v>3199</v>
      </c>
      <c r="B782" t="s">
        <v>3200</v>
      </c>
      <c r="C782" t="s">
        <v>3201</v>
      </c>
      <c r="D782" s="1" t="str">
        <f t="shared" si="90"/>
        <v>21:1191</v>
      </c>
      <c r="E782" s="1" t="str">
        <f t="shared" si="88"/>
        <v>21:0387</v>
      </c>
      <c r="F782" t="s">
        <v>3189</v>
      </c>
      <c r="G782" t="s">
        <v>3202</v>
      </c>
      <c r="I782">
        <v>65.859606499999998</v>
      </c>
      <c r="J782">
        <v>-88.697666799999993</v>
      </c>
      <c r="K782" s="1" t="str">
        <f t="shared" si="89"/>
        <v>Till</v>
      </c>
      <c r="L782" s="1" t="str">
        <f t="shared" si="91"/>
        <v>Grain Mount: 0.25 – 0.50 mm (carbon coated)</v>
      </c>
      <c r="M782">
        <v>1</v>
      </c>
      <c r="N782">
        <v>54.472000000000001</v>
      </c>
      <c r="O782">
        <v>2.5000000000000001E-2</v>
      </c>
      <c r="P782">
        <v>0.17699999999999999</v>
      </c>
      <c r="R782">
        <v>4.8000000000000001E-2</v>
      </c>
      <c r="T782">
        <v>16.887</v>
      </c>
      <c r="U782">
        <v>24.846</v>
      </c>
      <c r="V782">
        <v>0.19900000000000001</v>
      </c>
      <c r="W782">
        <v>3.004</v>
      </c>
      <c r="Y782">
        <v>1.4E-2</v>
      </c>
      <c r="Z782">
        <v>6.6000000000000003E-2</v>
      </c>
      <c r="AA782">
        <v>1E-3</v>
      </c>
    </row>
    <row r="783" spans="1:27" x14ac:dyDescent="0.3">
      <c r="A783" t="s">
        <v>3203</v>
      </c>
      <c r="B783" t="s">
        <v>3204</v>
      </c>
      <c r="C783" t="s">
        <v>3205</v>
      </c>
      <c r="D783" s="1" t="str">
        <f t="shared" si="90"/>
        <v>21:1191</v>
      </c>
      <c r="E783" s="1" t="str">
        <f t="shared" si="88"/>
        <v>21:0387</v>
      </c>
      <c r="F783" t="s">
        <v>3189</v>
      </c>
      <c r="G783" t="s">
        <v>3206</v>
      </c>
      <c r="I783">
        <v>65.859606499999998</v>
      </c>
      <c r="J783">
        <v>-88.697666799999993</v>
      </c>
      <c r="K783" s="1" t="str">
        <f t="shared" si="89"/>
        <v>Till</v>
      </c>
      <c r="L783" s="1" t="str">
        <f t="shared" si="91"/>
        <v>Grain Mount: 0.25 – 0.50 mm (carbon coated)</v>
      </c>
      <c r="M783">
        <v>1</v>
      </c>
      <c r="N783">
        <v>57.573</v>
      </c>
      <c r="O783">
        <v>2.5999999999999999E-2</v>
      </c>
      <c r="P783">
        <v>6.3E-2</v>
      </c>
      <c r="R783">
        <v>1.6E-2</v>
      </c>
      <c r="T783">
        <v>34.432000000000002</v>
      </c>
      <c r="U783">
        <v>6.6000000000000003E-2</v>
      </c>
      <c r="V783">
        <v>0.24199999999999999</v>
      </c>
      <c r="W783">
        <v>7.601</v>
      </c>
      <c r="Y783">
        <v>4.7E-2</v>
      </c>
      <c r="Z783">
        <v>5.0000000000000001E-3</v>
      </c>
      <c r="AA783">
        <v>1E-3</v>
      </c>
    </row>
    <row r="784" spans="1:27" x14ac:dyDescent="0.3">
      <c r="A784" t="s">
        <v>3207</v>
      </c>
      <c r="B784" t="s">
        <v>3208</v>
      </c>
      <c r="C784" t="s">
        <v>3209</v>
      </c>
      <c r="D784" s="1" t="str">
        <f t="shared" si="90"/>
        <v>21:1191</v>
      </c>
      <c r="E784" s="1" t="str">
        <f t="shared" si="88"/>
        <v>21:0387</v>
      </c>
      <c r="F784" t="s">
        <v>3189</v>
      </c>
      <c r="G784" t="s">
        <v>3210</v>
      </c>
      <c r="I784">
        <v>65.859606499999998</v>
      </c>
      <c r="J784">
        <v>-88.697666799999993</v>
      </c>
      <c r="K784" s="1" t="str">
        <f t="shared" si="89"/>
        <v>Till</v>
      </c>
      <c r="L784" s="1" t="str">
        <f t="shared" si="91"/>
        <v>Grain Mount: 0.25 – 0.50 mm (carbon coated)</v>
      </c>
      <c r="M784">
        <v>1</v>
      </c>
      <c r="N784">
        <v>54.756</v>
      </c>
      <c r="O784">
        <v>4.2999999999999997E-2</v>
      </c>
      <c r="P784">
        <v>0.14799999999999999</v>
      </c>
      <c r="R784">
        <v>1.4E-2</v>
      </c>
      <c r="T784">
        <v>17.434000000000001</v>
      </c>
      <c r="U784">
        <v>24.913</v>
      </c>
      <c r="V784">
        <v>0.185</v>
      </c>
      <c r="W784">
        <v>2.1379999999999999</v>
      </c>
      <c r="Y784">
        <v>6.0000000000000001E-3</v>
      </c>
      <c r="Z784">
        <v>4.4999999999999998E-2</v>
      </c>
      <c r="AA784">
        <v>1E-3</v>
      </c>
    </row>
    <row r="785" spans="1:27" x14ac:dyDescent="0.3">
      <c r="A785" t="s">
        <v>3211</v>
      </c>
      <c r="B785" t="s">
        <v>3212</v>
      </c>
      <c r="C785" t="s">
        <v>3213</v>
      </c>
      <c r="D785" s="1" t="str">
        <f t="shared" si="90"/>
        <v>21:1191</v>
      </c>
      <c r="E785" s="1" t="str">
        <f t="shared" si="88"/>
        <v>21:0387</v>
      </c>
      <c r="F785" t="s">
        <v>3189</v>
      </c>
      <c r="G785" t="s">
        <v>3214</v>
      </c>
      <c r="I785">
        <v>65.859606499999998</v>
      </c>
      <c r="J785">
        <v>-88.697666799999993</v>
      </c>
      <c r="K785" s="1" t="str">
        <f t="shared" si="89"/>
        <v>Till</v>
      </c>
      <c r="L785" s="1" t="str">
        <f t="shared" si="91"/>
        <v>Grain Mount: 0.25 – 0.50 mm (carbon coated)</v>
      </c>
      <c r="M785">
        <v>1</v>
      </c>
      <c r="N785">
        <v>54.607999999999997</v>
      </c>
      <c r="O785">
        <v>4.1000000000000002E-2</v>
      </c>
      <c r="P785">
        <v>0.31</v>
      </c>
      <c r="R785">
        <v>1.4999999999999999E-2</v>
      </c>
      <c r="T785">
        <v>17.312999999999999</v>
      </c>
      <c r="U785">
        <v>25.085999999999999</v>
      </c>
      <c r="V785">
        <v>0.14199999999999999</v>
      </c>
      <c r="W785">
        <v>2.3940000000000001</v>
      </c>
      <c r="Y785">
        <v>2.1000000000000001E-2</v>
      </c>
      <c r="Z785">
        <v>1.2999999999999999E-2</v>
      </c>
      <c r="AA785">
        <v>1E-3</v>
      </c>
    </row>
    <row r="786" spans="1:27" x14ac:dyDescent="0.3">
      <c r="A786" t="s">
        <v>3215</v>
      </c>
      <c r="B786" t="s">
        <v>3216</v>
      </c>
      <c r="C786" t="s">
        <v>3217</v>
      </c>
      <c r="D786" s="1" t="str">
        <f t="shared" si="90"/>
        <v>21:1191</v>
      </c>
      <c r="E786" s="1" t="str">
        <f t="shared" si="88"/>
        <v>21:0387</v>
      </c>
      <c r="F786" t="s">
        <v>3218</v>
      </c>
      <c r="G786" t="s">
        <v>3219</v>
      </c>
      <c r="I786">
        <v>65.920614799999996</v>
      </c>
      <c r="J786">
        <v>-88.445602500000007</v>
      </c>
      <c r="K786" s="1" t="str">
        <f t="shared" si="89"/>
        <v>Till</v>
      </c>
      <c r="L786" s="1" t="str">
        <f t="shared" si="91"/>
        <v>Grain Mount: 0.25 – 0.50 mm (carbon coated)</v>
      </c>
      <c r="M786">
        <v>1</v>
      </c>
      <c r="N786">
        <v>54.537999999999997</v>
      </c>
      <c r="O786">
        <v>3.4000000000000002E-2</v>
      </c>
      <c r="P786">
        <v>0.29099999999999998</v>
      </c>
      <c r="R786">
        <v>3.6999999999999998E-2</v>
      </c>
      <c r="T786">
        <v>17.309999999999999</v>
      </c>
      <c r="U786">
        <v>24.504999999999999</v>
      </c>
      <c r="V786">
        <v>0.153</v>
      </c>
      <c r="W786">
        <v>2.7810000000000001</v>
      </c>
      <c r="Y786">
        <v>1.0999999999999999E-2</v>
      </c>
      <c r="Z786">
        <v>8.6999999999999994E-2</v>
      </c>
      <c r="AA786">
        <v>1E-3</v>
      </c>
    </row>
    <row r="787" spans="1:27" x14ac:dyDescent="0.3">
      <c r="A787" t="s">
        <v>3220</v>
      </c>
      <c r="B787" t="s">
        <v>3221</v>
      </c>
      <c r="C787" t="s">
        <v>3222</v>
      </c>
      <c r="D787" s="1" t="str">
        <f t="shared" si="90"/>
        <v>21:1191</v>
      </c>
      <c r="E787" s="1" t="str">
        <f t="shared" si="88"/>
        <v>21:0387</v>
      </c>
      <c r="F787" t="s">
        <v>3218</v>
      </c>
      <c r="G787" t="s">
        <v>3223</v>
      </c>
      <c r="I787">
        <v>65.920614799999996</v>
      </c>
      <c r="J787">
        <v>-88.445602500000007</v>
      </c>
      <c r="K787" s="1" t="str">
        <f t="shared" si="89"/>
        <v>Till</v>
      </c>
      <c r="L787" s="1" t="str">
        <f t="shared" si="91"/>
        <v>Grain Mount: 0.25 – 0.50 mm (carbon coated)</v>
      </c>
      <c r="M787">
        <v>1</v>
      </c>
      <c r="N787">
        <v>54.802999999999997</v>
      </c>
      <c r="O787">
        <v>1.9E-2</v>
      </c>
      <c r="P787">
        <v>9.9000000000000005E-2</v>
      </c>
      <c r="R787">
        <v>1.9E-2</v>
      </c>
      <c r="T787">
        <v>17.577000000000002</v>
      </c>
      <c r="U787">
        <v>24.872</v>
      </c>
      <c r="V787">
        <v>0.153</v>
      </c>
      <c r="W787">
        <v>2.5939999999999999</v>
      </c>
      <c r="Y787">
        <v>1.0999999999999999E-2</v>
      </c>
      <c r="Z787">
        <v>3.9E-2</v>
      </c>
      <c r="AA787">
        <v>1E-3</v>
      </c>
    </row>
    <row r="788" spans="1:27" x14ac:dyDescent="0.3">
      <c r="A788" t="s">
        <v>3224</v>
      </c>
      <c r="B788" t="s">
        <v>3225</v>
      </c>
      <c r="C788" t="s">
        <v>3226</v>
      </c>
      <c r="D788" s="1" t="str">
        <f t="shared" si="90"/>
        <v>21:1191</v>
      </c>
      <c r="E788" s="1" t="str">
        <f t="shared" si="88"/>
        <v>21:0387</v>
      </c>
      <c r="F788" t="s">
        <v>3218</v>
      </c>
      <c r="G788" t="s">
        <v>3227</v>
      </c>
      <c r="I788">
        <v>65.920614799999996</v>
      </c>
      <c r="J788">
        <v>-88.445602500000007</v>
      </c>
      <c r="K788" s="1" t="str">
        <f t="shared" si="89"/>
        <v>Till</v>
      </c>
      <c r="L788" s="1" t="str">
        <f t="shared" si="91"/>
        <v>Grain Mount: 0.25 – 0.50 mm (carbon coated)</v>
      </c>
      <c r="M788">
        <v>1</v>
      </c>
      <c r="N788">
        <v>38.884</v>
      </c>
      <c r="O788">
        <v>0.19600000000000001</v>
      </c>
      <c r="P788">
        <v>30.741</v>
      </c>
      <c r="R788">
        <v>6.0000000000000001E-3</v>
      </c>
      <c r="T788">
        <v>3.7999999999999999E-2</v>
      </c>
      <c r="U788">
        <v>23.129000000000001</v>
      </c>
      <c r="V788">
        <v>0.218</v>
      </c>
      <c r="W788">
        <v>4.58</v>
      </c>
      <c r="Y788">
        <v>1E-3</v>
      </c>
      <c r="Z788">
        <v>1.4999999999999999E-2</v>
      </c>
      <c r="AA788">
        <v>1.4E-2</v>
      </c>
    </row>
    <row r="789" spans="1:27" x14ac:dyDescent="0.3">
      <c r="A789" t="s">
        <v>3228</v>
      </c>
      <c r="B789" t="s">
        <v>3229</v>
      </c>
      <c r="C789" t="s">
        <v>3230</v>
      </c>
      <c r="D789" s="1" t="str">
        <f t="shared" si="90"/>
        <v>21:1191</v>
      </c>
      <c r="E789" s="1" t="str">
        <f t="shared" si="88"/>
        <v>21:0387</v>
      </c>
      <c r="F789" t="s">
        <v>3231</v>
      </c>
      <c r="G789" t="s">
        <v>3232</v>
      </c>
      <c r="I789">
        <v>66.037370600000003</v>
      </c>
      <c r="J789">
        <v>-88.721366500000002</v>
      </c>
      <c r="K789" s="1" t="str">
        <f t="shared" si="89"/>
        <v>Till</v>
      </c>
      <c r="L789" s="1" t="str">
        <f t="shared" si="91"/>
        <v>Grain Mount: 0.25 – 0.50 mm (carbon coated)</v>
      </c>
      <c r="M789">
        <v>1</v>
      </c>
      <c r="N789">
        <v>54.3</v>
      </c>
      <c r="O789">
        <v>3.1E-2</v>
      </c>
      <c r="P789">
        <v>1.0069999999999999</v>
      </c>
      <c r="R789">
        <v>0.16200000000000001</v>
      </c>
      <c r="T789">
        <v>14.566000000000001</v>
      </c>
      <c r="U789">
        <v>22.292000000000002</v>
      </c>
      <c r="V789">
        <v>0.186</v>
      </c>
      <c r="W789">
        <v>5.7960000000000003</v>
      </c>
      <c r="Y789">
        <v>1.2999999999999999E-2</v>
      </c>
      <c r="Z789">
        <v>1.37</v>
      </c>
      <c r="AA789">
        <v>1E-3</v>
      </c>
    </row>
    <row r="790" spans="1:27" x14ac:dyDescent="0.3">
      <c r="A790" t="s">
        <v>3233</v>
      </c>
      <c r="B790" t="s">
        <v>3234</v>
      </c>
      <c r="C790" t="s">
        <v>3235</v>
      </c>
      <c r="D790" s="1" t="str">
        <f t="shared" si="90"/>
        <v>21:1191</v>
      </c>
      <c r="E790" s="1" t="str">
        <f t="shared" si="88"/>
        <v>21:0387</v>
      </c>
      <c r="F790" t="s">
        <v>3231</v>
      </c>
      <c r="G790" t="s">
        <v>3236</v>
      </c>
      <c r="I790">
        <v>66.037370600000003</v>
      </c>
      <c r="J790">
        <v>-88.721366500000002</v>
      </c>
      <c r="K790" s="1" t="str">
        <f t="shared" si="89"/>
        <v>Till</v>
      </c>
      <c r="L790" s="1" t="str">
        <f t="shared" si="91"/>
        <v>Grain Mount: 0.25 – 0.50 mm (carbon coated)</v>
      </c>
      <c r="M790">
        <v>1</v>
      </c>
      <c r="N790">
        <v>54.801000000000002</v>
      </c>
      <c r="O790">
        <v>2.5000000000000001E-2</v>
      </c>
      <c r="P790">
        <v>0.189</v>
      </c>
      <c r="R790">
        <v>2.5000000000000001E-2</v>
      </c>
      <c r="T790">
        <v>17.663</v>
      </c>
      <c r="U790">
        <v>24.469000000000001</v>
      </c>
      <c r="V790">
        <v>0.185</v>
      </c>
      <c r="W790">
        <v>2.431</v>
      </c>
      <c r="Y790">
        <v>0.02</v>
      </c>
      <c r="Z790">
        <v>8.8999999999999996E-2</v>
      </c>
      <c r="AA790">
        <v>1E-3</v>
      </c>
    </row>
    <row r="791" spans="1:27" x14ac:dyDescent="0.3">
      <c r="A791" t="s">
        <v>3237</v>
      </c>
      <c r="B791" t="s">
        <v>3238</v>
      </c>
      <c r="C791" t="s">
        <v>3239</v>
      </c>
      <c r="D791" s="1" t="str">
        <f t="shared" si="90"/>
        <v>21:1191</v>
      </c>
      <c r="E791" s="1" t="str">
        <f t="shared" si="88"/>
        <v>21:0387</v>
      </c>
      <c r="F791" t="s">
        <v>3231</v>
      </c>
      <c r="G791" t="s">
        <v>3240</v>
      </c>
      <c r="I791">
        <v>66.037370600000003</v>
      </c>
      <c r="J791">
        <v>-88.721366500000002</v>
      </c>
      <c r="K791" s="1" t="str">
        <f t="shared" si="89"/>
        <v>Till</v>
      </c>
      <c r="L791" s="1" t="str">
        <f t="shared" si="91"/>
        <v>Grain Mount: 0.25 – 0.50 mm (carbon coated)</v>
      </c>
      <c r="M791">
        <v>1</v>
      </c>
      <c r="N791">
        <v>57.835999999999999</v>
      </c>
      <c r="O791">
        <v>8.0000000000000002E-3</v>
      </c>
      <c r="P791">
        <v>5.2999999999999999E-2</v>
      </c>
      <c r="R791">
        <v>3.4000000000000002E-2</v>
      </c>
      <c r="T791">
        <v>34.790999999999997</v>
      </c>
      <c r="U791">
        <v>4.2999999999999997E-2</v>
      </c>
      <c r="V791">
        <v>0.20399999999999999</v>
      </c>
      <c r="W791">
        <v>7.3710000000000004</v>
      </c>
      <c r="Y791">
        <v>0.111</v>
      </c>
      <c r="Z791">
        <v>1E-3</v>
      </c>
      <c r="AA791">
        <v>3.0000000000000001E-3</v>
      </c>
    </row>
    <row r="792" spans="1:27" x14ac:dyDescent="0.3">
      <c r="A792" t="s">
        <v>3241</v>
      </c>
      <c r="B792" t="s">
        <v>3242</v>
      </c>
      <c r="C792" t="s">
        <v>3243</v>
      </c>
      <c r="D792" s="1" t="str">
        <f t="shared" si="90"/>
        <v>21:1191</v>
      </c>
      <c r="E792" s="1" t="str">
        <f t="shared" si="88"/>
        <v>21:0387</v>
      </c>
      <c r="F792" t="s">
        <v>3231</v>
      </c>
      <c r="G792" t="s">
        <v>3244</v>
      </c>
      <c r="I792">
        <v>66.037370600000003</v>
      </c>
      <c r="J792">
        <v>-88.721366500000002</v>
      </c>
      <c r="K792" s="1" t="str">
        <f t="shared" si="89"/>
        <v>Till</v>
      </c>
      <c r="L792" s="1" t="str">
        <f t="shared" si="91"/>
        <v>Grain Mount: 0.25 – 0.50 mm (carbon coated)</v>
      </c>
      <c r="M792">
        <v>1</v>
      </c>
      <c r="N792">
        <v>39.957999999999998</v>
      </c>
      <c r="O792">
        <v>0.01</v>
      </c>
      <c r="P792">
        <v>31.719000000000001</v>
      </c>
      <c r="R792">
        <v>1E-3</v>
      </c>
      <c r="T792">
        <v>1E-3</v>
      </c>
      <c r="U792">
        <v>23.933</v>
      </c>
      <c r="V792">
        <v>0.24399999999999999</v>
      </c>
      <c r="W792">
        <v>3.6579999999999999</v>
      </c>
      <c r="Y792">
        <v>3.0000000000000001E-3</v>
      </c>
      <c r="Z792">
        <v>1E-3</v>
      </c>
      <c r="AA792">
        <v>3.0000000000000001E-3</v>
      </c>
    </row>
    <row r="793" spans="1:27" x14ac:dyDescent="0.3">
      <c r="A793" t="s">
        <v>3245</v>
      </c>
      <c r="B793" t="s">
        <v>3246</v>
      </c>
      <c r="C793" t="s">
        <v>3247</v>
      </c>
      <c r="D793" s="1" t="str">
        <f t="shared" si="90"/>
        <v>21:1191</v>
      </c>
      <c r="E793" s="1" t="str">
        <f t="shared" si="88"/>
        <v>21:0387</v>
      </c>
      <c r="F793" t="s">
        <v>3231</v>
      </c>
      <c r="G793" t="s">
        <v>3248</v>
      </c>
      <c r="I793">
        <v>66.037370600000003</v>
      </c>
      <c r="J793">
        <v>-88.721366500000002</v>
      </c>
      <c r="K793" s="1" t="str">
        <f t="shared" si="89"/>
        <v>Till</v>
      </c>
      <c r="L793" s="1" t="str">
        <f t="shared" si="91"/>
        <v>Grain Mount: 0.25 – 0.50 mm (carbon coated)</v>
      </c>
      <c r="M793">
        <v>1</v>
      </c>
      <c r="N793">
        <v>54.725999999999999</v>
      </c>
      <c r="O793">
        <v>8.4000000000000005E-2</v>
      </c>
      <c r="P793">
        <v>0.152</v>
      </c>
      <c r="R793">
        <v>7.0000000000000001E-3</v>
      </c>
      <c r="T793">
        <v>17.515000000000001</v>
      </c>
      <c r="U793">
        <v>24.896000000000001</v>
      </c>
      <c r="V793">
        <v>0.157</v>
      </c>
      <c r="W793">
        <v>1.8089999999999999</v>
      </c>
      <c r="Y793">
        <v>1.0999999999999999E-2</v>
      </c>
      <c r="Z793">
        <v>0.115</v>
      </c>
      <c r="AA793">
        <v>1E-3</v>
      </c>
    </row>
    <row r="794" spans="1:27" x14ac:dyDescent="0.3">
      <c r="A794" t="s">
        <v>3249</v>
      </c>
      <c r="B794" t="s">
        <v>3250</v>
      </c>
      <c r="C794" t="s">
        <v>3251</v>
      </c>
      <c r="D794" s="1" t="str">
        <f t="shared" si="90"/>
        <v>21:1191</v>
      </c>
      <c r="E794" s="1" t="str">
        <f t="shared" si="88"/>
        <v>21:0387</v>
      </c>
      <c r="F794" t="s">
        <v>3231</v>
      </c>
      <c r="G794" t="s">
        <v>3252</v>
      </c>
      <c r="I794">
        <v>66.037370600000003</v>
      </c>
      <c r="J794">
        <v>-88.721366500000002</v>
      </c>
      <c r="K794" s="1" t="str">
        <f t="shared" si="89"/>
        <v>Till</v>
      </c>
      <c r="L794" s="1" t="str">
        <f t="shared" si="91"/>
        <v>Grain Mount: 0.25 – 0.50 mm (carbon coated)</v>
      </c>
      <c r="M794">
        <v>1</v>
      </c>
      <c r="N794">
        <v>54.86</v>
      </c>
      <c r="O794">
        <v>4.1000000000000002E-2</v>
      </c>
      <c r="P794">
        <v>0.61399999999999999</v>
      </c>
      <c r="R794">
        <v>3.0000000000000001E-3</v>
      </c>
      <c r="T794">
        <v>17.344000000000001</v>
      </c>
      <c r="U794">
        <v>24.834</v>
      </c>
      <c r="V794">
        <v>0.24399999999999999</v>
      </c>
      <c r="W794">
        <v>1.708</v>
      </c>
      <c r="Y794">
        <v>1E-3</v>
      </c>
      <c r="Z794">
        <v>0.253</v>
      </c>
      <c r="AA794">
        <v>1E-3</v>
      </c>
    </row>
    <row r="795" spans="1:27" x14ac:dyDescent="0.3">
      <c r="A795" t="s">
        <v>3253</v>
      </c>
      <c r="B795" t="s">
        <v>3254</v>
      </c>
      <c r="C795" t="s">
        <v>3255</v>
      </c>
      <c r="D795" s="1" t="str">
        <f t="shared" si="90"/>
        <v>21:1191</v>
      </c>
      <c r="E795" s="1" t="str">
        <f t="shared" si="88"/>
        <v>21:0387</v>
      </c>
      <c r="F795" t="s">
        <v>3231</v>
      </c>
      <c r="G795" t="s">
        <v>3256</v>
      </c>
      <c r="I795">
        <v>66.037370600000003</v>
      </c>
      <c r="J795">
        <v>-88.721366500000002</v>
      </c>
      <c r="K795" s="1" t="str">
        <f t="shared" si="89"/>
        <v>Till</v>
      </c>
      <c r="L795" s="1" t="str">
        <f t="shared" si="91"/>
        <v>Grain Mount: 0.25 – 0.50 mm (carbon coated)</v>
      </c>
      <c r="M795">
        <v>1</v>
      </c>
      <c r="N795">
        <v>58.185000000000002</v>
      </c>
      <c r="O795">
        <v>2.4E-2</v>
      </c>
      <c r="P795">
        <v>1.2999999999999999E-2</v>
      </c>
      <c r="R795">
        <v>1.7000000000000001E-2</v>
      </c>
      <c r="T795">
        <v>35.055999999999997</v>
      </c>
      <c r="U795">
        <v>6.5000000000000002E-2</v>
      </c>
      <c r="V795">
        <v>0.21</v>
      </c>
      <c r="W795">
        <v>7.1</v>
      </c>
      <c r="Y795">
        <v>6.2E-2</v>
      </c>
      <c r="Z795">
        <v>1E-3</v>
      </c>
      <c r="AA795">
        <v>1E-3</v>
      </c>
    </row>
    <row r="796" spans="1:27" x14ac:dyDescent="0.3">
      <c r="A796" t="s">
        <v>3257</v>
      </c>
      <c r="B796" t="s">
        <v>3258</v>
      </c>
      <c r="C796" t="s">
        <v>3259</v>
      </c>
      <c r="D796" s="1" t="str">
        <f t="shared" si="90"/>
        <v>21:1191</v>
      </c>
      <c r="E796" s="1" t="str">
        <f t="shared" si="88"/>
        <v>21:0387</v>
      </c>
      <c r="F796" t="s">
        <v>3260</v>
      </c>
      <c r="G796" t="s">
        <v>3261</v>
      </c>
      <c r="I796">
        <v>66.143486999999993</v>
      </c>
      <c r="J796">
        <v>-88.806021999999999</v>
      </c>
      <c r="K796" s="1" t="str">
        <f t="shared" si="89"/>
        <v>Till</v>
      </c>
      <c r="L796" s="1" t="str">
        <f t="shared" si="91"/>
        <v>Grain Mount: 0.25 – 0.50 mm (carbon coated)</v>
      </c>
      <c r="M796">
        <v>1</v>
      </c>
      <c r="N796">
        <v>12.308999999999999</v>
      </c>
      <c r="O796">
        <v>3.5999999999999997E-2</v>
      </c>
      <c r="P796">
        <v>64.753</v>
      </c>
      <c r="R796">
        <v>1E-3</v>
      </c>
      <c r="T796">
        <v>17.920999999999999</v>
      </c>
      <c r="U796">
        <v>1E-3</v>
      </c>
      <c r="V796">
        <v>3.7999999999999999E-2</v>
      </c>
      <c r="W796">
        <v>4.4450000000000003</v>
      </c>
      <c r="Y796">
        <v>1E-3</v>
      </c>
      <c r="Z796">
        <v>1E-3</v>
      </c>
      <c r="AA796">
        <v>2E-3</v>
      </c>
    </row>
    <row r="797" spans="1:27" x14ac:dyDescent="0.3">
      <c r="A797" t="s">
        <v>3262</v>
      </c>
      <c r="B797" t="s">
        <v>3263</v>
      </c>
      <c r="C797" t="s">
        <v>3264</v>
      </c>
      <c r="D797" s="1" t="str">
        <f t="shared" si="90"/>
        <v>21:1191</v>
      </c>
      <c r="E797" s="1" t="str">
        <f t="shared" si="88"/>
        <v>21:0387</v>
      </c>
      <c r="F797" t="s">
        <v>3260</v>
      </c>
      <c r="G797" t="s">
        <v>3265</v>
      </c>
      <c r="I797">
        <v>66.143486999999993</v>
      </c>
      <c r="J797">
        <v>-88.806021999999999</v>
      </c>
      <c r="K797" s="1" t="str">
        <f t="shared" si="89"/>
        <v>Till</v>
      </c>
      <c r="L797" s="1" t="str">
        <f t="shared" si="91"/>
        <v>Grain Mount: 0.25 – 0.50 mm (carbon coated)</v>
      </c>
      <c r="M797">
        <v>1</v>
      </c>
      <c r="N797">
        <v>54.082999999999998</v>
      </c>
      <c r="O797">
        <v>3.2000000000000001E-2</v>
      </c>
      <c r="P797">
        <v>0.85</v>
      </c>
      <c r="R797">
        <v>0.40100000000000002</v>
      </c>
      <c r="T797">
        <v>15.675000000000001</v>
      </c>
      <c r="U797">
        <v>24.132000000000001</v>
      </c>
      <c r="V797">
        <v>0.185</v>
      </c>
      <c r="W797">
        <v>4.0419999999999998</v>
      </c>
      <c r="Y797">
        <v>1.2E-2</v>
      </c>
      <c r="Z797">
        <v>0.45100000000000001</v>
      </c>
      <c r="AA797">
        <v>1E-3</v>
      </c>
    </row>
    <row r="798" spans="1:27" x14ac:dyDescent="0.3">
      <c r="A798" t="s">
        <v>3266</v>
      </c>
      <c r="B798" t="s">
        <v>3267</v>
      </c>
      <c r="C798" t="s">
        <v>3268</v>
      </c>
      <c r="D798" s="1" t="str">
        <f t="shared" si="90"/>
        <v>21:1191</v>
      </c>
      <c r="E798" s="1" t="str">
        <f t="shared" si="88"/>
        <v>21:0387</v>
      </c>
      <c r="F798" t="s">
        <v>3260</v>
      </c>
      <c r="G798" t="s">
        <v>3269</v>
      </c>
      <c r="I798">
        <v>66.143486999999993</v>
      </c>
      <c r="J798">
        <v>-88.806021999999999</v>
      </c>
      <c r="K798" s="1" t="str">
        <f t="shared" si="89"/>
        <v>Till</v>
      </c>
      <c r="L798" s="1" t="str">
        <f t="shared" si="91"/>
        <v>Grain Mount: 0.25 – 0.50 mm (carbon coated)</v>
      </c>
      <c r="M798">
        <v>1</v>
      </c>
      <c r="N798">
        <v>53.628999999999998</v>
      </c>
      <c r="O798">
        <v>2.5999999999999999E-2</v>
      </c>
      <c r="P798">
        <v>0.85899999999999999</v>
      </c>
      <c r="R798">
        <v>0.307</v>
      </c>
      <c r="T798">
        <v>14.936</v>
      </c>
      <c r="U798">
        <v>23.841999999999999</v>
      </c>
      <c r="V798">
        <v>0.27700000000000002</v>
      </c>
      <c r="W798">
        <v>5.3659999999999997</v>
      </c>
      <c r="Y798">
        <v>1.0999999999999999E-2</v>
      </c>
      <c r="Z798">
        <v>0.48799999999999999</v>
      </c>
      <c r="AA798">
        <v>1E-3</v>
      </c>
    </row>
    <row r="799" spans="1:27" x14ac:dyDescent="0.3">
      <c r="A799" t="s">
        <v>3270</v>
      </c>
      <c r="B799" t="s">
        <v>3271</v>
      </c>
      <c r="C799" t="s">
        <v>3272</v>
      </c>
      <c r="D799" s="1" t="str">
        <f t="shared" si="90"/>
        <v>21:1191</v>
      </c>
      <c r="E799" s="1" t="str">
        <f t="shared" si="88"/>
        <v>21:0387</v>
      </c>
      <c r="F799" t="s">
        <v>3273</v>
      </c>
      <c r="G799" t="s">
        <v>3274</v>
      </c>
      <c r="I799">
        <v>66.217604199999997</v>
      </c>
      <c r="J799">
        <v>-89.149751300000005</v>
      </c>
      <c r="K799" s="1" t="str">
        <f t="shared" si="89"/>
        <v>Till</v>
      </c>
      <c r="L799" s="1" t="str">
        <f t="shared" si="91"/>
        <v>Grain Mount: 0.25 – 0.50 mm (carbon coated)</v>
      </c>
      <c r="M799">
        <v>1</v>
      </c>
      <c r="N799">
        <v>55.305999999999997</v>
      </c>
      <c r="O799">
        <v>1.2E-2</v>
      </c>
      <c r="P799">
        <v>0.185</v>
      </c>
      <c r="R799">
        <v>3.1E-2</v>
      </c>
      <c r="T799">
        <v>17.934000000000001</v>
      </c>
      <c r="U799">
        <v>25.664000000000001</v>
      </c>
      <c r="V799">
        <v>0.16200000000000001</v>
      </c>
      <c r="W799">
        <v>0.81899999999999995</v>
      </c>
      <c r="Y799">
        <v>2E-3</v>
      </c>
      <c r="Z799">
        <v>3.4000000000000002E-2</v>
      </c>
      <c r="AA799">
        <v>1E-3</v>
      </c>
    </row>
    <row r="800" spans="1:27" x14ac:dyDescent="0.3">
      <c r="A800" t="s">
        <v>3275</v>
      </c>
      <c r="B800" t="s">
        <v>3276</v>
      </c>
      <c r="C800" t="s">
        <v>3277</v>
      </c>
      <c r="D800" s="1" t="str">
        <f t="shared" si="90"/>
        <v>21:1191</v>
      </c>
      <c r="E800" s="1" t="str">
        <f t="shared" si="88"/>
        <v>21:0387</v>
      </c>
      <c r="F800" t="s">
        <v>3273</v>
      </c>
      <c r="G800" t="s">
        <v>3278</v>
      </c>
      <c r="I800">
        <v>66.217604199999997</v>
      </c>
      <c r="J800">
        <v>-89.149751300000005</v>
      </c>
      <c r="K800" s="1" t="str">
        <f t="shared" si="89"/>
        <v>Till</v>
      </c>
      <c r="L800" s="1" t="str">
        <f t="shared" si="91"/>
        <v>Grain Mount: 0.25 – 0.50 mm (carbon coated)</v>
      </c>
      <c r="M800">
        <v>1</v>
      </c>
      <c r="N800">
        <v>55.215000000000003</v>
      </c>
      <c r="O800">
        <v>1.6E-2</v>
      </c>
      <c r="P800">
        <v>7.2999999999999995E-2</v>
      </c>
      <c r="R800">
        <v>8.9999999999999993E-3</v>
      </c>
      <c r="T800">
        <v>17.745000000000001</v>
      </c>
      <c r="U800">
        <v>25.503</v>
      </c>
      <c r="V800">
        <v>0.13100000000000001</v>
      </c>
      <c r="W800">
        <v>1.5980000000000001</v>
      </c>
      <c r="Y800">
        <v>3.0000000000000001E-3</v>
      </c>
      <c r="Z800">
        <v>2.4E-2</v>
      </c>
      <c r="AA800">
        <v>1E-3</v>
      </c>
    </row>
    <row r="801" spans="1:27" x14ac:dyDescent="0.3">
      <c r="A801" t="s">
        <v>3279</v>
      </c>
      <c r="B801" t="s">
        <v>3280</v>
      </c>
      <c r="C801" t="s">
        <v>3281</v>
      </c>
      <c r="D801" s="1" t="str">
        <f t="shared" si="90"/>
        <v>21:1191</v>
      </c>
      <c r="E801" s="1" t="str">
        <f t="shared" si="88"/>
        <v>21:0387</v>
      </c>
      <c r="F801" t="s">
        <v>3282</v>
      </c>
      <c r="G801" t="s">
        <v>3283</v>
      </c>
      <c r="I801">
        <v>66.309811400000001</v>
      </c>
      <c r="J801">
        <v>-88.910946499999994</v>
      </c>
      <c r="K801" s="1" t="str">
        <f t="shared" si="89"/>
        <v>Till</v>
      </c>
      <c r="L801" s="1" t="str">
        <f t="shared" si="91"/>
        <v>Grain Mount: 0.25 – 0.50 mm (carbon coated)</v>
      </c>
      <c r="M801">
        <v>1</v>
      </c>
      <c r="N801">
        <v>38.984000000000002</v>
      </c>
      <c r="O801">
        <v>7.2999999999999995E-2</v>
      </c>
      <c r="P801">
        <v>28.702000000000002</v>
      </c>
      <c r="R801">
        <v>1E-3</v>
      </c>
      <c r="T801">
        <v>3.3000000000000002E-2</v>
      </c>
      <c r="U801">
        <v>23.890999999999998</v>
      </c>
      <c r="V801">
        <v>3.2000000000000001E-2</v>
      </c>
      <c r="W801">
        <v>6.4509999999999996</v>
      </c>
      <c r="Y801">
        <v>5.0000000000000001E-3</v>
      </c>
      <c r="Z801">
        <v>1E-3</v>
      </c>
      <c r="AA801">
        <v>1E-3</v>
      </c>
    </row>
    <row r="802" spans="1:27" x14ac:dyDescent="0.3">
      <c r="A802" t="s">
        <v>3284</v>
      </c>
      <c r="B802" t="s">
        <v>3285</v>
      </c>
      <c r="C802" t="s">
        <v>3286</v>
      </c>
      <c r="D802" s="1" t="str">
        <f t="shared" si="90"/>
        <v>21:1191</v>
      </c>
      <c r="E802" s="1" t="str">
        <f t="shared" si="88"/>
        <v>21:0387</v>
      </c>
      <c r="F802" t="s">
        <v>3282</v>
      </c>
      <c r="G802" t="s">
        <v>3287</v>
      </c>
      <c r="I802">
        <v>66.309811400000001</v>
      </c>
      <c r="J802">
        <v>-88.910946499999994</v>
      </c>
      <c r="K802" s="1" t="str">
        <f t="shared" si="89"/>
        <v>Till</v>
      </c>
      <c r="L802" s="1" t="str">
        <f t="shared" si="91"/>
        <v>Grain Mount: 0.25 – 0.50 mm (carbon coated)</v>
      </c>
      <c r="M802">
        <v>1</v>
      </c>
      <c r="N802">
        <v>39.031999999999996</v>
      </c>
      <c r="O802">
        <v>0.13300000000000001</v>
      </c>
      <c r="P802">
        <v>28.809000000000001</v>
      </c>
      <c r="R802">
        <v>1E-3</v>
      </c>
      <c r="T802">
        <v>5.2999999999999999E-2</v>
      </c>
      <c r="U802">
        <v>23.800999999999998</v>
      </c>
      <c r="V802">
        <v>1.9E-2</v>
      </c>
      <c r="W802">
        <v>6.2110000000000003</v>
      </c>
      <c r="Y802">
        <v>6.0000000000000001E-3</v>
      </c>
      <c r="Z802">
        <v>1E-3</v>
      </c>
      <c r="AA802">
        <v>1E-3</v>
      </c>
    </row>
    <row r="803" spans="1:27" x14ac:dyDescent="0.3">
      <c r="A803" t="s">
        <v>3288</v>
      </c>
      <c r="B803" t="s">
        <v>3289</v>
      </c>
      <c r="C803" t="s">
        <v>3290</v>
      </c>
      <c r="D803" s="1" t="str">
        <f t="shared" si="90"/>
        <v>21:1191</v>
      </c>
      <c r="E803" s="1" t="str">
        <f t="shared" si="88"/>
        <v>21:0387</v>
      </c>
      <c r="F803" t="s">
        <v>3282</v>
      </c>
      <c r="G803" t="s">
        <v>3291</v>
      </c>
      <c r="I803">
        <v>66.309811400000001</v>
      </c>
      <c r="J803">
        <v>-88.910946499999994</v>
      </c>
      <c r="K803" s="1" t="str">
        <f t="shared" si="89"/>
        <v>Till</v>
      </c>
      <c r="L803" s="1" t="str">
        <f t="shared" si="91"/>
        <v>Grain Mount: 0.25 – 0.50 mm (carbon coated)</v>
      </c>
      <c r="M803">
        <v>1</v>
      </c>
      <c r="N803">
        <v>42.563000000000002</v>
      </c>
      <c r="O803">
        <v>1.0999999999999999E-2</v>
      </c>
      <c r="P803">
        <v>34.173999999999999</v>
      </c>
      <c r="R803">
        <v>1.7999999999999999E-2</v>
      </c>
      <c r="T803">
        <v>1E-3</v>
      </c>
      <c r="U803">
        <v>23.722000000000001</v>
      </c>
      <c r="V803">
        <v>0.01</v>
      </c>
      <c r="W803">
        <v>8.5000000000000006E-2</v>
      </c>
      <c r="Y803">
        <v>7.0000000000000001E-3</v>
      </c>
      <c r="Z803">
        <v>0.32800000000000001</v>
      </c>
      <c r="AA803">
        <v>0.01</v>
      </c>
    </row>
    <row r="804" spans="1:27" x14ac:dyDescent="0.3">
      <c r="A804" t="s">
        <v>3292</v>
      </c>
      <c r="B804" t="s">
        <v>3293</v>
      </c>
      <c r="C804" t="s">
        <v>3294</v>
      </c>
      <c r="D804" s="1" t="str">
        <f t="shared" si="90"/>
        <v>21:1191</v>
      </c>
      <c r="E804" s="1" t="str">
        <f t="shared" si="88"/>
        <v>21:0387</v>
      </c>
      <c r="F804" t="s">
        <v>3282</v>
      </c>
      <c r="G804" t="s">
        <v>3295</v>
      </c>
      <c r="I804">
        <v>66.309811400000001</v>
      </c>
      <c r="J804">
        <v>-88.910946499999994</v>
      </c>
      <c r="K804" s="1" t="str">
        <f t="shared" si="89"/>
        <v>Till</v>
      </c>
      <c r="L804" s="1" t="str">
        <f t="shared" si="91"/>
        <v>Grain Mount: 0.25 – 0.50 mm (carbon coated)</v>
      </c>
      <c r="M804">
        <v>1</v>
      </c>
      <c r="N804">
        <v>40.194000000000003</v>
      </c>
      <c r="O804">
        <v>6.0000000000000001E-3</v>
      </c>
      <c r="P804">
        <v>32.415999999999997</v>
      </c>
      <c r="R804">
        <v>1E-3</v>
      </c>
      <c r="T804">
        <v>0.05</v>
      </c>
      <c r="U804">
        <v>24.254000000000001</v>
      </c>
      <c r="V804">
        <v>0.111</v>
      </c>
      <c r="W804">
        <v>2.383</v>
      </c>
      <c r="Y804">
        <v>3.0000000000000001E-3</v>
      </c>
      <c r="Z804">
        <v>1E-3</v>
      </c>
      <c r="AA804">
        <v>2E-3</v>
      </c>
    </row>
    <row r="805" spans="1:27" x14ac:dyDescent="0.3">
      <c r="A805" t="s">
        <v>3296</v>
      </c>
      <c r="B805" t="s">
        <v>3297</v>
      </c>
      <c r="C805" t="s">
        <v>3298</v>
      </c>
      <c r="D805" s="1" t="str">
        <f t="shared" si="90"/>
        <v>21:1191</v>
      </c>
      <c r="E805" s="1" t="str">
        <f t="shared" si="88"/>
        <v>21:0387</v>
      </c>
      <c r="F805" t="s">
        <v>3299</v>
      </c>
      <c r="G805" t="s">
        <v>3300</v>
      </c>
      <c r="I805">
        <v>66.427807700000002</v>
      </c>
      <c r="J805">
        <v>-88.630024700000007</v>
      </c>
      <c r="K805" s="1" t="str">
        <f t="shared" si="89"/>
        <v>Till</v>
      </c>
      <c r="L805" s="1" t="str">
        <f t="shared" si="91"/>
        <v>Grain Mount: 0.25 – 0.50 mm (carbon coated)</v>
      </c>
      <c r="M805">
        <v>1</v>
      </c>
      <c r="N805">
        <v>54.645000000000003</v>
      </c>
      <c r="O805">
        <v>0.08</v>
      </c>
      <c r="P805">
        <v>0.22800000000000001</v>
      </c>
      <c r="R805">
        <v>0.04</v>
      </c>
      <c r="T805">
        <v>17.221</v>
      </c>
      <c r="U805">
        <v>24.045000000000002</v>
      </c>
      <c r="V805">
        <v>0.17100000000000001</v>
      </c>
      <c r="W805">
        <v>3.08</v>
      </c>
      <c r="Y805">
        <v>5.0000000000000001E-3</v>
      </c>
      <c r="Z805">
        <v>0.376</v>
      </c>
      <c r="AA805">
        <v>1E-3</v>
      </c>
    </row>
    <row r="806" spans="1:27" x14ac:dyDescent="0.3">
      <c r="A806" t="s">
        <v>3301</v>
      </c>
      <c r="B806" t="s">
        <v>3302</v>
      </c>
      <c r="C806" t="s">
        <v>3303</v>
      </c>
      <c r="D806" s="1" t="str">
        <f t="shared" si="90"/>
        <v>21:1191</v>
      </c>
      <c r="E806" s="1" t="str">
        <f t="shared" si="88"/>
        <v>21:0387</v>
      </c>
      <c r="F806" t="s">
        <v>3299</v>
      </c>
      <c r="G806" t="s">
        <v>3304</v>
      </c>
      <c r="I806">
        <v>66.427807700000002</v>
      </c>
      <c r="J806">
        <v>-88.630024700000007</v>
      </c>
      <c r="K806" s="1" t="str">
        <f t="shared" si="89"/>
        <v>Till</v>
      </c>
      <c r="L806" s="1" t="str">
        <f t="shared" si="91"/>
        <v>Grain Mount: 0.25 – 0.50 mm (carbon coated)</v>
      </c>
      <c r="M806">
        <v>1</v>
      </c>
      <c r="N806">
        <v>39.472999999999999</v>
      </c>
      <c r="O806">
        <v>0.25600000000000001</v>
      </c>
      <c r="P806">
        <v>21.805</v>
      </c>
      <c r="R806">
        <v>6.0000000000000001E-3</v>
      </c>
      <c r="T806">
        <v>0.09</v>
      </c>
      <c r="U806">
        <v>36.695</v>
      </c>
      <c r="V806">
        <v>0.17199999999999999</v>
      </c>
      <c r="W806">
        <v>1.67</v>
      </c>
      <c r="Y806">
        <v>1E-3</v>
      </c>
      <c r="Z806">
        <v>4.0000000000000001E-3</v>
      </c>
      <c r="AA806">
        <v>1E-3</v>
      </c>
    </row>
    <row r="807" spans="1:27" x14ac:dyDescent="0.3">
      <c r="A807" t="s">
        <v>3305</v>
      </c>
      <c r="B807" t="s">
        <v>3306</v>
      </c>
      <c r="C807" t="s">
        <v>3307</v>
      </c>
      <c r="D807" s="1" t="str">
        <f t="shared" si="90"/>
        <v>21:1191</v>
      </c>
      <c r="E807" s="1" t="str">
        <f t="shared" si="88"/>
        <v>21:0387</v>
      </c>
      <c r="F807" t="s">
        <v>3308</v>
      </c>
      <c r="G807" t="s">
        <v>3309</v>
      </c>
      <c r="I807">
        <v>65.744390100000004</v>
      </c>
      <c r="J807">
        <v>-88.835427699999997</v>
      </c>
      <c r="K807" s="1" t="str">
        <f t="shared" si="89"/>
        <v>Till</v>
      </c>
      <c r="L807" s="1" t="str">
        <f t="shared" si="91"/>
        <v>Grain Mount: 0.25 – 0.50 mm (carbon coated)</v>
      </c>
      <c r="M807">
        <v>1</v>
      </c>
      <c r="N807">
        <v>57.63</v>
      </c>
      <c r="O807">
        <v>1.2E-2</v>
      </c>
      <c r="P807">
        <v>7.0000000000000007E-2</v>
      </c>
      <c r="R807">
        <v>1.6E-2</v>
      </c>
      <c r="T807">
        <v>33.856999999999999</v>
      </c>
      <c r="U807">
        <v>0.10100000000000001</v>
      </c>
      <c r="V807">
        <v>0.21099999999999999</v>
      </c>
      <c r="W807">
        <v>8.4090000000000007</v>
      </c>
      <c r="Y807">
        <v>6.5000000000000002E-2</v>
      </c>
      <c r="Z807">
        <v>1E-3</v>
      </c>
      <c r="AA807">
        <v>1E-3</v>
      </c>
    </row>
    <row r="808" spans="1:27" x14ac:dyDescent="0.3">
      <c r="A808" t="s">
        <v>3310</v>
      </c>
      <c r="B808" t="s">
        <v>3311</v>
      </c>
      <c r="C808" t="s">
        <v>3312</v>
      </c>
      <c r="D808" s="1" t="str">
        <f t="shared" si="90"/>
        <v>21:1191</v>
      </c>
      <c r="E808" s="1" t="str">
        <f t="shared" si="88"/>
        <v>21:0387</v>
      </c>
      <c r="F808" t="s">
        <v>3308</v>
      </c>
      <c r="G808" t="s">
        <v>3313</v>
      </c>
      <c r="I808">
        <v>65.744390100000004</v>
      </c>
      <c r="J808">
        <v>-88.835427699999997</v>
      </c>
      <c r="K808" s="1" t="str">
        <f t="shared" si="89"/>
        <v>Till</v>
      </c>
      <c r="L808" s="1" t="str">
        <f t="shared" si="91"/>
        <v>Grain Mount: 0.25 – 0.50 mm (carbon coated)</v>
      </c>
      <c r="M808">
        <v>1</v>
      </c>
      <c r="N808">
        <v>54.567</v>
      </c>
      <c r="O808">
        <v>7.1999999999999995E-2</v>
      </c>
      <c r="P808">
        <v>0.499</v>
      </c>
      <c r="R808">
        <v>0.10199999999999999</v>
      </c>
      <c r="T808">
        <v>17.300999999999998</v>
      </c>
      <c r="U808">
        <v>24.048999999999999</v>
      </c>
      <c r="V808">
        <v>0.129</v>
      </c>
      <c r="W808">
        <v>3.2959999999999998</v>
      </c>
      <c r="Y808">
        <v>1.6E-2</v>
      </c>
      <c r="Z808">
        <v>0.16400000000000001</v>
      </c>
      <c r="AA808">
        <v>1E-3</v>
      </c>
    </row>
    <row r="809" spans="1:27" x14ac:dyDescent="0.3">
      <c r="A809" t="s">
        <v>3314</v>
      </c>
      <c r="B809" t="s">
        <v>3315</v>
      </c>
      <c r="C809" t="s">
        <v>3316</v>
      </c>
      <c r="D809" s="1" t="str">
        <f t="shared" si="90"/>
        <v>21:1191</v>
      </c>
      <c r="E809" s="1" t="str">
        <f t="shared" si="88"/>
        <v>21:0387</v>
      </c>
      <c r="F809" t="s">
        <v>3308</v>
      </c>
      <c r="G809" t="s">
        <v>3317</v>
      </c>
      <c r="I809">
        <v>65.744390100000004</v>
      </c>
      <c r="J809">
        <v>-88.835427699999997</v>
      </c>
      <c r="K809" s="1" t="str">
        <f t="shared" si="89"/>
        <v>Till</v>
      </c>
      <c r="L809" s="1" t="str">
        <f t="shared" si="91"/>
        <v>Grain Mount: 0.25 – 0.50 mm (carbon coated)</v>
      </c>
      <c r="M809">
        <v>1</v>
      </c>
      <c r="N809">
        <v>54.387</v>
      </c>
      <c r="O809">
        <v>7.1999999999999995E-2</v>
      </c>
      <c r="P809">
        <v>0.31900000000000001</v>
      </c>
      <c r="R809">
        <v>0.10100000000000001</v>
      </c>
      <c r="T809">
        <v>16.533000000000001</v>
      </c>
      <c r="U809">
        <v>24.109000000000002</v>
      </c>
      <c r="V809">
        <v>0.15</v>
      </c>
      <c r="W809">
        <v>4.0330000000000004</v>
      </c>
      <c r="Y809">
        <v>1.4E-2</v>
      </c>
      <c r="Z809">
        <v>0.109</v>
      </c>
      <c r="AA809">
        <v>1E-3</v>
      </c>
    </row>
    <row r="810" spans="1:27" x14ac:dyDescent="0.3">
      <c r="A810" t="s">
        <v>3318</v>
      </c>
      <c r="B810" t="s">
        <v>3319</v>
      </c>
      <c r="C810" t="s">
        <v>3320</v>
      </c>
      <c r="D810" s="1" t="str">
        <f t="shared" si="90"/>
        <v>21:1191</v>
      </c>
      <c r="E810" s="1" t="str">
        <f t="shared" si="88"/>
        <v>21:0387</v>
      </c>
      <c r="F810" t="s">
        <v>3308</v>
      </c>
      <c r="G810" t="s">
        <v>3321</v>
      </c>
      <c r="I810">
        <v>65.744390100000004</v>
      </c>
      <c r="J810">
        <v>-88.835427699999997</v>
      </c>
      <c r="K810" s="1" t="str">
        <f t="shared" si="89"/>
        <v>Till</v>
      </c>
      <c r="L810" s="1" t="str">
        <f t="shared" si="91"/>
        <v>Grain Mount: 0.25 – 0.50 mm (carbon coated)</v>
      </c>
      <c r="M810">
        <v>1</v>
      </c>
      <c r="N810">
        <v>54.802999999999997</v>
      </c>
      <c r="O810">
        <v>2.1999999999999999E-2</v>
      </c>
      <c r="P810">
        <v>0.14899999999999999</v>
      </c>
      <c r="R810">
        <v>9.2999999999999999E-2</v>
      </c>
      <c r="T810">
        <v>17.105</v>
      </c>
      <c r="U810">
        <v>24.364999999999998</v>
      </c>
      <c r="V810">
        <v>0.18</v>
      </c>
      <c r="W810">
        <v>3.2149999999999999</v>
      </c>
      <c r="Y810">
        <v>2.3E-2</v>
      </c>
      <c r="Z810">
        <v>9.0999999999999998E-2</v>
      </c>
      <c r="AA810">
        <v>1E-3</v>
      </c>
    </row>
    <row r="811" spans="1:27" x14ac:dyDescent="0.3">
      <c r="A811" t="s">
        <v>3322</v>
      </c>
      <c r="B811" t="s">
        <v>3323</v>
      </c>
      <c r="C811" t="s">
        <v>3324</v>
      </c>
      <c r="D811" s="1" t="str">
        <f t="shared" si="90"/>
        <v>21:1191</v>
      </c>
      <c r="E811" s="1" t="str">
        <f t="shared" si="88"/>
        <v>21:0387</v>
      </c>
      <c r="F811" t="s">
        <v>3308</v>
      </c>
      <c r="G811" t="s">
        <v>3325</v>
      </c>
      <c r="I811">
        <v>65.744390100000004</v>
      </c>
      <c r="J811">
        <v>-88.835427699999997</v>
      </c>
      <c r="K811" s="1" t="str">
        <f t="shared" si="89"/>
        <v>Till</v>
      </c>
      <c r="L811" s="1" t="str">
        <f t="shared" ref="L811:L842" si="92">HYPERLINK("http://geochem.nrcan.gc.ca/cdogs/content/kwd/kwd080107_e.htm", "Grain Mount: 0.25 – 0.50 mm (carbon coated)")</f>
        <v>Grain Mount: 0.25 – 0.50 mm (carbon coated)</v>
      </c>
      <c r="M811">
        <v>1</v>
      </c>
      <c r="N811">
        <v>54.484000000000002</v>
      </c>
      <c r="O811">
        <v>3.5000000000000003E-2</v>
      </c>
      <c r="P811">
        <v>0.185</v>
      </c>
      <c r="R811">
        <v>0.08</v>
      </c>
      <c r="T811">
        <v>16.870999999999999</v>
      </c>
      <c r="U811">
        <v>24.556000000000001</v>
      </c>
      <c r="V811">
        <v>0.16800000000000001</v>
      </c>
      <c r="W811">
        <v>3.3519999999999999</v>
      </c>
      <c r="Y811">
        <v>1.4999999999999999E-2</v>
      </c>
      <c r="Z811">
        <v>8.7999999999999995E-2</v>
      </c>
      <c r="AA811">
        <v>1E-3</v>
      </c>
    </row>
    <row r="812" spans="1:27" x14ac:dyDescent="0.3">
      <c r="A812" t="s">
        <v>3326</v>
      </c>
      <c r="B812" t="s">
        <v>3327</v>
      </c>
      <c r="C812" t="s">
        <v>3328</v>
      </c>
      <c r="D812" s="1" t="str">
        <f t="shared" si="90"/>
        <v>21:1191</v>
      </c>
      <c r="E812" s="1" t="str">
        <f t="shared" si="88"/>
        <v>21:0387</v>
      </c>
      <c r="F812" t="s">
        <v>3308</v>
      </c>
      <c r="G812" t="s">
        <v>3329</v>
      </c>
      <c r="I812">
        <v>65.744390100000004</v>
      </c>
      <c r="J812">
        <v>-88.835427699999997</v>
      </c>
      <c r="K812" s="1" t="str">
        <f t="shared" si="89"/>
        <v>Till</v>
      </c>
      <c r="L812" s="1" t="str">
        <f t="shared" si="92"/>
        <v>Grain Mount: 0.25 – 0.50 mm (carbon coated)</v>
      </c>
      <c r="M812">
        <v>1</v>
      </c>
      <c r="N812">
        <v>54.219000000000001</v>
      </c>
      <c r="O812">
        <v>6.3E-2</v>
      </c>
      <c r="P812">
        <v>0.39900000000000002</v>
      </c>
      <c r="R812">
        <v>0.108</v>
      </c>
      <c r="T812">
        <v>16.53</v>
      </c>
      <c r="U812">
        <v>24.207999999999998</v>
      </c>
      <c r="V812">
        <v>0.17199999999999999</v>
      </c>
      <c r="W812">
        <v>3.8380000000000001</v>
      </c>
      <c r="Y812">
        <v>1.2999999999999999E-2</v>
      </c>
      <c r="Z812">
        <v>0.11</v>
      </c>
      <c r="AA812">
        <v>1E-3</v>
      </c>
    </row>
    <row r="813" spans="1:27" x14ac:dyDescent="0.3">
      <c r="A813" t="s">
        <v>3330</v>
      </c>
      <c r="B813" t="s">
        <v>3331</v>
      </c>
      <c r="C813" t="s">
        <v>3332</v>
      </c>
      <c r="D813" s="1" t="str">
        <f t="shared" si="90"/>
        <v>21:1191</v>
      </c>
      <c r="E813" s="1" t="str">
        <f t="shared" si="88"/>
        <v>21:0387</v>
      </c>
      <c r="F813" t="s">
        <v>3308</v>
      </c>
      <c r="G813" t="s">
        <v>3333</v>
      </c>
      <c r="I813">
        <v>65.744390100000004</v>
      </c>
      <c r="J813">
        <v>-88.835427699999997</v>
      </c>
      <c r="K813" s="1" t="str">
        <f t="shared" si="89"/>
        <v>Till</v>
      </c>
      <c r="L813" s="1" t="str">
        <f t="shared" si="92"/>
        <v>Grain Mount: 0.25 – 0.50 mm (carbon coated)</v>
      </c>
      <c r="M813">
        <v>1</v>
      </c>
      <c r="N813">
        <v>54.121000000000002</v>
      </c>
      <c r="O813">
        <v>7.0000000000000007E-2</v>
      </c>
      <c r="P813">
        <v>0.52100000000000002</v>
      </c>
      <c r="R813">
        <v>0.14099999999999999</v>
      </c>
      <c r="T813">
        <v>16.622</v>
      </c>
      <c r="U813">
        <v>24.242999999999999</v>
      </c>
      <c r="V813">
        <v>0.185</v>
      </c>
      <c r="W813">
        <v>3.7480000000000002</v>
      </c>
      <c r="Y813">
        <v>1.2999999999999999E-2</v>
      </c>
      <c r="Z813">
        <v>0.157</v>
      </c>
      <c r="AA813">
        <v>1E-3</v>
      </c>
    </row>
    <row r="814" spans="1:27" x14ac:dyDescent="0.3">
      <c r="A814" t="s">
        <v>3334</v>
      </c>
      <c r="B814" t="s">
        <v>3335</v>
      </c>
      <c r="C814" t="s">
        <v>3336</v>
      </c>
      <c r="D814" s="1" t="str">
        <f t="shared" si="90"/>
        <v>21:1191</v>
      </c>
      <c r="E814" s="1" t="str">
        <f t="shared" si="88"/>
        <v>21:0387</v>
      </c>
      <c r="F814" t="s">
        <v>3308</v>
      </c>
      <c r="G814" t="s">
        <v>3337</v>
      </c>
      <c r="I814">
        <v>65.744390100000004</v>
      </c>
      <c r="J814">
        <v>-88.835427699999997</v>
      </c>
      <c r="K814" s="1" t="str">
        <f t="shared" si="89"/>
        <v>Till</v>
      </c>
      <c r="L814" s="1" t="str">
        <f t="shared" si="92"/>
        <v>Grain Mount: 0.25 – 0.50 mm (carbon coated)</v>
      </c>
      <c r="M814">
        <v>1</v>
      </c>
      <c r="N814">
        <v>54.283000000000001</v>
      </c>
      <c r="O814">
        <v>7.8E-2</v>
      </c>
      <c r="P814">
        <v>0.434</v>
      </c>
      <c r="R814">
        <v>0.13500000000000001</v>
      </c>
      <c r="T814">
        <v>16.925000000000001</v>
      </c>
      <c r="U814">
        <v>24.722999999999999</v>
      </c>
      <c r="V814">
        <v>0.112</v>
      </c>
      <c r="W814">
        <v>3.0619999999999998</v>
      </c>
      <c r="Y814">
        <v>1.9E-2</v>
      </c>
      <c r="Z814">
        <v>8.4000000000000005E-2</v>
      </c>
      <c r="AA814">
        <v>1E-3</v>
      </c>
    </row>
    <row r="815" spans="1:27" x14ac:dyDescent="0.3">
      <c r="A815" t="s">
        <v>3338</v>
      </c>
      <c r="B815" t="s">
        <v>3339</v>
      </c>
      <c r="C815" t="s">
        <v>3340</v>
      </c>
      <c r="D815" s="1" t="str">
        <f t="shared" si="90"/>
        <v>21:1191</v>
      </c>
      <c r="E815" s="1" t="str">
        <f t="shared" si="88"/>
        <v>21:0387</v>
      </c>
      <c r="F815" t="s">
        <v>3308</v>
      </c>
      <c r="G815" t="s">
        <v>3341</v>
      </c>
      <c r="I815">
        <v>65.744390100000004</v>
      </c>
      <c r="J815">
        <v>-88.835427699999997</v>
      </c>
      <c r="K815" s="1" t="str">
        <f t="shared" si="89"/>
        <v>Till</v>
      </c>
      <c r="L815" s="1" t="str">
        <f t="shared" si="92"/>
        <v>Grain Mount: 0.25 – 0.50 mm (carbon coated)</v>
      </c>
      <c r="M815">
        <v>1</v>
      </c>
      <c r="N815">
        <v>54.576999999999998</v>
      </c>
      <c r="O815">
        <v>2.9000000000000001E-2</v>
      </c>
      <c r="P815">
        <v>0.24199999999999999</v>
      </c>
      <c r="R815">
        <v>0.08</v>
      </c>
      <c r="T815">
        <v>16.449000000000002</v>
      </c>
      <c r="U815">
        <v>24.26</v>
      </c>
      <c r="V815">
        <v>0.20300000000000001</v>
      </c>
      <c r="W815">
        <v>3.8959999999999999</v>
      </c>
      <c r="Y815">
        <v>1.7999999999999999E-2</v>
      </c>
      <c r="Z815">
        <v>0.114</v>
      </c>
      <c r="AA815">
        <v>1E-3</v>
      </c>
    </row>
    <row r="816" spans="1:27" x14ac:dyDescent="0.3">
      <c r="A816" t="s">
        <v>3342</v>
      </c>
      <c r="B816" t="s">
        <v>3343</v>
      </c>
      <c r="C816" t="s">
        <v>3344</v>
      </c>
      <c r="D816" s="1" t="str">
        <f t="shared" si="90"/>
        <v>21:1191</v>
      </c>
      <c r="E816" s="1" t="str">
        <f t="shared" ref="E816:E849" si="93">HYPERLINK("http://geochem.nrcan.gc.ca/cdogs/content/svy/svy210387_e.htm", "21:0387")</f>
        <v>21:0387</v>
      </c>
      <c r="F816" t="s">
        <v>3308</v>
      </c>
      <c r="G816" t="s">
        <v>3345</v>
      </c>
      <c r="I816">
        <v>65.744390100000004</v>
      </c>
      <c r="J816">
        <v>-88.835427699999997</v>
      </c>
      <c r="K816" s="1" t="str">
        <f t="shared" si="89"/>
        <v>Till</v>
      </c>
      <c r="L816" s="1" t="str">
        <f t="shared" si="92"/>
        <v>Grain Mount: 0.25 – 0.50 mm (carbon coated)</v>
      </c>
      <c r="M816">
        <v>1</v>
      </c>
      <c r="N816">
        <v>54.488</v>
      </c>
      <c r="O816">
        <v>2.8000000000000001E-2</v>
      </c>
      <c r="P816">
        <v>0.152</v>
      </c>
      <c r="R816">
        <v>4.3999999999999997E-2</v>
      </c>
      <c r="T816">
        <v>16.986000000000001</v>
      </c>
      <c r="U816">
        <v>24.611000000000001</v>
      </c>
      <c r="V816">
        <v>0.151</v>
      </c>
      <c r="W816">
        <v>3.3639999999999999</v>
      </c>
      <c r="Y816">
        <v>1.4999999999999999E-2</v>
      </c>
      <c r="Z816">
        <v>7.0999999999999994E-2</v>
      </c>
      <c r="AA816">
        <v>1E-3</v>
      </c>
    </row>
    <row r="817" spans="1:27" x14ac:dyDescent="0.3">
      <c r="A817" t="s">
        <v>3346</v>
      </c>
      <c r="B817" t="s">
        <v>3347</v>
      </c>
      <c r="C817" t="s">
        <v>3348</v>
      </c>
      <c r="D817" s="1" t="str">
        <f t="shared" si="90"/>
        <v>21:1191</v>
      </c>
      <c r="E817" s="1" t="str">
        <f t="shared" si="93"/>
        <v>21:0387</v>
      </c>
      <c r="F817" t="s">
        <v>3308</v>
      </c>
      <c r="G817" t="s">
        <v>3349</v>
      </c>
      <c r="I817">
        <v>65.744390100000004</v>
      </c>
      <c r="J817">
        <v>-88.835427699999997</v>
      </c>
      <c r="K817" s="1" t="str">
        <f t="shared" ref="K817:K849" si="94">HYPERLINK("http://geochem.nrcan.gc.ca/cdogs/content/kwd/kwd020044_e.htm", "Till")</f>
        <v>Till</v>
      </c>
      <c r="L817" s="1" t="str">
        <f t="shared" si="92"/>
        <v>Grain Mount: 0.25 – 0.50 mm (carbon coated)</v>
      </c>
      <c r="M817">
        <v>1</v>
      </c>
      <c r="N817">
        <v>54.429000000000002</v>
      </c>
      <c r="O817">
        <v>0.06</v>
      </c>
      <c r="P817">
        <v>0.42199999999999999</v>
      </c>
      <c r="R817">
        <v>0.158</v>
      </c>
      <c r="T817">
        <v>17.161999999999999</v>
      </c>
      <c r="U817">
        <v>24.437999999999999</v>
      </c>
      <c r="V817">
        <v>0.14699999999999999</v>
      </c>
      <c r="W817">
        <v>2.8490000000000002</v>
      </c>
      <c r="Y817">
        <v>0.01</v>
      </c>
      <c r="Z817">
        <v>0.13500000000000001</v>
      </c>
      <c r="AA817">
        <v>1E-3</v>
      </c>
    </row>
    <row r="818" spans="1:27" x14ac:dyDescent="0.3">
      <c r="A818" t="s">
        <v>3350</v>
      </c>
      <c r="B818" t="s">
        <v>3351</v>
      </c>
      <c r="C818" t="s">
        <v>3352</v>
      </c>
      <c r="D818" s="1" t="str">
        <f t="shared" si="90"/>
        <v>21:1191</v>
      </c>
      <c r="E818" s="1" t="str">
        <f t="shared" si="93"/>
        <v>21:0387</v>
      </c>
      <c r="F818" t="s">
        <v>3308</v>
      </c>
      <c r="G818" t="s">
        <v>3353</v>
      </c>
      <c r="I818">
        <v>65.744390100000004</v>
      </c>
      <c r="J818">
        <v>-88.835427699999997</v>
      </c>
      <c r="K818" s="1" t="str">
        <f t="shared" si="94"/>
        <v>Till</v>
      </c>
      <c r="L818" s="1" t="str">
        <f t="shared" si="92"/>
        <v>Grain Mount: 0.25 – 0.50 mm (carbon coated)</v>
      </c>
      <c r="M818">
        <v>1</v>
      </c>
      <c r="N818">
        <v>54.606999999999999</v>
      </c>
      <c r="O818">
        <v>3.2000000000000001E-2</v>
      </c>
      <c r="P818">
        <v>0.17799999999999999</v>
      </c>
      <c r="R818">
        <v>8.5000000000000006E-2</v>
      </c>
      <c r="T818">
        <v>17.32</v>
      </c>
      <c r="U818">
        <v>24.564</v>
      </c>
      <c r="V818">
        <v>0.13400000000000001</v>
      </c>
      <c r="W818">
        <v>2.7589999999999999</v>
      </c>
      <c r="Y818">
        <v>0.01</v>
      </c>
      <c r="Z818">
        <v>0.09</v>
      </c>
      <c r="AA818">
        <v>1E-3</v>
      </c>
    </row>
    <row r="819" spans="1:27" x14ac:dyDescent="0.3">
      <c r="A819" t="s">
        <v>3354</v>
      </c>
      <c r="B819" t="s">
        <v>3355</v>
      </c>
      <c r="C819" t="s">
        <v>3356</v>
      </c>
      <c r="D819" s="1" t="str">
        <f t="shared" ref="D819:D882" si="95">HYPERLINK("http://geochem.nrcan.gc.ca/cdogs/content/bdl/bdl211191_e.htm", "21:1191")</f>
        <v>21:1191</v>
      </c>
      <c r="E819" s="1" t="str">
        <f t="shared" si="93"/>
        <v>21:0387</v>
      </c>
      <c r="F819" t="s">
        <v>3308</v>
      </c>
      <c r="G819" t="s">
        <v>3357</v>
      </c>
      <c r="I819">
        <v>65.744390100000004</v>
      </c>
      <c r="J819">
        <v>-88.835427699999997</v>
      </c>
      <c r="K819" s="1" t="str">
        <f t="shared" si="94"/>
        <v>Till</v>
      </c>
      <c r="L819" s="1" t="str">
        <f t="shared" si="92"/>
        <v>Grain Mount: 0.25 – 0.50 mm (carbon coated)</v>
      </c>
      <c r="M819">
        <v>1</v>
      </c>
      <c r="N819">
        <v>54.771999999999998</v>
      </c>
      <c r="O819">
        <v>3.4000000000000002E-2</v>
      </c>
      <c r="P819">
        <v>0.13800000000000001</v>
      </c>
      <c r="R819">
        <v>4.4999999999999998E-2</v>
      </c>
      <c r="T819">
        <v>17.100999999999999</v>
      </c>
      <c r="U819">
        <v>24.529</v>
      </c>
      <c r="V819">
        <v>0.155</v>
      </c>
      <c r="W819">
        <v>2.8279999999999998</v>
      </c>
      <c r="Y819">
        <v>3.0000000000000001E-3</v>
      </c>
      <c r="Z819">
        <v>0.06</v>
      </c>
      <c r="AA819">
        <v>1E-3</v>
      </c>
    </row>
    <row r="820" spans="1:27" x14ac:dyDescent="0.3">
      <c r="A820" t="s">
        <v>3358</v>
      </c>
      <c r="B820" t="s">
        <v>3359</v>
      </c>
      <c r="C820" t="s">
        <v>3360</v>
      </c>
      <c r="D820" s="1" t="str">
        <f t="shared" si="95"/>
        <v>21:1191</v>
      </c>
      <c r="E820" s="1" t="str">
        <f t="shared" si="93"/>
        <v>21:0387</v>
      </c>
      <c r="F820" t="s">
        <v>3308</v>
      </c>
      <c r="G820" t="s">
        <v>3361</v>
      </c>
      <c r="I820">
        <v>65.744390100000004</v>
      </c>
      <c r="J820">
        <v>-88.835427699999997</v>
      </c>
      <c r="K820" s="1" t="str">
        <f t="shared" si="94"/>
        <v>Till</v>
      </c>
      <c r="L820" s="1" t="str">
        <f t="shared" si="92"/>
        <v>Grain Mount: 0.25 – 0.50 mm (carbon coated)</v>
      </c>
      <c r="M820">
        <v>1</v>
      </c>
      <c r="N820">
        <v>54.548000000000002</v>
      </c>
      <c r="O820">
        <v>4.5999999999999999E-2</v>
      </c>
      <c r="P820">
        <v>0.26400000000000001</v>
      </c>
      <c r="R820">
        <v>0.05</v>
      </c>
      <c r="T820">
        <v>16.920999999999999</v>
      </c>
      <c r="U820">
        <v>24.545999999999999</v>
      </c>
      <c r="V820">
        <v>0.191</v>
      </c>
      <c r="W820">
        <v>2.9830000000000001</v>
      </c>
      <c r="Y820">
        <v>7.0000000000000001E-3</v>
      </c>
      <c r="Z820">
        <v>0.124</v>
      </c>
      <c r="AA820">
        <v>1E-3</v>
      </c>
    </row>
    <row r="821" spans="1:27" x14ac:dyDescent="0.3">
      <c r="A821" t="s">
        <v>3362</v>
      </c>
      <c r="B821" t="s">
        <v>3363</v>
      </c>
      <c r="C821" t="s">
        <v>3364</v>
      </c>
      <c r="D821" s="1" t="str">
        <f t="shared" si="95"/>
        <v>21:1191</v>
      </c>
      <c r="E821" s="1" t="str">
        <f t="shared" si="93"/>
        <v>21:0387</v>
      </c>
      <c r="F821" t="s">
        <v>3308</v>
      </c>
      <c r="G821" t="s">
        <v>3365</v>
      </c>
      <c r="I821">
        <v>65.744390100000004</v>
      </c>
      <c r="J821">
        <v>-88.835427699999997</v>
      </c>
      <c r="K821" s="1" t="str">
        <f t="shared" si="94"/>
        <v>Till</v>
      </c>
      <c r="L821" s="1" t="str">
        <f t="shared" si="92"/>
        <v>Grain Mount: 0.25 – 0.50 mm (carbon coated)</v>
      </c>
      <c r="M821">
        <v>1</v>
      </c>
      <c r="N821">
        <v>54.360999999999997</v>
      </c>
      <c r="O821">
        <v>3.5000000000000003E-2</v>
      </c>
      <c r="P821">
        <v>0.37</v>
      </c>
      <c r="R821">
        <v>5.3999999999999999E-2</v>
      </c>
      <c r="T821">
        <v>16.623000000000001</v>
      </c>
      <c r="U821">
        <v>24.364999999999998</v>
      </c>
      <c r="V821">
        <v>0.16800000000000001</v>
      </c>
      <c r="W821">
        <v>3.6859999999999999</v>
      </c>
      <c r="Y821">
        <v>1.6E-2</v>
      </c>
      <c r="Z821">
        <v>0.107</v>
      </c>
      <c r="AA821">
        <v>1E-3</v>
      </c>
    </row>
    <row r="822" spans="1:27" x14ac:dyDescent="0.3">
      <c r="A822" t="s">
        <v>3366</v>
      </c>
      <c r="B822" t="s">
        <v>3367</v>
      </c>
      <c r="C822" t="s">
        <v>3368</v>
      </c>
      <c r="D822" s="1" t="str">
        <f t="shared" si="95"/>
        <v>21:1191</v>
      </c>
      <c r="E822" s="1" t="str">
        <f t="shared" si="93"/>
        <v>21:0387</v>
      </c>
      <c r="F822" t="s">
        <v>3308</v>
      </c>
      <c r="G822" t="s">
        <v>3369</v>
      </c>
      <c r="I822">
        <v>65.744390100000004</v>
      </c>
      <c r="J822">
        <v>-88.835427699999997</v>
      </c>
      <c r="K822" s="1" t="str">
        <f t="shared" si="94"/>
        <v>Till</v>
      </c>
      <c r="L822" s="1" t="str">
        <f t="shared" si="92"/>
        <v>Grain Mount: 0.25 – 0.50 mm (carbon coated)</v>
      </c>
      <c r="M822">
        <v>1</v>
      </c>
      <c r="N822">
        <v>54.619</v>
      </c>
      <c r="O822">
        <v>3.7999999999999999E-2</v>
      </c>
      <c r="P822">
        <v>0.31900000000000001</v>
      </c>
      <c r="R822">
        <v>7.5999999999999998E-2</v>
      </c>
      <c r="T822">
        <v>17.088999999999999</v>
      </c>
      <c r="U822">
        <v>24.012</v>
      </c>
      <c r="V822">
        <v>0.16400000000000001</v>
      </c>
      <c r="W822">
        <v>3.226</v>
      </c>
      <c r="Y822">
        <v>1.4999999999999999E-2</v>
      </c>
      <c r="Z822">
        <v>0.11600000000000001</v>
      </c>
      <c r="AA822">
        <v>4.0000000000000001E-3</v>
      </c>
    </row>
    <row r="823" spans="1:27" x14ac:dyDescent="0.3">
      <c r="A823" t="s">
        <v>3370</v>
      </c>
      <c r="B823" t="s">
        <v>3371</v>
      </c>
      <c r="C823" t="s">
        <v>3372</v>
      </c>
      <c r="D823" s="1" t="str">
        <f t="shared" si="95"/>
        <v>21:1191</v>
      </c>
      <c r="E823" s="1" t="str">
        <f t="shared" si="93"/>
        <v>21:0387</v>
      </c>
      <c r="F823" t="s">
        <v>3308</v>
      </c>
      <c r="G823" t="s">
        <v>3373</v>
      </c>
      <c r="I823">
        <v>65.744390100000004</v>
      </c>
      <c r="J823">
        <v>-88.835427699999997</v>
      </c>
      <c r="K823" s="1" t="str">
        <f t="shared" si="94"/>
        <v>Till</v>
      </c>
      <c r="L823" s="1" t="str">
        <f t="shared" si="92"/>
        <v>Grain Mount: 0.25 – 0.50 mm (carbon coated)</v>
      </c>
      <c r="M823">
        <v>1</v>
      </c>
      <c r="N823">
        <v>54.383000000000003</v>
      </c>
      <c r="O823">
        <v>3.3000000000000002E-2</v>
      </c>
      <c r="P823">
        <v>0.17499999999999999</v>
      </c>
      <c r="R823">
        <v>5.6000000000000001E-2</v>
      </c>
      <c r="T823">
        <v>16.875</v>
      </c>
      <c r="U823">
        <v>24.350999999999999</v>
      </c>
      <c r="V823">
        <v>0.17799999999999999</v>
      </c>
      <c r="W823">
        <v>3.476</v>
      </c>
      <c r="Y823">
        <v>1.4E-2</v>
      </c>
      <c r="Z823">
        <v>0.08</v>
      </c>
      <c r="AA823">
        <v>2E-3</v>
      </c>
    </row>
    <row r="824" spans="1:27" x14ac:dyDescent="0.3">
      <c r="A824" t="s">
        <v>3374</v>
      </c>
      <c r="B824" t="s">
        <v>3375</v>
      </c>
      <c r="C824" t="s">
        <v>3376</v>
      </c>
      <c r="D824" s="1" t="str">
        <f t="shared" si="95"/>
        <v>21:1191</v>
      </c>
      <c r="E824" s="1" t="str">
        <f t="shared" si="93"/>
        <v>21:0387</v>
      </c>
      <c r="F824" t="s">
        <v>3377</v>
      </c>
      <c r="G824" t="s">
        <v>3378</v>
      </c>
      <c r="I824">
        <v>65.869745699999996</v>
      </c>
      <c r="J824">
        <v>-89.130950499999997</v>
      </c>
      <c r="K824" s="1" t="str">
        <f t="shared" si="94"/>
        <v>Till</v>
      </c>
      <c r="L824" s="1" t="str">
        <f t="shared" si="92"/>
        <v>Grain Mount: 0.25 – 0.50 mm (carbon coated)</v>
      </c>
      <c r="M824">
        <v>1</v>
      </c>
      <c r="N824">
        <v>54.439</v>
      </c>
      <c r="O824">
        <v>0.02</v>
      </c>
      <c r="P824">
        <v>0.21099999999999999</v>
      </c>
      <c r="R824">
        <v>0.01</v>
      </c>
      <c r="T824">
        <v>17.088000000000001</v>
      </c>
      <c r="U824">
        <v>24.411000000000001</v>
      </c>
      <c r="V824">
        <v>1.046</v>
      </c>
      <c r="W824">
        <v>2.4689999999999999</v>
      </c>
      <c r="Y824">
        <v>1E-3</v>
      </c>
      <c r="Z824">
        <v>5.6000000000000001E-2</v>
      </c>
      <c r="AA824">
        <v>1E-3</v>
      </c>
    </row>
    <row r="825" spans="1:27" x14ac:dyDescent="0.3">
      <c r="A825" t="s">
        <v>3379</v>
      </c>
      <c r="B825" t="s">
        <v>3380</v>
      </c>
      <c r="C825" t="s">
        <v>3381</v>
      </c>
      <c r="D825" s="1" t="str">
        <f t="shared" si="95"/>
        <v>21:1191</v>
      </c>
      <c r="E825" s="1" t="str">
        <f t="shared" si="93"/>
        <v>21:0387</v>
      </c>
      <c r="F825" t="s">
        <v>3377</v>
      </c>
      <c r="G825" t="s">
        <v>3382</v>
      </c>
      <c r="I825">
        <v>65.869745699999996</v>
      </c>
      <c r="J825">
        <v>-89.130950499999997</v>
      </c>
      <c r="K825" s="1" t="str">
        <f t="shared" si="94"/>
        <v>Till</v>
      </c>
      <c r="L825" s="1" t="str">
        <f t="shared" si="92"/>
        <v>Grain Mount: 0.25 – 0.50 mm (carbon coated)</v>
      </c>
      <c r="M825">
        <v>1</v>
      </c>
      <c r="N825">
        <v>53.972000000000001</v>
      </c>
      <c r="O825">
        <v>4.8000000000000001E-2</v>
      </c>
      <c r="P825">
        <v>1.1220000000000001</v>
      </c>
      <c r="R825">
        <v>1.4E-2</v>
      </c>
      <c r="T825">
        <v>15.898999999999999</v>
      </c>
      <c r="U825">
        <v>23.606000000000002</v>
      </c>
      <c r="V825">
        <v>1.645</v>
      </c>
      <c r="W825">
        <v>3.2370000000000001</v>
      </c>
      <c r="Y825">
        <v>1E-3</v>
      </c>
      <c r="Z825">
        <v>0.221</v>
      </c>
      <c r="AA825">
        <v>1E-3</v>
      </c>
    </row>
    <row r="826" spans="1:27" x14ac:dyDescent="0.3">
      <c r="A826" t="s">
        <v>3383</v>
      </c>
      <c r="B826" t="s">
        <v>3384</v>
      </c>
      <c r="C826" t="s">
        <v>3385</v>
      </c>
      <c r="D826" s="1" t="str">
        <f t="shared" si="95"/>
        <v>21:1191</v>
      </c>
      <c r="E826" s="1" t="str">
        <f t="shared" si="93"/>
        <v>21:0387</v>
      </c>
      <c r="F826" t="s">
        <v>3377</v>
      </c>
      <c r="G826" t="s">
        <v>3386</v>
      </c>
      <c r="I826">
        <v>65.869745699999996</v>
      </c>
      <c r="J826">
        <v>-89.130950499999997</v>
      </c>
      <c r="K826" s="1" t="str">
        <f t="shared" si="94"/>
        <v>Till</v>
      </c>
      <c r="L826" s="1" t="str">
        <f t="shared" si="92"/>
        <v>Grain Mount: 0.25 – 0.50 mm (carbon coated)</v>
      </c>
      <c r="M826">
        <v>1</v>
      </c>
      <c r="N826">
        <v>53.801000000000002</v>
      </c>
      <c r="O826">
        <v>9.7000000000000003E-2</v>
      </c>
      <c r="P826">
        <v>1.0660000000000001</v>
      </c>
      <c r="R826">
        <v>4.0000000000000001E-3</v>
      </c>
      <c r="T826">
        <v>16.091000000000001</v>
      </c>
      <c r="U826">
        <v>24.308</v>
      </c>
      <c r="V826">
        <v>0.67500000000000004</v>
      </c>
      <c r="W826">
        <v>3.661</v>
      </c>
      <c r="Y826">
        <v>1E-3</v>
      </c>
      <c r="Z826">
        <v>9.0999999999999998E-2</v>
      </c>
      <c r="AA826">
        <v>1E-3</v>
      </c>
    </row>
    <row r="827" spans="1:27" x14ac:dyDescent="0.3">
      <c r="A827" t="s">
        <v>3387</v>
      </c>
      <c r="B827" t="s">
        <v>3388</v>
      </c>
      <c r="C827" t="s">
        <v>3389</v>
      </c>
      <c r="D827" s="1" t="str">
        <f t="shared" si="95"/>
        <v>21:1191</v>
      </c>
      <c r="E827" s="1" t="str">
        <f t="shared" si="93"/>
        <v>21:0387</v>
      </c>
      <c r="F827" t="s">
        <v>3390</v>
      </c>
      <c r="G827" t="s">
        <v>3391</v>
      </c>
      <c r="I827">
        <v>65.922794199999998</v>
      </c>
      <c r="J827">
        <v>-88.879866100000001</v>
      </c>
      <c r="K827" s="1" t="str">
        <f t="shared" si="94"/>
        <v>Till</v>
      </c>
      <c r="L827" s="1" t="str">
        <f t="shared" si="92"/>
        <v>Grain Mount: 0.25 – 0.50 mm (carbon coated)</v>
      </c>
      <c r="M827">
        <v>1</v>
      </c>
      <c r="N827">
        <v>54.927</v>
      </c>
      <c r="O827">
        <v>5.2999999999999999E-2</v>
      </c>
      <c r="P827">
        <v>0.221</v>
      </c>
      <c r="R827">
        <v>0.06</v>
      </c>
      <c r="T827">
        <v>17.390999999999998</v>
      </c>
      <c r="U827">
        <v>24.645</v>
      </c>
      <c r="V827">
        <v>0.113</v>
      </c>
      <c r="W827">
        <v>2.6459999999999999</v>
      </c>
      <c r="Y827">
        <v>1.4E-2</v>
      </c>
      <c r="Z827">
        <v>5.8999999999999997E-2</v>
      </c>
      <c r="AA827">
        <v>1E-3</v>
      </c>
    </row>
    <row r="828" spans="1:27" x14ac:dyDescent="0.3">
      <c r="A828" t="s">
        <v>3392</v>
      </c>
      <c r="B828" t="s">
        <v>3393</v>
      </c>
      <c r="C828" t="s">
        <v>3394</v>
      </c>
      <c r="D828" s="1" t="str">
        <f t="shared" si="95"/>
        <v>21:1191</v>
      </c>
      <c r="E828" s="1" t="str">
        <f t="shared" si="93"/>
        <v>21:0387</v>
      </c>
      <c r="F828" t="s">
        <v>3390</v>
      </c>
      <c r="G828" t="s">
        <v>3395</v>
      </c>
      <c r="I828">
        <v>65.922794199999998</v>
      </c>
      <c r="J828">
        <v>-88.879866100000001</v>
      </c>
      <c r="K828" s="1" t="str">
        <f t="shared" si="94"/>
        <v>Till</v>
      </c>
      <c r="L828" s="1" t="str">
        <f t="shared" si="92"/>
        <v>Grain Mount: 0.25 – 0.50 mm (carbon coated)</v>
      </c>
      <c r="M828">
        <v>1</v>
      </c>
      <c r="N828">
        <v>57.89</v>
      </c>
      <c r="O828">
        <v>1.0999999999999999E-2</v>
      </c>
      <c r="P828">
        <v>0.06</v>
      </c>
      <c r="R828">
        <v>4.9000000000000002E-2</v>
      </c>
      <c r="T828">
        <v>34.526000000000003</v>
      </c>
      <c r="U828">
        <v>0.11799999999999999</v>
      </c>
      <c r="V828">
        <v>0.26800000000000002</v>
      </c>
      <c r="W828">
        <v>7.6379999999999999</v>
      </c>
      <c r="Y828">
        <v>6.2E-2</v>
      </c>
      <c r="Z828">
        <v>1E-3</v>
      </c>
      <c r="AA828">
        <v>1E-3</v>
      </c>
    </row>
    <row r="829" spans="1:27" x14ac:dyDescent="0.3">
      <c r="A829" t="s">
        <v>3396</v>
      </c>
      <c r="B829" t="s">
        <v>3397</v>
      </c>
      <c r="C829" t="s">
        <v>3398</v>
      </c>
      <c r="D829" s="1" t="str">
        <f t="shared" si="95"/>
        <v>21:1191</v>
      </c>
      <c r="E829" s="1" t="str">
        <f t="shared" si="93"/>
        <v>21:0387</v>
      </c>
      <c r="F829" t="s">
        <v>3390</v>
      </c>
      <c r="G829" t="s">
        <v>3399</v>
      </c>
      <c r="I829">
        <v>65.922794199999998</v>
      </c>
      <c r="J829">
        <v>-88.879866100000001</v>
      </c>
      <c r="K829" s="1" t="str">
        <f t="shared" si="94"/>
        <v>Till</v>
      </c>
      <c r="L829" s="1" t="str">
        <f t="shared" si="92"/>
        <v>Grain Mount: 0.25 – 0.50 mm (carbon coated)</v>
      </c>
      <c r="M829">
        <v>1</v>
      </c>
      <c r="N829">
        <v>54.45</v>
      </c>
      <c r="O829">
        <v>4.1000000000000002E-2</v>
      </c>
      <c r="P829">
        <v>0.27900000000000003</v>
      </c>
      <c r="R829">
        <v>6.2E-2</v>
      </c>
      <c r="T829">
        <v>16.882000000000001</v>
      </c>
      <c r="U829">
        <v>24.169</v>
      </c>
      <c r="V829">
        <v>0.19700000000000001</v>
      </c>
      <c r="W829">
        <v>3.274</v>
      </c>
      <c r="Y829">
        <v>7.0000000000000001E-3</v>
      </c>
      <c r="Z829">
        <v>0.25700000000000001</v>
      </c>
      <c r="AA829">
        <v>1E-3</v>
      </c>
    </row>
    <row r="830" spans="1:27" x14ac:dyDescent="0.3">
      <c r="A830" t="s">
        <v>3400</v>
      </c>
      <c r="B830" t="s">
        <v>3401</v>
      </c>
      <c r="C830" t="s">
        <v>3402</v>
      </c>
      <c r="D830" s="1" t="str">
        <f t="shared" si="95"/>
        <v>21:1191</v>
      </c>
      <c r="E830" s="1" t="str">
        <f t="shared" si="93"/>
        <v>21:0387</v>
      </c>
      <c r="F830" t="s">
        <v>3390</v>
      </c>
      <c r="G830" t="s">
        <v>3403</v>
      </c>
      <c r="I830">
        <v>65.922794199999998</v>
      </c>
      <c r="J830">
        <v>-88.879866100000001</v>
      </c>
      <c r="K830" s="1" t="str">
        <f t="shared" si="94"/>
        <v>Till</v>
      </c>
      <c r="L830" s="1" t="str">
        <f t="shared" si="92"/>
        <v>Grain Mount: 0.25 – 0.50 mm (carbon coated)</v>
      </c>
      <c r="M830">
        <v>1</v>
      </c>
      <c r="N830">
        <v>54.503999999999998</v>
      </c>
      <c r="O830">
        <v>9.6000000000000002E-2</v>
      </c>
      <c r="P830">
        <v>0.17799999999999999</v>
      </c>
      <c r="R830">
        <v>1E-3</v>
      </c>
      <c r="T830">
        <v>16.695</v>
      </c>
      <c r="U830">
        <v>24.036000000000001</v>
      </c>
      <c r="V830">
        <v>0.2</v>
      </c>
      <c r="W830">
        <v>3.5419999999999998</v>
      </c>
      <c r="Y830">
        <v>8.9999999999999993E-3</v>
      </c>
      <c r="Z830">
        <v>0.28699999999999998</v>
      </c>
      <c r="AA830">
        <v>1E-3</v>
      </c>
    </row>
    <row r="831" spans="1:27" x14ac:dyDescent="0.3">
      <c r="A831" t="s">
        <v>3404</v>
      </c>
      <c r="B831" t="s">
        <v>3405</v>
      </c>
      <c r="C831" t="s">
        <v>3406</v>
      </c>
      <c r="D831" s="1" t="str">
        <f t="shared" si="95"/>
        <v>21:1191</v>
      </c>
      <c r="E831" s="1" t="str">
        <f t="shared" si="93"/>
        <v>21:0387</v>
      </c>
      <c r="F831" t="s">
        <v>3390</v>
      </c>
      <c r="G831" t="s">
        <v>3407</v>
      </c>
      <c r="I831">
        <v>65.922794199999998</v>
      </c>
      <c r="J831">
        <v>-88.879866100000001</v>
      </c>
      <c r="K831" s="1" t="str">
        <f t="shared" si="94"/>
        <v>Till</v>
      </c>
      <c r="L831" s="1" t="str">
        <f t="shared" si="92"/>
        <v>Grain Mount: 0.25 – 0.50 mm (carbon coated)</v>
      </c>
      <c r="M831">
        <v>1</v>
      </c>
      <c r="N831">
        <v>48.741</v>
      </c>
      <c r="O831">
        <v>2.8000000000000001E-2</v>
      </c>
      <c r="P831">
        <v>0.19900000000000001</v>
      </c>
      <c r="R831">
        <v>1E-3</v>
      </c>
      <c r="T831">
        <v>11.234</v>
      </c>
      <c r="U831">
        <v>22.154</v>
      </c>
      <c r="V831">
        <v>0.44400000000000001</v>
      </c>
      <c r="W831">
        <v>6.2919999999999998</v>
      </c>
      <c r="Y831">
        <v>6.0000000000000001E-3</v>
      </c>
      <c r="Z831">
        <v>6.6000000000000003E-2</v>
      </c>
      <c r="AA831">
        <v>1E-3</v>
      </c>
    </row>
    <row r="832" spans="1:27" x14ac:dyDescent="0.3">
      <c r="A832" t="s">
        <v>3408</v>
      </c>
      <c r="B832" t="s">
        <v>3409</v>
      </c>
      <c r="C832" t="s">
        <v>3410</v>
      </c>
      <c r="D832" s="1" t="str">
        <f t="shared" si="95"/>
        <v>21:1191</v>
      </c>
      <c r="E832" s="1" t="str">
        <f t="shared" si="93"/>
        <v>21:0387</v>
      </c>
      <c r="F832" t="s">
        <v>3390</v>
      </c>
      <c r="G832" t="s">
        <v>3411</v>
      </c>
      <c r="I832">
        <v>65.922794199999998</v>
      </c>
      <c r="J832">
        <v>-88.879866100000001</v>
      </c>
      <c r="K832" s="1" t="str">
        <f t="shared" si="94"/>
        <v>Till</v>
      </c>
      <c r="L832" s="1" t="str">
        <f t="shared" si="92"/>
        <v>Grain Mount: 0.25 – 0.50 mm (carbon coated)</v>
      </c>
      <c r="M832">
        <v>1</v>
      </c>
      <c r="N832">
        <v>54.493000000000002</v>
      </c>
      <c r="O832">
        <v>5.0999999999999997E-2</v>
      </c>
      <c r="P832">
        <v>0.13100000000000001</v>
      </c>
      <c r="R832">
        <v>3.7999999999999999E-2</v>
      </c>
      <c r="T832">
        <v>17.094000000000001</v>
      </c>
      <c r="U832">
        <v>24.361999999999998</v>
      </c>
      <c r="V832">
        <v>0.16300000000000001</v>
      </c>
      <c r="W832">
        <v>3.2240000000000002</v>
      </c>
      <c r="Y832">
        <v>2E-3</v>
      </c>
      <c r="Z832">
        <v>7.6999999999999999E-2</v>
      </c>
      <c r="AA832">
        <v>1E-3</v>
      </c>
    </row>
    <row r="833" spans="1:27" x14ac:dyDescent="0.3">
      <c r="A833" t="s">
        <v>3412</v>
      </c>
      <c r="B833" t="s">
        <v>3413</v>
      </c>
      <c r="C833" t="s">
        <v>3414</v>
      </c>
      <c r="D833" s="1" t="str">
        <f t="shared" si="95"/>
        <v>21:1191</v>
      </c>
      <c r="E833" s="1" t="str">
        <f t="shared" si="93"/>
        <v>21:0387</v>
      </c>
      <c r="F833" t="s">
        <v>3390</v>
      </c>
      <c r="G833" t="s">
        <v>3415</v>
      </c>
      <c r="I833">
        <v>65.922794199999998</v>
      </c>
      <c r="J833">
        <v>-88.879866100000001</v>
      </c>
      <c r="K833" s="1" t="str">
        <f t="shared" si="94"/>
        <v>Till</v>
      </c>
      <c r="L833" s="1" t="str">
        <f t="shared" si="92"/>
        <v>Grain Mount: 0.25 – 0.50 mm (carbon coated)</v>
      </c>
      <c r="M833">
        <v>1</v>
      </c>
      <c r="N833">
        <v>54.298000000000002</v>
      </c>
      <c r="O833">
        <v>0.129</v>
      </c>
      <c r="P833">
        <v>3.4039999999999999</v>
      </c>
      <c r="R833">
        <v>0.39100000000000001</v>
      </c>
      <c r="T833">
        <v>21.802</v>
      </c>
      <c r="U833">
        <v>12.568</v>
      </c>
      <c r="V833">
        <v>0.111</v>
      </c>
      <c r="W833">
        <v>3.5960000000000001</v>
      </c>
      <c r="Y833">
        <v>5.5E-2</v>
      </c>
      <c r="Z833">
        <v>0.78400000000000003</v>
      </c>
      <c r="AA833">
        <v>0.22900000000000001</v>
      </c>
    </row>
    <row r="834" spans="1:27" x14ac:dyDescent="0.3">
      <c r="A834" t="s">
        <v>3416</v>
      </c>
      <c r="B834" t="s">
        <v>3417</v>
      </c>
      <c r="C834" t="s">
        <v>3418</v>
      </c>
      <c r="D834" s="1" t="str">
        <f t="shared" si="95"/>
        <v>21:1191</v>
      </c>
      <c r="E834" s="1" t="str">
        <f t="shared" si="93"/>
        <v>21:0387</v>
      </c>
      <c r="F834" t="s">
        <v>3390</v>
      </c>
      <c r="G834" t="s">
        <v>3419</v>
      </c>
      <c r="I834">
        <v>65.922794199999998</v>
      </c>
      <c r="J834">
        <v>-88.879866100000001</v>
      </c>
      <c r="K834" s="1" t="str">
        <f t="shared" si="94"/>
        <v>Till</v>
      </c>
      <c r="L834" s="1" t="str">
        <f t="shared" si="92"/>
        <v>Grain Mount: 0.25 – 0.50 mm (carbon coated)</v>
      </c>
      <c r="M834">
        <v>1</v>
      </c>
      <c r="N834">
        <v>57.432000000000002</v>
      </c>
      <c r="O834">
        <v>2.4E-2</v>
      </c>
      <c r="P834">
        <v>5.8999999999999997E-2</v>
      </c>
      <c r="R834">
        <v>3.2000000000000001E-2</v>
      </c>
      <c r="T834">
        <v>33.209000000000003</v>
      </c>
      <c r="U834">
        <v>0.104</v>
      </c>
      <c r="V834">
        <v>0.30099999999999999</v>
      </c>
      <c r="W834">
        <v>8.9689999999999994</v>
      </c>
      <c r="Y834">
        <v>6.7000000000000004E-2</v>
      </c>
      <c r="Z834">
        <v>7.0000000000000001E-3</v>
      </c>
      <c r="AA834">
        <v>1E-3</v>
      </c>
    </row>
    <row r="835" spans="1:27" x14ac:dyDescent="0.3">
      <c r="A835" t="s">
        <v>3420</v>
      </c>
      <c r="B835" t="s">
        <v>3421</v>
      </c>
      <c r="C835" t="s">
        <v>3422</v>
      </c>
      <c r="D835" s="1" t="str">
        <f t="shared" si="95"/>
        <v>21:1191</v>
      </c>
      <c r="E835" s="1" t="str">
        <f t="shared" si="93"/>
        <v>21:0387</v>
      </c>
      <c r="F835" t="s">
        <v>3390</v>
      </c>
      <c r="G835" t="s">
        <v>3423</v>
      </c>
      <c r="I835">
        <v>65.922794199999998</v>
      </c>
      <c r="J835">
        <v>-88.879866100000001</v>
      </c>
      <c r="K835" s="1" t="str">
        <f t="shared" si="94"/>
        <v>Till</v>
      </c>
      <c r="L835" s="1" t="str">
        <f t="shared" si="92"/>
        <v>Grain Mount: 0.25 – 0.50 mm (carbon coated)</v>
      </c>
      <c r="M835">
        <v>1</v>
      </c>
      <c r="N835">
        <v>54.423999999999999</v>
      </c>
      <c r="O835">
        <v>6.9000000000000006E-2</v>
      </c>
      <c r="P835">
        <v>0.21299999999999999</v>
      </c>
      <c r="R835">
        <v>0.109</v>
      </c>
      <c r="T835">
        <v>16.887</v>
      </c>
      <c r="U835">
        <v>24.747</v>
      </c>
      <c r="V835">
        <v>0.23599999999999999</v>
      </c>
      <c r="W835">
        <v>3.0249999999999999</v>
      </c>
      <c r="Y835">
        <v>8.0000000000000002E-3</v>
      </c>
      <c r="Z835">
        <v>0.13700000000000001</v>
      </c>
      <c r="AA835">
        <v>1E-3</v>
      </c>
    </row>
    <row r="836" spans="1:27" x14ac:dyDescent="0.3">
      <c r="A836" t="s">
        <v>3424</v>
      </c>
      <c r="B836" t="s">
        <v>3425</v>
      </c>
      <c r="C836" t="s">
        <v>3426</v>
      </c>
      <c r="D836" s="1" t="str">
        <f t="shared" si="95"/>
        <v>21:1191</v>
      </c>
      <c r="E836" s="1" t="str">
        <f t="shared" si="93"/>
        <v>21:0387</v>
      </c>
      <c r="F836" t="s">
        <v>3390</v>
      </c>
      <c r="G836" t="s">
        <v>3427</v>
      </c>
      <c r="I836">
        <v>65.922794199999998</v>
      </c>
      <c r="J836">
        <v>-88.879866100000001</v>
      </c>
      <c r="K836" s="1" t="str">
        <f t="shared" si="94"/>
        <v>Till</v>
      </c>
      <c r="L836" s="1" t="str">
        <f t="shared" si="92"/>
        <v>Grain Mount: 0.25 – 0.50 mm (carbon coated)</v>
      </c>
      <c r="M836">
        <v>1</v>
      </c>
      <c r="N836">
        <v>54.530999999999999</v>
      </c>
      <c r="O836">
        <v>5.1999999999999998E-2</v>
      </c>
      <c r="P836">
        <v>0.39600000000000002</v>
      </c>
      <c r="R836">
        <v>0.113</v>
      </c>
      <c r="T836">
        <v>17.012</v>
      </c>
      <c r="U836">
        <v>24.364000000000001</v>
      </c>
      <c r="V836">
        <v>0.153</v>
      </c>
      <c r="W836">
        <v>3.1190000000000002</v>
      </c>
      <c r="Y836">
        <v>1.4999999999999999E-2</v>
      </c>
      <c r="Z836">
        <v>0.11899999999999999</v>
      </c>
      <c r="AA836">
        <v>1E-3</v>
      </c>
    </row>
    <row r="837" spans="1:27" x14ac:dyDescent="0.3">
      <c r="A837" t="s">
        <v>3428</v>
      </c>
      <c r="B837" t="s">
        <v>3429</v>
      </c>
      <c r="C837" t="s">
        <v>3430</v>
      </c>
      <c r="D837" s="1" t="str">
        <f t="shared" si="95"/>
        <v>21:1191</v>
      </c>
      <c r="E837" s="1" t="str">
        <f t="shared" si="93"/>
        <v>21:0387</v>
      </c>
      <c r="F837" t="s">
        <v>3390</v>
      </c>
      <c r="G837" t="s">
        <v>3431</v>
      </c>
      <c r="I837">
        <v>65.922794199999998</v>
      </c>
      <c r="J837">
        <v>-88.879866100000001</v>
      </c>
      <c r="K837" s="1" t="str">
        <f t="shared" si="94"/>
        <v>Till</v>
      </c>
      <c r="L837" s="1" t="str">
        <f t="shared" si="92"/>
        <v>Grain Mount: 0.25 – 0.50 mm (carbon coated)</v>
      </c>
      <c r="M837">
        <v>1</v>
      </c>
      <c r="N837">
        <v>54.728000000000002</v>
      </c>
      <c r="O837">
        <v>1.7000000000000001E-2</v>
      </c>
      <c r="P837">
        <v>0.41399999999999998</v>
      </c>
      <c r="R837">
        <v>1E-3</v>
      </c>
      <c r="T837">
        <v>17.326000000000001</v>
      </c>
      <c r="U837">
        <v>25.574000000000002</v>
      </c>
      <c r="V837">
        <v>8.1000000000000003E-2</v>
      </c>
      <c r="W837">
        <v>1.984</v>
      </c>
      <c r="Y837">
        <v>2E-3</v>
      </c>
      <c r="Z837">
        <v>4.2000000000000003E-2</v>
      </c>
      <c r="AA837">
        <v>1E-3</v>
      </c>
    </row>
    <row r="838" spans="1:27" x14ac:dyDescent="0.3">
      <c r="A838" t="s">
        <v>3432</v>
      </c>
      <c r="B838" t="s">
        <v>3433</v>
      </c>
      <c r="C838" t="s">
        <v>3434</v>
      </c>
      <c r="D838" s="1" t="str">
        <f t="shared" si="95"/>
        <v>21:1191</v>
      </c>
      <c r="E838" s="1" t="str">
        <f t="shared" si="93"/>
        <v>21:0387</v>
      </c>
      <c r="F838" t="s">
        <v>3390</v>
      </c>
      <c r="G838" t="s">
        <v>3435</v>
      </c>
      <c r="I838">
        <v>65.922794199999998</v>
      </c>
      <c r="J838">
        <v>-88.879866100000001</v>
      </c>
      <c r="K838" s="1" t="str">
        <f t="shared" si="94"/>
        <v>Till</v>
      </c>
      <c r="L838" s="1" t="str">
        <f t="shared" si="92"/>
        <v>Grain Mount: 0.25 – 0.50 mm (carbon coated)</v>
      </c>
      <c r="M838">
        <v>1</v>
      </c>
      <c r="N838">
        <v>54.847999999999999</v>
      </c>
      <c r="O838">
        <v>3.1E-2</v>
      </c>
      <c r="P838">
        <v>0.111</v>
      </c>
      <c r="R838">
        <v>4.8000000000000001E-2</v>
      </c>
      <c r="T838">
        <v>17.346</v>
      </c>
      <c r="U838">
        <v>24.664999999999999</v>
      </c>
      <c r="V838">
        <v>0.154</v>
      </c>
      <c r="W838">
        <v>2.5430000000000001</v>
      </c>
      <c r="Y838">
        <v>2.1999999999999999E-2</v>
      </c>
      <c r="Z838">
        <v>4.9000000000000002E-2</v>
      </c>
      <c r="AA838">
        <v>1E-3</v>
      </c>
    </row>
    <row r="839" spans="1:27" x14ac:dyDescent="0.3">
      <c r="A839" t="s">
        <v>3436</v>
      </c>
      <c r="B839" t="s">
        <v>3437</v>
      </c>
      <c r="C839" t="s">
        <v>3438</v>
      </c>
      <c r="D839" s="1" t="str">
        <f t="shared" si="95"/>
        <v>21:1191</v>
      </c>
      <c r="E839" s="1" t="str">
        <f t="shared" si="93"/>
        <v>21:0387</v>
      </c>
      <c r="F839" t="s">
        <v>3390</v>
      </c>
      <c r="G839" t="s">
        <v>3439</v>
      </c>
      <c r="I839">
        <v>65.922794199999998</v>
      </c>
      <c r="J839">
        <v>-88.879866100000001</v>
      </c>
      <c r="K839" s="1" t="str">
        <f t="shared" si="94"/>
        <v>Till</v>
      </c>
      <c r="L839" s="1" t="str">
        <f t="shared" si="92"/>
        <v>Grain Mount: 0.25 – 0.50 mm (carbon coated)</v>
      </c>
      <c r="M839">
        <v>1</v>
      </c>
      <c r="N839">
        <v>54.749000000000002</v>
      </c>
      <c r="O839">
        <v>3.3000000000000002E-2</v>
      </c>
      <c r="P839">
        <v>0.16300000000000001</v>
      </c>
      <c r="R839">
        <v>8.6999999999999994E-2</v>
      </c>
      <c r="T839">
        <v>17.233000000000001</v>
      </c>
      <c r="U839">
        <v>24.498999999999999</v>
      </c>
      <c r="V839">
        <v>0.153</v>
      </c>
      <c r="W839">
        <v>2.9340000000000002</v>
      </c>
      <c r="Y839">
        <v>1.0999999999999999E-2</v>
      </c>
      <c r="Z839">
        <v>0.06</v>
      </c>
      <c r="AA839">
        <v>1E-3</v>
      </c>
    </row>
    <row r="840" spans="1:27" x14ac:dyDescent="0.3">
      <c r="A840" t="s">
        <v>3440</v>
      </c>
      <c r="B840" t="s">
        <v>3441</v>
      </c>
      <c r="C840" t="s">
        <v>3442</v>
      </c>
      <c r="D840" s="1" t="str">
        <f t="shared" si="95"/>
        <v>21:1191</v>
      </c>
      <c r="E840" s="1" t="str">
        <f t="shared" si="93"/>
        <v>21:0387</v>
      </c>
      <c r="F840" t="s">
        <v>3390</v>
      </c>
      <c r="G840" t="s">
        <v>3443</v>
      </c>
      <c r="I840">
        <v>65.922794199999998</v>
      </c>
      <c r="J840">
        <v>-88.879866100000001</v>
      </c>
      <c r="K840" s="1" t="str">
        <f t="shared" si="94"/>
        <v>Till</v>
      </c>
      <c r="L840" s="1" t="str">
        <f t="shared" si="92"/>
        <v>Grain Mount: 0.25 – 0.50 mm (carbon coated)</v>
      </c>
      <c r="M840">
        <v>1</v>
      </c>
      <c r="N840">
        <v>54.63</v>
      </c>
      <c r="O840">
        <v>5.1999999999999998E-2</v>
      </c>
      <c r="P840">
        <v>0.3</v>
      </c>
      <c r="R840">
        <v>9.6000000000000002E-2</v>
      </c>
      <c r="T840">
        <v>16.904</v>
      </c>
      <c r="U840">
        <v>24.2</v>
      </c>
      <c r="V840">
        <v>0.14699999999999999</v>
      </c>
      <c r="W840">
        <v>3.3580000000000001</v>
      </c>
      <c r="Y840">
        <v>1.9E-2</v>
      </c>
      <c r="Z840">
        <v>0.10199999999999999</v>
      </c>
      <c r="AA840">
        <v>1E-3</v>
      </c>
    </row>
    <row r="841" spans="1:27" x14ac:dyDescent="0.3">
      <c r="A841" t="s">
        <v>3444</v>
      </c>
      <c r="B841" t="s">
        <v>3445</v>
      </c>
      <c r="C841" t="s">
        <v>3446</v>
      </c>
      <c r="D841" s="1" t="str">
        <f t="shared" si="95"/>
        <v>21:1191</v>
      </c>
      <c r="E841" s="1" t="str">
        <f t="shared" si="93"/>
        <v>21:0387</v>
      </c>
      <c r="F841" t="s">
        <v>3390</v>
      </c>
      <c r="G841" t="s">
        <v>3447</v>
      </c>
      <c r="I841">
        <v>65.922794199999998</v>
      </c>
      <c r="J841">
        <v>-88.879866100000001</v>
      </c>
      <c r="K841" s="1" t="str">
        <f t="shared" si="94"/>
        <v>Till</v>
      </c>
      <c r="L841" s="1" t="str">
        <f t="shared" si="92"/>
        <v>Grain Mount: 0.25 – 0.50 mm (carbon coated)</v>
      </c>
      <c r="M841">
        <v>1</v>
      </c>
      <c r="N841">
        <v>55.292000000000002</v>
      </c>
      <c r="O841">
        <v>1.7000000000000001E-2</v>
      </c>
      <c r="P841">
        <v>0.13800000000000001</v>
      </c>
      <c r="R841">
        <v>1E-3</v>
      </c>
      <c r="T841">
        <v>17.834</v>
      </c>
      <c r="U841">
        <v>25.652000000000001</v>
      </c>
      <c r="V841">
        <v>0.13</v>
      </c>
      <c r="W841">
        <v>1.151</v>
      </c>
      <c r="Y841">
        <v>4.0000000000000001E-3</v>
      </c>
      <c r="Z841">
        <v>2.3E-2</v>
      </c>
      <c r="AA841">
        <v>1E-3</v>
      </c>
    </row>
    <row r="842" spans="1:27" x14ac:dyDescent="0.3">
      <c r="A842" t="s">
        <v>3448</v>
      </c>
      <c r="B842" t="s">
        <v>3449</v>
      </c>
      <c r="C842" t="s">
        <v>3450</v>
      </c>
      <c r="D842" s="1" t="str">
        <f t="shared" si="95"/>
        <v>21:1191</v>
      </c>
      <c r="E842" s="1" t="str">
        <f t="shared" si="93"/>
        <v>21:0387</v>
      </c>
      <c r="F842" t="s">
        <v>3451</v>
      </c>
      <c r="G842" t="s">
        <v>3452</v>
      </c>
      <c r="I842">
        <v>65.953692799999999</v>
      </c>
      <c r="J842">
        <v>-89.283281700000003</v>
      </c>
      <c r="K842" s="1" t="str">
        <f t="shared" si="94"/>
        <v>Till</v>
      </c>
      <c r="L842" s="1" t="str">
        <f t="shared" si="92"/>
        <v>Grain Mount: 0.25 – 0.50 mm (carbon coated)</v>
      </c>
      <c r="M842">
        <v>1</v>
      </c>
      <c r="N842">
        <v>54.793999999999997</v>
      </c>
      <c r="O842">
        <v>2.8000000000000001E-2</v>
      </c>
      <c r="P842">
        <v>0.23799999999999999</v>
      </c>
      <c r="R842">
        <v>9.2999999999999999E-2</v>
      </c>
      <c r="T842">
        <v>16.399999999999999</v>
      </c>
      <c r="U842">
        <v>24.574999999999999</v>
      </c>
      <c r="V842">
        <v>0.187</v>
      </c>
      <c r="W842">
        <v>3.73</v>
      </c>
      <c r="Y842">
        <v>1.4999999999999999E-2</v>
      </c>
      <c r="Z842">
        <v>0.26400000000000001</v>
      </c>
      <c r="AA842">
        <v>1E-3</v>
      </c>
    </row>
    <row r="843" spans="1:27" x14ac:dyDescent="0.3">
      <c r="A843" t="s">
        <v>3453</v>
      </c>
      <c r="B843" t="s">
        <v>3454</v>
      </c>
      <c r="C843" t="s">
        <v>3455</v>
      </c>
      <c r="D843" s="1" t="str">
        <f t="shared" si="95"/>
        <v>21:1191</v>
      </c>
      <c r="E843" s="1" t="str">
        <f t="shared" si="93"/>
        <v>21:0387</v>
      </c>
      <c r="F843" t="s">
        <v>3451</v>
      </c>
      <c r="G843" t="s">
        <v>3456</v>
      </c>
      <c r="I843">
        <v>65.953692799999999</v>
      </c>
      <c r="J843">
        <v>-89.283281700000003</v>
      </c>
      <c r="K843" s="1" t="str">
        <f t="shared" si="94"/>
        <v>Till</v>
      </c>
      <c r="L843" s="1" t="str">
        <f t="shared" ref="L843:L849" si="96">HYPERLINK("http://geochem.nrcan.gc.ca/cdogs/content/kwd/kwd080107_e.htm", "Grain Mount: 0.25 – 0.50 mm (carbon coated)")</f>
        <v>Grain Mount: 0.25 – 0.50 mm (carbon coated)</v>
      </c>
      <c r="M843">
        <v>1</v>
      </c>
      <c r="N843">
        <v>54.95</v>
      </c>
      <c r="O843">
        <v>6.3E-2</v>
      </c>
      <c r="P843">
        <v>9.9000000000000005E-2</v>
      </c>
      <c r="R843">
        <v>5.0000000000000001E-3</v>
      </c>
      <c r="T843">
        <v>17.638000000000002</v>
      </c>
      <c r="U843">
        <v>24.747</v>
      </c>
      <c r="V843">
        <v>0.20799999999999999</v>
      </c>
      <c r="W843">
        <v>2.0779999999999998</v>
      </c>
      <c r="Y843">
        <v>6.0000000000000001E-3</v>
      </c>
      <c r="Z843">
        <v>4.5999999999999999E-2</v>
      </c>
      <c r="AA843">
        <v>1E-3</v>
      </c>
    </row>
    <row r="844" spans="1:27" x14ac:dyDescent="0.3">
      <c r="A844" t="s">
        <v>3457</v>
      </c>
      <c r="B844" t="s">
        <v>3458</v>
      </c>
      <c r="C844" t="s">
        <v>3459</v>
      </c>
      <c r="D844" s="1" t="str">
        <f t="shared" si="95"/>
        <v>21:1191</v>
      </c>
      <c r="E844" s="1" t="str">
        <f t="shared" si="93"/>
        <v>21:0387</v>
      </c>
      <c r="F844" t="s">
        <v>3451</v>
      </c>
      <c r="G844" t="s">
        <v>3460</v>
      </c>
      <c r="I844">
        <v>65.953692799999999</v>
      </c>
      <c r="J844">
        <v>-89.283281700000003</v>
      </c>
      <c r="K844" s="1" t="str">
        <f t="shared" si="94"/>
        <v>Till</v>
      </c>
      <c r="L844" s="1" t="str">
        <f t="shared" si="96"/>
        <v>Grain Mount: 0.25 – 0.50 mm (carbon coated)</v>
      </c>
      <c r="M844">
        <v>1</v>
      </c>
      <c r="N844">
        <v>58.064</v>
      </c>
      <c r="O844">
        <v>3.9E-2</v>
      </c>
      <c r="P844">
        <v>0.246</v>
      </c>
      <c r="R844">
        <v>0.06</v>
      </c>
      <c r="T844">
        <v>35.658999999999999</v>
      </c>
      <c r="U844">
        <v>9.0999999999999998E-2</v>
      </c>
      <c r="V844">
        <v>0.14699999999999999</v>
      </c>
      <c r="W844">
        <v>5.9930000000000003</v>
      </c>
      <c r="Y844">
        <v>6.9000000000000006E-2</v>
      </c>
      <c r="Z844">
        <v>1E-3</v>
      </c>
      <c r="AA844">
        <v>1E-3</v>
      </c>
    </row>
    <row r="845" spans="1:27" x14ac:dyDescent="0.3">
      <c r="A845" t="s">
        <v>3461</v>
      </c>
      <c r="B845" t="s">
        <v>3462</v>
      </c>
      <c r="C845" t="s">
        <v>3463</v>
      </c>
      <c r="D845" s="1" t="str">
        <f t="shared" si="95"/>
        <v>21:1191</v>
      </c>
      <c r="E845" s="1" t="str">
        <f t="shared" si="93"/>
        <v>21:0387</v>
      </c>
      <c r="F845" t="s">
        <v>3451</v>
      </c>
      <c r="G845" t="s">
        <v>3464</v>
      </c>
      <c r="I845">
        <v>65.953692799999999</v>
      </c>
      <c r="J845">
        <v>-89.283281700000003</v>
      </c>
      <c r="K845" s="1" t="str">
        <f t="shared" si="94"/>
        <v>Till</v>
      </c>
      <c r="L845" s="1" t="str">
        <f t="shared" si="96"/>
        <v>Grain Mount: 0.25 – 0.50 mm (carbon coated)</v>
      </c>
      <c r="M845">
        <v>1</v>
      </c>
      <c r="N845">
        <v>57.704999999999998</v>
      </c>
      <c r="O845">
        <v>4.5999999999999999E-2</v>
      </c>
      <c r="P845">
        <v>0.442</v>
      </c>
      <c r="R845">
        <v>0.04</v>
      </c>
      <c r="T845">
        <v>35.857999999999997</v>
      </c>
      <c r="U845">
        <v>9.0999999999999998E-2</v>
      </c>
      <c r="V845">
        <v>0.14199999999999999</v>
      </c>
      <c r="W845">
        <v>5.798</v>
      </c>
      <c r="Y845">
        <v>8.2000000000000003E-2</v>
      </c>
      <c r="Z845">
        <v>1E-3</v>
      </c>
      <c r="AA845">
        <v>1E-3</v>
      </c>
    </row>
    <row r="846" spans="1:27" x14ac:dyDescent="0.3">
      <c r="A846" t="s">
        <v>3465</v>
      </c>
      <c r="B846" t="s">
        <v>3466</v>
      </c>
      <c r="C846" t="s">
        <v>3467</v>
      </c>
      <c r="D846" s="1" t="str">
        <f t="shared" si="95"/>
        <v>21:1191</v>
      </c>
      <c r="E846" s="1" t="str">
        <f t="shared" si="93"/>
        <v>21:0387</v>
      </c>
      <c r="F846" t="s">
        <v>3451</v>
      </c>
      <c r="G846" t="s">
        <v>3468</v>
      </c>
      <c r="I846">
        <v>65.953692799999999</v>
      </c>
      <c r="J846">
        <v>-89.283281700000003</v>
      </c>
      <c r="K846" s="1" t="str">
        <f t="shared" si="94"/>
        <v>Till</v>
      </c>
      <c r="L846" s="1" t="str">
        <f t="shared" si="96"/>
        <v>Grain Mount: 0.25 – 0.50 mm (carbon coated)</v>
      </c>
      <c r="M846">
        <v>1</v>
      </c>
      <c r="N846">
        <v>54.856999999999999</v>
      </c>
      <c r="O846">
        <v>5.8999999999999997E-2</v>
      </c>
      <c r="P846">
        <v>0.28399999999999997</v>
      </c>
      <c r="R846">
        <v>1.4E-2</v>
      </c>
      <c r="T846">
        <v>17.725999999999999</v>
      </c>
      <c r="U846">
        <v>25.114000000000001</v>
      </c>
      <c r="V846">
        <v>0.20200000000000001</v>
      </c>
      <c r="W846">
        <v>1.661</v>
      </c>
      <c r="Y846">
        <v>4.0000000000000001E-3</v>
      </c>
      <c r="Z846">
        <v>3.5999999999999997E-2</v>
      </c>
      <c r="AA846">
        <v>1E-3</v>
      </c>
    </row>
    <row r="847" spans="1:27" x14ac:dyDescent="0.3">
      <c r="A847" t="s">
        <v>3469</v>
      </c>
      <c r="B847" t="s">
        <v>3470</v>
      </c>
      <c r="C847" t="s">
        <v>3471</v>
      </c>
      <c r="D847" s="1" t="str">
        <f t="shared" si="95"/>
        <v>21:1191</v>
      </c>
      <c r="E847" s="1" t="str">
        <f t="shared" si="93"/>
        <v>21:0387</v>
      </c>
      <c r="F847" t="s">
        <v>3451</v>
      </c>
      <c r="G847" t="s">
        <v>3472</v>
      </c>
      <c r="I847">
        <v>65.953692799999999</v>
      </c>
      <c r="J847">
        <v>-89.283281700000003</v>
      </c>
      <c r="K847" s="1" t="str">
        <f t="shared" si="94"/>
        <v>Till</v>
      </c>
      <c r="L847" s="1" t="str">
        <f t="shared" si="96"/>
        <v>Grain Mount: 0.25 – 0.50 mm (carbon coated)</v>
      </c>
      <c r="M847">
        <v>1</v>
      </c>
      <c r="N847">
        <v>38.884999999999998</v>
      </c>
      <c r="O847">
        <v>3.0000000000000001E-3</v>
      </c>
      <c r="P847">
        <v>30.742000000000001</v>
      </c>
      <c r="R847">
        <v>1E-3</v>
      </c>
      <c r="T847">
        <v>0.05</v>
      </c>
      <c r="U847">
        <v>24.052</v>
      </c>
      <c r="V847">
        <v>0.20100000000000001</v>
      </c>
      <c r="W847">
        <v>4.3099999999999996</v>
      </c>
      <c r="Y847">
        <v>3.0000000000000001E-3</v>
      </c>
      <c r="Z847">
        <v>1E-3</v>
      </c>
      <c r="AA847">
        <v>1E-3</v>
      </c>
    </row>
    <row r="848" spans="1:27" x14ac:dyDescent="0.3">
      <c r="A848" t="s">
        <v>3473</v>
      </c>
      <c r="B848" t="s">
        <v>3474</v>
      </c>
      <c r="C848" t="s">
        <v>3475</v>
      </c>
      <c r="D848" s="1" t="str">
        <f t="shared" si="95"/>
        <v>21:1191</v>
      </c>
      <c r="E848" s="1" t="str">
        <f t="shared" si="93"/>
        <v>21:0387</v>
      </c>
      <c r="F848" t="s">
        <v>3451</v>
      </c>
      <c r="G848" t="s">
        <v>3476</v>
      </c>
      <c r="I848">
        <v>65.953692799999999</v>
      </c>
      <c r="J848">
        <v>-89.283281700000003</v>
      </c>
      <c r="K848" s="1" t="str">
        <f t="shared" si="94"/>
        <v>Till</v>
      </c>
      <c r="L848" s="1" t="str">
        <f t="shared" si="96"/>
        <v>Grain Mount: 0.25 – 0.50 mm (carbon coated)</v>
      </c>
      <c r="M848">
        <v>1</v>
      </c>
      <c r="N848">
        <v>39.796999999999997</v>
      </c>
      <c r="O848">
        <v>8.0000000000000002E-3</v>
      </c>
      <c r="P848">
        <v>33.441000000000003</v>
      </c>
      <c r="R848">
        <v>2E-3</v>
      </c>
      <c r="T848">
        <v>0.14499999999999999</v>
      </c>
      <c r="U848">
        <v>24.355</v>
      </c>
      <c r="V848">
        <v>0.13700000000000001</v>
      </c>
      <c r="W848">
        <v>1.167</v>
      </c>
      <c r="Y848">
        <v>1.2999999999999999E-2</v>
      </c>
      <c r="Z848">
        <v>1E-3</v>
      </c>
      <c r="AA848">
        <v>4.0000000000000001E-3</v>
      </c>
    </row>
    <row r="849" spans="1:27" x14ac:dyDescent="0.3">
      <c r="A849" t="s">
        <v>3477</v>
      </c>
      <c r="B849" t="s">
        <v>3478</v>
      </c>
      <c r="C849" t="s">
        <v>3479</v>
      </c>
      <c r="D849" s="1" t="str">
        <f t="shared" si="95"/>
        <v>21:1191</v>
      </c>
      <c r="E849" s="1" t="str">
        <f t="shared" si="93"/>
        <v>21:0387</v>
      </c>
      <c r="F849" t="s">
        <v>3480</v>
      </c>
      <c r="G849" t="s">
        <v>3481</v>
      </c>
      <c r="I849">
        <v>66.072289100000006</v>
      </c>
      <c r="J849">
        <v>-89.047966700000003</v>
      </c>
      <c r="K849" s="1" t="str">
        <f t="shared" si="94"/>
        <v>Till</v>
      </c>
      <c r="L849" s="1" t="str">
        <f t="shared" si="96"/>
        <v>Grain Mount: 0.25 – 0.50 mm (carbon coated)</v>
      </c>
      <c r="M849">
        <v>1</v>
      </c>
      <c r="N849">
        <v>41.499000000000002</v>
      </c>
      <c r="O849">
        <v>7.4999999999999997E-2</v>
      </c>
      <c r="P849">
        <v>34.527999999999999</v>
      </c>
      <c r="R849">
        <v>0.01</v>
      </c>
      <c r="T849">
        <v>0.15</v>
      </c>
      <c r="U849">
        <v>24.221</v>
      </c>
      <c r="V849">
        <v>0.33300000000000002</v>
      </c>
      <c r="W849">
        <v>1.0389999999999999</v>
      </c>
      <c r="Y849">
        <v>8.0000000000000002E-3</v>
      </c>
      <c r="Z849">
        <v>1E-3</v>
      </c>
      <c r="AA849">
        <v>3.0000000000000001E-3</v>
      </c>
    </row>
    <row r="850" spans="1:27" hidden="1" x14ac:dyDescent="0.3">
      <c r="A850" t="s">
        <v>3482</v>
      </c>
      <c r="B850" t="s">
        <v>3482</v>
      </c>
      <c r="C850" t="s">
        <v>3483</v>
      </c>
      <c r="D850" s="1" t="str">
        <f t="shared" si="95"/>
        <v>21:1191</v>
      </c>
      <c r="E850" s="1" t="str">
        <f t="shared" ref="E850:E881" si="97">HYPERLINK("http://geochem.nrcan.gc.ca/cdogs/content/svy/svy_e.htm", "")</f>
        <v/>
      </c>
      <c r="H850" s="1" t="str">
        <f t="shared" ref="H850:H871" si="98">HYPERLINK("http://geochem.nrcan.gc.ca/cdogs/content/cr_/cr_00320_e.htm", "320")</f>
        <v>320</v>
      </c>
      <c r="K850" t="s">
        <v>364</v>
      </c>
      <c r="L850" t="s">
        <v>365</v>
      </c>
      <c r="M850">
        <v>3</v>
      </c>
      <c r="N850">
        <v>55.54</v>
      </c>
      <c r="O850">
        <v>7.0999999999999994E-2</v>
      </c>
      <c r="P850">
        <v>6.5000000000000002E-2</v>
      </c>
      <c r="R850">
        <v>1E-3</v>
      </c>
      <c r="T850">
        <v>18.684999999999999</v>
      </c>
      <c r="U850">
        <v>25.824000000000002</v>
      </c>
      <c r="V850">
        <v>4.3999999999999997E-2</v>
      </c>
      <c r="W850">
        <v>5.5E-2</v>
      </c>
      <c r="Y850">
        <v>4.0000000000000001E-3</v>
      </c>
      <c r="Z850">
        <v>4.0000000000000001E-3</v>
      </c>
      <c r="AA850">
        <v>2E-3</v>
      </c>
    </row>
    <row r="851" spans="1:27" hidden="1" x14ac:dyDescent="0.3">
      <c r="A851" t="s">
        <v>3484</v>
      </c>
      <c r="B851" t="s">
        <v>3484</v>
      </c>
      <c r="C851" t="s">
        <v>3485</v>
      </c>
      <c r="D851" s="1" t="str">
        <f t="shared" si="95"/>
        <v>21:1191</v>
      </c>
      <c r="E851" s="1" t="str">
        <f t="shared" si="97"/>
        <v/>
      </c>
      <c r="H851" s="1" t="str">
        <f t="shared" si="98"/>
        <v>320</v>
      </c>
      <c r="K851" t="s">
        <v>364</v>
      </c>
      <c r="L851" t="s">
        <v>365</v>
      </c>
      <c r="M851">
        <v>3</v>
      </c>
      <c r="N851">
        <v>55.396999999999998</v>
      </c>
      <c r="O851">
        <v>7.0000000000000007E-2</v>
      </c>
      <c r="P851">
        <v>6.5000000000000002E-2</v>
      </c>
      <c r="R851">
        <v>5.0000000000000001E-3</v>
      </c>
      <c r="T851">
        <v>18.524999999999999</v>
      </c>
      <c r="U851">
        <v>25.876000000000001</v>
      </c>
      <c r="V851">
        <v>4.3999999999999997E-2</v>
      </c>
      <c r="W851">
        <v>5.1999999999999998E-2</v>
      </c>
      <c r="Y851">
        <v>1E-3</v>
      </c>
      <c r="Z851">
        <v>8.9999999999999993E-3</v>
      </c>
      <c r="AA851">
        <v>1E-3</v>
      </c>
    </row>
    <row r="852" spans="1:27" hidden="1" x14ac:dyDescent="0.3">
      <c r="A852" t="s">
        <v>3486</v>
      </c>
      <c r="B852" t="s">
        <v>3486</v>
      </c>
      <c r="C852" t="s">
        <v>3487</v>
      </c>
      <c r="D852" s="1" t="str">
        <f t="shared" si="95"/>
        <v>21:1191</v>
      </c>
      <c r="E852" s="1" t="str">
        <f t="shared" si="97"/>
        <v/>
      </c>
      <c r="H852" s="1" t="str">
        <f t="shared" si="98"/>
        <v>320</v>
      </c>
      <c r="K852" t="s">
        <v>364</v>
      </c>
      <c r="L852" t="s">
        <v>365</v>
      </c>
      <c r="M852">
        <v>3</v>
      </c>
      <c r="N852">
        <v>55.645000000000003</v>
      </c>
      <c r="O852">
        <v>6.8000000000000005E-2</v>
      </c>
      <c r="P852">
        <v>6.0999999999999999E-2</v>
      </c>
      <c r="R852">
        <v>1E-3</v>
      </c>
      <c r="T852">
        <v>18.527000000000001</v>
      </c>
      <c r="U852">
        <v>25.911999999999999</v>
      </c>
      <c r="V852">
        <v>4.5999999999999999E-2</v>
      </c>
      <c r="W852">
        <v>4.8000000000000001E-2</v>
      </c>
      <c r="Y852">
        <v>1E-3</v>
      </c>
      <c r="Z852">
        <v>8.9999999999999993E-3</v>
      </c>
      <c r="AA852">
        <v>1E-3</v>
      </c>
    </row>
    <row r="853" spans="1:27" hidden="1" x14ac:dyDescent="0.3">
      <c r="A853" t="s">
        <v>3488</v>
      </c>
      <c r="B853" t="s">
        <v>3488</v>
      </c>
      <c r="C853" t="s">
        <v>3489</v>
      </c>
      <c r="D853" s="1" t="str">
        <f t="shared" si="95"/>
        <v>21:1191</v>
      </c>
      <c r="E853" s="1" t="str">
        <f t="shared" si="97"/>
        <v/>
      </c>
      <c r="H853" s="1" t="str">
        <f t="shared" si="98"/>
        <v>320</v>
      </c>
      <c r="K853" t="s">
        <v>364</v>
      </c>
      <c r="L853" t="s">
        <v>365</v>
      </c>
      <c r="M853">
        <v>3</v>
      </c>
      <c r="N853">
        <v>55.396999999999998</v>
      </c>
      <c r="O853">
        <v>7.6999999999999999E-2</v>
      </c>
      <c r="P853">
        <v>6.4000000000000001E-2</v>
      </c>
      <c r="R853">
        <v>1E-3</v>
      </c>
      <c r="T853">
        <v>18.489999999999998</v>
      </c>
      <c r="U853">
        <v>25.856000000000002</v>
      </c>
      <c r="V853">
        <v>4.2999999999999997E-2</v>
      </c>
      <c r="W853">
        <v>4.1000000000000002E-2</v>
      </c>
      <c r="Y853">
        <v>1E-3</v>
      </c>
      <c r="Z853">
        <v>1.0999999999999999E-2</v>
      </c>
      <c r="AA853">
        <v>1E-3</v>
      </c>
    </row>
    <row r="854" spans="1:27" hidden="1" x14ac:dyDescent="0.3">
      <c r="A854" t="s">
        <v>3490</v>
      </c>
      <c r="B854" t="s">
        <v>3490</v>
      </c>
      <c r="C854" t="s">
        <v>3491</v>
      </c>
      <c r="D854" s="1" t="str">
        <f t="shared" si="95"/>
        <v>21:1191</v>
      </c>
      <c r="E854" s="1" t="str">
        <f t="shared" si="97"/>
        <v/>
      </c>
      <c r="H854" s="1" t="str">
        <f t="shared" si="98"/>
        <v>320</v>
      </c>
      <c r="K854" t="s">
        <v>364</v>
      </c>
      <c r="L854" t="s">
        <v>365</v>
      </c>
      <c r="M854">
        <v>3</v>
      </c>
      <c r="N854">
        <v>55.615000000000002</v>
      </c>
      <c r="O854">
        <v>7.0999999999999994E-2</v>
      </c>
      <c r="P854">
        <v>7.2999999999999995E-2</v>
      </c>
      <c r="R854">
        <v>7.0000000000000001E-3</v>
      </c>
      <c r="T854">
        <v>18.535</v>
      </c>
      <c r="U854">
        <v>25.85</v>
      </c>
      <c r="V854">
        <v>4.7E-2</v>
      </c>
      <c r="W854">
        <v>5.0999999999999997E-2</v>
      </c>
      <c r="Y854">
        <v>1E-3</v>
      </c>
      <c r="Z854">
        <v>1.2999999999999999E-2</v>
      </c>
      <c r="AA854">
        <v>1E-3</v>
      </c>
    </row>
    <row r="855" spans="1:27" hidden="1" x14ac:dyDescent="0.3">
      <c r="A855" t="s">
        <v>3492</v>
      </c>
      <c r="B855" t="s">
        <v>3492</v>
      </c>
      <c r="C855" t="s">
        <v>3493</v>
      </c>
      <c r="D855" s="1" t="str">
        <f t="shared" si="95"/>
        <v>21:1191</v>
      </c>
      <c r="E855" s="1" t="str">
        <f t="shared" si="97"/>
        <v/>
      </c>
      <c r="H855" s="1" t="str">
        <f t="shared" si="98"/>
        <v>320</v>
      </c>
      <c r="K855" t="s">
        <v>364</v>
      </c>
      <c r="L855" t="s">
        <v>365</v>
      </c>
      <c r="M855">
        <v>3</v>
      </c>
      <c r="N855">
        <v>55.366999999999997</v>
      </c>
      <c r="O855">
        <v>6.6000000000000003E-2</v>
      </c>
      <c r="P855">
        <v>6.8000000000000005E-2</v>
      </c>
      <c r="R855">
        <v>1E-3</v>
      </c>
      <c r="T855">
        <v>18.648</v>
      </c>
      <c r="U855">
        <v>25.826000000000001</v>
      </c>
      <c r="V855">
        <v>4.8000000000000001E-2</v>
      </c>
      <c r="W855">
        <v>5.7000000000000002E-2</v>
      </c>
      <c r="Y855">
        <v>1E-3</v>
      </c>
      <c r="Z855">
        <v>8.0000000000000002E-3</v>
      </c>
      <c r="AA855">
        <v>1E-3</v>
      </c>
    </row>
    <row r="856" spans="1:27" hidden="1" x14ac:dyDescent="0.3">
      <c r="A856" t="s">
        <v>3494</v>
      </c>
      <c r="B856" t="s">
        <v>3494</v>
      </c>
      <c r="C856" t="s">
        <v>3495</v>
      </c>
      <c r="D856" s="1" t="str">
        <f t="shared" si="95"/>
        <v>21:1191</v>
      </c>
      <c r="E856" s="1" t="str">
        <f t="shared" si="97"/>
        <v/>
      </c>
      <c r="H856" s="1" t="str">
        <f t="shared" si="98"/>
        <v>320</v>
      </c>
      <c r="K856" t="s">
        <v>364</v>
      </c>
      <c r="L856" t="s">
        <v>365</v>
      </c>
      <c r="M856">
        <v>3</v>
      </c>
      <c r="N856">
        <v>55.406999999999996</v>
      </c>
      <c r="O856">
        <v>6.7000000000000004E-2</v>
      </c>
      <c r="P856">
        <v>7.1999999999999995E-2</v>
      </c>
      <c r="R856">
        <v>1E-3</v>
      </c>
      <c r="T856">
        <v>18.623999999999999</v>
      </c>
      <c r="U856">
        <v>25.887</v>
      </c>
      <c r="V856">
        <v>4.7E-2</v>
      </c>
      <c r="W856">
        <v>4.5999999999999999E-2</v>
      </c>
      <c r="Y856">
        <v>7.0000000000000001E-3</v>
      </c>
      <c r="Z856">
        <v>5.0000000000000001E-3</v>
      </c>
      <c r="AA856">
        <v>3.0000000000000001E-3</v>
      </c>
    </row>
    <row r="857" spans="1:27" hidden="1" x14ac:dyDescent="0.3">
      <c r="A857" t="s">
        <v>3496</v>
      </c>
      <c r="B857" t="s">
        <v>3496</v>
      </c>
      <c r="C857" t="s">
        <v>3497</v>
      </c>
      <c r="D857" s="1" t="str">
        <f t="shared" si="95"/>
        <v>21:1191</v>
      </c>
      <c r="E857" s="1" t="str">
        <f t="shared" si="97"/>
        <v/>
      </c>
      <c r="H857" s="1" t="str">
        <f t="shared" si="98"/>
        <v>320</v>
      </c>
      <c r="K857" t="s">
        <v>364</v>
      </c>
      <c r="L857" t="s">
        <v>365</v>
      </c>
      <c r="M857">
        <v>3</v>
      </c>
      <c r="N857">
        <v>55.551000000000002</v>
      </c>
      <c r="O857">
        <v>7.1999999999999995E-2</v>
      </c>
      <c r="P857">
        <v>8.4000000000000005E-2</v>
      </c>
      <c r="R857">
        <v>4.0000000000000001E-3</v>
      </c>
      <c r="T857">
        <v>18.524000000000001</v>
      </c>
      <c r="U857">
        <v>25.814</v>
      </c>
      <c r="V857">
        <v>0.04</v>
      </c>
      <c r="W857">
        <v>7.2999999999999995E-2</v>
      </c>
      <c r="Y857">
        <v>1E-3</v>
      </c>
      <c r="Z857">
        <v>1.2E-2</v>
      </c>
      <c r="AA857">
        <v>1E-3</v>
      </c>
    </row>
    <row r="858" spans="1:27" hidden="1" x14ac:dyDescent="0.3">
      <c r="A858" t="s">
        <v>3498</v>
      </c>
      <c r="B858" t="s">
        <v>3498</v>
      </c>
      <c r="C858" t="s">
        <v>3499</v>
      </c>
      <c r="D858" s="1" t="str">
        <f t="shared" si="95"/>
        <v>21:1191</v>
      </c>
      <c r="E858" s="1" t="str">
        <f t="shared" si="97"/>
        <v/>
      </c>
      <c r="H858" s="1" t="str">
        <f t="shared" si="98"/>
        <v>320</v>
      </c>
      <c r="K858" t="s">
        <v>364</v>
      </c>
      <c r="L858" t="s">
        <v>365</v>
      </c>
      <c r="M858">
        <v>3</v>
      </c>
      <c r="N858">
        <v>55.335000000000001</v>
      </c>
      <c r="O858">
        <v>6.6000000000000003E-2</v>
      </c>
      <c r="P858">
        <v>7.4999999999999997E-2</v>
      </c>
      <c r="R858">
        <v>8.0000000000000002E-3</v>
      </c>
      <c r="T858">
        <v>18.542000000000002</v>
      </c>
      <c r="U858">
        <v>25.786999999999999</v>
      </c>
      <c r="V858">
        <v>4.5999999999999999E-2</v>
      </c>
      <c r="W858">
        <v>0.06</v>
      </c>
      <c r="Y858">
        <v>2E-3</v>
      </c>
      <c r="Z858">
        <v>4.0000000000000001E-3</v>
      </c>
      <c r="AA858">
        <v>1E-3</v>
      </c>
    </row>
    <row r="859" spans="1:27" hidden="1" x14ac:dyDescent="0.3">
      <c r="A859" t="s">
        <v>3500</v>
      </c>
      <c r="B859" t="s">
        <v>3500</v>
      </c>
      <c r="C859" t="s">
        <v>3501</v>
      </c>
      <c r="D859" s="1" t="str">
        <f t="shared" si="95"/>
        <v>21:1191</v>
      </c>
      <c r="E859" s="1" t="str">
        <f t="shared" si="97"/>
        <v/>
      </c>
      <c r="H859" s="1" t="str">
        <f t="shared" si="98"/>
        <v>320</v>
      </c>
      <c r="K859" t="s">
        <v>364</v>
      </c>
      <c r="L859" t="s">
        <v>365</v>
      </c>
      <c r="M859">
        <v>3</v>
      </c>
      <c r="N859">
        <v>55.402000000000001</v>
      </c>
      <c r="O859">
        <v>6.9000000000000006E-2</v>
      </c>
      <c r="P859">
        <v>8.5999999999999993E-2</v>
      </c>
      <c r="R859">
        <v>8.9999999999999993E-3</v>
      </c>
      <c r="T859">
        <v>18.448</v>
      </c>
      <c r="U859">
        <v>25.739000000000001</v>
      </c>
      <c r="V859">
        <v>5.2999999999999999E-2</v>
      </c>
      <c r="W859">
        <v>4.4999999999999998E-2</v>
      </c>
      <c r="Y859">
        <v>1E-3</v>
      </c>
      <c r="Z859">
        <v>8.9999999999999993E-3</v>
      </c>
      <c r="AA859">
        <v>1E-3</v>
      </c>
    </row>
    <row r="860" spans="1:27" hidden="1" x14ac:dyDescent="0.3">
      <c r="A860" t="s">
        <v>3502</v>
      </c>
      <c r="B860" t="s">
        <v>3502</v>
      </c>
      <c r="C860" t="s">
        <v>3503</v>
      </c>
      <c r="D860" s="1" t="str">
        <f t="shared" si="95"/>
        <v>21:1191</v>
      </c>
      <c r="E860" s="1" t="str">
        <f t="shared" si="97"/>
        <v/>
      </c>
      <c r="H860" s="1" t="str">
        <f t="shared" si="98"/>
        <v>320</v>
      </c>
      <c r="K860" t="s">
        <v>364</v>
      </c>
      <c r="L860" t="s">
        <v>365</v>
      </c>
      <c r="M860">
        <v>3</v>
      </c>
      <c r="N860">
        <v>55.38</v>
      </c>
      <c r="O860">
        <v>6.3E-2</v>
      </c>
      <c r="P860">
        <v>7.4999999999999997E-2</v>
      </c>
      <c r="R860">
        <v>0.01</v>
      </c>
      <c r="T860">
        <v>18.516999999999999</v>
      </c>
      <c r="U860">
        <v>25.835999999999999</v>
      </c>
      <c r="V860">
        <v>0.05</v>
      </c>
      <c r="W860">
        <v>4.9000000000000002E-2</v>
      </c>
      <c r="Y860">
        <v>1E-3</v>
      </c>
      <c r="Z860">
        <v>8.0000000000000002E-3</v>
      </c>
      <c r="AA860">
        <v>1E-3</v>
      </c>
    </row>
    <row r="861" spans="1:27" hidden="1" x14ac:dyDescent="0.3">
      <c r="A861" t="s">
        <v>3504</v>
      </c>
      <c r="B861" t="s">
        <v>3504</v>
      </c>
      <c r="C861" t="s">
        <v>3505</v>
      </c>
      <c r="D861" s="1" t="str">
        <f t="shared" si="95"/>
        <v>21:1191</v>
      </c>
      <c r="E861" s="1" t="str">
        <f t="shared" si="97"/>
        <v/>
      </c>
      <c r="H861" s="1" t="str">
        <f t="shared" si="98"/>
        <v>320</v>
      </c>
      <c r="K861" t="s">
        <v>364</v>
      </c>
      <c r="L861" t="s">
        <v>365</v>
      </c>
      <c r="M861">
        <v>3</v>
      </c>
      <c r="N861">
        <v>55.46</v>
      </c>
      <c r="O861">
        <v>6.8000000000000005E-2</v>
      </c>
      <c r="P861">
        <v>5.7000000000000002E-2</v>
      </c>
      <c r="R861">
        <v>5.0000000000000001E-3</v>
      </c>
      <c r="T861">
        <v>18.582000000000001</v>
      </c>
      <c r="U861">
        <v>25.995000000000001</v>
      </c>
      <c r="V861">
        <v>3.7999999999999999E-2</v>
      </c>
      <c r="W861">
        <v>4.5999999999999999E-2</v>
      </c>
      <c r="Y861">
        <v>3.0000000000000001E-3</v>
      </c>
      <c r="Z861">
        <v>1.0999999999999999E-2</v>
      </c>
      <c r="AA861">
        <v>1E-3</v>
      </c>
    </row>
    <row r="862" spans="1:27" hidden="1" x14ac:dyDescent="0.3">
      <c r="A862" t="s">
        <v>3506</v>
      </c>
      <c r="B862" t="s">
        <v>3506</v>
      </c>
      <c r="C862" t="s">
        <v>3507</v>
      </c>
      <c r="D862" s="1" t="str">
        <f t="shared" si="95"/>
        <v>21:1191</v>
      </c>
      <c r="E862" s="1" t="str">
        <f t="shared" si="97"/>
        <v/>
      </c>
      <c r="H862" s="1" t="str">
        <f t="shared" si="98"/>
        <v>320</v>
      </c>
      <c r="K862" t="s">
        <v>364</v>
      </c>
      <c r="L862" t="s">
        <v>365</v>
      </c>
      <c r="M862">
        <v>3</v>
      </c>
      <c r="N862">
        <v>55.192</v>
      </c>
      <c r="O862">
        <v>0.06</v>
      </c>
      <c r="P862">
        <v>6.3E-2</v>
      </c>
      <c r="R862">
        <v>1E-3</v>
      </c>
      <c r="T862">
        <v>18.39</v>
      </c>
      <c r="U862">
        <v>25.957999999999998</v>
      </c>
      <c r="V862">
        <v>3.7999999999999999E-2</v>
      </c>
      <c r="W862">
        <v>5.1999999999999998E-2</v>
      </c>
      <c r="Y862">
        <v>2E-3</v>
      </c>
      <c r="Z862">
        <v>1.0999999999999999E-2</v>
      </c>
      <c r="AA862">
        <v>1E-3</v>
      </c>
    </row>
    <row r="863" spans="1:27" hidden="1" x14ac:dyDescent="0.3">
      <c r="A863" t="s">
        <v>3508</v>
      </c>
      <c r="B863" t="s">
        <v>3508</v>
      </c>
      <c r="C863" t="s">
        <v>3509</v>
      </c>
      <c r="D863" s="1" t="str">
        <f t="shared" si="95"/>
        <v>21:1191</v>
      </c>
      <c r="E863" s="1" t="str">
        <f t="shared" si="97"/>
        <v/>
      </c>
      <c r="H863" s="1" t="str">
        <f t="shared" si="98"/>
        <v>320</v>
      </c>
      <c r="K863" t="s">
        <v>364</v>
      </c>
      <c r="L863" t="s">
        <v>365</v>
      </c>
      <c r="M863">
        <v>3</v>
      </c>
      <c r="N863">
        <v>55.151000000000003</v>
      </c>
      <c r="O863">
        <v>6.7000000000000004E-2</v>
      </c>
      <c r="P863">
        <v>7.1999999999999995E-2</v>
      </c>
      <c r="R863">
        <v>1E-3</v>
      </c>
      <c r="T863">
        <v>18.606000000000002</v>
      </c>
      <c r="U863">
        <v>25.928000000000001</v>
      </c>
      <c r="V863">
        <v>3.7999999999999999E-2</v>
      </c>
      <c r="W863">
        <v>4.3999999999999997E-2</v>
      </c>
      <c r="Y863">
        <v>1E-3</v>
      </c>
      <c r="Z863">
        <v>8.0000000000000002E-3</v>
      </c>
      <c r="AA863">
        <v>1E-3</v>
      </c>
    </row>
    <row r="864" spans="1:27" hidden="1" x14ac:dyDescent="0.3">
      <c r="A864" t="s">
        <v>3510</v>
      </c>
      <c r="B864" t="s">
        <v>3510</v>
      </c>
      <c r="C864" t="s">
        <v>3511</v>
      </c>
      <c r="D864" s="1" t="str">
        <f t="shared" si="95"/>
        <v>21:1191</v>
      </c>
      <c r="E864" s="1" t="str">
        <f t="shared" si="97"/>
        <v/>
      </c>
      <c r="H864" s="1" t="str">
        <f t="shared" si="98"/>
        <v>320</v>
      </c>
      <c r="K864" t="s">
        <v>364</v>
      </c>
      <c r="L864" t="s">
        <v>365</v>
      </c>
      <c r="M864">
        <v>3</v>
      </c>
      <c r="N864">
        <v>55.46</v>
      </c>
      <c r="O864">
        <v>6.2E-2</v>
      </c>
      <c r="P864">
        <v>7.5999999999999998E-2</v>
      </c>
      <c r="R864">
        <v>1E-3</v>
      </c>
      <c r="T864">
        <v>18.576000000000001</v>
      </c>
      <c r="U864">
        <v>25.850999999999999</v>
      </c>
      <c r="V864">
        <v>3.1E-2</v>
      </c>
      <c r="W864">
        <v>3.2000000000000001E-2</v>
      </c>
      <c r="Y864">
        <v>1E-3</v>
      </c>
      <c r="Z864">
        <v>8.0000000000000002E-3</v>
      </c>
      <c r="AA864">
        <v>1E-3</v>
      </c>
    </row>
    <row r="865" spans="1:27" hidden="1" x14ac:dyDescent="0.3">
      <c r="A865" t="s">
        <v>3512</v>
      </c>
      <c r="B865" t="s">
        <v>3512</v>
      </c>
      <c r="C865" t="s">
        <v>3513</v>
      </c>
      <c r="D865" s="1" t="str">
        <f t="shared" si="95"/>
        <v>21:1191</v>
      </c>
      <c r="E865" s="1" t="str">
        <f t="shared" si="97"/>
        <v/>
      </c>
      <c r="H865" s="1" t="str">
        <f t="shared" si="98"/>
        <v>320</v>
      </c>
      <c r="K865" t="s">
        <v>364</v>
      </c>
      <c r="L865" t="s">
        <v>365</v>
      </c>
      <c r="M865">
        <v>3</v>
      </c>
      <c r="N865">
        <v>55.231000000000002</v>
      </c>
      <c r="O865">
        <v>6.7000000000000004E-2</v>
      </c>
      <c r="P865">
        <v>7.8E-2</v>
      </c>
      <c r="R865">
        <v>1E-3</v>
      </c>
      <c r="T865">
        <v>18.706</v>
      </c>
      <c r="U865">
        <v>25.79</v>
      </c>
      <c r="V865">
        <v>4.1000000000000002E-2</v>
      </c>
      <c r="W865">
        <v>4.8000000000000001E-2</v>
      </c>
      <c r="Y865">
        <v>1E-3</v>
      </c>
      <c r="Z865">
        <v>0.01</v>
      </c>
      <c r="AA865">
        <v>1E-3</v>
      </c>
    </row>
    <row r="866" spans="1:27" hidden="1" x14ac:dyDescent="0.3">
      <c r="A866" t="s">
        <v>3514</v>
      </c>
      <c r="B866" t="s">
        <v>3514</v>
      </c>
      <c r="C866" t="s">
        <v>3515</v>
      </c>
      <c r="D866" s="1" t="str">
        <f t="shared" si="95"/>
        <v>21:1191</v>
      </c>
      <c r="E866" s="1" t="str">
        <f t="shared" si="97"/>
        <v/>
      </c>
      <c r="H866" s="1" t="str">
        <f t="shared" si="98"/>
        <v>320</v>
      </c>
      <c r="K866" t="s">
        <v>364</v>
      </c>
      <c r="L866" t="s">
        <v>365</v>
      </c>
      <c r="M866">
        <v>3</v>
      </c>
      <c r="N866">
        <v>55.481999999999999</v>
      </c>
      <c r="O866">
        <v>7.3999999999999996E-2</v>
      </c>
      <c r="P866">
        <v>8.5000000000000006E-2</v>
      </c>
      <c r="R866">
        <v>6.0000000000000001E-3</v>
      </c>
      <c r="T866">
        <v>18.638999999999999</v>
      </c>
      <c r="U866">
        <v>25.861000000000001</v>
      </c>
      <c r="V866">
        <v>0.05</v>
      </c>
      <c r="W866">
        <v>0.06</v>
      </c>
      <c r="Y866">
        <v>1E-3</v>
      </c>
      <c r="Z866">
        <v>2E-3</v>
      </c>
      <c r="AA866">
        <v>1E-3</v>
      </c>
    </row>
    <row r="867" spans="1:27" hidden="1" x14ac:dyDescent="0.3">
      <c r="A867" t="s">
        <v>3516</v>
      </c>
      <c r="B867" t="s">
        <v>3516</v>
      </c>
      <c r="C867" t="s">
        <v>3517</v>
      </c>
      <c r="D867" s="1" t="str">
        <f t="shared" si="95"/>
        <v>21:1191</v>
      </c>
      <c r="E867" s="1" t="str">
        <f t="shared" si="97"/>
        <v/>
      </c>
      <c r="H867" s="1" t="str">
        <f t="shared" si="98"/>
        <v>320</v>
      </c>
      <c r="K867" t="s">
        <v>364</v>
      </c>
      <c r="L867" t="s">
        <v>365</v>
      </c>
      <c r="M867">
        <v>3</v>
      </c>
      <c r="N867">
        <v>55.423999999999999</v>
      </c>
      <c r="O867">
        <v>7.1999999999999995E-2</v>
      </c>
      <c r="P867">
        <v>7.2999999999999995E-2</v>
      </c>
      <c r="R867">
        <v>1E-3</v>
      </c>
      <c r="T867">
        <v>18.553000000000001</v>
      </c>
      <c r="U867">
        <v>25.789000000000001</v>
      </c>
      <c r="V867">
        <v>0.04</v>
      </c>
      <c r="W867">
        <v>5.2999999999999999E-2</v>
      </c>
      <c r="Y867">
        <v>1E-3</v>
      </c>
      <c r="Z867">
        <v>1.4E-2</v>
      </c>
      <c r="AA867">
        <v>1E-3</v>
      </c>
    </row>
    <row r="868" spans="1:27" hidden="1" x14ac:dyDescent="0.3">
      <c r="A868" t="s">
        <v>3518</v>
      </c>
      <c r="B868" t="s">
        <v>3518</v>
      </c>
      <c r="C868" t="s">
        <v>3519</v>
      </c>
      <c r="D868" s="1" t="str">
        <f t="shared" si="95"/>
        <v>21:1191</v>
      </c>
      <c r="E868" s="1" t="str">
        <f t="shared" si="97"/>
        <v/>
      </c>
      <c r="H868" s="1" t="str">
        <f t="shared" si="98"/>
        <v>320</v>
      </c>
      <c r="K868" t="s">
        <v>364</v>
      </c>
      <c r="L868" t="s">
        <v>365</v>
      </c>
      <c r="M868">
        <v>3</v>
      </c>
      <c r="N868">
        <v>55.460999999999999</v>
      </c>
      <c r="O868">
        <v>6.4000000000000001E-2</v>
      </c>
      <c r="P868">
        <v>7.0000000000000007E-2</v>
      </c>
      <c r="R868">
        <v>1E-3</v>
      </c>
      <c r="T868">
        <v>18.670999999999999</v>
      </c>
      <c r="U868">
        <v>25.8</v>
      </c>
      <c r="V868">
        <v>4.7E-2</v>
      </c>
      <c r="W868">
        <v>4.4999999999999998E-2</v>
      </c>
      <c r="Y868">
        <v>3.0000000000000001E-3</v>
      </c>
      <c r="Z868">
        <v>7.0000000000000001E-3</v>
      </c>
      <c r="AA868">
        <v>2E-3</v>
      </c>
    </row>
    <row r="869" spans="1:27" hidden="1" x14ac:dyDescent="0.3">
      <c r="A869" t="s">
        <v>3520</v>
      </c>
      <c r="B869" t="s">
        <v>3520</v>
      </c>
      <c r="C869" t="s">
        <v>3521</v>
      </c>
      <c r="D869" s="1" t="str">
        <f t="shared" si="95"/>
        <v>21:1191</v>
      </c>
      <c r="E869" s="1" t="str">
        <f t="shared" si="97"/>
        <v/>
      </c>
      <c r="H869" s="1" t="str">
        <f t="shared" si="98"/>
        <v>320</v>
      </c>
      <c r="K869" t="s">
        <v>364</v>
      </c>
      <c r="L869" t="s">
        <v>365</v>
      </c>
      <c r="M869">
        <v>3</v>
      </c>
      <c r="N869">
        <v>55.573999999999998</v>
      </c>
      <c r="O869">
        <v>6.8000000000000005E-2</v>
      </c>
      <c r="P869">
        <v>5.8000000000000003E-2</v>
      </c>
      <c r="R869">
        <v>4.0000000000000001E-3</v>
      </c>
      <c r="T869">
        <v>18.745000000000001</v>
      </c>
      <c r="U869">
        <v>25.841000000000001</v>
      </c>
      <c r="V869">
        <v>4.2000000000000003E-2</v>
      </c>
      <c r="W869">
        <v>5.5E-2</v>
      </c>
      <c r="Y869">
        <v>3.0000000000000001E-3</v>
      </c>
      <c r="Z869">
        <v>0.01</v>
      </c>
      <c r="AA869">
        <v>1E-3</v>
      </c>
    </row>
    <row r="870" spans="1:27" hidden="1" x14ac:dyDescent="0.3">
      <c r="A870" t="s">
        <v>3522</v>
      </c>
      <c r="B870" t="s">
        <v>3522</v>
      </c>
      <c r="C870" t="s">
        <v>3523</v>
      </c>
      <c r="D870" s="1" t="str">
        <f t="shared" si="95"/>
        <v>21:1191</v>
      </c>
      <c r="E870" s="1" t="str">
        <f t="shared" si="97"/>
        <v/>
      </c>
      <c r="H870" s="1" t="str">
        <f t="shared" si="98"/>
        <v>320</v>
      </c>
      <c r="K870" t="s">
        <v>364</v>
      </c>
      <c r="L870" t="s">
        <v>365</v>
      </c>
      <c r="M870">
        <v>3</v>
      </c>
      <c r="N870">
        <v>55.32</v>
      </c>
      <c r="O870">
        <v>7.3999999999999996E-2</v>
      </c>
      <c r="P870">
        <v>7.8E-2</v>
      </c>
      <c r="R870">
        <v>4.0000000000000001E-3</v>
      </c>
      <c r="T870">
        <v>18.771999999999998</v>
      </c>
      <c r="U870">
        <v>25.922000000000001</v>
      </c>
      <c r="V870">
        <v>3.4000000000000002E-2</v>
      </c>
      <c r="W870">
        <v>5.0999999999999997E-2</v>
      </c>
      <c r="Y870">
        <v>3.0000000000000001E-3</v>
      </c>
      <c r="Z870">
        <v>6.0000000000000001E-3</v>
      </c>
      <c r="AA870">
        <v>1E-3</v>
      </c>
    </row>
    <row r="871" spans="1:27" hidden="1" x14ac:dyDescent="0.3">
      <c r="A871" t="s">
        <v>3524</v>
      </c>
      <c r="B871" t="s">
        <v>3524</v>
      </c>
      <c r="C871" t="s">
        <v>3525</v>
      </c>
      <c r="D871" s="1" t="str">
        <f t="shared" si="95"/>
        <v>21:1191</v>
      </c>
      <c r="E871" s="1" t="str">
        <f t="shared" si="97"/>
        <v/>
      </c>
      <c r="H871" s="1" t="str">
        <f t="shared" si="98"/>
        <v>320</v>
      </c>
      <c r="K871" t="s">
        <v>364</v>
      </c>
      <c r="L871" t="s">
        <v>365</v>
      </c>
      <c r="M871">
        <v>3</v>
      </c>
      <c r="N871">
        <v>55.417999999999999</v>
      </c>
      <c r="O871">
        <v>7.4999999999999997E-2</v>
      </c>
      <c r="P871">
        <v>6.4000000000000001E-2</v>
      </c>
      <c r="R871">
        <v>1E-3</v>
      </c>
      <c r="T871">
        <v>18.687000000000001</v>
      </c>
      <c r="U871">
        <v>25.754000000000001</v>
      </c>
      <c r="V871">
        <v>3.6999999999999998E-2</v>
      </c>
      <c r="W871">
        <v>5.1999999999999998E-2</v>
      </c>
      <c r="Y871">
        <v>2E-3</v>
      </c>
      <c r="Z871">
        <v>7.0000000000000001E-3</v>
      </c>
      <c r="AA871">
        <v>1E-3</v>
      </c>
    </row>
    <row r="872" spans="1:27" hidden="1" x14ac:dyDescent="0.3">
      <c r="A872" t="s">
        <v>3526</v>
      </c>
      <c r="B872" t="s">
        <v>3526</v>
      </c>
      <c r="C872" t="s">
        <v>3527</v>
      </c>
      <c r="D872" s="1" t="str">
        <f t="shared" si="95"/>
        <v>21:1191</v>
      </c>
      <c r="E872" s="1" t="str">
        <f t="shared" si="97"/>
        <v/>
      </c>
      <c r="H872" s="1" t="str">
        <f>HYPERLINK("http://geochem.nrcan.gc.ca/cdogs/content/cr_/cr_00322_e.htm", "322")</f>
        <v>322</v>
      </c>
      <c r="K872" t="s">
        <v>364</v>
      </c>
      <c r="L872" t="s">
        <v>365</v>
      </c>
      <c r="M872">
        <v>3</v>
      </c>
      <c r="N872">
        <v>41.677</v>
      </c>
      <c r="O872">
        <v>0.42599999999999999</v>
      </c>
      <c r="P872">
        <v>23.22</v>
      </c>
      <c r="R872">
        <v>0.106</v>
      </c>
      <c r="T872">
        <v>19.038</v>
      </c>
      <c r="U872">
        <v>5.1639999999999997</v>
      </c>
      <c r="V872">
        <v>0.313</v>
      </c>
      <c r="W872">
        <v>10.304</v>
      </c>
      <c r="Y872">
        <v>1.2E-2</v>
      </c>
      <c r="Z872">
        <v>2.5000000000000001E-2</v>
      </c>
      <c r="AA872">
        <v>1E-3</v>
      </c>
    </row>
    <row r="873" spans="1:27" hidden="1" x14ac:dyDescent="0.3">
      <c r="A873" t="s">
        <v>3528</v>
      </c>
      <c r="B873" t="s">
        <v>3528</v>
      </c>
      <c r="C873" t="s">
        <v>3529</v>
      </c>
      <c r="D873" s="1" t="str">
        <f t="shared" si="95"/>
        <v>21:1191</v>
      </c>
      <c r="E873" s="1" t="str">
        <f t="shared" si="97"/>
        <v/>
      </c>
      <c r="H873" s="1" t="str">
        <f>HYPERLINK("http://geochem.nrcan.gc.ca/cdogs/content/cr_/cr_00322_e.htm", "322")</f>
        <v>322</v>
      </c>
      <c r="K873" t="s">
        <v>364</v>
      </c>
      <c r="L873" t="s">
        <v>365</v>
      </c>
      <c r="M873">
        <v>3</v>
      </c>
      <c r="N873">
        <v>41.561</v>
      </c>
      <c r="O873">
        <v>0.42799999999999999</v>
      </c>
      <c r="P873">
        <v>23.155000000000001</v>
      </c>
      <c r="R873">
        <v>8.1000000000000003E-2</v>
      </c>
      <c r="T873">
        <v>19.178000000000001</v>
      </c>
      <c r="U873">
        <v>5.19</v>
      </c>
      <c r="V873">
        <v>0.318</v>
      </c>
      <c r="W873">
        <v>10.353</v>
      </c>
      <c r="Y873">
        <v>8.0000000000000002E-3</v>
      </c>
      <c r="Z873">
        <v>2.1000000000000001E-2</v>
      </c>
      <c r="AA873">
        <v>1E-3</v>
      </c>
    </row>
    <row r="874" spans="1:27" hidden="1" x14ac:dyDescent="0.3">
      <c r="A874" t="s">
        <v>3530</v>
      </c>
      <c r="B874" t="s">
        <v>3530</v>
      </c>
      <c r="C874" t="s">
        <v>3531</v>
      </c>
      <c r="D874" s="1" t="str">
        <f t="shared" si="95"/>
        <v>21:1191</v>
      </c>
      <c r="E874" s="1" t="str">
        <f t="shared" si="97"/>
        <v/>
      </c>
      <c r="H874" s="1" t="str">
        <f>HYPERLINK("http://geochem.nrcan.gc.ca/cdogs/content/cr_/cr_00323_e.htm", "323")</f>
        <v>323</v>
      </c>
      <c r="K874" t="s">
        <v>364</v>
      </c>
      <c r="L874" t="s">
        <v>365</v>
      </c>
      <c r="M874">
        <v>3</v>
      </c>
      <c r="N874">
        <v>42.197000000000003</v>
      </c>
      <c r="O874">
        <v>2.4E-2</v>
      </c>
      <c r="P874">
        <v>19.934999999999999</v>
      </c>
      <c r="R874">
        <v>5.7910000000000004</v>
      </c>
      <c r="T874">
        <v>23.286000000000001</v>
      </c>
      <c r="U874">
        <v>2.4910000000000001</v>
      </c>
      <c r="V874">
        <v>0.34699999999999998</v>
      </c>
      <c r="W874">
        <v>6.3360000000000003</v>
      </c>
      <c r="Y874">
        <v>2E-3</v>
      </c>
      <c r="Z874">
        <v>8.9999999999999993E-3</v>
      </c>
      <c r="AA874">
        <v>1E-3</v>
      </c>
    </row>
    <row r="875" spans="1:27" hidden="1" x14ac:dyDescent="0.3">
      <c r="A875" t="s">
        <v>3532</v>
      </c>
      <c r="B875" t="s">
        <v>3532</v>
      </c>
      <c r="C875" t="s">
        <v>3533</v>
      </c>
      <c r="D875" s="1" t="str">
        <f t="shared" si="95"/>
        <v>21:1191</v>
      </c>
      <c r="E875" s="1" t="str">
        <f t="shared" si="97"/>
        <v/>
      </c>
      <c r="H875" s="1" t="str">
        <f>HYPERLINK("http://geochem.nrcan.gc.ca/cdogs/content/cr_/cr_00323_e.htm", "323")</f>
        <v>323</v>
      </c>
      <c r="K875" t="s">
        <v>364</v>
      </c>
      <c r="L875" t="s">
        <v>365</v>
      </c>
      <c r="M875">
        <v>3</v>
      </c>
      <c r="N875">
        <v>42.32</v>
      </c>
      <c r="O875">
        <v>2.8000000000000001E-2</v>
      </c>
      <c r="P875">
        <v>19.945</v>
      </c>
      <c r="R875">
        <v>5.673</v>
      </c>
      <c r="T875">
        <v>23.428000000000001</v>
      </c>
      <c r="U875">
        <v>2.4660000000000002</v>
      </c>
      <c r="V875">
        <v>0.33500000000000002</v>
      </c>
      <c r="W875">
        <v>6.4660000000000002</v>
      </c>
      <c r="Y875">
        <v>4.0000000000000001E-3</v>
      </c>
      <c r="Z875">
        <v>0.01</v>
      </c>
      <c r="AA875">
        <v>1E-3</v>
      </c>
    </row>
    <row r="876" spans="1:27" hidden="1" x14ac:dyDescent="0.3">
      <c r="A876" t="s">
        <v>3534</v>
      </c>
      <c r="B876" t="s">
        <v>3534</v>
      </c>
      <c r="C876" t="s">
        <v>3535</v>
      </c>
      <c r="D876" s="1" t="str">
        <f t="shared" si="95"/>
        <v>21:1191</v>
      </c>
      <c r="E876" s="1" t="str">
        <f t="shared" si="97"/>
        <v/>
      </c>
      <c r="H876" s="1" t="str">
        <f t="shared" ref="H876:H907" si="99">HYPERLINK("http://geochem.nrcan.gc.ca/cdogs/content/cr_/cr_00327_e.htm", "327")</f>
        <v>327</v>
      </c>
      <c r="K876" t="s">
        <v>364</v>
      </c>
      <c r="L876" t="s">
        <v>365</v>
      </c>
      <c r="M876">
        <v>3</v>
      </c>
      <c r="N876">
        <v>50.412999999999997</v>
      </c>
      <c r="O876">
        <v>0.47299999999999998</v>
      </c>
      <c r="P876">
        <v>7.5919999999999996</v>
      </c>
      <c r="R876">
        <v>0.90200000000000002</v>
      </c>
      <c r="T876">
        <v>17.114000000000001</v>
      </c>
      <c r="U876">
        <v>17.103000000000002</v>
      </c>
      <c r="V876">
        <v>0.124</v>
      </c>
      <c r="W876">
        <v>4.6369999999999996</v>
      </c>
      <c r="Y876">
        <v>4.7E-2</v>
      </c>
      <c r="Z876">
        <v>0.81200000000000006</v>
      </c>
      <c r="AA876">
        <v>1E-3</v>
      </c>
    </row>
    <row r="877" spans="1:27" hidden="1" x14ac:dyDescent="0.3">
      <c r="A877" t="s">
        <v>3536</v>
      </c>
      <c r="B877" t="s">
        <v>3536</v>
      </c>
      <c r="C877" t="s">
        <v>3537</v>
      </c>
      <c r="D877" s="1" t="str">
        <f t="shared" si="95"/>
        <v>21:1191</v>
      </c>
      <c r="E877" s="1" t="str">
        <f t="shared" si="97"/>
        <v/>
      </c>
      <c r="H877" s="1" t="str">
        <f t="shared" si="99"/>
        <v>327</v>
      </c>
      <c r="K877" t="s">
        <v>364</v>
      </c>
      <c r="L877" t="s">
        <v>365</v>
      </c>
      <c r="M877">
        <v>3</v>
      </c>
      <c r="N877">
        <v>50.627000000000002</v>
      </c>
      <c r="O877">
        <v>0.47099999999999997</v>
      </c>
      <c r="P877">
        <v>7.5709999999999997</v>
      </c>
      <c r="R877">
        <v>0.92500000000000004</v>
      </c>
      <c r="T877">
        <v>17.309999999999999</v>
      </c>
      <c r="U877">
        <v>17.206</v>
      </c>
      <c r="V877">
        <v>0.128</v>
      </c>
      <c r="W877">
        <v>4.6310000000000002</v>
      </c>
      <c r="Y877">
        <v>5.0999999999999997E-2</v>
      </c>
      <c r="Z877">
        <v>0.82</v>
      </c>
      <c r="AA877">
        <v>1E-3</v>
      </c>
    </row>
    <row r="878" spans="1:27" hidden="1" x14ac:dyDescent="0.3">
      <c r="A878" t="s">
        <v>3538</v>
      </c>
      <c r="B878" t="s">
        <v>3538</v>
      </c>
      <c r="C878" t="s">
        <v>3539</v>
      </c>
      <c r="D878" s="1" t="str">
        <f t="shared" si="95"/>
        <v>21:1191</v>
      </c>
      <c r="E878" s="1" t="str">
        <f t="shared" si="97"/>
        <v/>
      </c>
      <c r="H878" s="1" t="str">
        <f t="shared" si="99"/>
        <v>327</v>
      </c>
      <c r="K878" t="s">
        <v>364</v>
      </c>
      <c r="L878" t="s">
        <v>365</v>
      </c>
      <c r="M878">
        <v>3</v>
      </c>
      <c r="N878">
        <v>50.558</v>
      </c>
      <c r="O878">
        <v>0.48499999999999999</v>
      </c>
      <c r="P878">
        <v>7.6130000000000004</v>
      </c>
      <c r="R878">
        <v>0.9</v>
      </c>
      <c r="T878">
        <v>17.251999999999999</v>
      </c>
      <c r="U878">
        <v>17.082999999999998</v>
      </c>
      <c r="V878">
        <v>0.12</v>
      </c>
      <c r="W878">
        <v>4.694</v>
      </c>
      <c r="Y878">
        <v>4.9000000000000002E-2</v>
      </c>
      <c r="Z878">
        <v>0.82399999999999995</v>
      </c>
      <c r="AA878">
        <v>1E-3</v>
      </c>
    </row>
    <row r="879" spans="1:27" hidden="1" x14ac:dyDescent="0.3">
      <c r="A879" t="s">
        <v>3540</v>
      </c>
      <c r="B879" t="s">
        <v>3540</v>
      </c>
      <c r="C879" t="s">
        <v>3541</v>
      </c>
      <c r="D879" s="1" t="str">
        <f t="shared" si="95"/>
        <v>21:1191</v>
      </c>
      <c r="E879" s="1" t="str">
        <f t="shared" si="97"/>
        <v/>
      </c>
      <c r="H879" s="1" t="str">
        <f t="shared" si="99"/>
        <v>327</v>
      </c>
      <c r="K879" t="s">
        <v>364</v>
      </c>
      <c r="L879" t="s">
        <v>365</v>
      </c>
      <c r="M879">
        <v>3</v>
      </c>
      <c r="N879">
        <v>50.197000000000003</v>
      </c>
      <c r="O879">
        <v>0.48099999999999998</v>
      </c>
      <c r="P879">
        <v>7.609</v>
      </c>
      <c r="R879">
        <v>0.90700000000000003</v>
      </c>
      <c r="T879">
        <v>17.263000000000002</v>
      </c>
      <c r="U879">
        <v>17.065000000000001</v>
      </c>
      <c r="V879">
        <v>0.13400000000000001</v>
      </c>
      <c r="W879">
        <v>4.641</v>
      </c>
      <c r="Y879">
        <v>4.7E-2</v>
      </c>
      <c r="Z879">
        <v>0.83599999999999997</v>
      </c>
      <c r="AA879">
        <v>2E-3</v>
      </c>
    </row>
    <row r="880" spans="1:27" hidden="1" x14ac:dyDescent="0.3">
      <c r="A880" t="s">
        <v>3542</v>
      </c>
      <c r="B880" t="s">
        <v>3542</v>
      </c>
      <c r="C880" t="s">
        <v>3543</v>
      </c>
      <c r="D880" s="1" t="str">
        <f t="shared" si="95"/>
        <v>21:1191</v>
      </c>
      <c r="E880" s="1" t="str">
        <f t="shared" si="97"/>
        <v/>
      </c>
      <c r="H880" s="1" t="str">
        <f t="shared" si="99"/>
        <v>327</v>
      </c>
      <c r="K880" t="s">
        <v>364</v>
      </c>
      <c r="L880" t="s">
        <v>365</v>
      </c>
      <c r="M880">
        <v>3</v>
      </c>
      <c r="N880">
        <v>50.463000000000001</v>
      </c>
      <c r="O880">
        <v>0.48199999999999998</v>
      </c>
      <c r="P880">
        <v>7.72</v>
      </c>
      <c r="R880">
        <v>0.93500000000000005</v>
      </c>
      <c r="T880">
        <v>17.332999999999998</v>
      </c>
      <c r="U880">
        <v>17.062999999999999</v>
      </c>
      <c r="V880">
        <v>0.128</v>
      </c>
      <c r="W880">
        <v>4.6470000000000002</v>
      </c>
      <c r="Y880">
        <v>4.7E-2</v>
      </c>
      <c r="Z880">
        <v>0.80900000000000005</v>
      </c>
      <c r="AA880">
        <v>2E-3</v>
      </c>
    </row>
    <row r="881" spans="1:27" hidden="1" x14ac:dyDescent="0.3">
      <c r="A881" t="s">
        <v>3544</v>
      </c>
      <c r="B881" t="s">
        <v>3544</v>
      </c>
      <c r="C881" t="s">
        <v>3545</v>
      </c>
      <c r="D881" s="1" t="str">
        <f t="shared" si="95"/>
        <v>21:1191</v>
      </c>
      <c r="E881" s="1" t="str">
        <f t="shared" si="97"/>
        <v/>
      </c>
      <c r="H881" s="1" t="str">
        <f t="shared" si="99"/>
        <v>327</v>
      </c>
      <c r="K881" t="s">
        <v>364</v>
      </c>
      <c r="L881" t="s">
        <v>365</v>
      </c>
      <c r="M881">
        <v>3</v>
      </c>
      <c r="N881">
        <v>50.313000000000002</v>
      </c>
      <c r="O881">
        <v>0.499</v>
      </c>
      <c r="P881">
        <v>7.5389999999999997</v>
      </c>
      <c r="R881">
        <v>0.94099999999999995</v>
      </c>
      <c r="T881">
        <v>17.195</v>
      </c>
      <c r="U881">
        <v>17.177</v>
      </c>
      <c r="V881">
        <v>0.11700000000000001</v>
      </c>
      <c r="W881">
        <v>4.6950000000000003</v>
      </c>
      <c r="Y881">
        <v>0.05</v>
      </c>
      <c r="Z881">
        <v>0.82399999999999995</v>
      </c>
      <c r="AA881">
        <v>1E-3</v>
      </c>
    </row>
    <row r="882" spans="1:27" hidden="1" x14ac:dyDescent="0.3">
      <c r="A882" t="s">
        <v>3546</v>
      </c>
      <c r="B882" t="s">
        <v>3546</v>
      </c>
      <c r="C882" t="s">
        <v>3547</v>
      </c>
      <c r="D882" s="1" t="str">
        <f t="shared" si="95"/>
        <v>21:1191</v>
      </c>
      <c r="E882" s="1" t="str">
        <f t="shared" ref="E882:E913" si="100">HYPERLINK("http://geochem.nrcan.gc.ca/cdogs/content/svy/svy_e.htm", "")</f>
        <v/>
      </c>
      <c r="H882" s="1" t="str">
        <f t="shared" si="99"/>
        <v>327</v>
      </c>
      <c r="K882" t="s">
        <v>364</v>
      </c>
      <c r="L882" t="s">
        <v>365</v>
      </c>
      <c r="M882">
        <v>3</v>
      </c>
      <c r="N882">
        <v>50.466000000000001</v>
      </c>
      <c r="O882">
        <v>0.48699999999999999</v>
      </c>
      <c r="P882">
        <v>7.5890000000000004</v>
      </c>
      <c r="R882">
        <v>0.88400000000000001</v>
      </c>
      <c r="T882">
        <v>17.103999999999999</v>
      </c>
      <c r="U882">
        <v>17.173999999999999</v>
      </c>
      <c r="V882">
        <v>0.129</v>
      </c>
      <c r="W882">
        <v>4.6680000000000001</v>
      </c>
      <c r="Y882">
        <v>4.3999999999999997E-2</v>
      </c>
      <c r="Z882">
        <v>0.82499999999999996</v>
      </c>
      <c r="AA882">
        <v>1E-3</v>
      </c>
    </row>
    <row r="883" spans="1:27" hidden="1" x14ac:dyDescent="0.3">
      <c r="A883" t="s">
        <v>3548</v>
      </c>
      <c r="B883" t="s">
        <v>3548</v>
      </c>
      <c r="C883" t="s">
        <v>3549</v>
      </c>
      <c r="D883" s="1" t="str">
        <f t="shared" ref="D883:D946" si="101">HYPERLINK("http://geochem.nrcan.gc.ca/cdogs/content/bdl/bdl211191_e.htm", "21:1191")</f>
        <v>21:1191</v>
      </c>
      <c r="E883" s="1" t="str">
        <f t="shared" si="100"/>
        <v/>
      </c>
      <c r="H883" s="1" t="str">
        <f t="shared" si="99"/>
        <v>327</v>
      </c>
      <c r="K883" t="s">
        <v>364</v>
      </c>
      <c r="L883" t="s">
        <v>365</v>
      </c>
      <c r="M883">
        <v>3</v>
      </c>
      <c r="N883">
        <v>50.688000000000002</v>
      </c>
      <c r="O883">
        <v>0.47599999999999998</v>
      </c>
      <c r="P883">
        <v>7.577</v>
      </c>
      <c r="R883">
        <v>0.90400000000000003</v>
      </c>
      <c r="T883">
        <v>17.149999999999999</v>
      </c>
      <c r="U883">
        <v>17.053000000000001</v>
      </c>
      <c r="V883">
        <v>0.127</v>
      </c>
      <c r="W883">
        <v>4.7030000000000003</v>
      </c>
      <c r="Y883">
        <v>5.0999999999999997E-2</v>
      </c>
      <c r="Z883">
        <v>0.81399999999999995</v>
      </c>
      <c r="AA883">
        <v>5.0000000000000001E-3</v>
      </c>
    </row>
    <row r="884" spans="1:27" hidden="1" x14ac:dyDescent="0.3">
      <c r="A884" t="s">
        <v>3550</v>
      </c>
      <c r="B884" t="s">
        <v>3550</v>
      </c>
      <c r="C884" t="s">
        <v>3551</v>
      </c>
      <c r="D884" s="1" t="str">
        <f t="shared" si="101"/>
        <v>21:1191</v>
      </c>
      <c r="E884" s="1" t="str">
        <f t="shared" si="100"/>
        <v/>
      </c>
      <c r="H884" s="1" t="str">
        <f t="shared" si="99"/>
        <v>327</v>
      </c>
      <c r="K884" t="s">
        <v>364</v>
      </c>
      <c r="L884" t="s">
        <v>365</v>
      </c>
      <c r="M884">
        <v>3</v>
      </c>
      <c r="N884">
        <v>50.435000000000002</v>
      </c>
      <c r="O884">
        <v>0.47399999999999998</v>
      </c>
      <c r="P884">
        <v>7.6669999999999998</v>
      </c>
      <c r="R884">
        <v>0.90100000000000002</v>
      </c>
      <c r="T884">
        <v>17.225000000000001</v>
      </c>
      <c r="U884">
        <v>17.114999999999998</v>
      </c>
      <c r="V884">
        <v>0.121</v>
      </c>
      <c r="W884">
        <v>4.7439999999999998</v>
      </c>
      <c r="Y884">
        <v>5.2999999999999999E-2</v>
      </c>
      <c r="Z884">
        <v>0.81499999999999995</v>
      </c>
      <c r="AA884">
        <v>3.0000000000000001E-3</v>
      </c>
    </row>
    <row r="885" spans="1:27" hidden="1" x14ac:dyDescent="0.3">
      <c r="A885" t="s">
        <v>3552</v>
      </c>
      <c r="B885" t="s">
        <v>3552</v>
      </c>
      <c r="C885" t="s">
        <v>3553</v>
      </c>
      <c r="D885" s="1" t="str">
        <f t="shared" si="101"/>
        <v>21:1191</v>
      </c>
      <c r="E885" s="1" t="str">
        <f t="shared" si="100"/>
        <v/>
      </c>
      <c r="H885" s="1" t="str">
        <f t="shared" si="99"/>
        <v>327</v>
      </c>
      <c r="K885" t="s">
        <v>364</v>
      </c>
      <c r="L885" t="s">
        <v>365</v>
      </c>
      <c r="M885">
        <v>3</v>
      </c>
      <c r="N885">
        <v>50.383000000000003</v>
      </c>
      <c r="O885">
        <v>0.47799999999999998</v>
      </c>
      <c r="P885">
        <v>7.593</v>
      </c>
      <c r="R885">
        <v>0.88600000000000001</v>
      </c>
      <c r="T885">
        <v>17.05</v>
      </c>
      <c r="U885">
        <v>17.178000000000001</v>
      </c>
      <c r="V885">
        <v>0.128</v>
      </c>
      <c r="W885">
        <v>4.673</v>
      </c>
      <c r="Y885">
        <v>4.8000000000000001E-2</v>
      </c>
      <c r="Z885">
        <v>0.81</v>
      </c>
      <c r="AA885">
        <v>3.0000000000000001E-3</v>
      </c>
    </row>
    <row r="886" spans="1:27" hidden="1" x14ac:dyDescent="0.3">
      <c r="A886" t="s">
        <v>3554</v>
      </c>
      <c r="B886" t="s">
        <v>3554</v>
      </c>
      <c r="C886" t="s">
        <v>3555</v>
      </c>
      <c r="D886" s="1" t="str">
        <f t="shared" si="101"/>
        <v>21:1191</v>
      </c>
      <c r="E886" s="1" t="str">
        <f t="shared" si="100"/>
        <v/>
      </c>
      <c r="H886" s="1" t="str">
        <f t="shared" si="99"/>
        <v>327</v>
      </c>
      <c r="K886" t="s">
        <v>364</v>
      </c>
      <c r="L886" t="s">
        <v>365</v>
      </c>
      <c r="M886">
        <v>3</v>
      </c>
      <c r="N886">
        <v>50.29</v>
      </c>
      <c r="O886">
        <v>0.48799999999999999</v>
      </c>
      <c r="P886">
        <v>7.577</v>
      </c>
      <c r="R886">
        <v>0.88700000000000001</v>
      </c>
      <c r="T886">
        <v>17.260000000000002</v>
      </c>
      <c r="U886">
        <v>17.041</v>
      </c>
      <c r="V886">
        <v>0.128</v>
      </c>
      <c r="W886">
        <v>4.6890000000000001</v>
      </c>
      <c r="Y886">
        <v>5.0999999999999997E-2</v>
      </c>
      <c r="Z886">
        <v>0.81799999999999995</v>
      </c>
      <c r="AA886">
        <v>2E-3</v>
      </c>
    </row>
    <row r="887" spans="1:27" hidden="1" x14ac:dyDescent="0.3">
      <c r="A887" t="s">
        <v>3556</v>
      </c>
      <c r="B887" t="s">
        <v>3556</v>
      </c>
      <c r="C887" t="s">
        <v>3557</v>
      </c>
      <c r="D887" s="1" t="str">
        <f t="shared" si="101"/>
        <v>21:1191</v>
      </c>
      <c r="E887" s="1" t="str">
        <f t="shared" si="100"/>
        <v/>
      </c>
      <c r="H887" s="1" t="str">
        <f t="shared" si="99"/>
        <v>327</v>
      </c>
      <c r="K887" t="s">
        <v>364</v>
      </c>
      <c r="L887" t="s">
        <v>365</v>
      </c>
      <c r="M887">
        <v>3</v>
      </c>
      <c r="N887">
        <v>50.241</v>
      </c>
      <c r="O887">
        <v>0.47499999999999998</v>
      </c>
      <c r="P887">
        <v>7.5</v>
      </c>
      <c r="R887">
        <v>0.88400000000000001</v>
      </c>
      <c r="T887">
        <v>17.14</v>
      </c>
      <c r="U887">
        <v>17.082000000000001</v>
      </c>
      <c r="V887">
        <v>0.13300000000000001</v>
      </c>
      <c r="W887">
        <v>4.6180000000000003</v>
      </c>
      <c r="Y887">
        <v>5.1999999999999998E-2</v>
      </c>
      <c r="Z887">
        <v>0.82399999999999995</v>
      </c>
      <c r="AA887">
        <v>2E-3</v>
      </c>
    </row>
    <row r="888" spans="1:27" hidden="1" x14ac:dyDescent="0.3">
      <c r="A888" t="s">
        <v>3558</v>
      </c>
      <c r="B888" t="s">
        <v>3558</v>
      </c>
      <c r="C888" t="s">
        <v>3559</v>
      </c>
      <c r="D888" s="1" t="str">
        <f t="shared" si="101"/>
        <v>21:1191</v>
      </c>
      <c r="E888" s="1" t="str">
        <f t="shared" si="100"/>
        <v/>
      </c>
      <c r="H888" s="1" t="str">
        <f t="shared" si="99"/>
        <v>327</v>
      </c>
      <c r="K888" t="s">
        <v>364</v>
      </c>
      <c r="L888" t="s">
        <v>365</v>
      </c>
      <c r="M888">
        <v>3</v>
      </c>
      <c r="N888">
        <v>50.746000000000002</v>
      </c>
      <c r="O888">
        <v>0.48499999999999999</v>
      </c>
      <c r="P888">
        <v>7.673</v>
      </c>
      <c r="R888">
        <v>0.91400000000000003</v>
      </c>
      <c r="T888">
        <v>17.128</v>
      </c>
      <c r="U888">
        <v>17.122</v>
      </c>
      <c r="V888">
        <v>0.11899999999999999</v>
      </c>
      <c r="W888">
        <v>4.6849999999999996</v>
      </c>
      <c r="Y888">
        <v>0.05</v>
      </c>
      <c r="Z888">
        <v>0.80900000000000005</v>
      </c>
      <c r="AA888">
        <v>1E-3</v>
      </c>
    </row>
    <row r="889" spans="1:27" hidden="1" x14ac:dyDescent="0.3">
      <c r="A889" t="s">
        <v>3560</v>
      </c>
      <c r="B889" t="s">
        <v>3560</v>
      </c>
      <c r="C889" t="s">
        <v>3561</v>
      </c>
      <c r="D889" s="1" t="str">
        <f t="shared" si="101"/>
        <v>21:1191</v>
      </c>
      <c r="E889" s="1" t="str">
        <f t="shared" si="100"/>
        <v/>
      </c>
      <c r="H889" s="1" t="str">
        <f t="shared" si="99"/>
        <v>327</v>
      </c>
      <c r="K889" t="s">
        <v>364</v>
      </c>
      <c r="L889" t="s">
        <v>365</v>
      </c>
      <c r="M889">
        <v>3</v>
      </c>
      <c r="N889">
        <v>50.713999999999999</v>
      </c>
      <c r="O889">
        <v>0.48</v>
      </c>
      <c r="P889">
        <v>7.6539999999999999</v>
      </c>
      <c r="R889">
        <v>0.875</v>
      </c>
      <c r="T889">
        <v>17.242000000000001</v>
      </c>
      <c r="U889">
        <v>17.163</v>
      </c>
      <c r="V889">
        <v>0.125</v>
      </c>
      <c r="W889">
        <v>4.7060000000000004</v>
      </c>
      <c r="Y889">
        <v>0.05</v>
      </c>
      <c r="Z889">
        <v>0.81899999999999995</v>
      </c>
      <c r="AA889">
        <v>2E-3</v>
      </c>
    </row>
    <row r="890" spans="1:27" hidden="1" x14ac:dyDescent="0.3">
      <c r="A890" t="s">
        <v>3562</v>
      </c>
      <c r="B890" t="s">
        <v>3562</v>
      </c>
      <c r="C890" t="s">
        <v>3563</v>
      </c>
      <c r="D890" s="1" t="str">
        <f t="shared" si="101"/>
        <v>21:1191</v>
      </c>
      <c r="E890" s="1" t="str">
        <f t="shared" si="100"/>
        <v/>
      </c>
      <c r="H890" s="1" t="str">
        <f t="shared" si="99"/>
        <v>327</v>
      </c>
      <c r="K890" t="s">
        <v>364</v>
      </c>
      <c r="L890" t="s">
        <v>365</v>
      </c>
      <c r="M890">
        <v>3</v>
      </c>
      <c r="N890">
        <v>50.412999999999997</v>
      </c>
      <c r="O890">
        <v>0.48699999999999999</v>
      </c>
      <c r="P890">
        <v>7.6920000000000002</v>
      </c>
      <c r="R890">
        <v>0.88800000000000001</v>
      </c>
      <c r="T890">
        <v>17.146999999999998</v>
      </c>
      <c r="U890">
        <v>17.196999999999999</v>
      </c>
      <c r="V890">
        <v>0.13100000000000001</v>
      </c>
      <c r="W890">
        <v>4.6479999999999997</v>
      </c>
      <c r="Y890">
        <v>5.3999999999999999E-2</v>
      </c>
      <c r="Z890">
        <v>0.80400000000000005</v>
      </c>
      <c r="AA890">
        <v>2E-3</v>
      </c>
    </row>
    <row r="891" spans="1:27" hidden="1" x14ac:dyDescent="0.3">
      <c r="A891" t="s">
        <v>3564</v>
      </c>
      <c r="B891" t="s">
        <v>3564</v>
      </c>
      <c r="C891" t="s">
        <v>3565</v>
      </c>
      <c r="D891" s="1" t="str">
        <f t="shared" si="101"/>
        <v>21:1191</v>
      </c>
      <c r="E891" s="1" t="str">
        <f t="shared" si="100"/>
        <v/>
      </c>
      <c r="H891" s="1" t="str">
        <f t="shared" si="99"/>
        <v>327</v>
      </c>
      <c r="K891" t="s">
        <v>364</v>
      </c>
      <c r="L891" t="s">
        <v>365</v>
      </c>
      <c r="M891">
        <v>3</v>
      </c>
      <c r="N891">
        <v>50.29</v>
      </c>
      <c r="O891">
        <v>0.48699999999999999</v>
      </c>
      <c r="P891">
        <v>7.6289999999999996</v>
      </c>
      <c r="R891">
        <v>0.90200000000000002</v>
      </c>
      <c r="T891">
        <v>17.292000000000002</v>
      </c>
      <c r="U891">
        <v>17.187999999999999</v>
      </c>
      <c r="V891">
        <v>0.11799999999999999</v>
      </c>
      <c r="W891">
        <v>4.6529999999999996</v>
      </c>
      <c r="Y891">
        <v>4.9000000000000002E-2</v>
      </c>
      <c r="Z891">
        <v>0.81699999999999995</v>
      </c>
      <c r="AA891">
        <v>1E-3</v>
      </c>
    </row>
    <row r="892" spans="1:27" hidden="1" x14ac:dyDescent="0.3">
      <c r="A892" t="s">
        <v>3566</v>
      </c>
      <c r="B892" t="s">
        <v>3566</v>
      </c>
      <c r="C892" t="s">
        <v>3567</v>
      </c>
      <c r="D892" s="1" t="str">
        <f t="shared" si="101"/>
        <v>21:1191</v>
      </c>
      <c r="E892" s="1" t="str">
        <f t="shared" si="100"/>
        <v/>
      </c>
      <c r="H892" s="1" t="str">
        <f t="shared" si="99"/>
        <v>327</v>
      </c>
      <c r="K892" t="s">
        <v>364</v>
      </c>
      <c r="L892" t="s">
        <v>365</v>
      </c>
      <c r="M892">
        <v>3</v>
      </c>
      <c r="N892">
        <v>50.445999999999998</v>
      </c>
      <c r="O892">
        <v>0.48299999999999998</v>
      </c>
      <c r="P892">
        <v>7.6109999999999998</v>
      </c>
      <c r="R892">
        <v>0.89700000000000002</v>
      </c>
      <c r="T892">
        <v>17.231000000000002</v>
      </c>
      <c r="U892">
        <v>17.209</v>
      </c>
      <c r="V892">
        <v>0.13300000000000001</v>
      </c>
      <c r="W892">
        <v>4.6360000000000001</v>
      </c>
      <c r="Y892">
        <v>4.3999999999999997E-2</v>
      </c>
      <c r="Z892">
        <v>0.81499999999999995</v>
      </c>
      <c r="AA892">
        <v>2E-3</v>
      </c>
    </row>
    <row r="893" spans="1:27" hidden="1" x14ac:dyDescent="0.3">
      <c r="A893" t="s">
        <v>3568</v>
      </c>
      <c r="B893" t="s">
        <v>3568</v>
      </c>
      <c r="C893" t="s">
        <v>3569</v>
      </c>
      <c r="D893" s="1" t="str">
        <f t="shared" si="101"/>
        <v>21:1191</v>
      </c>
      <c r="E893" s="1" t="str">
        <f t="shared" si="100"/>
        <v/>
      </c>
      <c r="H893" s="1" t="str">
        <f t="shared" si="99"/>
        <v>327</v>
      </c>
      <c r="K893" t="s">
        <v>364</v>
      </c>
      <c r="L893" t="s">
        <v>365</v>
      </c>
      <c r="M893">
        <v>3</v>
      </c>
      <c r="N893">
        <v>50.502000000000002</v>
      </c>
      <c r="O893">
        <v>0.47699999999999998</v>
      </c>
      <c r="P893">
        <v>7.6879999999999997</v>
      </c>
      <c r="R893">
        <v>0.89900000000000002</v>
      </c>
      <c r="T893">
        <v>17.288</v>
      </c>
      <c r="U893">
        <v>17.052</v>
      </c>
      <c r="V893">
        <v>0.123</v>
      </c>
      <c r="W893">
        <v>4.6280000000000001</v>
      </c>
      <c r="Y893">
        <v>0.05</v>
      </c>
      <c r="Z893">
        <v>0.82299999999999995</v>
      </c>
      <c r="AA893">
        <v>3.0000000000000001E-3</v>
      </c>
    </row>
    <row r="894" spans="1:27" hidden="1" x14ac:dyDescent="0.3">
      <c r="A894" t="s">
        <v>3570</v>
      </c>
      <c r="B894" t="s">
        <v>3570</v>
      </c>
      <c r="C894" t="s">
        <v>3571</v>
      </c>
      <c r="D894" s="1" t="str">
        <f t="shared" si="101"/>
        <v>21:1191</v>
      </c>
      <c r="E894" s="1" t="str">
        <f t="shared" si="100"/>
        <v/>
      </c>
      <c r="H894" s="1" t="str">
        <f t="shared" si="99"/>
        <v>327</v>
      </c>
      <c r="K894" t="s">
        <v>364</v>
      </c>
      <c r="L894" t="s">
        <v>365</v>
      </c>
      <c r="M894">
        <v>3</v>
      </c>
      <c r="N894">
        <v>50.325000000000003</v>
      </c>
      <c r="O894">
        <v>0.49199999999999999</v>
      </c>
      <c r="P894">
        <v>7.601</v>
      </c>
      <c r="R894">
        <v>0.90400000000000003</v>
      </c>
      <c r="T894">
        <v>17.219000000000001</v>
      </c>
      <c r="U894">
        <v>17.233000000000001</v>
      </c>
      <c r="V894">
        <v>0.125</v>
      </c>
      <c r="W894">
        <v>4.6319999999999997</v>
      </c>
      <c r="Y894">
        <v>5.8000000000000003E-2</v>
      </c>
      <c r="Z894">
        <v>0.81599999999999995</v>
      </c>
      <c r="AA894">
        <v>3.0000000000000001E-3</v>
      </c>
    </row>
    <row r="895" spans="1:27" hidden="1" x14ac:dyDescent="0.3">
      <c r="A895" t="s">
        <v>3572</v>
      </c>
      <c r="B895" t="s">
        <v>3572</v>
      </c>
      <c r="C895" t="s">
        <v>3573</v>
      </c>
      <c r="D895" s="1" t="str">
        <f t="shared" si="101"/>
        <v>21:1191</v>
      </c>
      <c r="E895" s="1" t="str">
        <f t="shared" si="100"/>
        <v/>
      </c>
      <c r="H895" s="1" t="str">
        <f t="shared" si="99"/>
        <v>327</v>
      </c>
      <c r="K895" t="s">
        <v>364</v>
      </c>
      <c r="L895" t="s">
        <v>365</v>
      </c>
      <c r="M895">
        <v>3</v>
      </c>
      <c r="N895">
        <v>50.737000000000002</v>
      </c>
      <c r="O895">
        <v>0.47799999999999998</v>
      </c>
      <c r="P895">
        <v>7.57</v>
      </c>
      <c r="R895">
        <v>0.876</v>
      </c>
      <c r="T895">
        <v>17.09</v>
      </c>
      <c r="U895">
        <v>17.187000000000001</v>
      </c>
      <c r="V895">
        <v>0.124</v>
      </c>
      <c r="W895">
        <v>4.6420000000000003</v>
      </c>
      <c r="Y895">
        <v>0.05</v>
      </c>
      <c r="Z895">
        <v>0.82199999999999995</v>
      </c>
      <c r="AA895">
        <v>2E-3</v>
      </c>
    </row>
    <row r="896" spans="1:27" hidden="1" x14ac:dyDescent="0.3">
      <c r="A896" t="s">
        <v>3574</v>
      </c>
      <c r="B896" t="s">
        <v>3574</v>
      </c>
      <c r="C896" t="s">
        <v>3575</v>
      </c>
      <c r="D896" s="1" t="str">
        <f t="shared" si="101"/>
        <v>21:1191</v>
      </c>
      <c r="E896" s="1" t="str">
        <f t="shared" si="100"/>
        <v/>
      </c>
      <c r="H896" s="1" t="str">
        <f t="shared" si="99"/>
        <v>327</v>
      </c>
      <c r="K896" t="s">
        <v>364</v>
      </c>
      <c r="L896" t="s">
        <v>365</v>
      </c>
      <c r="M896">
        <v>3</v>
      </c>
      <c r="N896">
        <v>50.439</v>
      </c>
      <c r="O896">
        <v>0.48</v>
      </c>
      <c r="P896">
        <v>7.6779999999999999</v>
      </c>
      <c r="R896">
        <v>0.89200000000000002</v>
      </c>
      <c r="T896">
        <v>17.167999999999999</v>
      </c>
      <c r="U896">
        <v>17.114999999999998</v>
      </c>
      <c r="V896">
        <v>0.13</v>
      </c>
      <c r="W896">
        <v>4.6980000000000004</v>
      </c>
      <c r="Y896">
        <v>0.05</v>
      </c>
      <c r="Z896">
        <v>0.81499999999999995</v>
      </c>
      <c r="AA896">
        <v>1E-3</v>
      </c>
    </row>
    <row r="897" spans="1:27" hidden="1" x14ac:dyDescent="0.3">
      <c r="A897" t="s">
        <v>3576</v>
      </c>
      <c r="B897" t="s">
        <v>3576</v>
      </c>
      <c r="C897" t="s">
        <v>3577</v>
      </c>
      <c r="D897" s="1" t="str">
        <f t="shared" si="101"/>
        <v>21:1191</v>
      </c>
      <c r="E897" s="1" t="str">
        <f t="shared" si="100"/>
        <v/>
      </c>
      <c r="H897" s="1" t="str">
        <f t="shared" si="99"/>
        <v>327</v>
      </c>
      <c r="K897" t="s">
        <v>364</v>
      </c>
      <c r="L897" t="s">
        <v>365</v>
      </c>
      <c r="M897">
        <v>3</v>
      </c>
      <c r="N897">
        <v>50.531999999999996</v>
      </c>
      <c r="O897">
        <v>0.48399999999999999</v>
      </c>
      <c r="P897">
        <v>7.6139999999999999</v>
      </c>
      <c r="R897">
        <v>0.873</v>
      </c>
      <c r="T897">
        <v>17.173999999999999</v>
      </c>
      <c r="U897">
        <v>17.114000000000001</v>
      </c>
      <c r="V897">
        <v>0.125</v>
      </c>
      <c r="W897">
        <v>4.6589999999999998</v>
      </c>
      <c r="Y897">
        <v>4.9000000000000002E-2</v>
      </c>
      <c r="Z897">
        <v>0.82399999999999995</v>
      </c>
      <c r="AA897">
        <v>2E-3</v>
      </c>
    </row>
    <row r="898" spans="1:27" hidden="1" x14ac:dyDescent="0.3">
      <c r="A898" t="s">
        <v>3578</v>
      </c>
      <c r="B898" t="s">
        <v>3578</v>
      </c>
      <c r="C898" t="s">
        <v>3579</v>
      </c>
      <c r="D898" s="1" t="str">
        <f t="shared" si="101"/>
        <v>21:1191</v>
      </c>
      <c r="E898" s="1" t="str">
        <f t="shared" si="100"/>
        <v/>
      </c>
      <c r="H898" s="1" t="str">
        <f t="shared" si="99"/>
        <v>327</v>
      </c>
      <c r="K898" t="s">
        <v>364</v>
      </c>
      <c r="L898" t="s">
        <v>365</v>
      </c>
      <c r="M898">
        <v>3</v>
      </c>
      <c r="N898">
        <v>50.677999999999997</v>
      </c>
      <c r="O898">
        <v>0.47899999999999998</v>
      </c>
      <c r="P898">
        <v>7.5949999999999998</v>
      </c>
      <c r="R898">
        <v>0.89200000000000002</v>
      </c>
      <c r="T898">
        <v>17.242000000000001</v>
      </c>
      <c r="U898">
        <v>17.030999999999999</v>
      </c>
      <c r="V898">
        <v>0.122</v>
      </c>
      <c r="W898">
        <v>4.625</v>
      </c>
      <c r="Y898">
        <v>5.5E-2</v>
      </c>
      <c r="Z898">
        <v>0.81599999999999995</v>
      </c>
      <c r="AA898">
        <v>4.0000000000000001E-3</v>
      </c>
    </row>
    <row r="899" spans="1:27" hidden="1" x14ac:dyDescent="0.3">
      <c r="A899" t="s">
        <v>3580</v>
      </c>
      <c r="B899" t="s">
        <v>3580</v>
      </c>
      <c r="C899" t="s">
        <v>3581</v>
      </c>
      <c r="D899" s="1" t="str">
        <f t="shared" si="101"/>
        <v>21:1191</v>
      </c>
      <c r="E899" s="1" t="str">
        <f t="shared" si="100"/>
        <v/>
      </c>
      <c r="H899" s="1" t="str">
        <f t="shared" si="99"/>
        <v>327</v>
      </c>
      <c r="K899" t="s">
        <v>364</v>
      </c>
      <c r="L899" t="s">
        <v>365</v>
      </c>
      <c r="M899">
        <v>3</v>
      </c>
      <c r="N899">
        <v>50.668999999999997</v>
      </c>
      <c r="O899">
        <v>0.48499999999999999</v>
      </c>
      <c r="P899">
        <v>7.593</v>
      </c>
      <c r="R899">
        <v>0.90400000000000003</v>
      </c>
      <c r="T899">
        <v>17.134</v>
      </c>
      <c r="U899">
        <v>17.134</v>
      </c>
      <c r="V899">
        <v>0.13300000000000001</v>
      </c>
      <c r="W899">
        <v>4.6219999999999999</v>
      </c>
      <c r="Y899">
        <v>5.2999999999999999E-2</v>
      </c>
      <c r="Z899">
        <v>0.83199999999999996</v>
      </c>
      <c r="AA899">
        <v>2E-3</v>
      </c>
    </row>
    <row r="900" spans="1:27" hidden="1" x14ac:dyDescent="0.3">
      <c r="A900" t="s">
        <v>3582</v>
      </c>
      <c r="B900" t="s">
        <v>3582</v>
      </c>
      <c r="C900" t="s">
        <v>3583</v>
      </c>
      <c r="D900" s="1" t="str">
        <f t="shared" si="101"/>
        <v>21:1191</v>
      </c>
      <c r="E900" s="1" t="str">
        <f t="shared" si="100"/>
        <v/>
      </c>
      <c r="H900" s="1" t="str">
        <f t="shared" si="99"/>
        <v>327</v>
      </c>
      <c r="K900" t="s">
        <v>364</v>
      </c>
      <c r="L900" t="s">
        <v>365</v>
      </c>
      <c r="M900">
        <v>3</v>
      </c>
      <c r="N900">
        <v>50.68</v>
      </c>
      <c r="O900">
        <v>0.48299999999999998</v>
      </c>
      <c r="P900">
        <v>7.6520000000000001</v>
      </c>
      <c r="R900">
        <v>0.89400000000000002</v>
      </c>
      <c r="T900">
        <v>17.14</v>
      </c>
      <c r="U900">
        <v>17.11</v>
      </c>
      <c r="V900">
        <v>0.124</v>
      </c>
      <c r="W900">
        <v>4.6479999999999997</v>
      </c>
      <c r="Y900">
        <v>5.2999999999999999E-2</v>
      </c>
      <c r="Z900">
        <v>0.83399999999999996</v>
      </c>
      <c r="AA900">
        <v>1E-3</v>
      </c>
    </row>
    <row r="901" spans="1:27" hidden="1" x14ac:dyDescent="0.3">
      <c r="A901" t="s">
        <v>3584</v>
      </c>
      <c r="B901" t="s">
        <v>3584</v>
      </c>
      <c r="C901" t="s">
        <v>3585</v>
      </c>
      <c r="D901" s="1" t="str">
        <f t="shared" si="101"/>
        <v>21:1191</v>
      </c>
      <c r="E901" s="1" t="str">
        <f t="shared" si="100"/>
        <v/>
      </c>
      <c r="H901" s="1" t="str">
        <f t="shared" si="99"/>
        <v>327</v>
      </c>
      <c r="K901" t="s">
        <v>364</v>
      </c>
      <c r="L901" t="s">
        <v>365</v>
      </c>
      <c r="M901">
        <v>3</v>
      </c>
      <c r="N901">
        <v>50.383000000000003</v>
      </c>
      <c r="O901">
        <v>0.48099999999999998</v>
      </c>
      <c r="P901">
        <v>7.5860000000000003</v>
      </c>
      <c r="R901">
        <v>0.89600000000000002</v>
      </c>
      <c r="T901">
        <v>17.178000000000001</v>
      </c>
      <c r="U901">
        <v>17.116</v>
      </c>
      <c r="V901">
        <v>0.127</v>
      </c>
      <c r="W901">
        <v>4.6920000000000002</v>
      </c>
      <c r="Y901">
        <v>4.8000000000000001E-2</v>
      </c>
      <c r="Z901">
        <v>0.81899999999999995</v>
      </c>
      <c r="AA901">
        <v>3.0000000000000001E-3</v>
      </c>
    </row>
    <row r="902" spans="1:27" hidden="1" x14ac:dyDescent="0.3">
      <c r="A902" t="s">
        <v>3586</v>
      </c>
      <c r="B902" t="s">
        <v>3586</v>
      </c>
      <c r="C902" t="s">
        <v>3587</v>
      </c>
      <c r="D902" s="1" t="str">
        <f t="shared" si="101"/>
        <v>21:1191</v>
      </c>
      <c r="E902" s="1" t="str">
        <f t="shared" si="100"/>
        <v/>
      </c>
      <c r="H902" s="1" t="str">
        <f t="shared" si="99"/>
        <v>327</v>
      </c>
      <c r="K902" t="s">
        <v>364</v>
      </c>
      <c r="L902" t="s">
        <v>365</v>
      </c>
      <c r="M902">
        <v>3</v>
      </c>
      <c r="N902">
        <v>50.7</v>
      </c>
      <c r="O902">
        <v>0.47699999999999998</v>
      </c>
      <c r="P902">
        <v>7.5759999999999996</v>
      </c>
      <c r="R902">
        <v>0.90100000000000002</v>
      </c>
      <c r="T902">
        <v>17.247</v>
      </c>
      <c r="U902">
        <v>17.061</v>
      </c>
      <c r="V902">
        <v>0.128</v>
      </c>
      <c r="W902">
        <v>4.6230000000000002</v>
      </c>
      <c r="Y902">
        <v>5.0999999999999997E-2</v>
      </c>
      <c r="Z902">
        <v>0.82499999999999996</v>
      </c>
      <c r="AA902">
        <v>2E-3</v>
      </c>
    </row>
    <row r="903" spans="1:27" hidden="1" x14ac:dyDescent="0.3">
      <c r="A903" t="s">
        <v>3588</v>
      </c>
      <c r="B903" t="s">
        <v>3588</v>
      </c>
      <c r="C903" t="s">
        <v>3589</v>
      </c>
      <c r="D903" s="1" t="str">
        <f t="shared" si="101"/>
        <v>21:1191</v>
      </c>
      <c r="E903" s="1" t="str">
        <f t="shared" si="100"/>
        <v/>
      </c>
      <c r="H903" s="1" t="str">
        <f t="shared" si="99"/>
        <v>327</v>
      </c>
      <c r="K903" t="s">
        <v>364</v>
      </c>
      <c r="L903" t="s">
        <v>365</v>
      </c>
      <c r="M903">
        <v>3</v>
      </c>
      <c r="N903">
        <v>50.423000000000002</v>
      </c>
      <c r="O903">
        <v>0.47299999999999998</v>
      </c>
      <c r="P903">
        <v>7.6669999999999998</v>
      </c>
      <c r="R903">
        <v>0.88</v>
      </c>
      <c r="T903">
        <v>17.204000000000001</v>
      </c>
      <c r="U903">
        <v>17.125</v>
      </c>
      <c r="V903">
        <v>0.124</v>
      </c>
      <c r="W903">
        <v>4.6559999999999997</v>
      </c>
      <c r="Y903">
        <v>4.9000000000000002E-2</v>
      </c>
      <c r="Z903">
        <v>0.82499999999999996</v>
      </c>
      <c r="AA903">
        <v>1E-3</v>
      </c>
    </row>
    <row r="904" spans="1:27" hidden="1" x14ac:dyDescent="0.3">
      <c r="A904" t="s">
        <v>3590</v>
      </c>
      <c r="B904" t="s">
        <v>3590</v>
      </c>
      <c r="C904" t="s">
        <v>3591</v>
      </c>
      <c r="D904" s="1" t="str">
        <f t="shared" si="101"/>
        <v>21:1191</v>
      </c>
      <c r="E904" s="1" t="str">
        <f t="shared" si="100"/>
        <v/>
      </c>
      <c r="H904" s="1" t="str">
        <f t="shared" si="99"/>
        <v>327</v>
      </c>
      <c r="K904" t="s">
        <v>364</v>
      </c>
      <c r="L904" t="s">
        <v>365</v>
      </c>
      <c r="M904">
        <v>3</v>
      </c>
      <c r="N904">
        <v>50.488999999999997</v>
      </c>
      <c r="O904">
        <v>0.48599999999999999</v>
      </c>
      <c r="P904">
        <v>7.7569999999999997</v>
      </c>
      <c r="R904">
        <v>0.86899999999999999</v>
      </c>
      <c r="T904">
        <v>17.149000000000001</v>
      </c>
      <c r="U904">
        <v>17.151</v>
      </c>
      <c r="V904">
        <v>0.121</v>
      </c>
      <c r="W904">
        <v>4.6189999999999998</v>
      </c>
      <c r="Y904">
        <v>4.3999999999999997E-2</v>
      </c>
      <c r="Z904">
        <v>0.83299999999999996</v>
      </c>
      <c r="AA904">
        <v>4.0000000000000001E-3</v>
      </c>
    </row>
    <row r="905" spans="1:27" hidden="1" x14ac:dyDescent="0.3">
      <c r="A905" t="s">
        <v>3592</v>
      </c>
      <c r="B905" t="s">
        <v>3592</v>
      </c>
      <c r="C905" t="s">
        <v>3593</v>
      </c>
      <c r="D905" s="1" t="str">
        <f t="shared" si="101"/>
        <v>21:1191</v>
      </c>
      <c r="E905" s="1" t="str">
        <f t="shared" si="100"/>
        <v/>
      </c>
      <c r="H905" s="1" t="str">
        <f t="shared" si="99"/>
        <v>327</v>
      </c>
      <c r="K905" t="s">
        <v>364</v>
      </c>
      <c r="L905" t="s">
        <v>365</v>
      </c>
      <c r="M905">
        <v>3</v>
      </c>
      <c r="N905">
        <v>50.515000000000001</v>
      </c>
      <c r="O905">
        <v>0.48599999999999999</v>
      </c>
      <c r="P905">
        <v>7.58</v>
      </c>
      <c r="R905">
        <v>0.876</v>
      </c>
      <c r="T905">
        <v>17.27</v>
      </c>
      <c r="U905">
        <v>17.172999999999998</v>
      </c>
      <c r="V905">
        <v>0.124</v>
      </c>
      <c r="W905">
        <v>4.6559999999999997</v>
      </c>
      <c r="Y905">
        <v>5.0999999999999997E-2</v>
      </c>
      <c r="Z905">
        <v>0.83199999999999996</v>
      </c>
      <c r="AA905">
        <v>3.0000000000000001E-3</v>
      </c>
    </row>
    <row r="906" spans="1:27" hidden="1" x14ac:dyDescent="0.3">
      <c r="A906" t="s">
        <v>3594</v>
      </c>
      <c r="B906" t="s">
        <v>3594</v>
      </c>
      <c r="C906" t="s">
        <v>3595</v>
      </c>
      <c r="D906" s="1" t="str">
        <f t="shared" si="101"/>
        <v>21:1191</v>
      </c>
      <c r="E906" s="1" t="str">
        <f t="shared" si="100"/>
        <v/>
      </c>
      <c r="H906" s="1" t="str">
        <f t="shared" si="99"/>
        <v>327</v>
      </c>
      <c r="K906" t="s">
        <v>364</v>
      </c>
      <c r="L906" t="s">
        <v>365</v>
      </c>
      <c r="M906">
        <v>3</v>
      </c>
      <c r="N906">
        <v>50.518000000000001</v>
      </c>
      <c r="O906">
        <v>0.47299999999999998</v>
      </c>
      <c r="P906">
        <v>7.6920000000000002</v>
      </c>
      <c r="R906">
        <v>0.83799999999999997</v>
      </c>
      <c r="T906">
        <v>17.302</v>
      </c>
      <c r="U906">
        <v>17.09</v>
      </c>
      <c r="V906">
        <v>0.127</v>
      </c>
      <c r="W906">
        <v>4.5590000000000002</v>
      </c>
      <c r="Y906">
        <v>4.3999999999999997E-2</v>
      </c>
      <c r="Z906">
        <v>0.81599999999999995</v>
      </c>
      <c r="AA906">
        <v>2E-3</v>
      </c>
    </row>
    <row r="907" spans="1:27" hidden="1" x14ac:dyDescent="0.3">
      <c r="A907" t="s">
        <v>3596</v>
      </c>
      <c r="B907" t="s">
        <v>3596</v>
      </c>
      <c r="C907" t="s">
        <v>3597</v>
      </c>
      <c r="D907" s="1" t="str">
        <f t="shared" si="101"/>
        <v>21:1191</v>
      </c>
      <c r="E907" s="1" t="str">
        <f t="shared" si="100"/>
        <v/>
      </c>
      <c r="H907" s="1" t="str">
        <f t="shared" si="99"/>
        <v>327</v>
      </c>
      <c r="K907" t="s">
        <v>364</v>
      </c>
      <c r="L907" t="s">
        <v>365</v>
      </c>
      <c r="M907">
        <v>3</v>
      </c>
      <c r="N907">
        <v>50.645000000000003</v>
      </c>
      <c r="O907">
        <v>0.497</v>
      </c>
      <c r="P907">
        <v>7.6189999999999998</v>
      </c>
      <c r="R907">
        <v>0.91300000000000003</v>
      </c>
      <c r="T907">
        <v>17.247</v>
      </c>
      <c r="U907">
        <v>17.146999999999998</v>
      </c>
      <c r="V907">
        <v>0.126</v>
      </c>
      <c r="W907">
        <v>4.7480000000000002</v>
      </c>
      <c r="Y907">
        <v>4.4999999999999998E-2</v>
      </c>
      <c r="Z907">
        <v>0.82499999999999996</v>
      </c>
      <c r="AA907">
        <v>1E-3</v>
      </c>
    </row>
    <row r="908" spans="1:27" hidden="1" x14ac:dyDescent="0.3">
      <c r="A908" t="s">
        <v>3598</v>
      </c>
      <c r="B908" t="s">
        <v>3598</v>
      </c>
      <c r="C908" t="s">
        <v>3599</v>
      </c>
      <c r="D908" s="1" t="str">
        <f t="shared" si="101"/>
        <v>21:1191</v>
      </c>
      <c r="E908" s="1" t="str">
        <f t="shared" si="100"/>
        <v/>
      </c>
      <c r="H908" s="1" t="str">
        <f t="shared" ref="H908:H935" si="102">HYPERLINK("http://geochem.nrcan.gc.ca/cdogs/content/cr_/cr_00327_e.htm", "327")</f>
        <v>327</v>
      </c>
      <c r="K908" t="s">
        <v>364</v>
      </c>
      <c r="L908" t="s">
        <v>365</v>
      </c>
      <c r="M908">
        <v>3</v>
      </c>
      <c r="N908">
        <v>50.164000000000001</v>
      </c>
      <c r="O908">
        <v>0.47499999999999998</v>
      </c>
      <c r="P908">
        <v>7.5819999999999999</v>
      </c>
      <c r="R908">
        <v>0.874</v>
      </c>
      <c r="T908">
        <v>17.154</v>
      </c>
      <c r="U908">
        <v>17.097999999999999</v>
      </c>
      <c r="V908">
        <v>0.127</v>
      </c>
      <c r="W908">
        <v>4.6989999999999998</v>
      </c>
      <c r="Y908">
        <v>5.1999999999999998E-2</v>
      </c>
      <c r="Z908">
        <v>0.81599999999999995</v>
      </c>
      <c r="AA908">
        <v>3.0000000000000001E-3</v>
      </c>
    </row>
    <row r="909" spans="1:27" hidden="1" x14ac:dyDescent="0.3">
      <c r="A909" t="s">
        <v>3600</v>
      </c>
      <c r="B909" t="s">
        <v>3600</v>
      </c>
      <c r="C909" t="s">
        <v>3601</v>
      </c>
      <c r="D909" s="1" t="str">
        <f t="shared" si="101"/>
        <v>21:1191</v>
      </c>
      <c r="E909" s="1" t="str">
        <f t="shared" si="100"/>
        <v/>
      </c>
      <c r="H909" s="1" t="str">
        <f t="shared" si="102"/>
        <v>327</v>
      </c>
      <c r="K909" t="s">
        <v>364</v>
      </c>
      <c r="L909" t="s">
        <v>365</v>
      </c>
      <c r="M909">
        <v>3</v>
      </c>
      <c r="N909">
        <v>50.582000000000001</v>
      </c>
      <c r="O909">
        <v>0.49199999999999999</v>
      </c>
      <c r="P909">
        <v>7.5839999999999996</v>
      </c>
      <c r="R909">
        <v>0.84499999999999997</v>
      </c>
      <c r="T909">
        <v>17.204999999999998</v>
      </c>
      <c r="U909">
        <v>17.248999999999999</v>
      </c>
      <c r="V909">
        <v>0.13700000000000001</v>
      </c>
      <c r="W909">
        <v>4.6989999999999998</v>
      </c>
      <c r="Y909">
        <v>5.0999999999999997E-2</v>
      </c>
      <c r="Z909">
        <v>0.82099999999999995</v>
      </c>
      <c r="AA909">
        <v>2E-3</v>
      </c>
    </row>
    <row r="910" spans="1:27" hidden="1" x14ac:dyDescent="0.3">
      <c r="A910" t="s">
        <v>3602</v>
      </c>
      <c r="B910" t="s">
        <v>3602</v>
      </c>
      <c r="C910" t="s">
        <v>3603</v>
      </c>
      <c r="D910" s="1" t="str">
        <f t="shared" si="101"/>
        <v>21:1191</v>
      </c>
      <c r="E910" s="1" t="str">
        <f t="shared" si="100"/>
        <v/>
      </c>
      <c r="H910" s="1" t="str">
        <f t="shared" si="102"/>
        <v>327</v>
      </c>
      <c r="K910" t="s">
        <v>364</v>
      </c>
      <c r="L910" t="s">
        <v>365</v>
      </c>
      <c r="M910">
        <v>3</v>
      </c>
      <c r="N910">
        <v>50.24</v>
      </c>
      <c r="O910">
        <v>0.48499999999999999</v>
      </c>
      <c r="P910">
        <v>7.6429999999999998</v>
      </c>
      <c r="R910">
        <v>0.90600000000000003</v>
      </c>
      <c r="T910">
        <v>17.222000000000001</v>
      </c>
      <c r="U910">
        <v>17.094999999999999</v>
      </c>
      <c r="V910">
        <v>0.13200000000000001</v>
      </c>
      <c r="W910">
        <v>4.6909999999999998</v>
      </c>
      <c r="Y910">
        <v>5.2999999999999999E-2</v>
      </c>
      <c r="Z910">
        <v>0.81499999999999995</v>
      </c>
      <c r="AA910">
        <v>1E-3</v>
      </c>
    </row>
    <row r="911" spans="1:27" hidden="1" x14ac:dyDescent="0.3">
      <c r="A911" t="s">
        <v>3604</v>
      </c>
      <c r="B911" t="s">
        <v>3604</v>
      </c>
      <c r="C911" t="s">
        <v>3605</v>
      </c>
      <c r="D911" s="1" t="str">
        <f t="shared" si="101"/>
        <v>21:1191</v>
      </c>
      <c r="E911" s="1" t="str">
        <f t="shared" si="100"/>
        <v/>
      </c>
      <c r="H911" s="1" t="str">
        <f t="shared" si="102"/>
        <v>327</v>
      </c>
      <c r="K911" t="s">
        <v>364</v>
      </c>
      <c r="L911" t="s">
        <v>365</v>
      </c>
      <c r="M911">
        <v>3</v>
      </c>
      <c r="N911">
        <v>50.235999999999997</v>
      </c>
      <c r="O911">
        <v>0.48799999999999999</v>
      </c>
      <c r="P911">
        <v>7.5439999999999996</v>
      </c>
      <c r="R911">
        <v>0.91</v>
      </c>
      <c r="T911">
        <v>17.096</v>
      </c>
      <c r="U911">
        <v>17.172999999999998</v>
      </c>
      <c r="V911">
        <v>0.13200000000000001</v>
      </c>
      <c r="W911">
        <v>4.6219999999999999</v>
      </c>
      <c r="Y911">
        <v>0.05</v>
      </c>
      <c r="Z911">
        <v>0.82399999999999995</v>
      </c>
      <c r="AA911">
        <v>2E-3</v>
      </c>
    </row>
    <row r="912" spans="1:27" hidden="1" x14ac:dyDescent="0.3">
      <c r="A912" t="s">
        <v>3606</v>
      </c>
      <c r="B912" t="s">
        <v>3606</v>
      </c>
      <c r="C912" t="s">
        <v>3607</v>
      </c>
      <c r="D912" s="1" t="str">
        <f t="shared" si="101"/>
        <v>21:1191</v>
      </c>
      <c r="E912" s="1" t="str">
        <f t="shared" si="100"/>
        <v/>
      </c>
      <c r="H912" s="1" t="str">
        <f t="shared" si="102"/>
        <v>327</v>
      </c>
      <c r="K912" t="s">
        <v>364</v>
      </c>
      <c r="L912" t="s">
        <v>365</v>
      </c>
      <c r="M912">
        <v>3</v>
      </c>
      <c r="N912">
        <v>50.679000000000002</v>
      </c>
      <c r="O912">
        <v>0.48199999999999998</v>
      </c>
      <c r="P912">
        <v>7.5579999999999998</v>
      </c>
      <c r="R912">
        <v>0.91300000000000003</v>
      </c>
      <c r="T912">
        <v>17.103000000000002</v>
      </c>
      <c r="U912">
        <v>17.050999999999998</v>
      </c>
      <c r="V912">
        <v>0.122</v>
      </c>
      <c r="W912">
        <v>4.7329999999999997</v>
      </c>
      <c r="Y912">
        <v>5.0999999999999997E-2</v>
      </c>
      <c r="Z912">
        <v>0.83299999999999996</v>
      </c>
      <c r="AA912">
        <v>3.0000000000000001E-3</v>
      </c>
    </row>
    <row r="913" spans="1:27" hidden="1" x14ac:dyDescent="0.3">
      <c r="A913" t="s">
        <v>3608</v>
      </c>
      <c r="B913" t="s">
        <v>3608</v>
      </c>
      <c r="C913" t="s">
        <v>3609</v>
      </c>
      <c r="D913" s="1" t="str">
        <f t="shared" si="101"/>
        <v>21:1191</v>
      </c>
      <c r="E913" s="1" t="str">
        <f t="shared" si="100"/>
        <v/>
      </c>
      <c r="H913" s="1" t="str">
        <f t="shared" si="102"/>
        <v>327</v>
      </c>
      <c r="K913" t="s">
        <v>364</v>
      </c>
      <c r="L913" t="s">
        <v>365</v>
      </c>
      <c r="M913">
        <v>3</v>
      </c>
      <c r="N913">
        <v>50.509</v>
      </c>
      <c r="O913">
        <v>0.47899999999999998</v>
      </c>
      <c r="P913">
        <v>7.556</v>
      </c>
      <c r="R913">
        <v>0.88800000000000001</v>
      </c>
      <c r="T913">
        <v>17.167999999999999</v>
      </c>
      <c r="U913">
        <v>17.023</v>
      </c>
      <c r="V913">
        <v>0.121</v>
      </c>
      <c r="W913">
        <v>4.6630000000000003</v>
      </c>
      <c r="Y913">
        <v>4.9000000000000002E-2</v>
      </c>
      <c r="Z913">
        <v>0.81399999999999995</v>
      </c>
      <c r="AA913">
        <v>3.0000000000000001E-3</v>
      </c>
    </row>
    <row r="914" spans="1:27" hidden="1" x14ac:dyDescent="0.3">
      <c r="A914" t="s">
        <v>3610</v>
      </c>
      <c r="B914" t="s">
        <v>3610</v>
      </c>
      <c r="C914" t="s">
        <v>3611</v>
      </c>
      <c r="D914" s="1" t="str">
        <f t="shared" si="101"/>
        <v>21:1191</v>
      </c>
      <c r="E914" s="1" t="str">
        <f t="shared" ref="E914:E935" si="103">HYPERLINK("http://geochem.nrcan.gc.ca/cdogs/content/svy/svy_e.htm", "")</f>
        <v/>
      </c>
      <c r="H914" s="1" t="str">
        <f t="shared" si="102"/>
        <v>327</v>
      </c>
      <c r="K914" t="s">
        <v>364</v>
      </c>
      <c r="L914" t="s">
        <v>365</v>
      </c>
      <c r="M914">
        <v>3</v>
      </c>
      <c r="N914">
        <v>50.529000000000003</v>
      </c>
      <c r="O914">
        <v>0.47899999999999998</v>
      </c>
      <c r="P914">
        <v>7.5419999999999998</v>
      </c>
      <c r="R914">
        <v>0.89800000000000002</v>
      </c>
      <c r="T914">
        <v>17.207999999999998</v>
      </c>
      <c r="U914">
        <v>17.204999999999998</v>
      </c>
      <c r="V914">
        <v>0.13200000000000001</v>
      </c>
      <c r="W914">
        <v>4.6840000000000002</v>
      </c>
      <c r="Y914">
        <v>4.5999999999999999E-2</v>
      </c>
      <c r="Z914">
        <v>0.82299999999999995</v>
      </c>
      <c r="AA914">
        <v>1E-3</v>
      </c>
    </row>
    <row r="915" spans="1:27" hidden="1" x14ac:dyDescent="0.3">
      <c r="A915" t="s">
        <v>3612</v>
      </c>
      <c r="B915" t="s">
        <v>3612</v>
      </c>
      <c r="C915" t="s">
        <v>3613</v>
      </c>
      <c r="D915" s="1" t="str">
        <f t="shared" si="101"/>
        <v>21:1191</v>
      </c>
      <c r="E915" s="1" t="str">
        <f t="shared" si="103"/>
        <v/>
      </c>
      <c r="H915" s="1" t="str">
        <f t="shared" si="102"/>
        <v>327</v>
      </c>
      <c r="K915" t="s">
        <v>364</v>
      </c>
      <c r="L915" t="s">
        <v>365</v>
      </c>
      <c r="M915">
        <v>3</v>
      </c>
      <c r="N915">
        <v>50.488</v>
      </c>
      <c r="O915">
        <v>0.47799999999999998</v>
      </c>
      <c r="P915">
        <v>7.6070000000000002</v>
      </c>
      <c r="R915">
        <v>0.88300000000000001</v>
      </c>
      <c r="T915">
        <v>17.283999999999999</v>
      </c>
      <c r="U915">
        <v>17.132000000000001</v>
      </c>
      <c r="V915">
        <v>0.124</v>
      </c>
      <c r="W915">
        <v>4.63</v>
      </c>
      <c r="Y915">
        <v>5.3999999999999999E-2</v>
      </c>
      <c r="Z915">
        <v>0.81499999999999995</v>
      </c>
      <c r="AA915">
        <v>2E-3</v>
      </c>
    </row>
    <row r="916" spans="1:27" hidden="1" x14ac:dyDescent="0.3">
      <c r="A916" t="s">
        <v>3614</v>
      </c>
      <c r="B916" t="s">
        <v>3614</v>
      </c>
      <c r="C916" t="s">
        <v>3615</v>
      </c>
      <c r="D916" s="1" t="str">
        <f t="shared" si="101"/>
        <v>21:1191</v>
      </c>
      <c r="E916" s="1" t="str">
        <f t="shared" si="103"/>
        <v/>
      </c>
      <c r="H916" s="1" t="str">
        <f t="shared" si="102"/>
        <v>327</v>
      </c>
      <c r="K916" t="s">
        <v>364</v>
      </c>
      <c r="L916" t="s">
        <v>365</v>
      </c>
      <c r="M916">
        <v>3</v>
      </c>
      <c r="N916">
        <v>50.212000000000003</v>
      </c>
      <c r="O916">
        <v>0.48</v>
      </c>
      <c r="P916">
        <v>7.6740000000000004</v>
      </c>
      <c r="R916">
        <v>0.89</v>
      </c>
      <c r="T916">
        <v>17.234000000000002</v>
      </c>
      <c r="U916">
        <v>17.120999999999999</v>
      </c>
      <c r="V916">
        <v>0.13200000000000001</v>
      </c>
      <c r="W916">
        <v>4.6210000000000004</v>
      </c>
      <c r="Y916">
        <v>4.4999999999999998E-2</v>
      </c>
      <c r="Z916">
        <v>0.82</v>
      </c>
      <c r="AA916">
        <v>2E-3</v>
      </c>
    </row>
    <row r="917" spans="1:27" hidden="1" x14ac:dyDescent="0.3">
      <c r="A917" t="s">
        <v>3616</v>
      </c>
      <c r="B917" t="s">
        <v>3616</v>
      </c>
      <c r="C917" t="s">
        <v>3617</v>
      </c>
      <c r="D917" s="1" t="str">
        <f t="shared" si="101"/>
        <v>21:1191</v>
      </c>
      <c r="E917" s="1" t="str">
        <f t="shared" si="103"/>
        <v/>
      </c>
      <c r="H917" s="1" t="str">
        <f t="shared" si="102"/>
        <v>327</v>
      </c>
      <c r="K917" t="s">
        <v>364</v>
      </c>
      <c r="L917" t="s">
        <v>365</v>
      </c>
      <c r="M917">
        <v>3</v>
      </c>
      <c r="N917">
        <v>50.44</v>
      </c>
      <c r="O917">
        <v>0.48499999999999999</v>
      </c>
      <c r="P917">
        <v>7.6589999999999998</v>
      </c>
      <c r="R917">
        <v>0.89800000000000002</v>
      </c>
      <c r="T917">
        <v>17.266999999999999</v>
      </c>
      <c r="U917">
        <v>17.148</v>
      </c>
      <c r="V917">
        <v>0.129</v>
      </c>
      <c r="W917">
        <v>4.5780000000000003</v>
      </c>
      <c r="Y917">
        <v>4.9000000000000002E-2</v>
      </c>
      <c r="Z917">
        <v>0.82599999999999996</v>
      </c>
      <c r="AA917">
        <v>2E-3</v>
      </c>
    </row>
    <row r="918" spans="1:27" hidden="1" x14ac:dyDescent="0.3">
      <c r="A918" t="s">
        <v>3618</v>
      </c>
      <c r="B918" t="s">
        <v>3618</v>
      </c>
      <c r="C918" t="s">
        <v>3619</v>
      </c>
      <c r="D918" s="1" t="str">
        <f t="shared" si="101"/>
        <v>21:1191</v>
      </c>
      <c r="E918" s="1" t="str">
        <f t="shared" si="103"/>
        <v/>
      </c>
      <c r="H918" s="1" t="str">
        <f t="shared" si="102"/>
        <v>327</v>
      </c>
      <c r="K918" t="s">
        <v>364</v>
      </c>
      <c r="L918" t="s">
        <v>365</v>
      </c>
      <c r="M918">
        <v>3</v>
      </c>
      <c r="N918">
        <v>50.154000000000003</v>
      </c>
      <c r="O918">
        <v>0.48299999999999998</v>
      </c>
      <c r="P918">
        <v>7.6219999999999999</v>
      </c>
      <c r="R918">
        <v>0.88700000000000001</v>
      </c>
      <c r="T918">
        <v>17.248000000000001</v>
      </c>
      <c r="U918">
        <v>17.047000000000001</v>
      </c>
      <c r="V918">
        <v>0.125</v>
      </c>
      <c r="W918">
        <v>4.633</v>
      </c>
      <c r="Y918">
        <v>4.8000000000000001E-2</v>
      </c>
      <c r="Z918">
        <v>0.82499999999999996</v>
      </c>
      <c r="AA918">
        <v>2E-3</v>
      </c>
    </row>
    <row r="919" spans="1:27" hidden="1" x14ac:dyDescent="0.3">
      <c r="A919" t="s">
        <v>3620</v>
      </c>
      <c r="B919" t="s">
        <v>3620</v>
      </c>
      <c r="C919" t="s">
        <v>3621</v>
      </c>
      <c r="D919" s="1" t="str">
        <f t="shared" si="101"/>
        <v>21:1191</v>
      </c>
      <c r="E919" s="1" t="str">
        <f t="shared" si="103"/>
        <v/>
      </c>
      <c r="H919" s="1" t="str">
        <f t="shared" si="102"/>
        <v>327</v>
      </c>
      <c r="K919" t="s">
        <v>364</v>
      </c>
      <c r="L919" t="s">
        <v>365</v>
      </c>
      <c r="M919">
        <v>3</v>
      </c>
      <c r="N919">
        <v>50.433</v>
      </c>
      <c r="O919">
        <v>0.47599999999999998</v>
      </c>
      <c r="P919">
        <v>7.6429999999999998</v>
      </c>
      <c r="R919">
        <v>0.876</v>
      </c>
      <c r="T919">
        <v>17.265000000000001</v>
      </c>
      <c r="U919">
        <v>17.126999999999999</v>
      </c>
      <c r="V919">
        <v>0.13400000000000001</v>
      </c>
      <c r="W919">
        <v>4.625</v>
      </c>
      <c r="Y919">
        <v>5.0999999999999997E-2</v>
      </c>
      <c r="Z919">
        <v>0.81599999999999995</v>
      </c>
      <c r="AA919">
        <v>1E-3</v>
      </c>
    </row>
    <row r="920" spans="1:27" hidden="1" x14ac:dyDescent="0.3">
      <c r="A920" t="s">
        <v>3622</v>
      </c>
      <c r="B920" t="s">
        <v>3622</v>
      </c>
      <c r="C920" t="s">
        <v>3623</v>
      </c>
      <c r="D920" s="1" t="str">
        <f t="shared" si="101"/>
        <v>21:1191</v>
      </c>
      <c r="E920" s="1" t="str">
        <f t="shared" si="103"/>
        <v/>
      </c>
      <c r="H920" s="1" t="str">
        <f t="shared" si="102"/>
        <v>327</v>
      </c>
      <c r="K920" t="s">
        <v>364</v>
      </c>
      <c r="L920" t="s">
        <v>365</v>
      </c>
      <c r="M920">
        <v>3</v>
      </c>
      <c r="N920">
        <v>50.393999999999998</v>
      </c>
      <c r="O920">
        <v>0.48499999999999999</v>
      </c>
      <c r="P920">
        <v>7.6710000000000003</v>
      </c>
      <c r="R920">
        <v>0.91800000000000004</v>
      </c>
      <c r="T920">
        <v>17.463000000000001</v>
      </c>
      <c r="U920">
        <v>17.202999999999999</v>
      </c>
      <c r="V920">
        <v>0.13400000000000001</v>
      </c>
      <c r="W920">
        <v>4.6950000000000003</v>
      </c>
      <c r="Y920">
        <v>5.1999999999999998E-2</v>
      </c>
      <c r="Z920">
        <v>0.83099999999999996</v>
      </c>
      <c r="AA920">
        <v>3.0000000000000001E-3</v>
      </c>
    </row>
    <row r="921" spans="1:27" hidden="1" x14ac:dyDescent="0.3">
      <c r="A921" t="s">
        <v>3624</v>
      </c>
      <c r="B921" t="s">
        <v>3624</v>
      </c>
      <c r="C921" t="s">
        <v>3625</v>
      </c>
      <c r="D921" s="1" t="str">
        <f t="shared" si="101"/>
        <v>21:1191</v>
      </c>
      <c r="E921" s="1" t="str">
        <f t="shared" si="103"/>
        <v/>
      </c>
      <c r="H921" s="1" t="str">
        <f t="shared" si="102"/>
        <v>327</v>
      </c>
      <c r="K921" t="s">
        <v>364</v>
      </c>
      <c r="L921" t="s">
        <v>365</v>
      </c>
      <c r="M921">
        <v>3</v>
      </c>
      <c r="N921">
        <v>50.228000000000002</v>
      </c>
      <c r="O921">
        <v>0.47399999999999998</v>
      </c>
      <c r="P921">
        <v>7.6790000000000003</v>
      </c>
      <c r="R921">
        <v>0.89500000000000002</v>
      </c>
      <c r="T921">
        <v>17.225999999999999</v>
      </c>
      <c r="U921">
        <v>17.100999999999999</v>
      </c>
      <c r="V921">
        <v>0.12</v>
      </c>
      <c r="W921">
        <v>4.6980000000000004</v>
      </c>
      <c r="Y921">
        <v>4.4999999999999998E-2</v>
      </c>
      <c r="Z921">
        <v>0.81799999999999995</v>
      </c>
      <c r="AA921">
        <v>2E-3</v>
      </c>
    </row>
    <row r="922" spans="1:27" hidden="1" x14ac:dyDescent="0.3">
      <c r="A922" t="s">
        <v>3626</v>
      </c>
      <c r="B922" t="s">
        <v>3626</v>
      </c>
      <c r="C922" t="s">
        <v>3627</v>
      </c>
      <c r="D922" s="1" t="str">
        <f t="shared" si="101"/>
        <v>21:1191</v>
      </c>
      <c r="E922" s="1" t="str">
        <f t="shared" si="103"/>
        <v/>
      </c>
      <c r="H922" s="1" t="str">
        <f t="shared" si="102"/>
        <v>327</v>
      </c>
      <c r="K922" t="s">
        <v>364</v>
      </c>
      <c r="L922" t="s">
        <v>365</v>
      </c>
      <c r="M922">
        <v>3</v>
      </c>
      <c r="N922">
        <v>50.176000000000002</v>
      </c>
      <c r="O922">
        <v>0.48</v>
      </c>
      <c r="P922">
        <v>7.6379999999999999</v>
      </c>
      <c r="R922">
        <v>0.89400000000000002</v>
      </c>
      <c r="T922">
        <v>17.344000000000001</v>
      </c>
      <c r="U922">
        <v>17.117000000000001</v>
      </c>
      <c r="V922">
        <v>0.13800000000000001</v>
      </c>
      <c r="W922">
        <v>4.6120000000000001</v>
      </c>
      <c r="Y922">
        <v>5.1999999999999998E-2</v>
      </c>
      <c r="Z922">
        <v>0.81299999999999994</v>
      </c>
      <c r="AA922">
        <v>2E-3</v>
      </c>
    </row>
    <row r="923" spans="1:27" hidden="1" x14ac:dyDescent="0.3">
      <c r="A923" t="s">
        <v>3628</v>
      </c>
      <c r="B923" t="s">
        <v>3628</v>
      </c>
      <c r="C923" t="s">
        <v>3629</v>
      </c>
      <c r="D923" s="1" t="str">
        <f t="shared" si="101"/>
        <v>21:1191</v>
      </c>
      <c r="E923" s="1" t="str">
        <f t="shared" si="103"/>
        <v/>
      </c>
      <c r="H923" s="1" t="str">
        <f t="shared" si="102"/>
        <v>327</v>
      </c>
      <c r="K923" t="s">
        <v>364</v>
      </c>
      <c r="L923" t="s">
        <v>365</v>
      </c>
      <c r="M923">
        <v>3</v>
      </c>
      <c r="N923">
        <v>50.481000000000002</v>
      </c>
      <c r="O923">
        <v>0.47799999999999998</v>
      </c>
      <c r="P923">
        <v>7.7320000000000002</v>
      </c>
      <c r="R923">
        <v>0.88400000000000001</v>
      </c>
      <c r="T923">
        <v>17.36</v>
      </c>
      <c r="U923">
        <v>17.114000000000001</v>
      </c>
      <c r="V923">
        <v>0.13</v>
      </c>
      <c r="W923">
        <v>4.6550000000000002</v>
      </c>
      <c r="Y923">
        <v>5.1999999999999998E-2</v>
      </c>
      <c r="Z923">
        <v>0.82</v>
      </c>
      <c r="AA923">
        <v>3.0000000000000001E-3</v>
      </c>
    </row>
    <row r="924" spans="1:27" hidden="1" x14ac:dyDescent="0.3">
      <c r="A924" t="s">
        <v>3630</v>
      </c>
      <c r="B924" t="s">
        <v>3630</v>
      </c>
      <c r="C924" t="s">
        <v>3631</v>
      </c>
      <c r="D924" s="1" t="str">
        <f t="shared" si="101"/>
        <v>21:1191</v>
      </c>
      <c r="E924" s="1" t="str">
        <f t="shared" si="103"/>
        <v/>
      </c>
      <c r="H924" s="1" t="str">
        <f t="shared" si="102"/>
        <v>327</v>
      </c>
      <c r="K924" t="s">
        <v>364</v>
      </c>
      <c r="L924" t="s">
        <v>365</v>
      </c>
      <c r="M924">
        <v>3</v>
      </c>
      <c r="N924">
        <v>50.651000000000003</v>
      </c>
      <c r="O924">
        <v>0.49</v>
      </c>
      <c r="P924">
        <v>7.5949999999999998</v>
      </c>
      <c r="R924">
        <v>0.90300000000000002</v>
      </c>
      <c r="T924">
        <v>17.306999999999999</v>
      </c>
      <c r="U924">
        <v>17.134</v>
      </c>
      <c r="V924">
        <v>0.127</v>
      </c>
      <c r="W924">
        <v>4.6470000000000002</v>
      </c>
      <c r="Y924">
        <v>0.05</v>
      </c>
      <c r="Z924">
        <v>0.82699999999999996</v>
      </c>
      <c r="AA924">
        <v>1E-3</v>
      </c>
    </row>
    <row r="925" spans="1:27" hidden="1" x14ac:dyDescent="0.3">
      <c r="A925" t="s">
        <v>3632</v>
      </c>
      <c r="B925" t="s">
        <v>3632</v>
      </c>
      <c r="C925" t="s">
        <v>3633</v>
      </c>
      <c r="D925" s="1" t="str">
        <f t="shared" si="101"/>
        <v>21:1191</v>
      </c>
      <c r="E925" s="1" t="str">
        <f t="shared" si="103"/>
        <v/>
      </c>
      <c r="H925" s="1" t="str">
        <f t="shared" si="102"/>
        <v>327</v>
      </c>
      <c r="K925" t="s">
        <v>364</v>
      </c>
      <c r="L925" t="s">
        <v>365</v>
      </c>
      <c r="M925">
        <v>3</v>
      </c>
      <c r="N925">
        <v>50.679000000000002</v>
      </c>
      <c r="O925">
        <v>0.47</v>
      </c>
      <c r="P925">
        <v>7.7060000000000004</v>
      </c>
      <c r="R925">
        <v>0.88800000000000001</v>
      </c>
      <c r="T925">
        <v>17.393999999999998</v>
      </c>
      <c r="U925">
        <v>17.158000000000001</v>
      </c>
      <c r="V925">
        <v>0.13300000000000001</v>
      </c>
      <c r="W925">
        <v>4.6340000000000003</v>
      </c>
      <c r="Y925">
        <v>4.2999999999999997E-2</v>
      </c>
      <c r="Z925">
        <v>0.82099999999999995</v>
      </c>
      <c r="AA925">
        <v>1E-3</v>
      </c>
    </row>
    <row r="926" spans="1:27" hidden="1" x14ac:dyDescent="0.3">
      <c r="A926" t="s">
        <v>3634</v>
      </c>
      <c r="B926" t="s">
        <v>3634</v>
      </c>
      <c r="C926" t="s">
        <v>3635</v>
      </c>
      <c r="D926" s="1" t="str">
        <f t="shared" si="101"/>
        <v>21:1191</v>
      </c>
      <c r="E926" s="1" t="str">
        <f t="shared" si="103"/>
        <v/>
      </c>
      <c r="H926" s="1" t="str">
        <f t="shared" si="102"/>
        <v>327</v>
      </c>
      <c r="K926" t="s">
        <v>364</v>
      </c>
      <c r="L926" t="s">
        <v>365</v>
      </c>
      <c r="M926">
        <v>3</v>
      </c>
      <c r="N926">
        <v>50.478000000000002</v>
      </c>
      <c r="O926">
        <v>0.47599999999999998</v>
      </c>
      <c r="P926">
        <v>7.6550000000000002</v>
      </c>
      <c r="R926">
        <v>0.89100000000000001</v>
      </c>
      <c r="T926">
        <v>17.183</v>
      </c>
      <c r="U926">
        <v>17.138000000000002</v>
      </c>
      <c r="V926">
        <v>0.13400000000000001</v>
      </c>
      <c r="W926">
        <v>4.6239999999999997</v>
      </c>
      <c r="Y926">
        <v>5.1999999999999998E-2</v>
      </c>
      <c r="Z926">
        <v>0.82799999999999996</v>
      </c>
      <c r="AA926">
        <v>2E-3</v>
      </c>
    </row>
    <row r="927" spans="1:27" hidden="1" x14ac:dyDescent="0.3">
      <c r="A927" t="s">
        <v>3636</v>
      </c>
      <c r="B927" t="s">
        <v>3636</v>
      </c>
      <c r="C927" t="s">
        <v>3637</v>
      </c>
      <c r="D927" s="1" t="str">
        <f t="shared" si="101"/>
        <v>21:1191</v>
      </c>
      <c r="E927" s="1" t="str">
        <f t="shared" si="103"/>
        <v/>
      </c>
      <c r="H927" s="1" t="str">
        <f t="shared" si="102"/>
        <v>327</v>
      </c>
      <c r="K927" t="s">
        <v>364</v>
      </c>
      <c r="L927" t="s">
        <v>365</v>
      </c>
      <c r="M927">
        <v>3</v>
      </c>
      <c r="N927">
        <v>50.494999999999997</v>
      </c>
      <c r="O927">
        <v>0.47599999999999998</v>
      </c>
      <c r="P927">
        <v>7.5890000000000004</v>
      </c>
      <c r="R927">
        <v>0.879</v>
      </c>
      <c r="T927">
        <v>17.315000000000001</v>
      </c>
      <c r="U927">
        <v>17.094000000000001</v>
      </c>
      <c r="V927">
        <v>0.123</v>
      </c>
      <c r="W927">
        <v>4.5999999999999996</v>
      </c>
      <c r="Y927">
        <v>4.9000000000000002E-2</v>
      </c>
      <c r="Z927">
        <v>0.82899999999999996</v>
      </c>
      <c r="AA927">
        <v>2E-3</v>
      </c>
    </row>
    <row r="928" spans="1:27" hidden="1" x14ac:dyDescent="0.3">
      <c r="A928" t="s">
        <v>3638</v>
      </c>
      <c r="B928" t="s">
        <v>3638</v>
      </c>
      <c r="C928" t="s">
        <v>3639</v>
      </c>
      <c r="D928" s="1" t="str">
        <f t="shared" si="101"/>
        <v>21:1191</v>
      </c>
      <c r="E928" s="1" t="str">
        <f t="shared" si="103"/>
        <v/>
      </c>
      <c r="H928" s="1" t="str">
        <f t="shared" si="102"/>
        <v>327</v>
      </c>
      <c r="K928" t="s">
        <v>364</v>
      </c>
      <c r="L928" t="s">
        <v>365</v>
      </c>
      <c r="M928">
        <v>3</v>
      </c>
      <c r="N928">
        <v>50.311</v>
      </c>
      <c r="O928">
        <v>0.47799999999999998</v>
      </c>
      <c r="P928">
        <v>7.6769999999999996</v>
      </c>
      <c r="R928">
        <v>0.88300000000000001</v>
      </c>
      <c r="T928">
        <v>17.349</v>
      </c>
      <c r="U928">
        <v>17.122</v>
      </c>
      <c r="V928">
        <v>0.122</v>
      </c>
      <c r="W928">
        <v>4.5919999999999996</v>
      </c>
      <c r="Y928">
        <v>5.1999999999999998E-2</v>
      </c>
      <c r="Z928">
        <v>0.81599999999999995</v>
      </c>
      <c r="AA928">
        <v>3.0000000000000001E-3</v>
      </c>
    </row>
    <row r="929" spans="1:27" hidden="1" x14ac:dyDescent="0.3">
      <c r="A929" t="s">
        <v>3640</v>
      </c>
      <c r="B929" t="s">
        <v>3640</v>
      </c>
      <c r="C929" t="s">
        <v>3641</v>
      </c>
      <c r="D929" s="1" t="str">
        <f t="shared" si="101"/>
        <v>21:1191</v>
      </c>
      <c r="E929" s="1" t="str">
        <f t="shared" si="103"/>
        <v/>
      </c>
      <c r="H929" s="1" t="str">
        <f t="shared" si="102"/>
        <v>327</v>
      </c>
      <c r="K929" t="s">
        <v>364</v>
      </c>
      <c r="L929" t="s">
        <v>365</v>
      </c>
      <c r="M929">
        <v>3</v>
      </c>
      <c r="N929">
        <v>50.406999999999996</v>
      </c>
      <c r="O929">
        <v>0.48099999999999998</v>
      </c>
      <c r="P929">
        <v>7.6950000000000003</v>
      </c>
      <c r="R929">
        <v>0.878</v>
      </c>
      <c r="T929">
        <v>17.213999999999999</v>
      </c>
      <c r="U929">
        <v>17.004999999999999</v>
      </c>
      <c r="V929">
        <v>0.121</v>
      </c>
      <c r="W929">
        <v>4.5819999999999999</v>
      </c>
      <c r="Y929">
        <v>4.5999999999999999E-2</v>
      </c>
      <c r="Z929">
        <v>0.80300000000000005</v>
      </c>
      <c r="AA929">
        <v>2E-3</v>
      </c>
    </row>
    <row r="930" spans="1:27" hidden="1" x14ac:dyDescent="0.3">
      <c r="A930" t="s">
        <v>3642</v>
      </c>
      <c r="B930" t="s">
        <v>3642</v>
      </c>
      <c r="C930" t="s">
        <v>3643</v>
      </c>
      <c r="D930" s="1" t="str">
        <f t="shared" si="101"/>
        <v>21:1191</v>
      </c>
      <c r="E930" s="1" t="str">
        <f t="shared" si="103"/>
        <v/>
      </c>
      <c r="H930" s="1" t="str">
        <f t="shared" si="102"/>
        <v>327</v>
      </c>
      <c r="K930" t="s">
        <v>364</v>
      </c>
      <c r="L930" t="s">
        <v>365</v>
      </c>
      <c r="M930">
        <v>3</v>
      </c>
      <c r="N930">
        <v>50.473999999999997</v>
      </c>
      <c r="O930">
        <v>0.48199999999999998</v>
      </c>
      <c r="P930">
        <v>7.6580000000000004</v>
      </c>
      <c r="R930">
        <v>0.88700000000000001</v>
      </c>
      <c r="T930">
        <v>17.428999999999998</v>
      </c>
      <c r="U930">
        <v>16.949000000000002</v>
      </c>
      <c r="V930">
        <v>0.123</v>
      </c>
      <c r="W930">
        <v>4.6449999999999996</v>
      </c>
      <c r="Y930">
        <v>4.3999999999999997E-2</v>
      </c>
      <c r="Z930">
        <v>0.81599999999999995</v>
      </c>
      <c r="AA930">
        <v>1E-3</v>
      </c>
    </row>
    <row r="931" spans="1:27" hidden="1" x14ac:dyDescent="0.3">
      <c r="A931" t="s">
        <v>3644</v>
      </c>
      <c r="B931" t="s">
        <v>3644</v>
      </c>
      <c r="C931" t="s">
        <v>3645</v>
      </c>
      <c r="D931" s="1" t="str">
        <f t="shared" si="101"/>
        <v>21:1191</v>
      </c>
      <c r="E931" s="1" t="str">
        <f t="shared" si="103"/>
        <v/>
      </c>
      <c r="H931" s="1" t="str">
        <f t="shared" si="102"/>
        <v>327</v>
      </c>
      <c r="K931" t="s">
        <v>364</v>
      </c>
      <c r="L931" t="s">
        <v>365</v>
      </c>
      <c r="M931">
        <v>3</v>
      </c>
      <c r="N931">
        <v>50.56</v>
      </c>
      <c r="O931">
        <v>0.48399999999999999</v>
      </c>
      <c r="P931">
        <v>7.6779999999999999</v>
      </c>
      <c r="R931">
        <v>0.86699999999999999</v>
      </c>
      <c r="T931">
        <v>17.350000000000001</v>
      </c>
      <c r="U931">
        <v>17.081</v>
      </c>
      <c r="V931">
        <v>0.122</v>
      </c>
      <c r="W931">
        <v>4.5780000000000003</v>
      </c>
      <c r="Y931">
        <v>4.2000000000000003E-2</v>
      </c>
      <c r="Z931">
        <v>0.83499999999999996</v>
      </c>
      <c r="AA931">
        <v>3.0000000000000001E-3</v>
      </c>
    </row>
    <row r="932" spans="1:27" hidden="1" x14ac:dyDescent="0.3">
      <c r="A932" t="s">
        <v>3646</v>
      </c>
      <c r="B932" t="s">
        <v>3646</v>
      </c>
      <c r="C932" t="s">
        <v>3647</v>
      </c>
      <c r="D932" s="1" t="str">
        <f t="shared" si="101"/>
        <v>21:1191</v>
      </c>
      <c r="E932" s="1" t="str">
        <f t="shared" si="103"/>
        <v/>
      </c>
      <c r="H932" s="1" t="str">
        <f t="shared" si="102"/>
        <v>327</v>
      </c>
      <c r="K932" t="s">
        <v>364</v>
      </c>
      <c r="L932" t="s">
        <v>365</v>
      </c>
      <c r="M932">
        <v>3</v>
      </c>
      <c r="N932">
        <v>50.445</v>
      </c>
      <c r="O932">
        <v>0.48299999999999998</v>
      </c>
      <c r="P932">
        <v>7.6849999999999996</v>
      </c>
      <c r="R932">
        <v>0.90900000000000003</v>
      </c>
      <c r="T932">
        <v>17.341999999999999</v>
      </c>
      <c r="U932">
        <v>17.062000000000001</v>
      </c>
      <c r="V932">
        <v>0.121</v>
      </c>
      <c r="W932">
        <v>4.681</v>
      </c>
      <c r="Y932">
        <v>4.3999999999999997E-2</v>
      </c>
      <c r="Z932">
        <v>0.83299999999999996</v>
      </c>
      <c r="AA932">
        <v>5.0000000000000001E-3</v>
      </c>
    </row>
    <row r="933" spans="1:27" hidden="1" x14ac:dyDescent="0.3">
      <c r="A933" t="s">
        <v>3648</v>
      </c>
      <c r="B933" t="s">
        <v>3648</v>
      </c>
      <c r="C933" t="s">
        <v>3649</v>
      </c>
      <c r="D933" s="1" t="str">
        <f t="shared" si="101"/>
        <v>21:1191</v>
      </c>
      <c r="E933" s="1" t="str">
        <f t="shared" si="103"/>
        <v/>
      </c>
      <c r="H933" s="1" t="str">
        <f t="shared" si="102"/>
        <v>327</v>
      </c>
      <c r="K933" t="s">
        <v>364</v>
      </c>
      <c r="L933" t="s">
        <v>365</v>
      </c>
      <c r="M933">
        <v>3</v>
      </c>
      <c r="N933">
        <v>50.198999999999998</v>
      </c>
      <c r="O933">
        <v>0.47899999999999998</v>
      </c>
      <c r="P933">
        <v>7.5810000000000004</v>
      </c>
      <c r="R933">
        <v>0.89</v>
      </c>
      <c r="T933">
        <v>17.27</v>
      </c>
      <c r="U933">
        <v>17.055</v>
      </c>
      <c r="V933">
        <v>0.124</v>
      </c>
      <c r="W933">
        <v>4.6310000000000002</v>
      </c>
      <c r="Y933">
        <v>4.2999999999999997E-2</v>
      </c>
      <c r="Z933">
        <v>0.82299999999999995</v>
      </c>
      <c r="AA933">
        <v>3.0000000000000001E-3</v>
      </c>
    </row>
    <row r="934" spans="1:27" hidden="1" x14ac:dyDescent="0.3">
      <c r="A934" t="s">
        <v>3650</v>
      </c>
      <c r="B934" t="s">
        <v>3650</v>
      </c>
      <c r="C934" t="s">
        <v>3651</v>
      </c>
      <c r="D934" s="1" t="str">
        <f t="shared" si="101"/>
        <v>21:1191</v>
      </c>
      <c r="E934" s="1" t="str">
        <f t="shared" si="103"/>
        <v/>
      </c>
      <c r="H934" s="1" t="str">
        <f t="shared" si="102"/>
        <v>327</v>
      </c>
      <c r="K934" t="s">
        <v>364</v>
      </c>
      <c r="L934" t="s">
        <v>365</v>
      </c>
      <c r="M934">
        <v>3</v>
      </c>
      <c r="N934">
        <v>50.496000000000002</v>
      </c>
      <c r="O934">
        <v>0.47799999999999998</v>
      </c>
      <c r="P934">
        <v>7.718</v>
      </c>
      <c r="R934">
        <v>0.88500000000000001</v>
      </c>
      <c r="T934">
        <v>17.385999999999999</v>
      </c>
      <c r="U934">
        <v>17.183</v>
      </c>
      <c r="V934">
        <v>0.128</v>
      </c>
      <c r="W934">
        <v>4.6749999999999998</v>
      </c>
      <c r="Y934">
        <v>5.0999999999999997E-2</v>
      </c>
      <c r="Z934">
        <v>0.83199999999999996</v>
      </c>
      <c r="AA934">
        <v>1E-3</v>
      </c>
    </row>
    <row r="935" spans="1:27" hidden="1" x14ac:dyDescent="0.3">
      <c r="A935" t="s">
        <v>3652</v>
      </c>
      <c r="B935" t="s">
        <v>3652</v>
      </c>
      <c r="C935" t="s">
        <v>3653</v>
      </c>
      <c r="D935" s="1" t="str">
        <f t="shared" si="101"/>
        <v>21:1191</v>
      </c>
      <c r="E935" s="1" t="str">
        <f t="shared" si="103"/>
        <v/>
      </c>
      <c r="H935" s="1" t="str">
        <f t="shared" si="102"/>
        <v>327</v>
      </c>
      <c r="K935" t="s">
        <v>364</v>
      </c>
      <c r="L935" t="s">
        <v>365</v>
      </c>
      <c r="M935">
        <v>3</v>
      </c>
      <c r="N935">
        <v>50.539000000000001</v>
      </c>
      <c r="O935">
        <v>0.48699999999999999</v>
      </c>
      <c r="P935">
        <v>7.6689999999999996</v>
      </c>
      <c r="R935">
        <v>0.89300000000000002</v>
      </c>
      <c r="T935">
        <v>17.257000000000001</v>
      </c>
      <c r="U935">
        <v>17.123999999999999</v>
      </c>
      <c r="V935">
        <v>0.129</v>
      </c>
      <c r="W935">
        <v>4.6429999999999998</v>
      </c>
      <c r="Y935">
        <v>0.05</v>
      </c>
      <c r="Z935">
        <v>0.82699999999999996</v>
      </c>
      <c r="AA935">
        <v>1E-3</v>
      </c>
    </row>
    <row r="936" spans="1:27" x14ac:dyDescent="0.3">
      <c r="A936" t="s">
        <v>3654</v>
      </c>
      <c r="B936" t="s">
        <v>3655</v>
      </c>
      <c r="C936" t="s">
        <v>3656</v>
      </c>
      <c r="D936" s="1" t="str">
        <f t="shared" si="101"/>
        <v>21:1191</v>
      </c>
      <c r="E936" s="1" t="str">
        <f t="shared" ref="E936:E945" si="104">HYPERLINK("http://geochem.nrcan.gc.ca/cdogs/content/svy/svy210387_e.htm", "21:0387")</f>
        <v>21:0387</v>
      </c>
      <c r="F936" t="s">
        <v>2172</v>
      </c>
      <c r="G936" t="s">
        <v>3657</v>
      </c>
      <c r="I936">
        <v>65.4782194</v>
      </c>
      <c r="J936">
        <v>-88.2321922</v>
      </c>
      <c r="K936" s="1" t="str">
        <f t="shared" ref="K936:K945" si="105">HYPERLINK("http://geochem.nrcan.gc.ca/cdogs/content/kwd/kwd020044_e.htm", "Till")</f>
        <v>Till</v>
      </c>
      <c r="L936" s="1" t="str">
        <f t="shared" ref="L936:L945" si="106">HYPERLINK("http://geochem.nrcan.gc.ca/cdogs/content/kwd/kwd080107_e.htm", "Grain Mount: 0.25 – 0.50 mm (carbon coated)")</f>
        <v>Grain Mount: 0.25 – 0.50 mm (carbon coated)</v>
      </c>
      <c r="M936">
        <v>1</v>
      </c>
      <c r="N936">
        <v>42.183999999999997</v>
      </c>
      <c r="O936">
        <v>0.56499999999999995</v>
      </c>
      <c r="P936">
        <v>20.253</v>
      </c>
      <c r="Q936">
        <v>4.2999999999999997E-2</v>
      </c>
      <c r="R936">
        <v>3.4489999999999998</v>
      </c>
      <c r="T936">
        <v>21.492999999999999</v>
      </c>
      <c r="U936">
        <v>4.9589999999999996</v>
      </c>
      <c r="V936">
        <v>0.26500000000000001</v>
      </c>
      <c r="W936">
        <v>7.0570000000000004</v>
      </c>
      <c r="Z936">
        <v>4.9000000000000002E-2</v>
      </c>
      <c r="AA936">
        <v>1E-3</v>
      </c>
    </row>
    <row r="937" spans="1:27" x14ac:dyDescent="0.3">
      <c r="A937" t="s">
        <v>3658</v>
      </c>
      <c r="B937" t="s">
        <v>3659</v>
      </c>
      <c r="C937" t="s">
        <v>3660</v>
      </c>
      <c r="D937" s="1" t="str">
        <f t="shared" si="101"/>
        <v>21:1191</v>
      </c>
      <c r="E937" s="1" t="str">
        <f t="shared" si="104"/>
        <v>21:0387</v>
      </c>
      <c r="F937" t="s">
        <v>3661</v>
      </c>
      <c r="G937" t="s">
        <v>3662</v>
      </c>
      <c r="I937">
        <v>66.2423924</v>
      </c>
      <c r="J937">
        <v>-90.874634999999998</v>
      </c>
      <c r="K937" s="1" t="str">
        <f t="shared" si="105"/>
        <v>Till</v>
      </c>
      <c r="L937" s="1" t="str">
        <f t="shared" si="106"/>
        <v>Grain Mount: 0.25 – 0.50 mm (carbon coated)</v>
      </c>
      <c r="M937">
        <v>1</v>
      </c>
      <c r="N937">
        <v>36.01</v>
      </c>
      <c r="O937">
        <v>1E-3</v>
      </c>
      <c r="P937">
        <v>20.545000000000002</v>
      </c>
      <c r="Q937">
        <v>1E-3</v>
      </c>
      <c r="R937">
        <v>3.0000000000000001E-3</v>
      </c>
      <c r="T937">
        <v>0.59899999999999998</v>
      </c>
      <c r="U937">
        <v>0.74</v>
      </c>
      <c r="V937">
        <v>11.465</v>
      </c>
      <c r="W937">
        <v>30.48</v>
      </c>
      <c r="Z937">
        <v>2.1000000000000001E-2</v>
      </c>
      <c r="AA937">
        <v>1E-3</v>
      </c>
    </row>
    <row r="938" spans="1:27" x14ac:dyDescent="0.3">
      <c r="A938" t="s">
        <v>3663</v>
      </c>
      <c r="B938" t="s">
        <v>3664</v>
      </c>
      <c r="C938" t="s">
        <v>3665</v>
      </c>
      <c r="D938" s="1" t="str">
        <f t="shared" si="101"/>
        <v>21:1191</v>
      </c>
      <c r="E938" s="1" t="str">
        <f t="shared" si="104"/>
        <v>21:0387</v>
      </c>
      <c r="F938" t="s">
        <v>3661</v>
      </c>
      <c r="G938" t="s">
        <v>3666</v>
      </c>
      <c r="I938">
        <v>66.2423924</v>
      </c>
      <c r="J938">
        <v>-90.874634999999998</v>
      </c>
      <c r="K938" s="1" t="str">
        <f t="shared" si="105"/>
        <v>Till</v>
      </c>
      <c r="L938" s="1" t="str">
        <f t="shared" si="106"/>
        <v>Grain Mount: 0.25 – 0.50 mm (carbon coated)</v>
      </c>
      <c r="M938">
        <v>1</v>
      </c>
      <c r="N938">
        <v>36.634999999999998</v>
      </c>
      <c r="O938">
        <v>2.5000000000000001E-2</v>
      </c>
      <c r="P938">
        <v>20.300999999999998</v>
      </c>
      <c r="Q938">
        <v>4.0000000000000001E-3</v>
      </c>
      <c r="R938">
        <v>1E-3</v>
      </c>
      <c r="T938">
        <v>0.98499999999999999</v>
      </c>
      <c r="U938">
        <v>5.0670000000000002</v>
      </c>
      <c r="V938">
        <v>14.396000000000001</v>
      </c>
      <c r="W938">
        <v>22.481999999999999</v>
      </c>
      <c r="Z938">
        <v>1.2999999999999999E-2</v>
      </c>
      <c r="AA938">
        <v>1E-3</v>
      </c>
    </row>
    <row r="939" spans="1:27" x14ac:dyDescent="0.3">
      <c r="A939" t="s">
        <v>3667</v>
      </c>
      <c r="B939" t="s">
        <v>3668</v>
      </c>
      <c r="C939" t="s">
        <v>3669</v>
      </c>
      <c r="D939" s="1" t="str">
        <f t="shared" si="101"/>
        <v>21:1191</v>
      </c>
      <c r="E939" s="1" t="str">
        <f t="shared" si="104"/>
        <v>21:0387</v>
      </c>
      <c r="F939" t="s">
        <v>3661</v>
      </c>
      <c r="G939" t="s">
        <v>3670</v>
      </c>
      <c r="I939">
        <v>66.2423924</v>
      </c>
      <c r="J939">
        <v>-90.874634999999998</v>
      </c>
      <c r="K939" s="1" t="str">
        <f t="shared" si="105"/>
        <v>Till</v>
      </c>
      <c r="L939" s="1" t="str">
        <f t="shared" si="106"/>
        <v>Grain Mount: 0.25 – 0.50 mm (carbon coated)</v>
      </c>
      <c r="M939">
        <v>1</v>
      </c>
      <c r="N939">
        <v>36.353000000000002</v>
      </c>
      <c r="O939">
        <v>4.1000000000000002E-2</v>
      </c>
      <c r="P939">
        <v>20.251000000000001</v>
      </c>
      <c r="Q939">
        <v>1E-3</v>
      </c>
      <c r="R939">
        <v>5.0000000000000001E-3</v>
      </c>
      <c r="T939">
        <v>1.4039999999999999</v>
      </c>
      <c r="U939">
        <v>1.355</v>
      </c>
      <c r="V939">
        <v>15.170999999999999</v>
      </c>
      <c r="W939">
        <v>24.922000000000001</v>
      </c>
      <c r="Z939">
        <v>1.9E-2</v>
      </c>
      <c r="AA939">
        <v>3.0000000000000001E-3</v>
      </c>
    </row>
    <row r="940" spans="1:27" x14ac:dyDescent="0.3">
      <c r="A940" t="s">
        <v>3671</v>
      </c>
      <c r="B940" t="s">
        <v>3672</v>
      </c>
      <c r="C940" t="s">
        <v>3673</v>
      </c>
      <c r="D940" s="1" t="str">
        <f t="shared" si="101"/>
        <v>21:1191</v>
      </c>
      <c r="E940" s="1" t="str">
        <f t="shared" si="104"/>
        <v>21:0387</v>
      </c>
      <c r="F940" t="s">
        <v>3661</v>
      </c>
      <c r="G940" t="s">
        <v>3674</v>
      </c>
      <c r="I940">
        <v>66.2423924</v>
      </c>
      <c r="J940">
        <v>-90.874634999999998</v>
      </c>
      <c r="K940" s="1" t="str">
        <f t="shared" si="105"/>
        <v>Till</v>
      </c>
      <c r="L940" s="1" t="str">
        <f t="shared" si="106"/>
        <v>Grain Mount: 0.25 – 0.50 mm (carbon coated)</v>
      </c>
      <c r="M940">
        <v>1</v>
      </c>
      <c r="N940">
        <v>36.020000000000003</v>
      </c>
      <c r="O940">
        <v>5.8000000000000003E-2</v>
      </c>
      <c r="P940">
        <v>20.106999999999999</v>
      </c>
      <c r="Q940">
        <v>1E-3</v>
      </c>
      <c r="R940">
        <v>6.0000000000000001E-3</v>
      </c>
      <c r="T940">
        <v>0.97299999999999998</v>
      </c>
      <c r="U940">
        <v>1.552</v>
      </c>
      <c r="V940">
        <v>12.702999999999999</v>
      </c>
      <c r="W940">
        <v>27.855</v>
      </c>
      <c r="Z940">
        <v>3.9E-2</v>
      </c>
      <c r="AA940">
        <v>1E-3</v>
      </c>
    </row>
    <row r="941" spans="1:27" x14ac:dyDescent="0.3">
      <c r="A941" t="s">
        <v>3675</v>
      </c>
      <c r="B941" t="s">
        <v>3676</v>
      </c>
      <c r="C941" t="s">
        <v>3677</v>
      </c>
      <c r="D941" s="1" t="str">
        <f t="shared" si="101"/>
        <v>21:1191</v>
      </c>
      <c r="E941" s="1" t="str">
        <f t="shared" si="104"/>
        <v>21:0387</v>
      </c>
      <c r="F941" t="s">
        <v>3661</v>
      </c>
      <c r="G941" t="s">
        <v>3678</v>
      </c>
      <c r="I941">
        <v>66.2423924</v>
      </c>
      <c r="J941">
        <v>-90.874634999999998</v>
      </c>
      <c r="K941" s="1" t="str">
        <f t="shared" si="105"/>
        <v>Till</v>
      </c>
      <c r="L941" s="1" t="str">
        <f t="shared" si="106"/>
        <v>Grain Mount: 0.25 – 0.50 mm (carbon coated)</v>
      </c>
      <c r="M941">
        <v>1</v>
      </c>
      <c r="N941">
        <v>36.337000000000003</v>
      </c>
      <c r="O941">
        <v>7.4999999999999997E-2</v>
      </c>
      <c r="P941">
        <v>20.173999999999999</v>
      </c>
      <c r="Q941">
        <v>2E-3</v>
      </c>
      <c r="R941">
        <v>1E-3</v>
      </c>
      <c r="T941">
        <v>1.0960000000000001</v>
      </c>
      <c r="U941">
        <v>1.536</v>
      </c>
      <c r="V941">
        <v>13.414999999999999</v>
      </c>
      <c r="W941">
        <v>26.931999999999999</v>
      </c>
      <c r="Z941">
        <v>3.6999999999999998E-2</v>
      </c>
      <c r="AA941">
        <v>1E-3</v>
      </c>
    </row>
    <row r="942" spans="1:27" x14ac:dyDescent="0.3">
      <c r="A942" t="s">
        <v>3679</v>
      </c>
      <c r="B942" t="s">
        <v>3680</v>
      </c>
      <c r="C942" t="s">
        <v>3681</v>
      </c>
      <c r="D942" s="1" t="str">
        <f t="shared" si="101"/>
        <v>21:1191</v>
      </c>
      <c r="E942" s="1" t="str">
        <f t="shared" si="104"/>
        <v>21:0387</v>
      </c>
      <c r="F942" t="s">
        <v>2360</v>
      </c>
      <c r="G942" t="s">
        <v>3682</v>
      </c>
      <c r="I942">
        <v>66.3923877</v>
      </c>
      <c r="J942">
        <v>-90.025187900000006</v>
      </c>
      <c r="K942" s="1" t="str">
        <f t="shared" si="105"/>
        <v>Till</v>
      </c>
      <c r="L942" s="1" t="str">
        <f t="shared" si="106"/>
        <v>Grain Mount: 0.25 – 0.50 mm (carbon coated)</v>
      </c>
      <c r="M942">
        <v>1</v>
      </c>
      <c r="N942">
        <v>39.566000000000003</v>
      </c>
      <c r="O942">
        <v>3.0000000000000001E-3</v>
      </c>
      <c r="P942">
        <v>22.376999999999999</v>
      </c>
      <c r="Q942">
        <v>1E-3</v>
      </c>
      <c r="R942">
        <v>1E-3</v>
      </c>
      <c r="T942">
        <v>4.3999999999999997E-2</v>
      </c>
      <c r="U942">
        <v>37.395000000000003</v>
      </c>
      <c r="V942">
        <v>0.246</v>
      </c>
      <c r="W942">
        <v>0.4</v>
      </c>
      <c r="Z942">
        <v>6.0000000000000001E-3</v>
      </c>
      <c r="AA942">
        <v>1E-3</v>
      </c>
    </row>
    <row r="943" spans="1:27" x14ac:dyDescent="0.3">
      <c r="A943" t="s">
        <v>3683</v>
      </c>
      <c r="B943" t="s">
        <v>3684</v>
      </c>
      <c r="C943" t="s">
        <v>3685</v>
      </c>
      <c r="D943" s="1" t="str">
        <f t="shared" si="101"/>
        <v>21:1191</v>
      </c>
      <c r="E943" s="1" t="str">
        <f t="shared" si="104"/>
        <v>21:0387</v>
      </c>
      <c r="F943" t="s">
        <v>2439</v>
      </c>
      <c r="G943" t="s">
        <v>3686</v>
      </c>
      <c r="I943">
        <v>66.450166199999998</v>
      </c>
      <c r="J943">
        <v>-89.368568999999994</v>
      </c>
      <c r="K943" s="1" t="str">
        <f t="shared" si="105"/>
        <v>Till</v>
      </c>
      <c r="L943" s="1" t="str">
        <f t="shared" si="106"/>
        <v>Grain Mount: 0.25 – 0.50 mm (carbon coated)</v>
      </c>
      <c r="M943">
        <v>1</v>
      </c>
      <c r="N943">
        <v>36.777000000000001</v>
      </c>
      <c r="O943">
        <v>0.58699999999999997</v>
      </c>
      <c r="P943">
        <v>10.87</v>
      </c>
      <c r="Q943">
        <v>3.2000000000000001E-2</v>
      </c>
      <c r="R943">
        <v>2.992</v>
      </c>
      <c r="T943">
        <v>8.5000000000000006E-2</v>
      </c>
      <c r="U943">
        <v>34.265000000000001</v>
      </c>
      <c r="V943">
        <v>1.032</v>
      </c>
      <c r="W943">
        <v>11.304</v>
      </c>
      <c r="Z943">
        <v>3.0000000000000001E-3</v>
      </c>
      <c r="AA943">
        <v>1E-3</v>
      </c>
    </row>
    <row r="944" spans="1:27" x14ac:dyDescent="0.3">
      <c r="A944" t="s">
        <v>3687</v>
      </c>
      <c r="B944" t="s">
        <v>3688</v>
      </c>
      <c r="C944" t="s">
        <v>3689</v>
      </c>
      <c r="D944" s="1" t="str">
        <f t="shared" si="101"/>
        <v>21:1191</v>
      </c>
      <c r="E944" s="1" t="str">
        <f t="shared" si="104"/>
        <v>21:0387</v>
      </c>
      <c r="F944" t="s">
        <v>3690</v>
      </c>
      <c r="G944" t="s">
        <v>3691</v>
      </c>
      <c r="I944">
        <v>66.182464800000005</v>
      </c>
      <c r="J944">
        <v>-89.931782900000002</v>
      </c>
      <c r="K944" s="1" t="str">
        <f t="shared" si="105"/>
        <v>Till</v>
      </c>
      <c r="L944" s="1" t="str">
        <f t="shared" si="106"/>
        <v>Grain Mount: 0.25 – 0.50 mm (carbon coated)</v>
      </c>
      <c r="M944">
        <v>1</v>
      </c>
      <c r="N944">
        <v>38.191000000000003</v>
      </c>
      <c r="O944">
        <v>5.0999999999999997E-2</v>
      </c>
      <c r="P944">
        <v>21.286999999999999</v>
      </c>
      <c r="Q944">
        <v>3.0000000000000001E-3</v>
      </c>
      <c r="R944">
        <v>1.2999999999999999E-2</v>
      </c>
      <c r="T944">
        <v>0.13900000000000001</v>
      </c>
      <c r="U944">
        <v>35.094000000000001</v>
      </c>
      <c r="V944">
        <v>2.5619999999999998</v>
      </c>
      <c r="W944">
        <v>1.5629999999999999</v>
      </c>
      <c r="Z944">
        <v>1E-3</v>
      </c>
      <c r="AA944">
        <v>1E-3</v>
      </c>
    </row>
    <row r="945" spans="1:27" x14ac:dyDescent="0.3">
      <c r="A945" t="s">
        <v>3692</v>
      </c>
      <c r="B945" t="s">
        <v>3693</v>
      </c>
      <c r="C945" t="s">
        <v>3694</v>
      </c>
      <c r="D945" s="1" t="str">
        <f t="shared" si="101"/>
        <v>21:1191</v>
      </c>
      <c r="E945" s="1" t="str">
        <f t="shared" si="104"/>
        <v>21:0387</v>
      </c>
      <c r="F945" t="s">
        <v>3164</v>
      </c>
      <c r="G945" t="s">
        <v>3695</v>
      </c>
      <c r="I945">
        <v>65.763929899999994</v>
      </c>
      <c r="J945">
        <v>-88.476099500000004</v>
      </c>
      <c r="K945" s="1" t="str">
        <f t="shared" si="105"/>
        <v>Till</v>
      </c>
      <c r="L945" s="1" t="str">
        <f t="shared" si="106"/>
        <v>Grain Mount: 0.25 – 0.50 mm (carbon coated)</v>
      </c>
      <c r="M945">
        <v>1</v>
      </c>
      <c r="N945">
        <v>39.411999999999999</v>
      </c>
      <c r="O945">
        <v>0.48299999999999998</v>
      </c>
      <c r="P945">
        <v>21.155999999999999</v>
      </c>
      <c r="Q945">
        <v>1E-3</v>
      </c>
      <c r="R945">
        <v>8.9999999999999993E-3</v>
      </c>
      <c r="T945">
        <v>0.112</v>
      </c>
      <c r="U945">
        <v>36.851999999999997</v>
      </c>
      <c r="V945">
        <v>0.26600000000000001</v>
      </c>
      <c r="W945">
        <v>1.46</v>
      </c>
      <c r="Z945">
        <v>1E-3</v>
      </c>
      <c r="AA945">
        <v>1E-3</v>
      </c>
    </row>
    <row r="946" spans="1:27" hidden="1" x14ac:dyDescent="0.3">
      <c r="A946" t="s">
        <v>3696</v>
      </c>
      <c r="B946" t="s">
        <v>3696</v>
      </c>
      <c r="C946" t="s">
        <v>3697</v>
      </c>
      <c r="D946" s="1" t="str">
        <f t="shared" si="101"/>
        <v>21:1191</v>
      </c>
      <c r="E946" s="1" t="str">
        <f>HYPERLINK("http://geochem.nrcan.gc.ca/cdogs/content/svy/svy_e.htm", "")</f>
        <v/>
      </c>
      <c r="H946" s="1" t="str">
        <f>HYPERLINK("http://geochem.nrcan.gc.ca/cdogs/content/cr_/cr_00322_e.htm", "322")</f>
        <v>322</v>
      </c>
      <c r="K946" t="s">
        <v>364</v>
      </c>
      <c r="L946" t="s">
        <v>365</v>
      </c>
      <c r="M946">
        <v>3</v>
      </c>
      <c r="N946">
        <v>41.587000000000003</v>
      </c>
      <c r="O946">
        <v>0.44</v>
      </c>
      <c r="P946">
        <v>23.231999999999999</v>
      </c>
      <c r="R946">
        <v>2.1000000000000001E-2</v>
      </c>
      <c r="T946">
        <v>0.1</v>
      </c>
      <c r="U946">
        <v>18.986999999999998</v>
      </c>
      <c r="V946">
        <v>5.2229999999999999</v>
      </c>
      <c r="W946">
        <v>0.32400000000000001</v>
      </c>
      <c r="Y946">
        <v>10.268000000000001</v>
      </c>
      <c r="Z946">
        <v>2.1999999999999999E-2</v>
      </c>
      <c r="AA946">
        <v>1E-3</v>
      </c>
    </row>
    <row r="947" spans="1:27" hidden="1" x14ac:dyDescent="0.3">
      <c r="A947" t="s">
        <v>3698</v>
      </c>
      <c r="B947" t="s">
        <v>3698</v>
      </c>
      <c r="C947" t="s">
        <v>3699</v>
      </c>
      <c r="D947" s="1" t="str">
        <f t="shared" ref="D947:D1010" si="107">HYPERLINK("http://geochem.nrcan.gc.ca/cdogs/content/bdl/bdl211191_e.htm", "21:1191")</f>
        <v>21:1191</v>
      </c>
      <c r="E947" s="1" t="str">
        <f>HYPERLINK("http://geochem.nrcan.gc.ca/cdogs/content/svy/svy_e.htm", "")</f>
        <v/>
      </c>
      <c r="H947" s="1" t="str">
        <f>HYPERLINK("http://geochem.nrcan.gc.ca/cdogs/content/cr_/cr_00322_e.htm", "322")</f>
        <v>322</v>
      </c>
      <c r="K947" t="s">
        <v>364</v>
      </c>
      <c r="L947" t="s">
        <v>365</v>
      </c>
      <c r="M947">
        <v>3</v>
      </c>
      <c r="N947">
        <v>41.6</v>
      </c>
      <c r="O947">
        <v>0.436</v>
      </c>
      <c r="P947">
        <v>23.09</v>
      </c>
      <c r="R947">
        <v>2.4E-2</v>
      </c>
      <c r="T947">
        <v>9.1999999999999998E-2</v>
      </c>
      <c r="U947">
        <v>19.099</v>
      </c>
      <c r="V947">
        <v>5.266</v>
      </c>
      <c r="W947">
        <v>0.32300000000000001</v>
      </c>
      <c r="Y947">
        <v>10.237</v>
      </c>
      <c r="Z947">
        <v>1.9E-2</v>
      </c>
      <c r="AA947">
        <v>1E-3</v>
      </c>
    </row>
    <row r="948" spans="1:27" hidden="1" x14ac:dyDescent="0.3">
      <c r="A948" t="s">
        <v>3700</v>
      </c>
      <c r="B948" t="s">
        <v>3700</v>
      </c>
      <c r="C948" t="s">
        <v>3701</v>
      </c>
      <c r="D948" s="1" t="str">
        <f t="shared" si="107"/>
        <v>21:1191</v>
      </c>
      <c r="E948" s="1" t="str">
        <f>HYPERLINK("http://geochem.nrcan.gc.ca/cdogs/content/svy/svy_e.htm", "")</f>
        <v/>
      </c>
      <c r="H948" s="1" t="str">
        <f>HYPERLINK("http://geochem.nrcan.gc.ca/cdogs/content/cr_/cr_00322_e.htm", "322")</f>
        <v>322</v>
      </c>
      <c r="K948" t="s">
        <v>364</v>
      </c>
      <c r="L948" t="s">
        <v>365</v>
      </c>
      <c r="M948">
        <v>3</v>
      </c>
      <c r="N948">
        <v>41.561999999999998</v>
      </c>
      <c r="O948">
        <v>0.432</v>
      </c>
      <c r="P948">
        <v>23.152999999999999</v>
      </c>
      <c r="R948">
        <v>2.4E-2</v>
      </c>
      <c r="T948">
        <v>8.3000000000000004E-2</v>
      </c>
      <c r="U948">
        <v>19.088999999999999</v>
      </c>
      <c r="V948">
        <v>5.1970000000000001</v>
      </c>
      <c r="W948">
        <v>0.32300000000000001</v>
      </c>
      <c r="Y948">
        <v>10.37</v>
      </c>
      <c r="Z948">
        <v>1.7000000000000001E-2</v>
      </c>
      <c r="AA948">
        <v>1E-3</v>
      </c>
    </row>
    <row r="949" spans="1:27" hidden="1" x14ac:dyDescent="0.3">
      <c r="A949" t="s">
        <v>3702</v>
      </c>
      <c r="B949" t="s">
        <v>3702</v>
      </c>
      <c r="C949" t="s">
        <v>3703</v>
      </c>
      <c r="D949" s="1" t="str">
        <f t="shared" si="107"/>
        <v>21:1191</v>
      </c>
      <c r="E949" s="1" t="str">
        <f>HYPERLINK("http://geochem.nrcan.gc.ca/cdogs/content/svy/svy_e.htm", "")</f>
        <v/>
      </c>
      <c r="H949" s="1" t="str">
        <f>HYPERLINK("http://geochem.nrcan.gc.ca/cdogs/content/cr_/cr_00323_e.htm", "323")</f>
        <v>323</v>
      </c>
      <c r="K949" t="s">
        <v>364</v>
      </c>
      <c r="L949" t="s">
        <v>365</v>
      </c>
      <c r="M949">
        <v>3</v>
      </c>
      <c r="N949">
        <v>42.151000000000003</v>
      </c>
      <c r="O949">
        <v>2.5000000000000001E-2</v>
      </c>
      <c r="P949">
        <v>19.835000000000001</v>
      </c>
      <c r="R949">
        <v>0.04</v>
      </c>
      <c r="T949">
        <v>5.7320000000000002</v>
      </c>
      <c r="U949">
        <v>23.388000000000002</v>
      </c>
      <c r="V949">
        <v>2.544</v>
      </c>
      <c r="W949">
        <v>0.32600000000000001</v>
      </c>
      <c r="Y949">
        <v>6.3460000000000001</v>
      </c>
      <c r="Z949">
        <v>6.0000000000000001E-3</v>
      </c>
      <c r="AA949">
        <v>1E-3</v>
      </c>
    </row>
    <row r="950" spans="1:27" hidden="1" x14ac:dyDescent="0.3">
      <c r="A950" t="s">
        <v>3704</v>
      </c>
      <c r="B950" t="s">
        <v>3704</v>
      </c>
      <c r="C950" t="s">
        <v>3705</v>
      </c>
      <c r="D950" s="1" t="str">
        <f t="shared" si="107"/>
        <v>21:1191</v>
      </c>
      <c r="E950" s="1" t="str">
        <f>HYPERLINK("http://geochem.nrcan.gc.ca/cdogs/content/svy/svy_e.htm", "")</f>
        <v/>
      </c>
      <c r="H950" s="1" t="str">
        <f>HYPERLINK("http://geochem.nrcan.gc.ca/cdogs/content/cr_/cr_00323_e.htm", "323")</f>
        <v>323</v>
      </c>
      <c r="K950" t="s">
        <v>364</v>
      </c>
      <c r="L950" t="s">
        <v>365</v>
      </c>
      <c r="M950">
        <v>3</v>
      </c>
      <c r="N950">
        <v>41.999000000000002</v>
      </c>
      <c r="O950">
        <v>2.3E-2</v>
      </c>
      <c r="P950">
        <v>19.850999999999999</v>
      </c>
      <c r="R950">
        <v>3.7999999999999999E-2</v>
      </c>
      <c r="T950">
        <v>5.7409999999999997</v>
      </c>
      <c r="U950">
        <v>23.09</v>
      </c>
      <c r="V950">
        <v>2.5409999999999999</v>
      </c>
      <c r="W950">
        <v>0.318</v>
      </c>
      <c r="Y950">
        <v>6.3390000000000004</v>
      </c>
      <c r="Z950">
        <v>8.0000000000000002E-3</v>
      </c>
      <c r="AA950">
        <v>1E-3</v>
      </c>
    </row>
    <row r="951" spans="1:27" x14ac:dyDescent="0.3">
      <c r="A951" t="s">
        <v>3706</v>
      </c>
      <c r="B951" t="s">
        <v>3707</v>
      </c>
      <c r="C951" t="s">
        <v>3708</v>
      </c>
      <c r="D951" s="1" t="str">
        <f t="shared" si="107"/>
        <v>21:1191</v>
      </c>
      <c r="E951" s="1" t="str">
        <f t="shared" ref="E951:E1014" si="108">HYPERLINK("http://geochem.nrcan.gc.ca/cdogs/content/svy/svy210387_e.htm", "21:0387")</f>
        <v>21:0387</v>
      </c>
      <c r="F951" t="s">
        <v>3709</v>
      </c>
      <c r="G951" t="s">
        <v>3710</v>
      </c>
      <c r="I951">
        <v>66.934792400000006</v>
      </c>
      <c r="J951">
        <v>-87.273474300000004</v>
      </c>
      <c r="K951" s="1" t="str">
        <f>HYPERLINK("http://geochem.nrcan.gc.ca/cdogs/content/kwd/kwd020044_e.htm", "Till")</f>
        <v>Till</v>
      </c>
      <c r="L951" s="1" t="str">
        <f t="shared" ref="L951:L982" si="109">HYPERLINK("http://geochem.nrcan.gc.ca/cdogs/content/kwd/kwd080107_e.htm", "Grain Mount: 0.25 – 0.50 mm (carbon coated)")</f>
        <v>Grain Mount: 0.25 – 0.50 mm (carbon coated)</v>
      </c>
      <c r="M951">
        <v>1</v>
      </c>
      <c r="N951">
        <v>40.756999999999998</v>
      </c>
      <c r="O951">
        <v>7.0000000000000001E-3</v>
      </c>
      <c r="P951">
        <v>1E-3</v>
      </c>
      <c r="R951">
        <v>1E-3</v>
      </c>
      <c r="T951">
        <v>49.116</v>
      </c>
      <c r="U951">
        <v>1E-3</v>
      </c>
      <c r="V951">
        <v>0.13900000000000001</v>
      </c>
      <c r="W951">
        <v>9.3119999999999994</v>
      </c>
      <c r="X951">
        <v>2.8000000000000001E-2</v>
      </c>
      <c r="Y951">
        <v>0.48299999999999998</v>
      </c>
    </row>
    <row r="952" spans="1:27" x14ac:dyDescent="0.3">
      <c r="A952" t="s">
        <v>3711</v>
      </c>
      <c r="B952" t="s">
        <v>3712</v>
      </c>
      <c r="C952" t="s">
        <v>3713</v>
      </c>
      <c r="D952" s="1" t="str">
        <f t="shared" si="107"/>
        <v>21:1191</v>
      </c>
      <c r="E952" s="1" t="str">
        <f t="shared" si="108"/>
        <v>21:0387</v>
      </c>
      <c r="F952" t="s">
        <v>1450</v>
      </c>
      <c r="G952" t="s">
        <v>3714</v>
      </c>
      <c r="I952">
        <v>66.864905199999995</v>
      </c>
      <c r="J952">
        <v>-87.0689864</v>
      </c>
      <c r="K952" s="1" t="str">
        <f>HYPERLINK("http://geochem.nrcan.gc.ca/cdogs/content/kwd/kwd020101_e.htm", "Diamicton")</f>
        <v>Diamicton</v>
      </c>
      <c r="L952" s="1" t="str">
        <f t="shared" si="109"/>
        <v>Grain Mount: 0.25 – 0.50 mm (carbon coated)</v>
      </c>
      <c r="M952">
        <v>1</v>
      </c>
      <c r="N952">
        <v>40.890999999999998</v>
      </c>
      <c r="O952">
        <v>4.0000000000000001E-3</v>
      </c>
      <c r="P952">
        <v>1E-3</v>
      </c>
      <c r="R952">
        <v>8.0000000000000002E-3</v>
      </c>
      <c r="T952">
        <v>49.295000000000002</v>
      </c>
      <c r="U952">
        <v>1E-3</v>
      </c>
      <c r="V952">
        <v>0.13800000000000001</v>
      </c>
      <c r="W952">
        <v>9.1519999999999992</v>
      </c>
      <c r="X952">
        <v>2.5000000000000001E-2</v>
      </c>
      <c r="Y952">
        <v>0.44</v>
      </c>
    </row>
    <row r="953" spans="1:27" x14ac:dyDescent="0.3">
      <c r="A953" t="s">
        <v>3715</v>
      </c>
      <c r="B953" t="s">
        <v>3716</v>
      </c>
      <c r="C953" t="s">
        <v>3717</v>
      </c>
      <c r="D953" s="1" t="str">
        <f t="shared" si="107"/>
        <v>21:1191</v>
      </c>
      <c r="E953" s="1" t="str">
        <f t="shared" si="108"/>
        <v>21:0387</v>
      </c>
      <c r="F953" t="s">
        <v>1450</v>
      </c>
      <c r="G953" t="s">
        <v>3718</v>
      </c>
      <c r="I953">
        <v>66.864905199999995</v>
      </c>
      <c r="J953">
        <v>-87.0689864</v>
      </c>
      <c r="K953" s="1" t="str">
        <f>HYPERLINK("http://geochem.nrcan.gc.ca/cdogs/content/kwd/kwd020101_e.htm", "Diamicton")</f>
        <v>Diamicton</v>
      </c>
      <c r="L953" s="1" t="str">
        <f t="shared" si="109"/>
        <v>Grain Mount: 0.25 – 0.50 mm (carbon coated)</v>
      </c>
      <c r="M953">
        <v>1</v>
      </c>
      <c r="N953">
        <v>41.155999999999999</v>
      </c>
      <c r="O953">
        <v>1E-3</v>
      </c>
      <c r="P953">
        <v>1E-3</v>
      </c>
      <c r="R953">
        <v>1E-3</v>
      </c>
      <c r="T953">
        <v>50.997999999999998</v>
      </c>
      <c r="U953">
        <v>1E-3</v>
      </c>
      <c r="V953">
        <v>0.191</v>
      </c>
      <c r="W953">
        <v>7.3879999999999999</v>
      </c>
      <c r="X953">
        <v>7.0000000000000001E-3</v>
      </c>
      <c r="Y953">
        <v>0.42899999999999999</v>
      </c>
    </row>
    <row r="954" spans="1:27" x14ac:dyDescent="0.3">
      <c r="A954" t="s">
        <v>3719</v>
      </c>
      <c r="B954" t="s">
        <v>3720</v>
      </c>
      <c r="C954" t="s">
        <v>3721</v>
      </c>
      <c r="D954" s="1" t="str">
        <f t="shared" si="107"/>
        <v>21:1191</v>
      </c>
      <c r="E954" s="1" t="str">
        <f t="shared" si="108"/>
        <v>21:0387</v>
      </c>
      <c r="F954" t="s">
        <v>3722</v>
      </c>
      <c r="G954" t="s">
        <v>3723</v>
      </c>
      <c r="I954">
        <v>66.869094500000003</v>
      </c>
      <c r="J954">
        <v>-87.385856500000003</v>
      </c>
      <c r="K954" s="1" t="str">
        <f t="shared" ref="K954:K973" si="110">HYPERLINK("http://geochem.nrcan.gc.ca/cdogs/content/kwd/kwd020044_e.htm", "Till")</f>
        <v>Till</v>
      </c>
      <c r="L954" s="1" t="str">
        <f t="shared" si="109"/>
        <v>Grain Mount: 0.25 – 0.50 mm (carbon coated)</v>
      </c>
      <c r="M954">
        <v>1</v>
      </c>
      <c r="N954">
        <v>40.686</v>
      </c>
      <c r="O954">
        <v>3.0000000000000001E-3</v>
      </c>
      <c r="P954">
        <v>1E-3</v>
      </c>
      <c r="R954">
        <v>1E-3</v>
      </c>
      <c r="T954">
        <v>48.723999999999997</v>
      </c>
      <c r="U954">
        <v>1E-3</v>
      </c>
      <c r="V954">
        <v>0.13500000000000001</v>
      </c>
      <c r="W954">
        <v>9.9610000000000003</v>
      </c>
      <c r="X954">
        <v>2.5000000000000001E-2</v>
      </c>
      <c r="Y954">
        <v>0.44400000000000001</v>
      </c>
    </row>
    <row r="955" spans="1:27" x14ac:dyDescent="0.3">
      <c r="A955" t="s">
        <v>3724</v>
      </c>
      <c r="B955" t="s">
        <v>3725</v>
      </c>
      <c r="C955" t="s">
        <v>3726</v>
      </c>
      <c r="D955" s="1" t="str">
        <f t="shared" si="107"/>
        <v>21:1191</v>
      </c>
      <c r="E955" s="1" t="str">
        <f t="shared" si="108"/>
        <v>21:0387</v>
      </c>
      <c r="F955" t="s">
        <v>1491</v>
      </c>
      <c r="G955" t="s">
        <v>3727</v>
      </c>
      <c r="I955">
        <v>66.846744999999999</v>
      </c>
      <c r="J955">
        <v>-87.561685199999999</v>
      </c>
      <c r="K955" s="1" t="str">
        <f t="shared" si="110"/>
        <v>Till</v>
      </c>
      <c r="L955" s="1" t="str">
        <f t="shared" si="109"/>
        <v>Grain Mount: 0.25 – 0.50 mm (carbon coated)</v>
      </c>
      <c r="M955">
        <v>1</v>
      </c>
      <c r="N955">
        <v>40.793999999999997</v>
      </c>
      <c r="O955">
        <v>1E-3</v>
      </c>
      <c r="P955">
        <v>1E-3</v>
      </c>
      <c r="R955">
        <v>1E-3</v>
      </c>
      <c r="T955">
        <v>49.228999999999999</v>
      </c>
      <c r="U955">
        <v>1E-3</v>
      </c>
      <c r="V955">
        <v>0.121</v>
      </c>
      <c r="W955">
        <v>9.0670000000000002</v>
      </c>
      <c r="X955">
        <v>8.0000000000000002E-3</v>
      </c>
      <c r="Y955">
        <v>0.432</v>
      </c>
    </row>
    <row r="956" spans="1:27" x14ac:dyDescent="0.3">
      <c r="A956" t="s">
        <v>3728</v>
      </c>
      <c r="B956" t="s">
        <v>3729</v>
      </c>
      <c r="C956" t="s">
        <v>3730</v>
      </c>
      <c r="D956" s="1" t="str">
        <f t="shared" si="107"/>
        <v>21:1191</v>
      </c>
      <c r="E956" s="1" t="str">
        <f t="shared" si="108"/>
        <v>21:0387</v>
      </c>
      <c r="F956" t="s">
        <v>1491</v>
      </c>
      <c r="G956" t="s">
        <v>3731</v>
      </c>
      <c r="I956">
        <v>66.846744999999999</v>
      </c>
      <c r="J956">
        <v>-87.561685199999999</v>
      </c>
      <c r="K956" s="1" t="str">
        <f t="shared" si="110"/>
        <v>Till</v>
      </c>
      <c r="L956" s="1" t="str">
        <f t="shared" si="109"/>
        <v>Grain Mount: 0.25 – 0.50 mm (carbon coated)</v>
      </c>
      <c r="M956">
        <v>1</v>
      </c>
      <c r="N956">
        <v>39.457000000000001</v>
      </c>
      <c r="O956">
        <v>4.0000000000000001E-3</v>
      </c>
      <c r="P956">
        <v>2E-3</v>
      </c>
      <c r="R956">
        <v>5.0000000000000001E-3</v>
      </c>
      <c r="T956">
        <v>43.634</v>
      </c>
      <c r="U956">
        <v>1E-3</v>
      </c>
      <c r="V956">
        <v>0.33700000000000002</v>
      </c>
      <c r="W956">
        <v>15.709</v>
      </c>
      <c r="X956">
        <v>2.3E-2</v>
      </c>
      <c r="Y956">
        <v>0.26300000000000001</v>
      </c>
    </row>
    <row r="957" spans="1:27" x14ac:dyDescent="0.3">
      <c r="A957" t="s">
        <v>3732</v>
      </c>
      <c r="B957" t="s">
        <v>3733</v>
      </c>
      <c r="C957" t="s">
        <v>3734</v>
      </c>
      <c r="D957" s="1" t="str">
        <f t="shared" si="107"/>
        <v>21:1191</v>
      </c>
      <c r="E957" s="1" t="str">
        <f t="shared" si="108"/>
        <v>21:0387</v>
      </c>
      <c r="F957" t="s">
        <v>1500</v>
      </c>
      <c r="G957" t="s">
        <v>3735</v>
      </c>
      <c r="I957">
        <v>66.227985700000005</v>
      </c>
      <c r="J957">
        <v>-87.631044900000006</v>
      </c>
      <c r="K957" s="1" t="str">
        <f t="shared" si="110"/>
        <v>Till</v>
      </c>
      <c r="L957" s="1" t="str">
        <f t="shared" si="109"/>
        <v>Grain Mount: 0.25 – 0.50 mm (carbon coated)</v>
      </c>
      <c r="M957">
        <v>1</v>
      </c>
      <c r="N957">
        <v>40.347999999999999</v>
      </c>
      <c r="O957">
        <v>5.0000000000000001E-3</v>
      </c>
      <c r="P957">
        <v>1E-3</v>
      </c>
      <c r="R957">
        <v>1E-3</v>
      </c>
      <c r="T957">
        <v>47.301000000000002</v>
      </c>
      <c r="U957">
        <v>1E-3</v>
      </c>
      <c r="V957">
        <v>0.24</v>
      </c>
      <c r="W957">
        <v>11.682</v>
      </c>
      <c r="X957">
        <v>1.6E-2</v>
      </c>
      <c r="Y957">
        <v>0.35899999999999999</v>
      </c>
    </row>
    <row r="958" spans="1:27" x14ac:dyDescent="0.3">
      <c r="A958" t="s">
        <v>3736</v>
      </c>
      <c r="B958" t="s">
        <v>3737</v>
      </c>
      <c r="C958" t="s">
        <v>3738</v>
      </c>
      <c r="D958" s="1" t="str">
        <f t="shared" si="107"/>
        <v>21:1191</v>
      </c>
      <c r="E958" s="1" t="str">
        <f t="shared" si="108"/>
        <v>21:0387</v>
      </c>
      <c r="F958" t="s">
        <v>1500</v>
      </c>
      <c r="G958" t="s">
        <v>3739</v>
      </c>
      <c r="I958">
        <v>66.227985700000005</v>
      </c>
      <c r="J958">
        <v>-87.631044900000006</v>
      </c>
      <c r="K958" s="1" t="str">
        <f t="shared" si="110"/>
        <v>Till</v>
      </c>
      <c r="L958" s="1" t="str">
        <f t="shared" si="109"/>
        <v>Grain Mount: 0.25 – 0.50 mm (carbon coated)</v>
      </c>
      <c r="M958">
        <v>1</v>
      </c>
      <c r="N958">
        <v>40.521000000000001</v>
      </c>
      <c r="O958">
        <v>1E-3</v>
      </c>
      <c r="P958">
        <v>1E-3</v>
      </c>
      <c r="R958">
        <v>8.0000000000000002E-3</v>
      </c>
      <c r="T958">
        <v>47.420999999999999</v>
      </c>
      <c r="U958">
        <v>1E-3</v>
      </c>
      <c r="V958">
        <v>0.20200000000000001</v>
      </c>
      <c r="W958">
        <v>11.430999999999999</v>
      </c>
      <c r="X958">
        <v>2.4E-2</v>
      </c>
      <c r="Y958">
        <v>0.35699999999999998</v>
      </c>
    </row>
    <row r="959" spans="1:27" x14ac:dyDescent="0.3">
      <c r="A959" t="s">
        <v>3740</v>
      </c>
      <c r="B959" t="s">
        <v>3741</v>
      </c>
      <c r="C959" t="s">
        <v>3742</v>
      </c>
      <c r="D959" s="1" t="str">
        <f t="shared" si="107"/>
        <v>21:1191</v>
      </c>
      <c r="E959" s="1" t="str">
        <f t="shared" si="108"/>
        <v>21:0387</v>
      </c>
      <c r="F959" t="s">
        <v>1510</v>
      </c>
      <c r="G959" t="s">
        <v>3743</v>
      </c>
      <c r="I959">
        <v>66.248734499999998</v>
      </c>
      <c r="J959">
        <v>-87.9834034</v>
      </c>
      <c r="K959" s="1" t="str">
        <f t="shared" si="110"/>
        <v>Till</v>
      </c>
      <c r="L959" s="1" t="str">
        <f t="shared" si="109"/>
        <v>Grain Mount: 0.25 – 0.50 mm (carbon coated)</v>
      </c>
      <c r="M959">
        <v>1</v>
      </c>
      <c r="N959">
        <v>40.363999999999997</v>
      </c>
      <c r="O959">
        <v>8.0000000000000002E-3</v>
      </c>
      <c r="P959">
        <v>1E-3</v>
      </c>
      <c r="R959">
        <v>3.0000000000000001E-3</v>
      </c>
      <c r="T959">
        <v>47.018999999999998</v>
      </c>
      <c r="U959">
        <v>4.0000000000000001E-3</v>
      </c>
      <c r="V959">
        <v>0.20300000000000001</v>
      </c>
      <c r="W959">
        <v>12.109</v>
      </c>
      <c r="X959">
        <v>2.3E-2</v>
      </c>
      <c r="Y959">
        <v>0.39100000000000001</v>
      </c>
    </row>
    <row r="960" spans="1:27" x14ac:dyDescent="0.3">
      <c r="A960" t="s">
        <v>3744</v>
      </c>
      <c r="B960" t="s">
        <v>3745</v>
      </c>
      <c r="C960" t="s">
        <v>3746</v>
      </c>
      <c r="D960" s="1" t="str">
        <f t="shared" si="107"/>
        <v>21:1191</v>
      </c>
      <c r="E960" s="1" t="str">
        <f t="shared" si="108"/>
        <v>21:0387</v>
      </c>
      <c r="F960" t="s">
        <v>3747</v>
      </c>
      <c r="G960" t="s">
        <v>3748</v>
      </c>
      <c r="I960">
        <v>66.1998763</v>
      </c>
      <c r="J960">
        <v>-87.872899700000005</v>
      </c>
      <c r="K960" s="1" t="str">
        <f t="shared" si="110"/>
        <v>Till</v>
      </c>
      <c r="L960" s="1" t="str">
        <f t="shared" si="109"/>
        <v>Grain Mount: 0.25 – 0.50 mm (carbon coated)</v>
      </c>
      <c r="M960">
        <v>1</v>
      </c>
      <c r="N960">
        <v>40.786999999999999</v>
      </c>
      <c r="O960">
        <v>2E-3</v>
      </c>
      <c r="P960">
        <v>1E-3</v>
      </c>
      <c r="R960">
        <v>6.0000000000000001E-3</v>
      </c>
      <c r="T960">
        <v>48.773000000000003</v>
      </c>
      <c r="U960">
        <v>1E-3</v>
      </c>
      <c r="V960">
        <v>0.15</v>
      </c>
      <c r="W960">
        <v>9.7940000000000005</v>
      </c>
      <c r="X960">
        <v>0.02</v>
      </c>
      <c r="Y960">
        <v>0.42599999999999999</v>
      </c>
    </row>
    <row r="961" spans="1:25" x14ac:dyDescent="0.3">
      <c r="A961" t="s">
        <v>3749</v>
      </c>
      <c r="B961" t="s">
        <v>3750</v>
      </c>
      <c r="C961" t="s">
        <v>3751</v>
      </c>
      <c r="D961" s="1" t="str">
        <f t="shared" si="107"/>
        <v>21:1191</v>
      </c>
      <c r="E961" s="1" t="str">
        <f t="shared" si="108"/>
        <v>21:0387</v>
      </c>
      <c r="F961" t="s">
        <v>3747</v>
      </c>
      <c r="G961" t="s">
        <v>3752</v>
      </c>
      <c r="I961">
        <v>66.1998763</v>
      </c>
      <c r="J961">
        <v>-87.872899700000005</v>
      </c>
      <c r="K961" s="1" t="str">
        <f t="shared" si="110"/>
        <v>Till</v>
      </c>
      <c r="L961" s="1" t="str">
        <f t="shared" si="109"/>
        <v>Grain Mount: 0.25 – 0.50 mm (carbon coated)</v>
      </c>
      <c r="M961">
        <v>1</v>
      </c>
      <c r="N961">
        <v>41.101999999999997</v>
      </c>
      <c r="O961">
        <v>3.0000000000000001E-3</v>
      </c>
      <c r="P961">
        <v>1E-3</v>
      </c>
      <c r="R961">
        <v>6.0000000000000001E-3</v>
      </c>
      <c r="T961">
        <v>49.832000000000001</v>
      </c>
      <c r="U961">
        <v>1E-3</v>
      </c>
      <c r="V961">
        <v>0.153</v>
      </c>
      <c r="W961">
        <v>8.6999999999999993</v>
      </c>
      <c r="X961">
        <v>2.5999999999999999E-2</v>
      </c>
      <c r="Y961">
        <v>0.44</v>
      </c>
    </row>
    <row r="962" spans="1:25" x14ac:dyDescent="0.3">
      <c r="A962" t="s">
        <v>3753</v>
      </c>
      <c r="B962" t="s">
        <v>3754</v>
      </c>
      <c r="C962" t="s">
        <v>3755</v>
      </c>
      <c r="D962" s="1" t="str">
        <f t="shared" si="107"/>
        <v>21:1191</v>
      </c>
      <c r="E962" s="1" t="str">
        <f t="shared" si="108"/>
        <v>21:0387</v>
      </c>
      <c r="F962" t="s">
        <v>3747</v>
      </c>
      <c r="G962" t="s">
        <v>3756</v>
      </c>
      <c r="I962">
        <v>66.1998763</v>
      </c>
      <c r="J962">
        <v>-87.872899700000005</v>
      </c>
      <c r="K962" s="1" t="str">
        <f t="shared" si="110"/>
        <v>Till</v>
      </c>
      <c r="L962" s="1" t="str">
        <f t="shared" si="109"/>
        <v>Grain Mount: 0.25 – 0.50 mm (carbon coated)</v>
      </c>
      <c r="M962">
        <v>1</v>
      </c>
      <c r="N962">
        <v>40.850999999999999</v>
      </c>
      <c r="O962">
        <v>3.0000000000000001E-3</v>
      </c>
      <c r="P962">
        <v>2E-3</v>
      </c>
      <c r="R962">
        <v>1E-3</v>
      </c>
      <c r="T962">
        <v>49.537999999999997</v>
      </c>
      <c r="U962">
        <v>1E-3</v>
      </c>
      <c r="V962">
        <v>0.23300000000000001</v>
      </c>
      <c r="W962">
        <v>8.7989999999999995</v>
      </c>
      <c r="X962">
        <v>1.9E-2</v>
      </c>
      <c r="Y962">
        <v>0.33400000000000002</v>
      </c>
    </row>
    <row r="963" spans="1:25" x14ac:dyDescent="0.3">
      <c r="A963" t="s">
        <v>3757</v>
      </c>
      <c r="B963" t="s">
        <v>3758</v>
      </c>
      <c r="C963" t="s">
        <v>3759</v>
      </c>
      <c r="D963" s="1" t="str">
        <f t="shared" si="107"/>
        <v>21:1191</v>
      </c>
      <c r="E963" s="1" t="str">
        <f t="shared" si="108"/>
        <v>21:0387</v>
      </c>
      <c r="F963" t="s">
        <v>3760</v>
      </c>
      <c r="G963" t="s">
        <v>3761</v>
      </c>
      <c r="I963">
        <v>66.324112400000004</v>
      </c>
      <c r="J963">
        <v>-87.725559899999993</v>
      </c>
      <c r="K963" s="1" t="str">
        <f t="shared" si="110"/>
        <v>Till</v>
      </c>
      <c r="L963" s="1" t="str">
        <f t="shared" si="109"/>
        <v>Grain Mount: 0.25 – 0.50 mm (carbon coated)</v>
      </c>
      <c r="M963">
        <v>1</v>
      </c>
      <c r="N963">
        <v>40.642000000000003</v>
      </c>
      <c r="O963">
        <v>1E-3</v>
      </c>
      <c r="P963">
        <v>1E-3</v>
      </c>
      <c r="R963">
        <v>1E-3</v>
      </c>
      <c r="T963">
        <v>47.103000000000002</v>
      </c>
      <c r="U963">
        <v>6.0000000000000001E-3</v>
      </c>
      <c r="V963">
        <v>0.16600000000000001</v>
      </c>
      <c r="W963">
        <v>11.872999999999999</v>
      </c>
      <c r="X963">
        <v>1.4E-2</v>
      </c>
      <c r="Y963">
        <v>0.39400000000000002</v>
      </c>
    </row>
    <row r="964" spans="1:25" x14ac:dyDescent="0.3">
      <c r="A964" t="s">
        <v>3762</v>
      </c>
      <c r="B964" t="s">
        <v>3763</v>
      </c>
      <c r="C964" t="s">
        <v>3764</v>
      </c>
      <c r="D964" s="1" t="str">
        <f t="shared" si="107"/>
        <v>21:1191</v>
      </c>
      <c r="E964" s="1" t="str">
        <f t="shared" si="108"/>
        <v>21:0387</v>
      </c>
      <c r="F964" t="s">
        <v>3765</v>
      </c>
      <c r="G964" t="s">
        <v>3766</v>
      </c>
      <c r="I964">
        <v>66.386200000000002</v>
      </c>
      <c r="J964">
        <v>-87.933127600000006</v>
      </c>
      <c r="K964" s="1" t="str">
        <f t="shared" si="110"/>
        <v>Till</v>
      </c>
      <c r="L964" s="1" t="str">
        <f t="shared" si="109"/>
        <v>Grain Mount: 0.25 – 0.50 mm (carbon coated)</v>
      </c>
      <c r="M964">
        <v>1</v>
      </c>
      <c r="N964">
        <v>41.024999999999999</v>
      </c>
      <c r="O964">
        <v>4.0000000000000001E-3</v>
      </c>
      <c r="P964">
        <v>3.0000000000000001E-3</v>
      </c>
      <c r="R964">
        <v>8.0000000000000002E-3</v>
      </c>
      <c r="T964">
        <v>50.113</v>
      </c>
      <c r="U964">
        <v>3.0000000000000001E-3</v>
      </c>
      <c r="V964">
        <v>0.16700000000000001</v>
      </c>
      <c r="W964">
        <v>8.44</v>
      </c>
      <c r="X964">
        <v>1.4E-2</v>
      </c>
      <c r="Y964">
        <v>0.49</v>
      </c>
    </row>
    <row r="965" spans="1:25" x14ac:dyDescent="0.3">
      <c r="A965" t="s">
        <v>3767</v>
      </c>
      <c r="B965" t="s">
        <v>3768</v>
      </c>
      <c r="C965" t="s">
        <v>3769</v>
      </c>
      <c r="D965" s="1" t="str">
        <f t="shared" si="107"/>
        <v>21:1191</v>
      </c>
      <c r="E965" s="1" t="str">
        <f t="shared" si="108"/>
        <v>21:0387</v>
      </c>
      <c r="F965" t="s">
        <v>1515</v>
      </c>
      <c r="G965" t="s">
        <v>3770</v>
      </c>
      <c r="I965">
        <v>66.467097199999998</v>
      </c>
      <c r="J965">
        <v>-87.970045999999996</v>
      </c>
      <c r="K965" s="1" t="str">
        <f t="shared" si="110"/>
        <v>Till</v>
      </c>
      <c r="L965" s="1" t="str">
        <f t="shared" si="109"/>
        <v>Grain Mount: 0.25 – 0.50 mm (carbon coated)</v>
      </c>
      <c r="M965">
        <v>1</v>
      </c>
      <c r="N965">
        <v>40.463000000000001</v>
      </c>
      <c r="O965">
        <v>8.9999999999999993E-3</v>
      </c>
      <c r="P965">
        <v>1E-3</v>
      </c>
      <c r="R965">
        <v>3.0000000000000001E-3</v>
      </c>
      <c r="T965">
        <v>47.237000000000002</v>
      </c>
      <c r="U965">
        <v>3.0000000000000001E-3</v>
      </c>
      <c r="V965">
        <v>0.17899999999999999</v>
      </c>
      <c r="W965">
        <v>11.558999999999999</v>
      </c>
      <c r="X965">
        <v>1.9E-2</v>
      </c>
      <c r="Y965">
        <v>0.46</v>
      </c>
    </row>
    <row r="966" spans="1:25" x14ac:dyDescent="0.3">
      <c r="A966" t="s">
        <v>3771</v>
      </c>
      <c r="B966" t="s">
        <v>3772</v>
      </c>
      <c r="C966" t="s">
        <v>3773</v>
      </c>
      <c r="D966" s="1" t="str">
        <f t="shared" si="107"/>
        <v>21:1191</v>
      </c>
      <c r="E966" s="1" t="str">
        <f t="shared" si="108"/>
        <v>21:0387</v>
      </c>
      <c r="F966" t="s">
        <v>1515</v>
      </c>
      <c r="G966" t="s">
        <v>3774</v>
      </c>
      <c r="I966">
        <v>66.467097199999998</v>
      </c>
      <c r="J966">
        <v>-87.970045999999996</v>
      </c>
      <c r="K966" s="1" t="str">
        <f t="shared" si="110"/>
        <v>Till</v>
      </c>
      <c r="L966" s="1" t="str">
        <f t="shared" si="109"/>
        <v>Grain Mount: 0.25 – 0.50 mm (carbon coated)</v>
      </c>
      <c r="M966">
        <v>1</v>
      </c>
      <c r="N966">
        <v>40.765999999999998</v>
      </c>
      <c r="O966">
        <v>1E-3</v>
      </c>
      <c r="P966">
        <v>1E-3</v>
      </c>
      <c r="R966">
        <v>2E-3</v>
      </c>
      <c r="T966">
        <v>48.27</v>
      </c>
      <c r="U966">
        <v>2E-3</v>
      </c>
      <c r="V966">
        <v>9.0999999999999998E-2</v>
      </c>
      <c r="W966">
        <v>10.628</v>
      </c>
      <c r="X966">
        <v>2.1000000000000001E-2</v>
      </c>
      <c r="Y966">
        <v>0.40300000000000002</v>
      </c>
    </row>
    <row r="967" spans="1:25" x14ac:dyDescent="0.3">
      <c r="A967" t="s">
        <v>3775</v>
      </c>
      <c r="B967" t="s">
        <v>3776</v>
      </c>
      <c r="C967" t="s">
        <v>3777</v>
      </c>
      <c r="D967" s="1" t="str">
        <f t="shared" si="107"/>
        <v>21:1191</v>
      </c>
      <c r="E967" s="1" t="str">
        <f t="shared" si="108"/>
        <v>21:0387</v>
      </c>
      <c r="F967" t="s">
        <v>3778</v>
      </c>
      <c r="G967" t="s">
        <v>3779</v>
      </c>
      <c r="I967">
        <v>66.348413199999996</v>
      </c>
      <c r="J967">
        <v>-86.741791000000006</v>
      </c>
      <c r="K967" s="1" t="str">
        <f t="shared" si="110"/>
        <v>Till</v>
      </c>
      <c r="L967" s="1" t="str">
        <f t="shared" si="109"/>
        <v>Grain Mount: 0.25 – 0.50 mm (carbon coated)</v>
      </c>
      <c r="M967">
        <v>1</v>
      </c>
      <c r="N967">
        <v>41.024000000000001</v>
      </c>
      <c r="O967">
        <v>1E-3</v>
      </c>
      <c r="P967">
        <v>1E-3</v>
      </c>
      <c r="R967">
        <v>3.0000000000000001E-3</v>
      </c>
      <c r="T967">
        <v>49.959000000000003</v>
      </c>
      <c r="U967">
        <v>2E-3</v>
      </c>
      <c r="V967">
        <v>0.14000000000000001</v>
      </c>
      <c r="W967">
        <v>8.734</v>
      </c>
      <c r="X967">
        <v>1.7999999999999999E-2</v>
      </c>
      <c r="Y967">
        <v>0.23100000000000001</v>
      </c>
    </row>
    <row r="968" spans="1:25" x14ac:dyDescent="0.3">
      <c r="A968" t="s">
        <v>3780</v>
      </c>
      <c r="B968" t="s">
        <v>3781</v>
      </c>
      <c r="C968" t="s">
        <v>3782</v>
      </c>
      <c r="D968" s="1" t="str">
        <f t="shared" si="107"/>
        <v>21:1191</v>
      </c>
      <c r="E968" s="1" t="str">
        <f t="shared" si="108"/>
        <v>21:0387</v>
      </c>
      <c r="F968" t="s">
        <v>3778</v>
      </c>
      <c r="G968" t="s">
        <v>3783</v>
      </c>
      <c r="I968">
        <v>66.348413199999996</v>
      </c>
      <c r="J968">
        <v>-86.741791000000006</v>
      </c>
      <c r="K968" s="1" t="str">
        <f t="shared" si="110"/>
        <v>Till</v>
      </c>
      <c r="L968" s="1" t="str">
        <f t="shared" si="109"/>
        <v>Grain Mount: 0.25 – 0.50 mm (carbon coated)</v>
      </c>
      <c r="M968">
        <v>1</v>
      </c>
      <c r="N968">
        <v>38.610999999999997</v>
      </c>
      <c r="O968">
        <v>6.0000000000000001E-3</v>
      </c>
      <c r="P968">
        <v>1E-3</v>
      </c>
      <c r="R968">
        <v>4.0000000000000001E-3</v>
      </c>
      <c r="T968">
        <v>40.167999999999999</v>
      </c>
      <c r="U968">
        <v>1E-3</v>
      </c>
      <c r="V968">
        <v>0.22600000000000001</v>
      </c>
      <c r="W968">
        <v>20.908999999999999</v>
      </c>
      <c r="X968">
        <v>1.2999999999999999E-2</v>
      </c>
      <c r="Y968">
        <v>0.28399999999999997</v>
      </c>
    </row>
    <row r="969" spans="1:25" x14ac:dyDescent="0.3">
      <c r="A969" t="s">
        <v>3784</v>
      </c>
      <c r="B969" t="s">
        <v>3785</v>
      </c>
      <c r="C969" t="s">
        <v>3786</v>
      </c>
      <c r="D969" s="1" t="str">
        <f t="shared" si="107"/>
        <v>21:1191</v>
      </c>
      <c r="E969" s="1" t="str">
        <f t="shared" si="108"/>
        <v>21:0387</v>
      </c>
      <c r="F969" t="s">
        <v>3778</v>
      </c>
      <c r="G969" t="s">
        <v>3787</v>
      </c>
      <c r="I969">
        <v>66.348413199999996</v>
      </c>
      <c r="J969">
        <v>-86.741791000000006</v>
      </c>
      <c r="K969" s="1" t="str">
        <f t="shared" si="110"/>
        <v>Till</v>
      </c>
      <c r="L969" s="1" t="str">
        <f t="shared" si="109"/>
        <v>Grain Mount: 0.25 – 0.50 mm (carbon coated)</v>
      </c>
      <c r="M969">
        <v>1</v>
      </c>
      <c r="N969">
        <v>39.734000000000002</v>
      </c>
      <c r="O969">
        <v>6.0000000000000001E-3</v>
      </c>
      <c r="P969">
        <v>1E-3</v>
      </c>
      <c r="R969">
        <v>1E-3</v>
      </c>
      <c r="T969">
        <v>43.743000000000002</v>
      </c>
      <c r="U969">
        <v>1E-3</v>
      </c>
      <c r="V969">
        <v>0.28000000000000003</v>
      </c>
      <c r="W969">
        <v>15.763</v>
      </c>
      <c r="X969">
        <v>2.3E-2</v>
      </c>
      <c r="Y969">
        <v>0.35599999999999998</v>
      </c>
    </row>
    <row r="970" spans="1:25" x14ac:dyDescent="0.3">
      <c r="A970" t="s">
        <v>3788</v>
      </c>
      <c r="B970" t="s">
        <v>3789</v>
      </c>
      <c r="C970" t="s">
        <v>3790</v>
      </c>
      <c r="D970" s="1" t="str">
        <f t="shared" si="107"/>
        <v>21:1191</v>
      </c>
      <c r="E970" s="1" t="str">
        <f t="shared" si="108"/>
        <v>21:0387</v>
      </c>
      <c r="F970" t="s">
        <v>3778</v>
      </c>
      <c r="G970" t="s">
        <v>3791</v>
      </c>
      <c r="I970">
        <v>66.348413199999996</v>
      </c>
      <c r="J970">
        <v>-86.741791000000006</v>
      </c>
      <c r="K970" s="1" t="str">
        <f t="shared" si="110"/>
        <v>Till</v>
      </c>
      <c r="L970" s="1" t="str">
        <f t="shared" si="109"/>
        <v>Grain Mount: 0.25 – 0.50 mm (carbon coated)</v>
      </c>
      <c r="M970">
        <v>1</v>
      </c>
      <c r="N970">
        <v>40.232999999999997</v>
      </c>
      <c r="O970">
        <v>3.0000000000000001E-3</v>
      </c>
      <c r="P970">
        <v>1E-3</v>
      </c>
      <c r="R970">
        <v>4.0000000000000001E-3</v>
      </c>
      <c r="T970">
        <v>46.771999999999998</v>
      </c>
      <c r="U970">
        <v>6.0000000000000001E-3</v>
      </c>
      <c r="V970">
        <v>0.21099999999999999</v>
      </c>
      <c r="W970">
        <v>12.369</v>
      </c>
      <c r="X970">
        <v>1.7999999999999999E-2</v>
      </c>
      <c r="Y970">
        <v>0.28999999999999998</v>
      </c>
    </row>
    <row r="971" spans="1:25" x14ac:dyDescent="0.3">
      <c r="A971" t="s">
        <v>3792</v>
      </c>
      <c r="B971" t="s">
        <v>3793</v>
      </c>
      <c r="C971" t="s">
        <v>3794</v>
      </c>
      <c r="D971" s="1" t="str">
        <f t="shared" si="107"/>
        <v>21:1191</v>
      </c>
      <c r="E971" s="1" t="str">
        <f t="shared" si="108"/>
        <v>21:0387</v>
      </c>
      <c r="F971" t="s">
        <v>1545</v>
      </c>
      <c r="G971" t="s">
        <v>3795</v>
      </c>
      <c r="I971">
        <v>66.069062099999996</v>
      </c>
      <c r="J971">
        <v>-86.9297763</v>
      </c>
      <c r="K971" s="1" t="str">
        <f t="shared" si="110"/>
        <v>Till</v>
      </c>
      <c r="L971" s="1" t="str">
        <f t="shared" si="109"/>
        <v>Grain Mount: 0.25 – 0.50 mm (carbon coated)</v>
      </c>
      <c r="M971">
        <v>1</v>
      </c>
      <c r="N971">
        <v>40.459000000000003</v>
      </c>
      <c r="O971">
        <v>1E-3</v>
      </c>
      <c r="P971">
        <v>1E-3</v>
      </c>
      <c r="R971">
        <v>2E-3</v>
      </c>
      <c r="T971">
        <v>46.780999999999999</v>
      </c>
      <c r="U971">
        <v>2E-3</v>
      </c>
      <c r="V971">
        <v>0.28399999999999997</v>
      </c>
      <c r="W971">
        <v>12.414999999999999</v>
      </c>
      <c r="X971">
        <v>1.7999999999999999E-2</v>
      </c>
      <c r="Y971">
        <v>0.17599999999999999</v>
      </c>
    </row>
    <row r="972" spans="1:25" x14ac:dyDescent="0.3">
      <c r="A972" t="s">
        <v>3796</v>
      </c>
      <c r="B972" t="s">
        <v>3797</v>
      </c>
      <c r="C972" t="s">
        <v>3798</v>
      </c>
      <c r="D972" s="1" t="str">
        <f t="shared" si="107"/>
        <v>21:1191</v>
      </c>
      <c r="E972" s="1" t="str">
        <f t="shared" si="108"/>
        <v>21:0387</v>
      </c>
      <c r="F972" t="s">
        <v>1566</v>
      </c>
      <c r="G972" t="s">
        <v>3799</v>
      </c>
      <c r="I972">
        <v>66.145629600000007</v>
      </c>
      <c r="J972">
        <v>-86.944726200000005</v>
      </c>
      <c r="K972" s="1" t="str">
        <f t="shared" si="110"/>
        <v>Till</v>
      </c>
      <c r="L972" s="1" t="str">
        <f t="shared" si="109"/>
        <v>Grain Mount: 0.25 – 0.50 mm (carbon coated)</v>
      </c>
      <c r="M972">
        <v>1</v>
      </c>
      <c r="N972">
        <v>40.262999999999998</v>
      </c>
      <c r="O972">
        <v>2E-3</v>
      </c>
      <c r="P972">
        <v>1E-3</v>
      </c>
      <c r="R972">
        <v>1E-3</v>
      </c>
      <c r="T972">
        <v>46.512</v>
      </c>
      <c r="U972">
        <v>6.0000000000000001E-3</v>
      </c>
      <c r="V972">
        <v>0.252</v>
      </c>
      <c r="W972">
        <v>12.803000000000001</v>
      </c>
      <c r="X972">
        <v>2.1000000000000001E-2</v>
      </c>
      <c r="Y972">
        <v>0.24199999999999999</v>
      </c>
    </row>
    <row r="973" spans="1:25" x14ac:dyDescent="0.3">
      <c r="A973" t="s">
        <v>3800</v>
      </c>
      <c r="B973" t="s">
        <v>3801</v>
      </c>
      <c r="C973" t="s">
        <v>3802</v>
      </c>
      <c r="D973" s="1" t="str">
        <f t="shared" si="107"/>
        <v>21:1191</v>
      </c>
      <c r="E973" s="1" t="str">
        <f t="shared" si="108"/>
        <v>21:0387</v>
      </c>
      <c r="F973" t="s">
        <v>1566</v>
      </c>
      <c r="G973" t="s">
        <v>3803</v>
      </c>
      <c r="I973">
        <v>66.145629600000007</v>
      </c>
      <c r="J973">
        <v>-86.944726200000005</v>
      </c>
      <c r="K973" s="1" t="str">
        <f t="shared" si="110"/>
        <v>Till</v>
      </c>
      <c r="L973" s="1" t="str">
        <f t="shared" si="109"/>
        <v>Grain Mount: 0.25 – 0.50 mm (carbon coated)</v>
      </c>
      <c r="M973">
        <v>1</v>
      </c>
      <c r="N973">
        <v>40.582999999999998</v>
      </c>
      <c r="O973">
        <v>1E-3</v>
      </c>
      <c r="P973">
        <v>1E-3</v>
      </c>
      <c r="R973">
        <v>1E-3</v>
      </c>
      <c r="T973">
        <v>48.058</v>
      </c>
      <c r="U973">
        <v>1E-3</v>
      </c>
      <c r="V973">
        <v>0.16200000000000001</v>
      </c>
      <c r="W973">
        <v>10.832000000000001</v>
      </c>
      <c r="X973">
        <v>2.1999999999999999E-2</v>
      </c>
      <c r="Y973">
        <v>0.41499999999999998</v>
      </c>
    </row>
    <row r="974" spans="1:25" x14ac:dyDescent="0.3">
      <c r="A974" t="s">
        <v>3804</v>
      </c>
      <c r="B974" t="s">
        <v>3805</v>
      </c>
      <c r="C974" t="s">
        <v>3806</v>
      </c>
      <c r="D974" s="1" t="str">
        <f t="shared" si="107"/>
        <v>21:1191</v>
      </c>
      <c r="E974" s="1" t="str">
        <f t="shared" si="108"/>
        <v>21:0387</v>
      </c>
      <c r="F974" t="s">
        <v>1575</v>
      </c>
      <c r="G974" t="s">
        <v>3807</v>
      </c>
      <c r="I974">
        <v>66.043884599999998</v>
      </c>
      <c r="J974">
        <v>-86.1114259</v>
      </c>
      <c r="K974" s="1" t="str">
        <f t="shared" ref="K974:K988" si="111">HYPERLINK("http://geochem.nrcan.gc.ca/cdogs/content/kwd/kwd020066_e.htm", "Sand and gravel")</f>
        <v>Sand and gravel</v>
      </c>
      <c r="L974" s="1" t="str">
        <f t="shared" si="109"/>
        <v>Grain Mount: 0.25 – 0.50 mm (carbon coated)</v>
      </c>
      <c r="M974">
        <v>1</v>
      </c>
      <c r="N974">
        <v>40.828000000000003</v>
      </c>
      <c r="O974">
        <v>5.0000000000000001E-3</v>
      </c>
      <c r="P974">
        <v>1E-3</v>
      </c>
      <c r="R974">
        <v>1E-3</v>
      </c>
      <c r="T974">
        <v>48.811</v>
      </c>
      <c r="U974">
        <v>1E-3</v>
      </c>
      <c r="V974">
        <v>0.23300000000000001</v>
      </c>
      <c r="W974">
        <v>9.7270000000000003</v>
      </c>
      <c r="X974">
        <v>1.7000000000000001E-2</v>
      </c>
      <c r="Y974">
        <v>0.39</v>
      </c>
    </row>
    <row r="975" spans="1:25" x14ac:dyDescent="0.3">
      <c r="A975" t="s">
        <v>3808</v>
      </c>
      <c r="B975" t="s">
        <v>3809</v>
      </c>
      <c r="C975" t="s">
        <v>3810</v>
      </c>
      <c r="D975" s="1" t="str">
        <f t="shared" si="107"/>
        <v>21:1191</v>
      </c>
      <c r="E975" s="1" t="str">
        <f t="shared" si="108"/>
        <v>21:0387</v>
      </c>
      <c r="F975" t="s">
        <v>1575</v>
      </c>
      <c r="G975" t="s">
        <v>3811</v>
      </c>
      <c r="I975">
        <v>66.043884599999998</v>
      </c>
      <c r="J975">
        <v>-86.1114259</v>
      </c>
      <c r="K975" s="1" t="str">
        <f t="shared" si="111"/>
        <v>Sand and gravel</v>
      </c>
      <c r="L975" s="1" t="str">
        <f t="shared" si="109"/>
        <v>Grain Mount: 0.25 – 0.50 mm (carbon coated)</v>
      </c>
      <c r="M975">
        <v>1</v>
      </c>
      <c r="N975">
        <v>40.381</v>
      </c>
      <c r="O975">
        <v>3.0000000000000001E-3</v>
      </c>
      <c r="P975">
        <v>1E-3</v>
      </c>
      <c r="R975">
        <v>1E-3</v>
      </c>
      <c r="T975">
        <v>48.12</v>
      </c>
      <c r="U975">
        <v>2E-3</v>
      </c>
      <c r="V975">
        <v>0.252</v>
      </c>
      <c r="W975">
        <v>10.927</v>
      </c>
      <c r="X975">
        <v>1.6E-2</v>
      </c>
      <c r="Y975">
        <v>0.33</v>
      </c>
    </row>
    <row r="976" spans="1:25" x14ac:dyDescent="0.3">
      <c r="A976" t="s">
        <v>3812</v>
      </c>
      <c r="B976" t="s">
        <v>3813</v>
      </c>
      <c r="C976" t="s">
        <v>3814</v>
      </c>
      <c r="D976" s="1" t="str">
        <f t="shared" si="107"/>
        <v>21:1191</v>
      </c>
      <c r="E976" s="1" t="str">
        <f t="shared" si="108"/>
        <v>21:0387</v>
      </c>
      <c r="F976" t="s">
        <v>1575</v>
      </c>
      <c r="G976" t="s">
        <v>3815</v>
      </c>
      <c r="I976">
        <v>66.043884599999998</v>
      </c>
      <c r="J976">
        <v>-86.1114259</v>
      </c>
      <c r="K976" s="1" t="str">
        <f t="shared" si="111"/>
        <v>Sand and gravel</v>
      </c>
      <c r="L976" s="1" t="str">
        <f t="shared" si="109"/>
        <v>Grain Mount: 0.25 – 0.50 mm (carbon coated)</v>
      </c>
      <c r="M976">
        <v>1</v>
      </c>
      <c r="N976">
        <v>40.76</v>
      </c>
      <c r="O976">
        <v>3.0000000000000001E-3</v>
      </c>
      <c r="P976">
        <v>1E-3</v>
      </c>
      <c r="R976">
        <v>1E-3</v>
      </c>
      <c r="T976">
        <v>48.78</v>
      </c>
      <c r="U976">
        <v>1E-3</v>
      </c>
      <c r="V976">
        <v>0.21099999999999999</v>
      </c>
      <c r="W976">
        <v>9.968</v>
      </c>
      <c r="X976">
        <v>2.1999999999999999E-2</v>
      </c>
      <c r="Y976">
        <v>0.38400000000000001</v>
      </c>
    </row>
    <row r="977" spans="1:25" x14ac:dyDescent="0.3">
      <c r="A977" t="s">
        <v>3816</v>
      </c>
      <c r="B977" t="s">
        <v>3817</v>
      </c>
      <c r="C977" t="s">
        <v>3818</v>
      </c>
      <c r="D977" s="1" t="str">
        <f t="shared" si="107"/>
        <v>21:1191</v>
      </c>
      <c r="E977" s="1" t="str">
        <f t="shared" si="108"/>
        <v>21:0387</v>
      </c>
      <c r="F977" t="s">
        <v>1575</v>
      </c>
      <c r="G977" t="s">
        <v>3819</v>
      </c>
      <c r="I977">
        <v>66.043884599999998</v>
      </c>
      <c r="J977">
        <v>-86.1114259</v>
      </c>
      <c r="K977" s="1" t="str">
        <f t="shared" si="111"/>
        <v>Sand and gravel</v>
      </c>
      <c r="L977" s="1" t="str">
        <f t="shared" si="109"/>
        <v>Grain Mount: 0.25 – 0.50 mm (carbon coated)</v>
      </c>
      <c r="M977">
        <v>1</v>
      </c>
      <c r="N977">
        <v>40.417000000000002</v>
      </c>
      <c r="O977">
        <v>1E-3</v>
      </c>
      <c r="P977">
        <v>1E-3</v>
      </c>
      <c r="R977">
        <v>1E-3</v>
      </c>
      <c r="T977">
        <v>47.606000000000002</v>
      </c>
      <c r="U977">
        <v>4.0000000000000001E-3</v>
      </c>
      <c r="V977">
        <v>0.315</v>
      </c>
      <c r="W977">
        <v>11.654</v>
      </c>
      <c r="X977">
        <v>1.9E-2</v>
      </c>
      <c r="Y977">
        <v>0.27100000000000002</v>
      </c>
    </row>
    <row r="978" spans="1:25" x14ac:dyDescent="0.3">
      <c r="A978" t="s">
        <v>3820</v>
      </c>
      <c r="B978" t="s">
        <v>3821</v>
      </c>
      <c r="C978" t="s">
        <v>3822</v>
      </c>
      <c r="D978" s="1" t="str">
        <f t="shared" si="107"/>
        <v>21:1191</v>
      </c>
      <c r="E978" s="1" t="str">
        <f t="shared" si="108"/>
        <v>21:0387</v>
      </c>
      <c r="F978" t="s">
        <v>1575</v>
      </c>
      <c r="G978" t="s">
        <v>3823</v>
      </c>
      <c r="I978">
        <v>66.043884599999998</v>
      </c>
      <c r="J978">
        <v>-86.1114259</v>
      </c>
      <c r="K978" s="1" t="str">
        <f t="shared" si="111"/>
        <v>Sand and gravel</v>
      </c>
      <c r="L978" s="1" t="str">
        <f t="shared" si="109"/>
        <v>Grain Mount: 0.25 – 0.50 mm (carbon coated)</v>
      </c>
      <c r="M978">
        <v>1</v>
      </c>
      <c r="N978">
        <v>40.987000000000002</v>
      </c>
      <c r="O978">
        <v>1E-3</v>
      </c>
      <c r="P978">
        <v>1E-3</v>
      </c>
      <c r="R978">
        <v>1E-3</v>
      </c>
      <c r="T978">
        <v>48.743000000000002</v>
      </c>
      <c r="U978">
        <v>1E-3</v>
      </c>
      <c r="V978">
        <v>0.22800000000000001</v>
      </c>
      <c r="W978">
        <v>9.7840000000000007</v>
      </c>
      <c r="X978">
        <v>2.3E-2</v>
      </c>
      <c r="Y978">
        <v>0.39900000000000002</v>
      </c>
    </row>
    <row r="979" spans="1:25" x14ac:dyDescent="0.3">
      <c r="A979" t="s">
        <v>3824</v>
      </c>
      <c r="B979" t="s">
        <v>3825</v>
      </c>
      <c r="C979" t="s">
        <v>3826</v>
      </c>
      <c r="D979" s="1" t="str">
        <f t="shared" si="107"/>
        <v>21:1191</v>
      </c>
      <c r="E979" s="1" t="str">
        <f t="shared" si="108"/>
        <v>21:0387</v>
      </c>
      <c r="F979" t="s">
        <v>1575</v>
      </c>
      <c r="G979" t="s">
        <v>3827</v>
      </c>
      <c r="I979">
        <v>66.043884599999998</v>
      </c>
      <c r="J979">
        <v>-86.1114259</v>
      </c>
      <c r="K979" s="1" t="str">
        <f t="shared" si="111"/>
        <v>Sand and gravel</v>
      </c>
      <c r="L979" s="1" t="str">
        <f t="shared" si="109"/>
        <v>Grain Mount: 0.25 – 0.50 mm (carbon coated)</v>
      </c>
      <c r="M979">
        <v>1</v>
      </c>
      <c r="N979">
        <v>40.929000000000002</v>
      </c>
      <c r="O979">
        <v>3.0000000000000001E-3</v>
      </c>
      <c r="P979">
        <v>1E-3</v>
      </c>
      <c r="R979">
        <v>6.0000000000000001E-3</v>
      </c>
      <c r="T979">
        <v>48.786999999999999</v>
      </c>
      <c r="U979">
        <v>5.0000000000000001E-3</v>
      </c>
      <c r="V979">
        <v>0.217</v>
      </c>
      <c r="W979">
        <v>9.8629999999999995</v>
      </c>
      <c r="X979">
        <v>1.7999999999999999E-2</v>
      </c>
      <c r="Y979">
        <v>0.39700000000000002</v>
      </c>
    </row>
    <row r="980" spans="1:25" x14ac:dyDescent="0.3">
      <c r="A980" t="s">
        <v>3828</v>
      </c>
      <c r="B980" t="s">
        <v>3829</v>
      </c>
      <c r="C980" t="s">
        <v>3830</v>
      </c>
      <c r="D980" s="1" t="str">
        <f t="shared" si="107"/>
        <v>21:1191</v>
      </c>
      <c r="E980" s="1" t="str">
        <f t="shared" si="108"/>
        <v>21:0387</v>
      </c>
      <c r="F980" t="s">
        <v>1575</v>
      </c>
      <c r="G980" t="s">
        <v>3831</v>
      </c>
      <c r="I980">
        <v>66.043884599999998</v>
      </c>
      <c r="J980">
        <v>-86.1114259</v>
      </c>
      <c r="K980" s="1" t="str">
        <f t="shared" si="111"/>
        <v>Sand and gravel</v>
      </c>
      <c r="L980" s="1" t="str">
        <f t="shared" si="109"/>
        <v>Grain Mount: 0.25 – 0.50 mm (carbon coated)</v>
      </c>
      <c r="M980">
        <v>1</v>
      </c>
      <c r="N980">
        <v>40.594000000000001</v>
      </c>
      <c r="O980">
        <v>1E-3</v>
      </c>
      <c r="P980">
        <v>2E-3</v>
      </c>
      <c r="R980">
        <v>1E-3</v>
      </c>
      <c r="T980">
        <v>48.325000000000003</v>
      </c>
      <c r="U980">
        <v>1E-3</v>
      </c>
      <c r="V980">
        <v>0.29199999999999998</v>
      </c>
      <c r="W980">
        <v>10.645</v>
      </c>
      <c r="X980">
        <v>1.7999999999999999E-2</v>
      </c>
      <c r="Y980">
        <v>0.38200000000000001</v>
      </c>
    </row>
    <row r="981" spans="1:25" x14ac:dyDescent="0.3">
      <c r="A981" t="s">
        <v>3832</v>
      </c>
      <c r="B981" t="s">
        <v>3833</v>
      </c>
      <c r="C981" t="s">
        <v>3834</v>
      </c>
      <c r="D981" s="1" t="str">
        <f t="shared" si="107"/>
        <v>21:1191</v>
      </c>
      <c r="E981" s="1" t="str">
        <f t="shared" si="108"/>
        <v>21:0387</v>
      </c>
      <c r="F981" t="s">
        <v>1575</v>
      </c>
      <c r="G981" t="s">
        <v>3835</v>
      </c>
      <c r="I981">
        <v>66.043884599999998</v>
      </c>
      <c r="J981">
        <v>-86.1114259</v>
      </c>
      <c r="K981" s="1" t="str">
        <f t="shared" si="111"/>
        <v>Sand and gravel</v>
      </c>
      <c r="L981" s="1" t="str">
        <f t="shared" si="109"/>
        <v>Grain Mount: 0.25 – 0.50 mm (carbon coated)</v>
      </c>
      <c r="M981">
        <v>1</v>
      </c>
      <c r="N981">
        <v>40.773000000000003</v>
      </c>
      <c r="O981">
        <v>6.0000000000000001E-3</v>
      </c>
      <c r="P981">
        <v>1E-3</v>
      </c>
      <c r="R981">
        <v>1E-3</v>
      </c>
      <c r="T981">
        <v>48.725000000000001</v>
      </c>
      <c r="U981">
        <v>1E-3</v>
      </c>
      <c r="V981">
        <v>0.17799999999999999</v>
      </c>
      <c r="W981">
        <v>9.6839999999999993</v>
      </c>
      <c r="X981">
        <v>2.8000000000000001E-2</v>
      </c>
      <c r="Y981">
        <v>0.378</v>
      </c>
    </row>
    <row r="982" spans="1:25" x14ac:dyDescent="0.3">
      <c r="A982" t="s">
        <v>3836</v>
      </c>
      <c r="B982" t="s">
        <v>3837</v>
      </c>
      <c r="C982" t="s">
        <v>3838</v>
      </c>
      <c r="D982" s="1" t="str">
        <f t="shared" si="107"/>
        <v>21:1191</v>
      </c>
      <c r="E982" s="1" t="str">
        <f t="shared" si="108"/>
        <v>21:0387</v>
      </c>
      <c r="F982" t="s">
        <v>1575</v>
      </c>
      <c r="G982" t="s">
        <v>3839</v>
      </c>
      <c r="I982">
        <v>66.043884599999998</v>
      </c>
      <c r="J982">
        <v>-86.1114259</v>
      </c>
      <c r="K982" s="1" t="str">
        <f t="shared" si="111"/>
        <v>Sand and gravel</v>
      </c>
      <c r="L982" s="1" t="str">
        <f t="shared" si="109"/>
        <v>Grain Mount: 0.25 – 0.50 mm (carbon coated)</v>
      </c>
      <c r="M982">
        <v>1</v>
      </c>
      <c r="N982">
        <v>40.652000000000001</v>
      </c>
      <c r="O982">
        <v>1E-3</v>
      </c>
      <c r="P982">
        <v>1E-3</v>
      </c>
      <c r="R982">
        <v>4.0000000000000001E-3</v>
      </c>
      <c r="T982">
        <v>47.991</v>
      </c>
      <c r="U982">
        <v>1E-3</v>
      </c>
      <c r="V982">
        <v>0.29399999999999998</v>
      </c>
      <c r="W982">
        <v>10.694000000000001</v>
      </c>
      <c r="X982">
        <v>1.9E-2</v>
      </c>
      <c r="Y982">
        <v>0.38500000000000001</v>
      </c>
    </row>
    <row r="983" spans="1:25" x14ac:dyDescent="0.3">
      <c r="A983" t="s">
        <v>3840</v>
      </c>
      <c r="B983" t="s">
        <v>3841</v>
      </c>
      <c r="C983" t="s">
        <v>3842</v>
      </c>
      <c r="D983" s="1" t="str">
        <f t="shared" si="107"/>
        <v>21:1191</v>
      </c>
      <c r="E983" s="1" t="str">
        <f t="shared" si="108"/>
        <v>21:0387</v>
      </c>
      <c r="F983" t="s">
        <v>1575</v>
      </c>
      <c r="G983" t="s">
        <v>3843</v>
      </c>
      <c r="I983">
        <v>66.043884599999998</v>
      </c>
      <c r="J983">
        <v>-86.1114259</v>
      </c>
      <c r="K983" s="1" t="str">
        <f t="shared" si="111"/>
        <v>Sand and gravel</v>
      </c>
      <c r="L983" s="1" t="str">
        <f t="shared" ref="L983:L1014" si="112">HYPERLINK("http://geochem.nrcan.gc.ca/cdogs/content/kwd/kwd080107_e.htm", "Grain Mount: 0.25 – 0.50 mm (carbon coated)")</f>
        <v>Grain Mount: 0.25 – 0.50 mm (carbon coated)</v>
      </c>
      <c r="M983">
        <v>1</v>
      </c>
      <c r="N983">
        <v>40.508000000000003</v>
      </c>
      <c r="O983">
        <v>1E-3</v>
      </c>
      <c r="P983">
        <v>1E-3</v>
      </c>
      <c r="R983">
        <v>1E-3</v>
      </c>
      <c r="T983">
        <v>48.463999999999999</v>
      </c>
      <c r="U983">
        <v>1E-3</v>
      </c>
      <c r="V983">
        <v>0.18</v>
      </c>
      <c r="W983">
        <v>9.9550000000000001</v>
      </c>
      <c r="X983">
        <v>0.02</v>
      </c>
      <c r="Y983">
        <v>0.36399999999999999</v>
      </c>
    </row>
    <row r="984" spans="1:25" x14ac:dyDescent="0.3">
      <c r="A984" t="s">
        <v>3844</v>
      </c>
      <c r="B984" t="s">
        <v>3845</v>
      </c>
      <c r="C984" t="s">
        <v>3846</v>
      </c>
      <c r="D984" s="1" t="str">
        <f t="shared" si="107"/>
        <v>21:1191</v>
      </c>
      <c r="E984" s="1" t="str">
        <f t="shared" si="108"/>
        <v>21:0387</v>
      </c>
      <c r="F984" t="s">
        <v>1575</v>
      </c>
      <c r="G984" t="s">
        <v>3847</v>
      </c>
      <c r="I984">
        <v>66.043884599999998</v>
      </c>
      <c r="J984">
        <v>-86.1114259</v>
      </c>
      <c r="K984" s="1" t="str">
        <f t="shared" si="111"/>
        <v>Sand and gravel</v>
      </c>
      <c r="L984" s="1" t="str">
        <f t="shared" si="112"/>
        <v>Grain Mount: 0.25 – 0.50 mm (carbon coated)</v>
      </c>
      <c r="M984">
        <v>1</v>
      </c>
      <c r="N984">
        <v>41.018000000000001</v>
      </c>
      <c r="O984">
        <v>5.0000000000000001E-3</v>
      </c>
      <c r="P984">
        <v>1E-3</v>
      </c>
      <c r="R984">
        <v>1E-3</v>
      </c>
      <c r="T984">
        <v>49.448999999999998</v>
      </c>
      <c r="U984">
        <v>2E-3</v>
      </c>
      <c r="V984">
        <v>0.14899999999999999</v>
      </c>
      <c r="W984">
        <v>9.3149999999999995</v>
      </c>
      <c r="X984">
        <v>1.7999999999999999E-2</v>
      </c>
      <c r="Y984">
        <v>0.34599999999999997</v>
      </c>
    </row>
    <row r="985" spans="1:25" x14ac:dyDescent="0.3">
      <c r="A985" t="s">
        <v>3848</v>
      </c>
      <c r="B985" t="s">
        <v>3849</v>
      </c>
      <c r="C985" t="s">
        <v>3850</v>
      </c>
      <c r="D985" s="1" t="str">
        <f t="shared" si="107"/>
        <v>21:1191</v>
      </c>
      <c r="E985" s="1" t="str">
        <f t="shared" si="108"/>
        <v>21:0387</v>
      </c>
      <c r="F985" t="s">
        <v>1575</v>
      </c>
      <c r="G985" t="s">
        <v>3851</v>
      </c>
      <c r="I985">
        <v>66.043884599999998</v>
      </c>
      <c r="J985">
        <v>-86.1114259</v>
      </c>
      <c r="K985" s="1" t="str">
        <f t="shared" si="111"/>
        <v>Sand and gravel</v>
      </c>
      <c r="L985" s="1" t="str">
        <f t="shared" si="112"/>
        <v>Grain Mount: 0.25 – 0.50 mm (carbon coated)</v>
      </c>
      <c r="M985">
        <v>1</v>
      </c>
      <c r="N985">
        <v>40.901000000000003</v>
      </c>
      <c r="O985">
        <v>1E-3</v>
      </c>
      <c r="P985">
        <v>1E-3</v>
      </c>
      <c r="R985">
        <v>7.0000000000000001E-3</v>
      </c>
      <c r="T985">
        <v>48.527999999999999</v>
      </c>
      <c r="U985">
        <v>1E-3</v>
      </c>
      <c r="V985">
        <v>0.21199999999999999</v>
      </c>
      <c r="W985">
        <v>10.031000000000001</v>
      </c>
      <c r="X985">
        <v>2.8000000000000001E-2</v>
      </c>
      <c r="Y985">
        <v>0.39400000000000002</v>
      </c>
    </row>
    <row r="986" spans="1:25" x14ac:dyDescent="0.3">
      <c r="A986" t="s">
        <v>3852</v>
      </c>
      <c r="B986" t="s">
        <v>3853</v>
      </c>
      <c r="C986" t="s">
        <v>3854</v>
      </c>
      <c r="D986" s="1" t="str">
        <f t="shared" si="107"/>
        <v>21:1191</v>
      </c>
      <c r="E986" s="1" t="str">
        <f t="shared" si="108"/>
        <v>21:0387</v>
      </c>
      <c r="F986" t="s">
        <v>1575</v>
      </c>
      <c r="G986" t="s">
        <v>3855</v>
      </c>
      <c r="I986">
        <v>66.043884599999998</v>
      </c>
      <c r="J986">
        <v>-86.1114259</v>
      </c>
      <c r="K986" s="1" t="str">
        <f t="shared" si="111"/>
        <v>Sand and gravel</v>
      </c>
      <c r="L986" s="1" t="str">
        <f t="shared" si="112"/>
        <v>Grain Mount: 0.25 – 0.50 mm (carbon coated)</v>
      </c>
      <c r="M986">
        <v>1</v>
      </c>
      <c r="N986">
        <v>40.728000000000002</v>
      </c>
      <c r="O986">
        <v>1E-3</v>
      </c>
      <c r="P986">
        <v>1E-3</v>
      </c>
      <c r="R986">
        <v>5.0000000000000001E-3</v>
      </c>
      <c r="T986">
        <v>48.511000000000003</v>
      </c>
      <c r="U986">
        <v>8.0000000000000002E-3</v>
      </c>
      <c r="V986">
        <v>0.16500000000000001</v>
      </c>
      <c r="W986">
        <v>10.331</v>
      </c>
      <c r="X986">
        <v>3.2000000000000001E-2</v>
      </c>
      <c r="Y986">
        <v>0.44700000000000001</v>
      </c>
    </row>
    <row r="987" spans="1:25" x14ac:dyDescent="0.3">
      <c r="A987" t="s">
        <v>3856</v>
      </c>
      <c r="B987" t="s">
        <v>3857</v>
      </c>
      <c r="C987" t="s">
        <v>3858</v>
      </c>
      <c r="D987" s="1" t="str">
        <f t="shared" si="107"/>
        <v>21:1191</v>
      </c>
      <c r="E987" s="1" t="str">
        <f t="shared" si="108"/>
        <v>21:0387</v>
      </c>
      <c r="F987" t="s">
        <v>1575</v>
      </c>
      <c r="G987" t="s">
        <v>3859</v>
      </c>
      <c r="I987">
        <v>66.043884599999998</v>
      </c>
      <c r="J987">
        <v>-86.1114259</v>
      </c>
      <c r="K987" s="1" t="str">
        <f t="shared" si="111"/>
        <v>Sand and gravel</v>
      </c>
      <c r="L987" s="1" t="str">
        <f t="shared" si="112"/>
        <v>Grain Mount: 0.25 – 0.50 mm (carbon coated)</v>
      </c>
      <c r="M987">
        <v>1</v>
      </c>
      <c r="N987">
        <v>40.479999999999997</v>
      </c>
      <c r="O987">
        <v>5.0000000000000001E-3</v>
      </c>
      <c r="P987">
        <v>2E-3</v>
      </c>
      <c r="R987">
        <v>2E-3</v>
      </c>
      <c r="T987">
        <v>48.231999999999999</v>
      </c>
      <c r="U987">
        <v>4.0000000000000001E-3</v>
      </c>
      <c r="V987">
        <v>0.19</v>
      </c>
      <c r="W987">
        <v>10.654</v>
      </c>
      <c r="X987">
        <v>2.1000000000000001E-2</v>
      </c>
      <c r="Y987">
        <v>0.34100000000000003</v>
      </c>
    </row>
    <row r="988" spans="1:25" x14ac:dyDescent="0.3">
      <c r="A988" t="s">
        <v>3860</v>
      </c>
      <c r="B988" t="s">
        <v>3861</v>
      </c>
      <c r="C988" t="s">
        <v>3862</v>
      </c>
      <c r="D988" s="1" t="str">
        <f t="shared" si="107"/>
        <v>21:1191</v>
      </c>
      <c r="E988" s="1" t="str">
        <f t="shared" si="108"/>
        <v>21:0387</v>
      </c>
      <c r="F988" t="s">
        <v>1575</v>
      </c>
      <c r="G988" t="s">
        <v>3863</v>
      </c>
      <c r="I988">
        <v>66.043884599999998</v>
      </c>
      <c r="J988">
        <v>-86.1114259</v>
      </c>
      <c r="K988" s="1" t="str">
        <f t="shared" si="111"/>
        <v>Sand and gravel</v>
      </c>
      <c r="L988" s="1" t="str">
        <f t="shared" si="112"/>
        <v>Grain Mount: 0.25 – 0.50 mm (carbon coated)</v>
      </c>
      <c r="M988">
        <v>1</v>
      </c>
      <c r="N988">
        <v>40.47</v>
      </c>
      <c r="O988">
        <v>1E-3</v>
      </c>
      <c r="P988">
        <v>1E-3</v>
      </c>
      <c r="R988">
        <v>2E-3</v>
      </c>
      <c r="T988">
        <v>48.384999999999998</v>
      </c>
      <c r="U988">
        <v>5.0000000000000001E-3</v>
      </c>
      <c r="V988">
        <v>0.21199999999999999</v>
      </c>
      <c r="W988">
        <v>10.627000000000001</v>
      </c>
      <c r="X988">
        <v>1.7000000000000001E-2</v>
      </c>
      <c r="Y988">
        <v>0.32100000000000001</v>
      </c>
    </row>
    <row r="989" spans="1:25" x14ac:dyDescent="0.3">
      <c r="A989" t="s">
        <v>3864</v>
      </c>
      <c r="B989" t="s">
        <v>3865</v>
      </c>
      <c r="C989" t="s">
        <v>3866</v>
      </c>
      <c r="D989" s="1" t="str">
        <f t="shared" si="107"/>
        <v>21:1191</v>
      </c>
      <c r="E989" s="1" t="str">
        <f t="shared" si="108"/>
        <v>21:0387</v>
      </c>
      <c r="F989" t="s">
        <v>1627</v>
      </c>
      <c r="G989" t="s">
        <v>3867</v>
      </c>
      <c r="I989">
        <v>66.038682100000003</v>
      </c>
      <c r="J989">
        <v>-87.528829400000006</v>
      </c>
      <c r="K989" s="1" t="str">
        <f>HYPERLINK("http://geochem.nrcan.gc.ca/cdogs/content/kwd/kwd020044_e.htm", "Till")</f>
        <v>Till</v>
      </c>
      <c r="L989" s="1" t="str">
        <f t="shared" si="112"/>
        <v>Grain Mount: 0.25 – 0.50 mm (carbon coated)</v>
      </c>
      <c r="M989">
        <v>1</v>
      </c>
      <c r="N989">
        <v>41.347000000000001</v>
      </c>
      <c r="O989">
        <v>3.0000000000000001E-3</v>
      </c>
      <c r="P989">
        <v>1E-3</v>
      </c>
      <c r="R989">
        <v>3.0000000000000001E-3</v>
      </c>
      <c r="T989">
        <v>51.027000000000001</v>
      </c>
      <c r="U989">
        <v>4.0000000000000001E-3</v>
      </c>
      <c r="V989">
        <v>0.11700000000000001</v>
      </c>
      <c r="W989">
        <v>7.2389999999999999</v>
      </c>
      <c r="X989">
        <v>1.9E-2</v>
      </c>
      <c r="Y989">
        <v>0.435</v>
      </c>
    </row>
    <row r="990" spans="1:25" x14ac:dyDescent="0.3">
      <c r="A990" t="s">
        <v>3868</v>
      </c>
      <c r="B990" t="s">
        <v>3869</v>
      </c>
      <c r="C990" t="s">
        <v>3870</v>
      </c>
      <c r="D990" s="1" t="str">
        <f t="shared" si="107"/>
        <v>21:1191</v>
      </c>
      <c r="E990" s="1" t="str">
        <f t="shared" si="108"/>
        <v>21:0387</v>
      </c>
      <c r="F990" t="s">
        <v>1627</v>
      </c>
      <c r="G990" t="s">
        <v>3871</v>
      </c>
      <c r="I990">
        <v>66.038682100000003</v>
      </c>
      <c r="J990">
        <v>-87.528829400000006</v>
      </c>
      <c r="K990" s="1" t="str">
        <f>HYPERLINK("http://geochem.nrcan.gc.ca/cdogs/content/kwd/kwd020044_e.htm", "Till")</f>
        <v>Till</v>
      </c>
      <c r="L990" s="1" t="str">
        <f t="shared" si="112"/>
        <v>Grain Mount: 0.25 – 0.50 mm (carbon coated)</v>
      </c>
      <c r="M990">
        <v>1</v>
      </c>
      <c r="N990">
        <v>41.072000000000003</v>
      </c>
      <c r="O990">
        <v>6.0000000000000001E-3</v>
      </c>
      <c r="P990">
        <v>1E-3</v>
      </c>
      <c r="R990">
        <v>4.0000000000000001E-3</v>
      </c>
      <c r="T990">
        <v>48.959000000000003</v>
      </c>
      <c r="U990">
        <v>2E-3</v>
      </c>
      <c r="V990">
        <v>0.182</v>
      </c>
      <c r="W990">
        <v>9.6530000000000005</v>
      </c>
      <c r="X990">
        <v>2.4E-2</v>
      </c>
      <c r="Y990">
        <v>0.39800000000000002</v>
      </c>
    </row>
    <row r="991" spans="1:25" x14ac:dyDescent="0.3">
      <c r="A991" t="s">
        <v>3872</v>
      </c>
      <c r="B991" t="s">
        <v>3873</v>
      </c>
      <c r="C991" t="s">
        <v>3874</v>
      </c>
      <c r="D991" s="1" t="str">
        <f t="shared" si="107"/>
        <v>21:1191</v>
      </c>
      <c r="E991" s="1" t="str">
        <f t="shared" si="108"/>
        <v>21:0387</v>
      </c>
      <c r="F991" t="s">
        <v>1632</v>
      </c>
      <c r="G991" t="s">
        <v>3875</v>
      </c>
      <c r="I991">
        <v>66.159768799999995</v>
      </c>
      <c r="J991">
        <v>-87.109046300000003</v>
      </c>
      <c r="K991" s="1" t="str">
        <f>HYPERLINK("http://geochem.nrcan.gc.ca/cdogs/content/kwd/kwd020101_e.htm", "Diamicton")</f>
        <v>Diamicton</v>
      </c>
      <c r="L991" s="1" t="str">
        <f t="shared" si="112"/>
        <v>Grain Mount: 0.25 – 0.50 mm (carbon coated)</v>
      </c>
      <c r="M991">
        <v>1</v>
      </c>
      <c r="N991">
        <v>41.207000000000001</v>
      </c>
      <c r="O991">
        <v>3.0000000000000001E-3</v>
      </c>
      <c r="P991">
        <v>1E-3</v>
      </c>
      <c r="R991">
        <v>1E-3</v>
      </c>
      <c r="T991">
        <v>50.52</v>
      </c>
      <c r="U991">
        <v>2E-3</v>
      </c>
      <c r="V991">
        <v>0.13400000000000001</v>
      </c>
      <c r="W991">
        <v>7.3869999999999996</v>
      </c>
      <c r="X991">
        <v>2.5999999999999999E-2</v>
      </c>
      <c r="Y991">
        <v>0.46400000000000002</v>
      </c>
    </row>
    <row r="992" spans="1:25" x14ac:dyDescent="0.3">
      <c r="A992" t="s">
        <v>3876</v>
      </c>
      <c r="B992" t="s">
        <v>3877</v>
      </c>
      <c r="C992" t="s">
        <v>3878</v>
      </c>
      <c r="D992" s="1" t="str">
        <f t="shared" si="107"/>
        <v>21:1191</v>
      </c>
      <c r="E992" s="1" t="str">
        <f t="shared" si="108"/>
        <v>21:0387</v>
      </c>
      <c r="F992" t="s">
        <v>1645</v>
      </c>
      <c r="G992" t="s">
        <v>3879</v>
      </c>
      <c r="I992">
        <v>66.047001399999999</v>
      </c>
      <c r="J992">
        <v>-87.812722100000002</v>
      </c>
      <c r="K992" s="1" t="str">
        <f t="shared" ref="K992:K1023" si="113">HYPERLINK("http://geochem.nrcan.gc.ca/cdogs/content/kwd/kwd020044_e.htm", "Till")</f>
        <v>Till</v>
      </c>
      <c r="L992" s="1" t="str">
        <f t="shared" si="112"/>
        <v>Grain Mount: 0.25 – 0.50 mm (carbon coated)</v>
      </c>
      <c r="M992">
        <v>1</v>
      </c>
      <c r="N992">
        <v>39.052</v>
      </c>
      <c r="O992">
        <v>2E-3</v>
      </c>
      <c r="P992">
        <v>1E-3</v>
      </c>
      <c r="R992">
        <v>3.0000000000000001E-3</v>
      </c>
      <c r="T992">
        <v>41.744999999999997</v>
      </c>
      <c r="U992">
        <v>7.0000000000000001E-3</v>
      </c>
      <c r="V992">
        <v>0.314</v>
      </c>
      <c r="W992">
        <v>18.809000000000001</v>
      </c>
      <c r="X992">
        <v>3.1E-2</v>
      </c>
      <c r="Y992">
        <v>0.115</v>
      </c>
    </row>
    <row r="993" spans="1:25" x14ac:dyDescent="0.3">
      <c r="A993" t="s">
        <v>3880</v>
      </c>
      <c r="B993" t="s">
        <v>3881</v>
      </c>
      <c r="C993" t="s">
        <v>3882</v>
      </c>
      <c r="D993" s="1" t="str">
        <f t="shared" si="107"/>
        <v>21:1191</v>
      </c>
      <c r="E993" s="1" t="str">
        <f t="shared" si="108"/>
        <v>21:0387</v>
      </c>
      <c r="F993" t="s">
        <v>3883</v>
      </c>
      <c r="G993" t="s">
        <v>3884</v>
      </c>
      <c r="I993">
        <v>66.126319600000002</v>
      </c>
      <c r="J993">
        <v>-87.316913200000002</v>
      </c>
      <c r="K993" s="1" t="str">
        <f t="shared" si="113"/>
        <v>Till</v>
      </c>
      <c r="L993" s="1" t="str">
        <f t="shared" si="112"/>
        <v>Grain Mount: 0.25 – 0.50 mm (carbon coated)</v>
      </c>
      <c r="M993">
        <v>1</v>
      </c>
      <c r="N993">
        <v>40.856000000000002</v>
      </c>
      <c r="O993">
        <v>0.01</v>
      </c>
      <c r="P993">
        <v>1E-3</v>
      </c>
      <c r="R993">
        <v>6.0000000000000001E-3</v>
      </c>
      <c r="T993">
        <v>49.228000000000002</v>
      </c>
      <c r="U993">
        <v>1E-3</v>
      </c>
      <c r="V993">
        <v>0.249</v>
      </c>
      <c r="W993">
        <v>9.35</v>
      </c>
      <c r="X993">
        <v>0.03</v>
      </c>
      <c r="Y993">
        <v>0.42</v>
      </c>
    </row>
    <row r="994" spans="1:25" x14ac:dyDescent="0.3">
      <c r="A994" t="s">
        <v>3885</v>
      </c>
      <c r="B994" t="s">
        <v>3886</v>
      </c>
      <c r="C994" t="s">
        <v>3887</v>
      </c>
      <c r="D994" s="1" t="str">
        <f t="shared" si="107"/>
        <v>21:1191</v>
      </c>
      <c r="E994" s="1" t="str">
        <f t="shared" si="108"/>
        <v>21:0387</v>
      </c>
      <c r="F994" t="s">
        <v>1659</v>
      </c>
      <c r="G994" t="s">
        <v>3888</v>
      </c>
      <c r="I994">
        <v>66.836393799999996</v>
      </c>
      <c r="J994">
        <v>-88.735301000000007</v>
      </c>
      <c r="K994" s="1" t="str">
        <f t="shared" si="113"/>
        <v>Till</v>
      </c>
      <c r="L994" s="1" t="str">
        <f t="shared" si="112"/>
        <v>Grain Mount: 0.25 – 0.50 mm (carbon coated)</v>
      </c>
      <c r="M994">
        <v>1</v>
      </c>
      <c r="N994">
        <v>41.654000000000003</v>
      </c>
      <c r="O994">
        <v>5.0000000000000001E-3</v>
      </c>
      <c r="P994">
        <v>1E-3</v>
      </c>
      <c r="R994">
        <v>1E-3</v>
      </c>
      <c r="T994">
        <v>52.292999999999999</v>
      </c>
      <c r="U994">
        <v>1E-3</v>
      </c>
      <c r="V994">
        <v>0.12</v>
      </c>
      <c r="W994">
        <v>5.7309999999999999</v>
      </c>
      <c r="X994">
        <v>2.5000000000000001E-2</v>
      </c>
      <c r="Y994">
        <v>0.48199999999999998</v>
      </c>
    </row>
    <row r="995" spans="1:25" x14ac:dyDescent="0.3">
      <c r="A995" t="s">
        <v>3889</v>
      </c>
      <c r="B995" t="s">
        <v>3890</v>
      </c>
      <c r="C995" t="s">
        <v>3891</v>
      </c>
      <c r="D995" s="1" t="str">
        <f t="shared" si="107"/>
        <v>21:1191</v>
      </c>
      <c r="E995" s="1" t="str">
        <f t="shared" si="108"/>
        <v>21:0387</v>
      </c>
      <c r="F995" t="s">
        <v>1659</v>
      </c>
      <c r="G995" t="s">
        <v>3892</v>
      </c>
      <c r="I995">
        <v>66.836393799999996</v>
      </c>
      <c r="J995">
        <v>-88.735301000000007</v>
      </c>
      <c r="K995" s="1" t="str">
        <f t="shared" si="113"/>
        <v>Till</v>
      </c>
      <c r="L995" s="1" t="str">
        <f t="shared" si="112"/>
        <v>Grain Mount: 0.25 – 0.50 mm (carbon coated)</v>
      </c>
      <c r="M995">
        <v>1</v>
      </c>
      <c r="N995">
        <v>41.052</v>
      </c>
      <c r="O995">
        <v>1E-3</v>
      </c>
      <c r="P995">
        <v>1E-3</v>
      </c>
      <c r="R995">
        <v>6.0000000000000001E-3</v>
      </c>
      <c r="T995">
        <v>50.128</v>
      </c>
      <c r="U995">
        <v>1E-3</v>
      </c>
      <c r="V995">
        <v>0.153</v>
      </c>
      <c r="W995">
        <v>8.0679999999999996</v>
      </c>
      <c r="X995">
        <v>1.7999999999999999E-2</v>
      </c>
      <c r="Y995">
        <v>0.45700000000000002</v>
      </c>
    </row>
    <row r="996" spans="1:25" x14ac:dyDescent="0.3">
      <c r="A996" t="s">
        <v>3893</v>
      </c>
      <c r="B996" t="s">
        <v>3894</v>
      </c>
      <c r="C996" t="s">
        <v>3895</v>
      </c>
      <c r="D996" s="1" t="str">
        <f t="shared" si="107"/>
        <v>21:1191</v>
      </c>
      <c r="E996" s="1" t="str">
        <f t="shared" si="108"/>
        <v>21:0387</v>
      </c>
      <c r="F996" t="s">
        <v>1659</v>
      </c>
      <c r="G996" t="s">
        <v>3896</v>
      </c>
      <c r="I996">
        <v>66.836393799999996</v>
      </c>
      <c r="J996">
        <v>-88.735301000000007</v>
      </c>
      <c r="K996" s="1" t="str">
        <f t="shared" si="113"/>
        <v>Till</v>
      </c>
      <c r="L996" s="1" t="str">
        <f t="shared" si="112"/>
        <v>Grain Mount: 0.25 – 0.50 mm (carbon coated)</v>
      </c>
      <c r="M996">
        <v>1</v>
      </c>
      <c r="N996">
        <v>40.68</v>
      </c>
      <c r="O996">
        <v>1E-3</v>
      </c>
      <c r="P996">
        <v>1E-3</v>
      </c>
      <c r="R996">
        <v>1E-3</v>
      </c>
      <c r="T996">
        <v>48.375999999999998</v>
      </c>
      <c r="U996">
        <v>4.0000000000000001E-3</v>
      </c>
      <c r="V996">
        <v>0.159</v>
      </c>
      <c r="W996">
        <v>10.298</v>
      </c>
      <c r="X996">
        <v>2.7E-2</v>
      </c>
      <c r="Y996">
        <v>0.51700000000000002</v>
      </c>
    </row>
    <row r="997" spans="1:25" x14ac:dyDescent="0.3">
      <c r="A997" t="s">
        <v>3897</v>
      </c>
      <c r="B997" t="s">
        <v>3898</v>
      </c>
      <c r="C997" t="s">
        <v>3899</v>
      </c>
      <c r="D997" s="1" t="str">
        <f t="shared" si="107"/>
        <v>21:1191</v>
      </c>
      <c r="E997" s="1" t="str">
        <f t="shared" si="108"/>
        <v>21:0387</v>
      </c>
      <c r="F997" t="s">
        <v>1659</v>
      </c>
      <c r="G997" t="s">
        <v>3900</v>
      </c>
      <c r="I997">
        <v>66.836393799999996</v>
      </c>
      <c r="J997">
        <v>-88.735301000000007</v>
      </c>
      <c r="K997" s="1" t="str">
        <f t="shared" si="113"/>
        <v>Till</v>
      </c>
      <c r="L997" s="1" t="str">
        <f t="shared" si="112"/>
        <v>Grain Mount: 0.25 – 0.50 mm (carbon coated)</v>
      </c>
      <c r="M997">
        <v>1</v>
      </c>
      <c r="N997">
        <v>41.335000000000001</v>
      </c>
      <c r="O997">
        <v>1E-3</v>
      </c>
      <c r="P997">
        <v>1E-3</v>
      </c>
      <c r="R997">
        <v>1E-3</v>
      </c>
      <c r="T997">
        <v>50.780999999999999</v>
      </c>
      <c r="U997">
        <v>1E-3</v>
      </c>
      <c r="V997">
        <v>0.13200000000000001</v>
      </c>
      <c r="W997">
        <v>7.4269999999999996</v>
      </c>
      <c r="X997">
        <v>0.02</v>
      </c>
      <c r="Y997">
        <v>0.46100000000000002</v>
      </c>
    </row>
    <row r="998" spans="1:25" x14ac:dyDescent="0.3">
      <c r="A998" t="s">
        <v>3901</v>
      </c>
      <c r="B998" t="s">
        <v>3902</v>
      </c>
      <c r="C998" t="s">
        <v>3903</v>
      </c>
      <c r="D998" s="1" t="str">
        <f t="shared" si="107"/>
        <v>21:1191</v>
      </c>
      <c r="E998" s="1" t="str">
        <f t="shared" si="108"/>
        <v>21:0387</v>
      </c>
      <c r="F998" t="s">
        <v>1659</v>
      </c>
      <c r="G998" t="s">
        <v>3904</v>
      </c>
      <c r="I998">
        <v>66.836393799999996</v>
      </c>
      <c r="J998">
        <v>-88.735301000000007</v>
      </c>
      <c r="K998" s="1" t="str">
        <f t="shared" si="113"/>
        <v>Till</v>
      </c>
      <c r="L998" s="1" t="str">
        <f t="shared" si="112"/>
        <v>Grain Mount: 0.25 – 0.50 mm (carbon coated)</v>
      </c>
      <c r="M998">
        <v>1</v>
      </c>
      <c r="N998">
        <v>40.045000000000002</v>
      </c>
      <c r="O998">
        <v>5.0000000000000001E-3</v>
      </c>
      <c r="P998">
        <v>1E-3</v>
      </c>
      <c r="R998">
        <v>1E-3</v>
      </c>
      <c r="T998">
        <v>46.311</v>
      </c>
      <c r="U998">
        <v>5.0000000000000001E-3</v>
      </c>
      <c r="V998">
        <v>0.28999999999999998</v>
      </c>
      <c r="W998">
        <v>13.177</v>
      </c>
      <c r="X998">
        <v>0.03</v>
      </c>
      <c r="Y998">
        <v>0.185</v>
      </c>
    </row>
    <row r="999" spans="1:25" x14ac:dyDescent="0.3">
      <c r="A999" t="s">
        <v>3905</v>
      </c>
      <c r="B999" t="s">
        <v>3906</v>
      </c>
      <c r="C999" t="s">
        <v>3907</v>
      </c>
      <c r="D999" s="1" t="str">
        <f t="shared" si="107"/>
        <v>21:1191</v>
      </c>
      <c r="E999" s="1" t="str">
        <f t="shared" si="108"/>
        <v>21:0387</v>
      </c>
      <c r="F999" t="s">
        <v>1659</v>
      </c>
      <c r="G999" t="s">
        <v>3908</v>
      </c>
      <c r="I999">
        <v>66.836393799999996</v>
      </c>
      <c r="J999">
        <v>-88.735301000000007</v>
      </c>
      <c r="K999" s="1" t="str">
        <f t="shared" si="113"/>
        <v>Till</v>
      </c>
      <c r="L999" s="1" t="str">
        <f t="shared" si="112"/>
        <v>Grain Mount: 0.25 – 0.50 mm (carbon coated)</v>
      </c>
      <c r="M999">
        <v>1</v>
      </c>
      <c r="N999">
        <v>40.930999999999997</v>
      </c>
      <c r="O999">
        <v>1E-3</v>
      </c>
      <c r="P999">
        <v>1E-3</v>
      </c>
      <c r="R999">
        <v>6.0000000000000001E-3</v>
      </c>
      <c r="T999">
        <v>49.956000000000003</v>
      </c>
      <c r="U999">
        <v>1E-3</v>
      </c>
      <c r="V999">
        <v>0.161</v>
      </c>
      <c r="W999">
        <v>8.2050000000000001</v>
      </c>
      <c r="X999">
        <v>1.7999999999999999E-2</v>
      </c>
      <c r="Y999">
        <v>0.46200000000000002</v>
      </c>
    </row>
    <row r="1000" spans="1:25" x14ac:dyDescent="0.3">
      <c r="A1000" t="s">
        <v>3909</v>
      </c>
      <c r="B1000" t="s">
        <v>3910</v>
      </c>
      <c r="C1000" t="s">
        <v>3911</v>
      </c>
      <c r="D1000" s="1" t="str">
        <f t="shared" si="107"/>
        <v>21:1191</v>
      </c>
      <c r="E1000" s="1" t="str">
        <f t="shared" si="108"/>
        <v>21:0387</v>
      </c>
      <c r="F1000" t="s">
        <v>1673</v>
      </c>
      <c r="G1000" t="s">
        <v>3912</v>
      </c>
      <c r="I1000">
        <v>66.926231099999995</v>
      </c>
      <c r="J1000">
        <v>-88.418631700000006</v>
      </c>
      <c r="K1000" s="1" t="str">
        <f t="shared" si="113"/>
        <v>Till</v>
      </c>
      <c r="L1000" s="1" t="str">
        <f t="shared" si="112"/>
        <v>Grain Mount: 0.25 – 0.50 mm (carbon coated)</v>
      </c>
      <c r="M1000">
        <v>1</v>
      </c>
      <c r="N1000">
        <v>40.927</v>
      </c>
      <c r="O1000">
        <v>0.02</v>
      </c>
      <c r="P1000">
        <v>2.9000000000000001E-2</v>
      </c>
      <c r="R1000">
        <v>4.5999999999999999E-2</v>
      </c>
      <c r="T1000">
        <v>49.22</v>
      </c>
      <c r="U1000">
        <v>6.8000000000000005E-2</v>
      </c>
      <c r="V1000">
        <v>0.11600000000000001</v>
      </c>
      <c r="W1000">
        <v>9.3420000000000005</v>
      </c>
      <c r="X1000">
        <v>0.02</v>
      </c>
      <c r="Y1000">
        <v>0.38800000000000001</v>
      </c>
    </row>
    <row r="1001" spans="1:25" x14ac:dyDescent="0.3">
      <c r="A1001" t="s">
        <v>3913</v>
      </c>
      <c r="B1001" t="s">
        <v>3914</v>
      </c>
      <c r="C1001" t="s">
        <v>3915</v>
      </c>
      <c r="D1001" s="1" t="str">
        <f t="shared" si="107"/>
        <v>21:1191</v>
      </c>
      <c r="E1001" s="1" t="str">
        <f t="shared" si="108"/>
        <v>21:0387</v>
      </c>
      <c r="F1001" t="s">
        <v>1737</v>
      </c>
      <c r="G1001" t="s">
        <v>3916</v>
      </c>
      <c r="I1001">
        <v>66.851174099999994</v>
      </c>
      <c r="J1001">
        <v>-88.076532700000001</v>
      </c>
      <c r="K1001" s="1" t="str">
        <f t="shared" si="113"/>
        <v>Till</v>
      </c>
      <c r="L1001" s="1" t="str">
        <f t="shared" si="112"/>
        <v>Grain Mount: 0.25 – 0.50 mm (carbon coated)</v>
      </c>
      <c r="M1001">
        <v>1</v>
      </c>
      <c r="N1001">
        <v>39.799999999999997</v>
      </c>
      <c r="O1001">
        <v>1.0999999999999999E-2</v>
      </c>
      <c r="P1001">
        <v>1E-3</v>
      </c>
      <c r="R1001">
        <v>4.0000000000000001E-3</v>
      </c>
      <c r="T1001">
        <v>45.896000000000001</v>
      </c>
      <c r="U1001">
        <v>1E-3</v>
      </c>
      <c r="V1001">
        <v>0.23100000000000001</v>
      </c>
      <c r="W1001">
        <v>13.271000000000001</v>
      </c>
      <c r="X1001">
        <v>1.9E-2</v>
      </c>
      <c r="Y1001">
        <v>0.25800000000000001</v>
      </c>
    </row>
    <row r="1002" spans="1:25" x14ac:dyDescent="0.3">
      <c r="A1002" t="s">
        <v>3917</v>
      </c>
      <c r="B1002" t="s">
        <v>3918</v>
      </c>
      <c r="C1002" t="s">
        <v>3919</v>
      </c>
      <c r="D1002" s="1" t="str">
        <f t="shared" si="107"/>
        <v>21:1191</v>
      </c>
      <c r="E1002" s="1" t="str">
        <f t="shared" si="108"/>
        <v>21:0387</v>
      </c>
      <c r="F1002" t="s">
        <v>1737</v>
      </c>
      <c r="G1002" t="s">
        <v>3920</v>
      </c>
      <c r="I1002">
        <v>66.851174099999994</v>
      </c>
      <c r="J1002">
        <v>-88.076532700000001</v>
      </c>
      <c r="K1002" s="1" t="str">
        <f t="shared" si="113"/>
        <v>Till</v>
      </c>
      <c r="L1002" s="1" t="str">
        <f t="shared" si="112"/>
        <v>Grain Mount: 0.25 – 0.50 mm (carbon coated)</v>
      </c>
      <c r="M1002">
        <v>1</v>
      </c>
      <c r="N1002">
        <v>40.56</v>
      </c>
      <c r="O1002">
        <v>4.0000000000000001E-3</v>
      </c>
      <c r="P1002">
        <v>1E-3</v>
      </c>
      <c r="R1002">
        <v>1E-3</v>
      </c>
      <c r="T1002">
        <v>47.9</v>
      </c>
      <c r="U1002">
        <v>3.0000000000000001E-3</v>
      </c>
      <c r="V1002">
        <v>0.13600000000000001</v>
      </c>
      <c r="W1002">
        <v>11.307</v>
      </c>
      <c r="X1002">
        <v>0.03</v>
      </c>
      <c r="Y1002">
        <v>0.38</v>
      </c>
    </row>
    <row r="1003" spans="1:25" x14ac:dyDescent="0.3">
      <c r="A1003" t="s">
        <v>3921</v>
      </c>
      <c r="B1003" t="s">
        <v>3922</v>
      </c>
      <c r="C1003" t="s">
        <v>3923</v>
      </c>
      <c r="D1003" s="1" t="str">
        <f t="shared" si="107"/>
        <v>21:1191</v>
      </c>
      <c r="E1003" s="1" t="str">
        <f t="shared" si="108"/>
        <v>21:0387</v>
      </c>
      <c r="F1003" t="s">
        <v>1737</v>
      </c>
      <c r="G1003" t="s">
        <v>3924</v>
      </c>
      <c r="I1003">
        <v>66.851174099999994</v>
      </c>
      <c r="J1003">
        <v>-88.076532700000001</v>
      </c>
      <c r="K1003" s="1" t="str">
        <f t="shared" si="113"/>
        <v>Till</v>
      </c>
      <c r="L1003" s="1" t="str">
        <f t="shared" si="112"/>
        <v>Grain Mount: 0.25 – 0.50 mm (carbon coated)</v>
      </c>
      <c r="M1003">
        <v>1</v>
      </c>
      <c r="N1003">
        <v>39.588999999999999</v>
      </c>
      <c r="O1003">
        <v>1E-3</v>
      </c>
      <c r="P1003">
        <v>1E-3</v>
      </c>
      <c r="R1003">
        <v>6.0000000000000001E-3</v>
      </c>
      <c r="T1003">
        <v>43.616999999999997</v>
      </c>
      <c r="U1003">
        <v>1E-3</v>
      </c>
      <c r="V1003">
        <v>0.61399999999999999</v>
      </c>
      <c r="W1003">
        <v>15.805999999999999</v>
      </c>
      <c r="X1003">
        <v>0.02</v>
      </c>
      <c r="Y1003">
        <v>0.32500000000000001</v>
      </c>
    </row>
    <row r="1004" spans="1:25" x14ac:dyDescent="0.3">
      <c r="A1004" t="s">
        <v>3925</v>
      </c>
      <c r="B1004" t="s">
        <v>3926</v>
      </c>
      <c r="C1004" t="s">
        <v>3927</v>
      </c>
      <c r="D1004" s="1" t="str">
        <f t="shared" si="107"/>
        <v>21:1191</v>
      </c>
      <c r="E1004" s="1" t="str">
        <f t="shared" si="108"/>
        <v>21:0387</v>
      </c>
      <c r="F1004" t="s">
        <v>1737</v>
      </c>
      <c r="G1004" t="s">
        <v>3928</v>
      </c>
      <c r="I1004">
        <v>66.851174099999994</v>
      </c>
      <c r="J1004">
        <v>-88.076532700000001</v>
      </c>
      <c r="K1004" s="1" t="str">
        <f t="shared" si="113"/>
        <v>Till</v>
      </c>
      <c r="L1004" s="1" t="str">
        <f t="shared" si="112"/>
        <v>Grain Mount: 0.25 – 0.50 mm (carbon coated)</v>
      </c>
      <c r="M1004">
        <v>1</v>
      </c>
      <c r="N1004">
        <v>40.56</v>
      </c>
      <c r="O1004">
        <v>3.0000000000000001E-3</v>
      </c>
      <c r="P1004">
        <v>1E-3</v>
      </c>
      <c r="R1004">
        <v>1E-3</v>
      </c>
      <c r="T1004">
        <v>47.594000000000001</v>
      </c>
      <c r="U1004">
        <v>1E-3</v>
      </c>
      <c r="V1004">
        <v>0.16</v>
      </c>
      <c r="W1004">
        <v>11.335000000000001</v>
      </c>
      <c r="X1004">
        <v>0.03</v>
      </c>
      <c r="Y1004">
        <v>0.39400000000000002</v>
      </c>
    </row>
    <row r="1005" spans="1:25" x14ac:dyDescent="0.3">
      <c r="A1005" t="s">
        <v>3929</v>
      </c>
      <c r="B1005" t="s">
        <v>3930</v>
      </c>
      <c r="C1005" t="s">
        <v>3931</v>
      </c>
      <c r="D1005" s="1" t="str">
        <f t="shared" si="107"/>
        <v>21:1191</v>
      </c>
      <c r="E1005" s="1" t="str">
        <f t="shared" si="108"/>
        <v>21:0387</v>
      </c>
      <c r="F1005" t="s">
        <v>1750</v>
      </c>
      <c r="G1005" t="s">
        <v>3932</v>
      </c>
      <c r="I1005">
        <v>66.724918400000007</v>
      </c>
      <c r="J1005">
        <v>-88.056782900000002</v>
      </c>
      <c r="K1005" s="1" t="str">
        <f t="shared" si="113"/>
        <v>Till</v>
      </c>
      <c r="L1005" s="1" t="str">
        <f t="shared" si="112"/>
        <v>Grain Mount: 0.25 – 0.50 mm (carbon coated)</v>
      </c>
      <c r="M1005">
        <v>1</v>
      </c>
      <c r="N1005">
        <v>40.777000000000001</v>
      </c>
      <c r="O1005">
        <v>8.0000000000000002E-3</v>
      </c>
      <c r="P1005">
        <v>1E-3</v>
      </c>
      <c r="R1005">
        <v>1E-3</v>
      </c>
      <c r="T1005">
        <v>48.759</v>
      </c>
      <c r="U1005">
        <v>3.0000000000000001E-3</v>
      </c>
      <c r="V1005">
        <v>0.16600000000000001</v>
      </c>
      <c r="W1005">
        <v>9.8460000000000001</v>
      </c>
      <c r="X1005">
        <v>1.7000000000000001E-2</v>
      </c>
      <c r="Y1005">
        <v>0.41899999999999998</v>
      </c>
    </row>
    <row r="1006" spans="1:25" x14ac:dyDescent="0.3">
      <c r="A1006" t="s">
        <v>3933</v>
      </c>
      <c r="B1006" t="s">
        <v>3934</v>
      </c>
      <c r="C1006" t="s">
        <v>3935</v>
      </c>
      <c r="D1006" s="1" t="str">
        <f t="shared" si="107"/>
        <v>21:1191</v>
      </c>
      <c r="E1006" s="1" t="str">
        <f t="shared" si="108"/>
        <v>21:0387</v>
      </c>
      <c r="F1006" t="s">
        <v>1750</v>
      </c>
      <c r="G1006" t="s">
        <v>3936</v>
      </c>
      <c r="I1006">
        <v>66.724918400000007</v>
      </c>
      <c r="J1006">
        <v>-88.056782900000002</v>
      </c>
      <c r="K1006" s="1" t="str">
        <f t="shared" si="113"/>
        <v>Till</v>
      </c>
      <c r="L1006" s="1" t="str">
        <f t="shared" si="112"/>
        <v>Grain Mount: 0.25 – 0.50 mm (carbon coated)</v>
      </c>
      <c r="M1006">
        <v>1</v>
      </c>
      <c r="N1006">
        <v>39.756999999999998</v>
      </c>
      <c r="O1006">
        <v>1E-3</v>
      </c>
      <c r="P1006">
        <v>1E-3</v>
      </c>
      <c r="R1006">
        <v>3.0000000000000001E-3</v>
      </c>
      <c r="T1006">
        <v>44.709000000000003</v>
      </c>
      <c r="U1006">
        <v>0.01</v>
      </c>
      <c r="V1006">
        <v>0.35899999999999999</v>
      </c>
      <c r="W1006">
        <v>15.08</v>
      </c>
      <c r="X1006">
        <v>0.03</v>
      </c>
      <c r="Y1006">
        <v>0.115</v>
      </c>
    </row>
    <row r="1007" spans="1:25" x14ac:dyDescent="0.3">
      <c r="A1007" t="s">
        <v>3937</v>
      </c>
      <c r="B1007" t="s">
        <v>3938</v>
      </c>
      <c r="C1007" t="s">
        <v>3939</v>
      </c>
      <c r="D1007" s="1" t="str">
        <f t="shared" si="107"/>
        <v>21:1191</v>
      </c>
      <c r="E1007" s="1" t="str">
        <f t="shared" si="108"/>
        <v>21:0387</v>
      </c>
      <c r="F1007" t="s">
        <v>1750</v>
      </c>
      <c r="G1007" t="s">
        <v>3940</v>
      </c>
      <c r="I1007">
        <v>66.724918400000007</v>
      </c>
      <c r="J1007">
        <v>-88.056782900000002</v>
      </c>
      <c r="K1007" s="1" t="str">
        <f t="shared" si="113"/>
        <v>Till</v>
      </c>
      <c r="L1007" s="1" t="str">
        <f t="shared" si="112"/>
        <v>Grain Mount: 0.25 – 0.50 mm (carbon coated)</v>
      </c>
      <c r="M1007">
        <v>1</v>
      </c>
      <c r="N1007">
        <v>40.536999999999999</v>
      </c>
      <c r="O1007">
        <v>3.0000000000000001E-3</v>
      </c>
      <c r="P1007">
        <v>1E-3</v>
      </c>
      <c r="R1007">
        <v>3.0000000000000001E-3</v>
      </c>
      <c r="T1007">
        <v>47.259</v>
      </c>
      <c r="U1007">
        <v>3.0000000000000001E-3</v>
      </c>
      <c r="V1007">
        <v>0.186</v>
      </c>
      <c r="W1007">
        <v>11.433</v>
      </c>
      <c r="X1007">
        <v>2.3E-2</v>
      </c>
      <c r="Y1007">
        <v>0.47399999999999998</v>
      </c>
    </row>
    <row r="1008" spans="1:25" x14ac:dyDescent="0.3">
      <c r="A1008" t="s">
        <v>3941</v>
      </c>
      <c r="B1008" t="s">
        <v>3942</v>
      </c>
      <c r="C1008" t="s">
        <v>3943</v>
      </c>
      <c r="D1008" s="1" t="str">
        <f t="shared" si="107"/>
        <v>21:1191</v>
      </c>
      <c r="E1008" s="1" t="str">
        <f t="shared" si="108"/>
        <v>21:0387</v>
      </c>
      <c r="F1008" t="s">
        <v>1759</v>
      </c>
      <c r="G1008" t="s">
        <v>3944</v>
      </c>
      <c r="I1008">
        <v>66.752667099999996</v>
      </c>
      <c r="J1008">
        <v>-88.2941182</v>
      </c>
      <c r="K1008" s="1" t="str">
        <f t="shared" si="113"/>
        <v>Till</v>
      </c>
      <c r="L1008" s="1" t="str">
        <f t="shared" si="112"/>
        <v>Grain Mount: 0.25 – 0.50 mm (carbon coated)</v>
      </c>
      <c r="M1008">
        <v>1</v>
      </c>
      <c r="N1008">
        <v>40.311</v>
      </c>
      <c r="O1008">
        <v>2E-3</v>
      </c>
      <c r="P1008">
        <v>1E-3</v>
      </c>
      <c r="R1008">
        <v>2E-3</v>
      </c>
      <c r="T1008">
        <v>47.451999999999998</v>
      </c>
      <c r="U1008">
        <v>3.0000000000000001E-3</v>
      </c>
      <c r="V1008">
        <v>0.16800000000000001</v>
      </c>
      <c r="W1008">
        <v>11.547000000000001</v>
      </c>
      <c r="X1008">
        <v>2.5999999999999999E-2</v>
      </c>
      <c r="Y1008">
        <v>0.46400000000000002</v>
      </c>
    </row>
    <row r="1009" spans="1:25" x14ac:dyDescent="0.3">
      <c r="A1009" t="s">
        <v>3945</v>
      </c>
      <c r="B1009" t="s">
        <v>3946</v>
      </c>
      <c r="C1009" t="s">
        <v>3947</v>
      </c>
      <c r="D1009" s="1" t="str">
        <f t="shared" si="107"/>
        <v>21:1191</v>
      </c>
      <c r="E1009" s="1" t="str">
        <f t="shared" si="108"/>
        <v>21:0387</v>
      </c>
      <c r="F1009" t="s">
        <v>1764</v>
      </c>
      <c r="G1009" t="s">
        <v>3948</v>
      </c>
      <c r="I1009">
        <v>66.696179000000001</v>
      </c>
      <c r="J1009">
        <v>-88.296927499999995</v>
      </c>
      <c r="K1009" s="1" t="str">
        <f t="shared" si="113"/>
        <v>Till</v>
      </c>
      <c r="L1009" s="1" t="str">
        <f t="shared" si="112"/>
        <v>Grain Mount: 0.25 – 0.50 mm (carbon coated)</v>
      </c>
      <c r="M1009">
        <v>1</v>
      </c>
      <c r="N1009">
        <v>40.488</v>
      </c>
      <c r="O1009">
        <v>6.0000000000000001E-3</v>
      </c>
      <c r="P1009">
        <v>1E-3</v>
      </c>
      <c r="R1009">
        <v>3.0000000000000001E-3</v>
      </c>
      <c r="T1009">
        <v>47.091999999999999</v>
      </c>
      <c r="U1009">
        <v>1.2999999999999999E-2</v>
      </c>
      <c r="V1009">
        <v>0.42299999999999999</v>
      </c>
      <c r="W1009">
        <v>12.317</v>
      </c>
      <c r="X1009">
        <v>1E-3</v>
      </c>
      <c r="Y1009">
        <v>1E-3</v>
      </c>
    </row>
    <row r="1010" spans="1:25" x14ac:dyDescent="0.3">
      <c r="A1010" t="s">
        <v>3949</v>
      </c>
      <c r="B1010" t="s">
        <v>3950</v>
      </c>
      <c r="C1010" t="s">
        <v>3951</v>
      </c>
      <c r="D1010" s="1" t="str">
        <f t="shared" si="107"/>
        <v>21:1191</v>
      </c>
      <c r="E1010" s="1" t="str">
        <f t="shared" si="108"/>
        <v>21:0387</v>
      </c>
      <c r="F1010" t="s">
        <v>3952</v>
      </c>
      <c r="G1010" t="s">
        <v>3953</v>
      </c>
      <c r="I1010">
        <v>65.968614400000007</v>
      </c>
      <c r="J1010">
        <v>-87.577505700000003</v>
      </c>
      <c r="K1010" s="1" t="str">
        <f t="shared" si="113"/>
        <v>Till</v>
      </c>
      <c r="L1010" s="1" t="str">
        <f t="shared" si="112"/>
        <v>Grain Mount: 0.25 – 0.50 mm (carbon coated)</v>
      </c>
      <c r="M1010">
        <v>1</v>
      </c>
      <c r="N1010">
        <v>40.601999999999997</v>
      </c>
      <c r="O1010">
        <v>1E-3</v>
      </c>
      <c r="P1010">
        <v>1E-3</v>
      </c>
      <c r="R1010">
        <v>1E-3</v>
      </c>
      <c r="T1010">
        <v>48.026000000000003</v>
      </c>
      <c r="U1010">
        <v>4.0000000000000001E-3</v>
      </c>
      <c r="V1010">
        <v>0.316</v>
      </c>
      <c r="W1010">
        <v>10.436</v>
      </c>
      <c r="X1010">
        <v>2.3E-2</v>
      </c>
      <c r="Y1010">
        <v>0.48899999999999999</v>
      </c>
    </row>
    <row r="1011" spans="1:25" x14ac:dyDescent="0.3">
      <c r="A1011" t="s">
        <v>3954</v>
      </c>
      <c r="B1011" t="s">
        <v>3955</v>
      </c>
      <c r="C1011" t="s">
        <v>3956</v>
      </c>
      <c r="D1011" s="1" t="str">
        <f t="shared" ref="D1011:D1074" si="114">HYPERLINK("http://geochem.nrcan.gc.ca/cdogs/content/bdl/bdl211191_e.htm", "21:1191")</f>
        <v>21:1191</v>
      </c>
      <c r="E1011" s="1" t="str">
        <f t="shared" si="108"/>
        <v>21:0387</v>
      </c>
      <c r="F1011" t="s">
        <v>3952</v>
      </c>
      <c r="G1011" t="s">
        <v>3957</v>
      </c>
      <c r="I1011">
        <v>65.968614400000007</v>
      </c>
      <c r="J1011">
        <v>-87.577505700000003</v>
      </c>
      <c r="K1011" s="1" t="str">
        <f t="shared" si="113"/>
        <v>Till</v>
      </c>
      <c r="L1011" s="1" t="str">
        <f t="shared" si="112"/>
        <v>Grain Mount: 0.25 – 0.50 mm (carbon coated)</v>
      </c>
      <c r="M1011">
        <v>1</v>
      </c>
      <c r="N1011">
        <v>40.880000000000003</v>
      </c>
      <c r="O1011">
        <v>1E-3</v>
      </c>
      <c r="P1011">
        <v>1E-3</v>
      </c>
      <c r="R1011">
        <v>1E-3</v>
      </c>
      <c r="T1011">
        <v>49.186</v>
      </c>
      <c r="U1011">
        <v>2E-3</v>
      </c>
      <c r="V1011">
        <v>0.189</v>
      </c>
      <c r="W1011">
        <v>9.2789999999999999</v>
      </c>
      <c r="X1011">
        <v>1.4E-2</v>
      </c>
      <c r="Y1011">
        <v>0.46100000000000002</v>
      </c>
    </row>
    <row r="1012" spans="1:25" x14ac:dyDescent="0.3">
      <c r="A1012" t="s">
        <v>3958</v>
      </c>
      <c r="B1012" t="s">
        <v>3959</v>
      </c>
      <c r="C1012" t="s">
        <v>3960</v>
      </c>
      <c r="D1012" s="1" t="str">
        <f t="shared" si="114"/>
        <v>21:1191</v>
      </c>
      <c r="E1012" s="1" t="str">
        <f t="shared" si="108"/>
        <v>21:0387</v>
      </c>
      <c r="F1012" t="s">
        <v>3952</v>
      </c>
      <c r="G1012" t="s">
        <v>3961</v>
      </c>
      <c r="I1012">
        <v>65.968614400000007</v>
      </c>
      <c r="J1012">
        <v>-87.577505700000003</v>
      </c>
      <c r="K1012" s="1" t="str">
        <f t="shared" si="113"/>
        <v>Till</v>
      </c>
      <c r="L1012" s="1" t="str">
        <f t="shared" si="112"/>
        <v>Grain Mount: 0.25 – 0.50 mm (carbon coated)</v>
      </c>
      <c r="M1012">
        <v>1</v>
      </c>
      <c r="N1012">
        <v>40.765000000000001</v>
      </c>
      <c r="O1012">
        <v>1E-3</v>
      </c>
      <c r="P1012">
        <v>1E-3</v>
      </c>
      <c r="R1012">
        <v>1E-3</v>
      </c>
      <c r="T1012">
        <v>48.655000000000001</v>
      </c>
      <c r="U1012">
        <v>4.0000000000000001E-3</v>
      </c>
      <c r="V1012">
        <v>0.28399999999999997</v>
      </c>
      <c r="W1012">
        <v>9.9149999999999991</v>
      </c>
      <c r="X1012">
        <v>1.6E-2</v>
      </c>
      <c r="Y1012">
        <v>0.46100000000000002</v>
      </c>
    </row>
    <row r="1013" spans="1:25" x14ac:dyDescent="0.3">
      <c r="A1013" t="s">
        <v>3962</v>
      </c>
      <c r="B1013" t="s">
        <v>3963</v>
      </c>
      <c r="C1013" t="s">
        <v>3964</v>
      </c>
      <c r="D1013" s="1" t="str">
        <f t="shared" si="114"/>
        <v>21:1191</v>
      </c>
      <c r="E1013" s="1" t="str">
        <f t="shared" si="108"/>
        <v>21:0387</v>
      </c>
      <c r="F1013" t="s">
        <v>3952</v>
      </c>
      <c r="G1013" t="s">
        <v>3965</v>
      </c>
      <c r="I1013">
        <v>65.968614400000007</v>
      </c>
      <c r="J1013">
        <v>-87.577505700000003</v>
      </c>
      <c r="K1013" s="1" t="str">
        <f t="shared" si="113"/>
        <v>Till</v>
      </c>
      <c r="L1013" s="1" t="str">
        <f t="shared" si="112"/>
        <v>Grain Mount: 0.25 – 0.50 mm (carbon coated)</v>
      </c>
      <c r="M1013">
        <v>1</v>
      </c>
      <c r="N1013">
        <v>41.518999999999998</v>
      </c>
      <c r="O1013">
        <v>2E-3</v>
      </c>
      <c r="P1013">
        <v>1E-3</v>
      </c>
      <c r="R1013">
        <v>1E-3</v>
      </c>
      <c r="T1013">
        <v>52.262</v>
      </c>
      <c r="U1013">
        <v>1E-3</v>
      </c>
      <c r="V1013">
        <v>7.5999999999999998E-2</v>
      </c>
      <c r="W1013">
        <v>5.8760000000000003</v>
      </c>
      <c r="X1013">
        <v>1.0999999999999999E-2</v>
      </c>
      <c r="Y1013">
        <v>0.45</v>
      </c>
    </row>
    <row r="1014" spans="1:25" x14ac:dyDescent="0.3">
      <c r="A1014" t="s">
        <v>3966</v>
      </c>
      <c r="B1014" t="s">
        <v>3967</v>
      </c>
      <c r="C1014" t="s">
        <v>3968</v>
      </c>
      <c r="D1014" s="1" t="str">
        <f t="shared" si="114"/>
        <v>21:1191</v>
      </c>
      <c r="E1014" s="1" t="str">
        <f t="shared" si="108"/>
        <v>21:0387</v>
      </c>
      <c r="F1014" t="s">
        <v>3952</v>
      </c>
      <c r="G1014" t="s">
        <v>3969</v>
      </c>
      <c r="I1014">
        <v>65.968614400000007</v>
      </c>
      <c r="J1014">
        <v>-87.577505700000003</v>
      </c>
      <c r="K1014" s="1" t="str">
        <f t="shared" si="113"/>
        <v>Till</v>
      </c>
      <c r="L1014" s="1" t="str">
        <f t="shared" si="112"/>
        <v>Grain Mount: 0.25 – 0.50 mm (carbon coated)</v>
      </c>
      <c r="M1014">
        <v>1</v>
      </c>
      <c r="N1014">
        <v>41.311999999999998</v>
      </c>
      <c r="O1014">
        <v>1E-3</v>
      </c>
      <c r="P1014">
        <v>1E-3</v>
      </c>
      <c r="R1014">
        <v>5.0000000000000001E-3</v>
      </c>
      <c r="T1014">
        <v>51.162999999999997</v>
      </c>
      <c r="U1014">
        <v>4.0000000000000001E-3</v>
      </c>
      <c r="V1014">
        <v>0.11</v>
      </c>
      <c r="W1014">
        <v>7</v>
      </c>
      <c r="X1014">
        <v>1.2E-2</v>
      </c>
      <c r="Y1014">
        <v>0.48399999999999999</v>
      </c>
    </row>
    <row r="1015" spans="1:25" x14ac:dyDescent="0.3">
      <c r="A1015" t="s">
        <v>3970</v>
      </c>
      <c r="B1015" t="s">
        <v>3971</v>
      </c>
      <c r="C1015" t="s">
        <v>3972</v>
      </c>
      <c r="D1015" s="1" t="str">
        <f t="shared" si="114"/>
        <v>21:1191</v>
      </c>
      <c r="E1015" s="1" t="str">
        <f t="shared" ref="E1015:E1078" si="115">HYPERLINK("http://geochem.nrcan.gc.ca/cdogs/content/svy/svy210387_e.htm", "21:0387")</f>
        <v>21:0387</v>
      </c>
      <c r="F1015" t="s">
        <v>3952</v>
      </c>
      <c r="G1015" t="s">
        <v>3973</v>
      </c>
      <c r="I1015">
        <v>65.968614400000007</v>
      </c>
      <c r="J1015">
        <v>-87.577505700000003</v>
      </c>
      <c r="K1015" s="1" t="str">
        <f t="shared" si="113"/>
        <v>Till</v>
      </c>
      <c r="L1015" s="1" t="str">
        <f t="shared" ref="L1015:L1046" si="116">HYPERLINK("http://geochem.nrcan.gc.ca/cdogs/content/kwd/kwd080107_e.htm", "Grain Mount: 0.25 – 0.50 mm (carbon coated)")</f>
        <v>Grain Mount: 0.25 – 0.50 mm (carbon coated)</v>
      </c>
      <c r="M1015">
        <v>1</v>
      </c>
      <c r="N1015">
        <v>40.655999999999999</v>
      </c>
      <c r="O1015">
        <v>1E-3</v>
      </c>
      <c r="P1015">
        <v>1E-3</v>
      </c>
      <c r="R1015">
        <v>4.0000000000000001E-3</v>
      </c>
      <c r="T1015">
        <v>48.756999999999998</v>
      </c>
      <c r="U1015">
        <v>5.0000000000000001E-3</v>
      </c>
      <c r="V1015">
        <v>0.224</v>
      </c>
      <c r="W1015">
        <v>9.7530000000000001</v>
      </c>
      <c r="X1015">
        <v>1.2E-2</v>
      </c>
      <c r="Y1015">
        <v>0.441</v>
      </c>
    </row>
    <row r="1016" spans="1:25" x14ac:dyDescent="0.3">
      <c r="A1016" t="s">
        <v>3974</v>
      </c>
      <c r="B1016" t="s">
        <v>3975</v>
      </c>
      <c r="C1016" t="s">
        <v>3976</v>
      </c>
      <c r="D1016" s="1" t="str">
        <f t="shared" si="114"/>
        <v>21:1191</v>
      </c>
      <c r="E1016" s="1" t="str">
        <f t="shared" si="115"/>
        <v>21:0387</v>
      </c>
      <c r="F1016" t="s">
        <v>3952</v>
      </c>
      <c r="G1016" t="s">
        <v>3977</v>
      </c>
      <c r="I1016">
        <v>65.968614400000007</v>
      </c>
      <c r="J1016">
        <v>-87.577505700000003</v>
      </c>
      <c r="K1016" s="1" t="str">
        <f t="shared" si="113"/>
        <v>Till</v>
      </c>
      <c r="L1016" s="1" t="str">
        <f t="shared" si="116"/>
        <v>Grain Mount: 0.25 – 0.50 mm (carbon coated)</v>
      </c>
      <c r="M1016">
        <v>1</v>
      </c>
      <c r="N1016">
        <v>41.122</v>
      </c>
      <c r="O1016">
        <v>1E-3</v>
      </c>
      <c r="P1016">
        <v>1E-3</v>
      </c>
      <c r="R1016">
        <v>1E-3</v>
      </c>
      <c r="T1016">
        <v>49.554000000000002</v>
      </c>
      <c r="U1016">
        <v>4.0000000000000001E-3</v>
      </c>
      <c r="V1016">
        <v>0.16</v>
      </c>
      <c r="W1016">
        <v>9.0549999999999997</v>
      </c>
      <c r="X1016">
        <v>1.7999999999999999E-2</v>
      </c>
      <c r="Y1016">
        <v>0.441</v>
      </c>
    </row>
    <row r="1017" spans="1:25" x14ac:dyDescent="0.3">
      <c r="A1017" t="s">
        <v>3978</v>
      </c>
      <c r="B1017" t="s">
        <v>3979</v>
      </c>
      <c r="C1017" t="s">
        <v>3980</v>
      </c>
      <c r="D1017" s="1" t="str">
        <f t="shared" si="114"/>
        <v>21:1191</v>
      </c>
      <c r="E1017" s="1" t="str">
        <f t="shared" si="115"/>
        <v>21:0387</v>
      </c>
      <c r="F1017" t="s">
        <v>3952</v>
      </c>
      <c r="G1017" t="s">
        <v>3981</v>
      </c>
      <c r="I1017">
        <v>65.968614400000007</v>
      </c>
      <c r="J1017">
        <v>-87.577505700000003</v>
      </c>
      <c r="K1017" s="1" t="str">
        <f t="shared" si="113"/>
        <v>Till</v>
      </c>
      <c r="L1017" s="1" t="str">
        <f t="shared" si="116"/>
        <v>Grain Mount: 0.25 – 0.50 mm (carbon coated)</v>
      </c>
      <c r="M1017">
        <v>1</v>
      </c>
      <c r="N1017">
        <v>41.067</v>
      </c>
      <c r="O1017">
        <v>3.0000000000000001E-3</v>
      </c>
      <c r="P1017">
        <v>1E-3</v>
      </c>
      <c r="R1017">
        <v>2E-3</v>
      </c>
      <c r="T1017">
        <v>48.793999999999997</v>
      </c>
      <c r="U1017">
        <v>4.0000000000000001E-3</v>
      </c>
      <c r="V1017">
        <v>0.17100000000000001</v>
      </c>
      <c r="W1017">
        <v>9.8819999999999997</v>
      </c>
      <c r="X1017">
        <v>1.4E-2</v>
      </c>
      <c r="Y1017">
        <v>0.46600000000000003</v>
      </c>
    </row>
    <row r="1018" spans="1:25" x14ac:dyDescent="0.3">
      <c r="A1018" t="s">
        <v>3982</v>
      </c>
      <c r="B1018" t="s">
        <v>3983</v>
      </c>
      <c r="C1018" t="s">
        <v>3984</v>
      </c>
      <c r="D1018" s="1" t="str">
        <f t="shared" si="114"/>
        <v>21:1191</v>
      </c>
      <c r="E1018" s="1" t="str">
        <f t="shared" si="115"/>
        <v>21:0387</v>
      </c>
      <c r="F1018" t="s">
        <v>3952</v>
      </c>
      <c r="G1018" t="s">
        <v>3985</v>
      </c>
      <c r="I1018">
        <v>65.968614400000007</v>
      </c>
      <c r="J1018">
        <v>-87.577505700000003</v>
      </c>
      <c r="K1018" s="1" t="str">
        <f t="shared" si="113"/>
        <v>Till</v>
      </c>
      <c r="L1018" s="1" t="str">
        <f t="shared" si="116"/>
        <v>Grain Mount: 0.25 – 0.50 mm (carbon coated)</v>
      </c>
      <c r="M1018">
        <v>1</v>
      </c>
      <c r="N1018">
        <v>40.798000000000002</v>
      </c>
      <c r="O1018">
        <v>5.0000000000000001E-3</v>
      </c>
      <c r="P1018">
        <v>1E-3</v>
      </c>
      <c r="R1018">
        <v>7.0000000000000001E-3</v>
      </c>
      <c r="T1018">
        <v>48.343000000000004</v>
      </c>
      <c r="U1018">
        <v>1E-3</v>
      </c>
      <c r="V1018">
        <v>0.312</v>
      </c>
      <c r="W1018">
        <v>10.353999999999999</v>
      </c>
      <c r="X1018">
        <v>1.7999999999999999E-2</v>
      </c>
      <c r="Y1018">
        <v>0.47199999999999998</v>
      </c>
    </row>
    <row r="1019" spans="1:25" x14ac:dyDescent="0.3">
      <c r="A1019" t="s">
        <v>3986</v>
      </c>
      <c r="B1019" t="s">
        <v>3987</v>
      </c>
      <c r="C1019" t="s">
        <v>3988</v>
      </c>
      <c r="D1019" s="1" t="str">
        <f t="shared" si="114"/>
        <v>21:1191</v>
      </c>
      <c r="E1019" s="1" t="str">
        <f t="shared" si="115"/>
        <v>21:0387</v>
      </c>
      <c r="F1019" t="s">
        <v>3952</v>
      </c>
      <c r="G1019" t="s">
        <v>3989</v>
      </c>
      <c r="I1019">
        <v>65.968614400000007</v>
      </c>
      <c r="J1019">
        <v>-87.577505700000003</v>
      </c>
      <c r="K1019" s="1" t="str">
        <f t="shared" si="113"/>
        <v>Till</v>
      </c>
      <c r="L1019" s="1" t="str">
        <f t="shared" si="116"/>
        <v>Grain Mount: 0.25 – 0.50 mm (carbon coated)</v>
      </c>
      <c r="M1019">
        <v>1</v>
      </c>
      <c r="N1019">
        <v>40.67</v>
      </c>
      <c r="O1019">
        <v>4.0000000000000001E-3</v>
      </c>
      <c r="P1019">
        <v>1E-3</v>
      </c>
      <c r="R1019">
        <v>1E-3</v>
      </c>
      <c r="T1019">
        <v>48.337000000000003</v>
      </c>
      <c r="U1019">
        <v>1E-3</v>
      </c>
      <c r="V1019">
        <v>0.313</v>
      </c>
      <c r="W1019">
        <v>10.23</v>
      </c>
      <c r="X1019">
        <v>2.3E-2</v>
      </c>
      <c r="Y1019">
        <v>0.44800000000000001</v>
      </c>
    </row>
    <row r="1020" spans="1:25" x14ac:dyDescent="0.3">
      <c r="A1020" t="s">
        <v>3990</v>
      </c>
      <c r="B1020" t="s">
        <v>3991</v>
      </c>
      <c r="C1020" t="s">
        <v>3992</v>
      </c>
      <c r="D1020" s="1" t="str">
        <f t="shared" si="114"/>
        <v>21:1191</v>
      </c>
      <c r="E1020" s="1" t="str">
        <f t="shared" si="115"/>
        <v>21:0387</v>
      </c>
      <c r="F1020" t="s">
        <v>3952</v>
      </c>
      <c r="G1020" t="s">
        <v>3993</v>
      </c>
      <c r="I1020">
        <v>65.968614400000007</v>
      </c>
      <c r="J1020">
        <v>-87.577505700000003</v>
      </c>
      <c r="K1020" s="1" t="str">
        <f t="shared" si="113"/>
        <v>Till</v>
      </c>
      <c r="L1020" s="1" t="str">
        <f t="shared" si="116"/>
        <v>Grain Mount: 0.25 – 0.50 mm (carbon coated)</v>
      </c>
      <c r="M1020">
        <v>1</v>
      </c>
      <c r="N1020">
        <v>41.631</v>
      </c>
      <c r="O1020">
        <v>1E-3</v>
      </c>
      <c r="P1020">
        <v>1E-3</v>
      </c>
      <c r="R1020">
        <v>2E-3</v>
      </c>
      <c r="T1020">
        <v>51.884999999999998</v>
      </c>
      <c r="U1020">
        <v>5.0000000000000001E-3</v>
      </c>
      <c r="V1020">
        <v>0.11</v>
      </c>
      <c r="W1020">
        <v>6.1139999999999999</v>
      </c>
      <c r="X1020">
        <v>1.9E-2</v>
      </c>
      <c r="Y1020">
        <v>0.46200000000000002</v>
      </c>
    </row>
    <row r="1021" spans="1:25" x14ac:dyDescent="0.3">
      <c r="A1021" t="s">
        <v>3994</v>
      </c>
      <c r="B1021" t="s">
        <v>3995</v>
      </c>
      <c r="C1021" t="s">
        <v>3996</v>
      </c>
      <c r="D1021" s="1" t="str">
        <f t="shared" si="114"/>
        <v>21:1191</v>
      </c>
      <c r="E1021" s="1" t="str">
        <f t="shared" si="115"/>
        <v>21:0387</v>
      </c>
      <c r="F1021" t="s">
        <v>3952</v>
      </c>
      <c r="G1021" t="s">
        <v>3997</v>
      </c>
      <c r="I1021">
        <v>65.968614400000007</v>
      </c>
      <c r="J1021">
        <v>-87.577505700000003</v>
      </c>
      <c r="K1021" s="1" t="str">
        <f t="shared" si="113"/>
        <v>Till</v>
      </c>
      <c r="L1021" s="1" t="str">
        <f t="shared" si="116"/>
        <v>Grain Mount: 0.25 – 0.50 mm (carbon coated)</v>
      </c>
      <c r="M1021">
        <v>1</v>
      </c>
      <c r="N1021">
        <v>40.97</v>
      </c>
      <c r="O1021">
        <v>1E-3</v>
      </c>
      <c r="P1021">
        <v>1E-3</v>
      </c>
      <c r="R1021">
        <v>4.0000000000000001E-3</v>
      </c>
      <c r="T1021">
        <v>48.582999999999998</v>
      </c>
      <c r="U1021">
        <v>1E-3</v>
      </c>
      <c r="V1021">
        <v>0.17399999999999999</v>
      </c>
      <c r="W1021">
        <v>10.378</v>
      </c>
      <c r="X1021">
        <v>2.4E-2</v>
      </c>
      <c r="Y1021">
        <v>0.46</v>
      </c>
    </row>
    <row r="1022" spans="1:25" x14ac:dyDescent="0.3">
      <c r="A1022" t="s">
        <v>3998</v>
      </c>
      <c r="B1022" t="s">
        <v>3999</v>
      </c>
      <c r="C1022" t="s">
        <v>4000</v>
      </c>
      <c r="D1022" s="1" t="str">
        <f t="shared" si="114"/>
        <v>21:1191</v>
      </c>
      <c r="E1022" s="1" t="str">
        <f t="shared" si="115"/>
        <v>21:0387</v>
      </c>
      <c r="F1022" t="s">
        <v>3952</v>
      </c>
      <c r="G1022" t="s">
        <v>4001</v>
      </c>
      <c r="I1022">
        <v>65.968614400000007</v>
      </c>
      <c r="J1022">
        <v>-87.577505700000003</v>
      </c>
      <c r="K1022" s="1" t="str">
        <f t="shared" si="113"/>
        <v>Till</v>
      </c>
      <c r="L1022" s="1" t="str">
        <f t="shared" si="116"/>
        <v>Grain Mount: 0.25 – 0.50 mm (carbon coated)</v>
      </c>
      <c r="M1022">
        <v>1</v>
      </c>
      <c r="N1022">
        <v>42.104999999999997</v>
      </c>
      <c r="O1022">
        <v>8.9999999999999993E-3</v>
      </c>
      <c r="P1022">
        <v>1E-3</v>
      </c>
      <c r="R1022">
        <v>6.0000000000000001E-3</v>
      </c>
      <c r="T1022">
        <v>53.220999999999997</v>
      </c>
      <c r="U1022">
        <v>1E-3</v>
      </c>
      <c r="V1022">
        <v>0.10100000000000001</v>
      </c>
      <c r="W1022">
        <v>4.6980000000000004</v>
      </c>
      <c r="X1022">
        <v>1.6E-2</v>
      </c>
      <c r="Y1022">
        <v>0.46300000000000002</v>
      </c>
    </row>
    <row r="1023" spans="1:25" x14ac:dyDescent="0.3">
      <c r="A1023" t="s">
        <v>4002</v>
      </c>
      <c r="B1023" t="s">
        <v>4003</v>
      </c>
      <c r="C1023" t="s">
        <v>4004</v>
      </c>
      <c r="D1023" s="1" t="str">
        <f t="shared" si="114"/>
        <v>21:1191</v>
      </c>
      <c r="E1023" s="1" t="str">
        <f t="shared" si="115"/>
        <v>21:0387</v>
      </c>
      <c r="F1023" t="s">
        <v>3952</v>
      </c>
      <c r="G1023" t="s">
        <v>4005</v>
      </c>
      <c r="I1023">
        <v>65.968614400000007</v>
      </c>
      <c r="J1023">
        <v>-87.577505700000003</v>
      </c>
      <c r="K1023" s="1" t="str">
        <f t="shared" si="113"/>
        <v>Till</v>
      </c>
      <c r="L1023" s="1" t="str">
        <f t="shared" si="116"/>
        <v>Grain Mount: 0.25 – 0.50 mm (carbon coated)</v>
      </c>
      <c r="M1023">
        <v>1</v>
      </c>
      <c r="N1023">
        <v>41.738999999999997</v>
      </c>
      <c r="O1023">
        <v>1E-3</v>
      </c>
      <c r="P1023">
        <v>1E-3</v>
      </c>
      <c r="R1023">
        <v>2E-3</v>
      </c>
      <c r="T1023">
        <v>53.003999999999998</v>
      </c>
      <c r="U1023">
        <v>1E-3</v>
      </c>
      <c r="V1023">
        <v>0.09</v>
      </c>
      <c r="W1023">
        <v>4.5570000000000004</v>
      </c>
      <c r="X1023">
        <v>1.7999999999999999E-2</v>
      </c>
      <c r="Y1023">
        <v>0.45600000000000002</v>
      </c>
    </row>
    <row r="1024" spans="1:25" x14ac:dyDescent="0.3">
      <c r="A1024" t="s">
        <v>4006</v>
      </c>
      <c r="B1024" t="s">
        <v>4007</v>
      </c>
      <c r="C1024" t="s">
        <v>4008</v>
      </c>
      <c r="D1024" s="1" t="str">
        <f t="shared" si="114"/>
        <v>21:1191</v>
      </c>
      <c r="E1024" s="1" t="str">
        <f t="shared" si="115"/>
        <v>21:0387</v>
      </c>
      <c r="F1024" t="s">
        <v>3952</v>
      </c>
      <c r="G1024" t="s">
        <v>4009</v>
      </c>
      <c r="I1024">
        <v>65.968614400000007</v>
      </c>
      <c r="J1024">
        <v>-87.577505700000003</v>
      </c>
      <c r="K1024" s="1" t="str">
        <f t="shared" ref="K1024:K1055" si="117">HYPERLINK("http://geochem.nrcan.gc.ca/cdogs/content/kwd/kwd020044_e.htm", "Till")</f>
        <v>Till</v>
      </c>
      <c r="L1024" s="1" t="str">
        <f t="shared" si="116"/>
        <v>Grain Mount: 0.25 – 0.50 mm (carbon coated)</v>
      </c>
      <c r="M1024">
        <v>1</v>
      </c>
      <c r="N1024">
        <v>40.762999999999998</v>
      </c>
      <c r="O1024">
        <v>1E-3</v>
      </c>
      <c r="P1024">
        <v>1E-3</v>
      </c>
      <c r="R1024">
        <v>6.0000000000000001E-3</v>
      </c>
      <c r="T1024">
        <v>48.023000000000003</v>
      </c>
      <c r="U1024">
        <v>1E-3</v>
      </c>
      <c r="V1024">
        <v>0.32300000000000001</v>
      </c>
      <c r="W1024">
        <v>10.557</v>
      </c>
      <c r="X1024">
        <v>1.9E-2</v>
      </c>
      <c r="Y1024">
        <v>0.48299999999999998</v>
      </c>
    </row>
    <row r="1025" spans="1:25" x14ac:dyDescent="0.3">
      <c r="A1025" t="s">
        <v>4010</v>
      </c>
      <c r="B1025" t="s">
        <v>4011</v>
      </c>
      <c r="C1025" t="s">
        <v>4012</v>
      </c>
      <c r="D1025" s="1" t="str">
        <f t="shared" si="114"/>
        <v>21:1191</v>
      </c>
      <c r="E1025" s="1" t="str">
        <f t="shared" si="115"/>
        <v>21:0387</v>
      </c>
      <c r="F1025" t="s">
        <v>3952</v>
      </c>
      <c r="G1025" t="s">
        <v>4013</v>
      </c>
      <c r="I1025">
        <v>65.968614400000007</v>
      </c>
      <c r="J1025">
        <v>-87.577505700000003</v>
      </c>
      <c r="K1025" s="1" t="str">
        <f t="shared" si="117"/>
        <v>Till</v>
      </c>
      <c r="L1025" s="1" t="str">
        <f t="shared" si="116"/>
        <v>Grain Mount: 0.25 – 0.50 mm (carbon coated)</v>
      </c>
      <c r="M1025">
        <v>1</v>
      </c>
      <c r="N1025">
        <v>40.945999999999998</v>
      </c>
      <c r="O1025">
        <v>1E-3</v>
      </c>
      <c r="P1025">
        <v>1E-3</v>
      </c>
      <c r="R1025">
        <v>1E-3</v>
      </c>
      <c r="T1025">
        <v>49.350999999999999</v>
      </c>
      <c r="U1025">
        <v>1E-3</v>
      </c>
      <c r="V1025">
        <v>0.157</v>
      </c>
      <c r="W1025">
        <v>8.9410000000000007</v>
      </c>
      <c r="X1025">
        <v>3.1E-2</v>
      </c>
      <c r="Y1025">
        <v>0.44600000000000001</v>
      </c>
    </row>
    <row r="1026" spans="1:25" x14ac:dyDescent="0.3">
      <c r="A1026" t="s">
        <v>4014</v>
      </c>
      <c r="B1026" t="s">
        <v>4015</v>
      </c>
      <c r="C1026" t="s">
        <v>4016</v>
      </c>
      <c r="D1026" s="1" t="str">
        <f t="shared" si="114"/>
        <v>21:1191</v>
      </c>
      <c r="E1026" s="1" t="str">
        <f t="shared" si="115"/>
        <v>21:0387</v>
      </c>
      <c r="F1026" t="s">
        <v>3952</v>
      </c>
      <c r="G1026" t="s">
        <v>4017</v>
      </c>
      <c r="I1026">
        <v>65.968614400000007</v>
      </c>
      <c r="J1026">
        <v>-87.577505700000003</v>
      </c>
      <c r="K1026" s="1" t="str">
        <f t="shared" si="117"/>
        <v>Till</v>
      </c>
      <c r="L1026" s="1" t="str">
        <f t="shared" si="116"/>
        <v>Grain Mount: 0.25 – 0.50 mm (carbon coated)</v>
      </c>
      <c r="M1026">
        <v>1</v>
      </c>
      <c r="N1026">
        <v>41.03</v>
      </c>
      <c r="O1026">
        <v>3.0000000000000001E-3</v>
      </c>
      <c r="P1026">
        <v>1E-3</v>
      </c>
      <c r="R1026">
        <v>1E-3</v>
      </c>
      <c r="T1026">
        <v>49.759</v>
      </c>
      <c r="U1026">
        <v>1E-3</v>
      </c>
      <c r="V1026">
        <v>0.187</v>
      </c>
      <c r="W1026">
        <v>8.51</v>
      </c>
      <c r="X1026">
        <v>1.4999999999999999E-2</v>
      </c>
      <c r="Y1026">
        <v>0.44600000000000001</v>
      </c>
    </row>
    <row r="1027" spans="1:25" x14ac:dyDescent="0.3">
      <c r="A1027" t="s">
        <v>4018</v>
      </c>
      <c r="B1027" t="s">
        <v>4019</v>
      </c>
      <c r="C1027" t="s">
        <v>4020</v>
      </c>
      <c r="D1027" s="1" t="str">
        <f t="shared" si="114"/>
        <v>21:1191</v>
      </c>
      <c r="E1027" s="1" t="str">
        <f t="shared" si="115"/>
        <v>21:0387</v>
      </c>
      <c r="F1027" t="s">
        <v>3952</v>
      </c>
      <c r="G1027" t="s">
        <v>4021</v>
      </c>
      <c r="I1027">
        <v>65.968614400000007</v>
      </c>
      <c r="J1027">
        <v>-87.577505700000003</v>
      </c>
      <c r="K1027" s="1" t="str">
        <f t="shared" si="117"/>
        <v>Till</v>
      </c>
      <c r="L1027" s="1" t="str">
        <f t="shared" si="116"/>
        <v>Grain Mount: 0.25 – 0.50 mm (carbon coated)</v>
      </c>
      <c r="M1027">
        <v>1</v>
      </c>
      <c r="N1027">
        <v>40.563000000000002</v>
      </c>
      <c r="O1027">
        <v>1E-3</v>
      </c>
      <c r="P1027">
        <v>1E-3</v>
      </c>
      <c r="R1027">
        <v>1E-3</v>
      </c>
      <c r="T1027">
        <v>48.151000000000003</v>
      </c>
      <c r="U1027">
        <v>5.0000000000000001E-3</v>
      </c>
      <c r="V1027">
        <v>0.16400000000000001</v>
      </c>
      <c r="W1027">
        <v>10.287000000000001</v>
      </c>
      <c r="X1027">
        <v>1.7999999999999999E-2</v>
      </c>
      <c r="Y1027">
        <v>0.47199999999999998</v>
      </c>
    </row>
    <row r="1028" spans="1:25" x14ac:dyDescent="0.3">
      <c r="A1028" t="s">
        <v>4022</v>
      </c>
      <c r="B1028" t="s">
        <v>4023</v>
      </c>
      <c r="C1028" t="s">
        <v>4024</v>
      </c>
      <c r="D1028" s="1" t="str">
        <f t="shared" si="114"/>
        <v>21:1191</v>
      </c>
      <c r="E1028" s="1" t="str">
        <f t="shared" si="115"/>
        <v>21:0387</v>
      </c>
      <c r="F1028" t="s">
        <v>3952</v>
      </c>
      <c r="G1028" t="s">
        <v>4025</v>
      </c>
      <c r="I1028">
        <v>65.968614400000007</v>
      </c>
      <c r="J1028">
        <v>-87.577505700000003</v>
      </c>
      <c r="K1028" s="1" t="str">
        <f t="shared" si="117"/>
        <v>Till</v>
      </c>
      <c r="L1028" s="1" t="str">
        <f t="shared" si="116"/>
        <v>Grain Mount: 0.25 – 0.50 mm (carbon coated)</v>
      </c>
      <c r="M1028">
        <v>1</v>
      </c>
      <c r="N1028">
        <v>41.707999999999998</v>
      </c>
      <c r="O1028">
        <v>1E-3</v>
      </c>
      <c r="P1028">
        <v>1E-3</v>
      </c>
      <c r="R1028">
        <v>1E-3</v>
      </c>
      <c r="T1028">
        <v>51.802</v>
      </c>
      <c r="U1028">
        <v>5.0000000000000001E-3</v>
      </c>
      <c r="V1028">
        <v>0.115</v>
      </c>
      <c r="W1028">
        <v>6.1040000000000001</v>
      </c>
      <c r="X1028">
        <v>1.6E-2</v>
      </c>
      <c r="Y1028">
        <v>0.45400000000000001</v>
      </c>
    </row>
    <row r="1029" spans="1:25" x14ac:dyDescent="0.3">
      <c r="A1029" t="s">
        <v>4026</v>
      </c>
      <c r="B1029" t="s">
        <v>4027</v>
      </c>
      <c r="C1029" t="s">
        <v>4028</v>
      </c>
      <c r="D1029" s="1" t="str">
        <f t="shared" si="114"/>
        <v>21:1191</v>
      </c>
      <c r="E1029" s="1" t="str">
        <f t="shared" si="115"/>
        <v>21:0387</v>
      </c>
      <c r="F1029" t="s">
        <v>4029</v>
      </c>
      <c r="G1029" t="s">
        <v>4030</v>
      </c>
      <c r="I1029">
        <v>65.935575</v>
      </c>
      <c r="J1029">
        <v>-87.865107899999998</v>
      </c>
      <c r="K1029" s="1" t="str">
        <f t="shared" si="117"/>
        <v>Till</v>
      </c>
      <c r="L1029" s="1" t="str">
        <f t="shared" si="116"/>
        <v>Grain Mount: 0.25 – 0.50 mm (carbon coated)</v>
      </c>
      <c r="M1029">
        <v>1</v>
      </c>
      <c r="N1029">
        <v>40.713999999999999</v>
      </c>
      <c r="O1029">
        <v>4.0000000000000001E-3</v>
      </c>
      <c r="P1029">
        <v>1E-3</v>
      </c>
      <c r="R1029">
        <v>1E-3</v>
      </c>
      <c r="T1029">
        <v>48.456000000000003</v>
      </c>
      <c r="U1029">
        <v>1E-3</v>
      </c>
      <c r="V1029">
        <v>0.16800000000000001</v>
      </c>
      <c r="W1029">
        <v>10.27</v>
      </c>
      <c r="X1029">
        <v>1.2999999999999999E-2</v>
      </c>
      <c r="Y1029">
        <v>0.432</v>
      </c>
    </row>
    <row r="1030" spans="1:25" x14ac:dyDescent="0.3">
      <c r="A1030" t="s">
        <v>4031</v>
      </c>
      <c r="B1030" t="s">
        <v>4032</v>
      </c>
      <c r="C1030" t="s">
        <v>4033</v>
      </c>
      <c r="D1030" s="1" t="str">
        <f t="shared" si="114"/>
        <v>21:1191</v>
      </c>
      <c r="E1030" s="1" t="str">
        <f t="shared" si="115"/>
        <v>21:0387</v>
      </c>
      <c r="F1030" t="s">
        <v>4029</v>
      </c>
      <c r="G1030" t="s">
        <v>4034</v>
      </c>
      <c r="I1030">
        <v>65.935575</v>
      </c>
      <c r="J1030">
        <v>-87.865107899999998</v>
      </c>
      <c r="K1030" s="1" t="str">
        <f t="shared" si="117"/>
        <v>Till</v>
      </c>
      <c r="L1030" s="1" t="str">
        <f t="shared" si="116"/>
        <v>Grain Mount: 0.25 – 0.50 mm (carbon coated)</v>
      </c>
      <c r="M1030">
        <v>1</v>
      </c>
      <c r="N1030">
        <v>40.944000000000003</v>
      </c>
      <c r="O1030">
        <v>2E-3</v>
      </c>
      <c r="P1030">
        <v>1E-3</v>
      </c>
      <c r="R1030">
        <v>1E-3</v>
      </c>
      <c r="T1030">
        <v>48.792999999999999</v>
      </c>
      <c r="U1030">
        <v>2E-3</v>
      </c>
      <c r="V1030">
        <v>0.13800000000000001</v>
      </c>
      <c r="W1030">
        <v>10.081</v>
      </c>
      <c r="X1030">
        <v>2.1000000000000001E-2</v>
      </c>
      <c r="Y1030">
        <v>0.49</v>
      </c>
    </row>
    <row r="1031" spans="1:25" x14ac:dyDescent="0.3">
      <c r="A1031" t="s">
        <v>4035</v>
      </c>
      <c r="B1031" t="s">
        <v>4036</v>
      </c>
      <c r="C1031" t="s">
        <v>4037</v>
      </c>
      <c r="D1031" s="1" t="str">
        <f t="shared" si="114"/>
        <v>21:1191</v>
      </c>
      <c r="E1031" s="1" t="str">
        <f t="shared" si="115"/>
        <v>21:0387</v>
      </c>
      <c r="F1031" t="s">
        <v>4038</v>
      </c>
      <c r="G1031" t="s">
        <v>4039</v>
      </c>
      <c r="I1031">
        <v>65.877687800000004</v>
      </c>
      <c r="J1031">
        <v>-87.325580200000005</v>
      </c>
      <c r="K1031" s="1" t="str">
        <f t="shared" si="117"/>
        <v>Till</v>
      </c>
      <c r="L1031" s="1" t="str">
        <f t="shared" si="116"/>
        <v>Grain Mount: 0.25 – 0.50 mm (carbon coated)</v>
      </c>
      <c r="M1031">
        <v>1</v>
      </c>
      <c r="N1031">
        <v>40.953000000000003</v>
      </c>
      <c r="O1031">
        <v>1E-3</v>
      </c>
      <c r="P1031">
        <v>1E-3</v>
      </c>
      <c r="R1031">
        <v>3.0000000000000001E-3</v>
      </c>
      <c r="T1031">
        <v>49.716999999999999</v>
      </c>
      <c r="U1031">
        <v>3.0000000000000001E-3</v>
      </c>
      <c r="V1031">
        <v>0.16700000000000001</v>
      </c>
      <c r="W1031">
        <v>8.9009999999999998</v>
      </c>
      <c r="X1031">
        <v>1.6E-2</v>
      </c>
      <c r="Y1031">
        <v>0.38800000000000001</v>
      </c>
    </row>
    <row r="1032" spans="1:25" x14ac:dyDescent="0.3">
      <c r="A1032" t="s">
        <v>4040</v>
      </c>
      <c r="B1032" t="s">
        <v>4041</v>
      </c>
      <c r="C1032" t="s">
        <v>4042</v>
      </c>
      <c r="D1032" s="1" t="str">
        <f t="shared" si="114"/>
        <v>21:1191</v>
      </c>
      <c r="E1032" s="1" t="str">
        <f t="shared" si="115"/>
        <v>21:0387</v>
      </c>
      <c r="F1032" t="s">
        <v>4038</v>
      </c>
      <c r="G1032" t="s">
        <v>4043</v>
      </c>
      <c r="I1032">
        <v>65.877687800000004</v>
      </c>
      <c r="J1032">
        <v>-87.325580200000005</v>
      </c>
      <c r="K1032" s="1" t="str">
        <f t="shared" si="117"/>
        <v>Till</v>
      </c>
      <c r="L1032" s="1" t="str">
        <f t="shared" si="116"/>
        <v>Grain Mount: 0.25 – 0.50 mm (carbon coated)</v>
      </c>
      <c r="M1032">
        <v>1</v>
      </c>
      <c r="N1032">
        <v>40.618000000000002</v>
      </c>
      <c r="O1032">
        <v>5.0000000000000001E-3</v>
      </c>
      <c r="P1032">
        <v>1E-3</v>
      </c>
      <c r="R1032">
        <v>1E-3</v>
      </c>
      <c r="T1032">
        <v>47.780999999999999</v>
      </c>
      <c r="U1032">
        <v>1E-3</v>
      </c>
      <c r="V1032">
        <v>0.26100000000000001</v>
      </c>
      <c r="W1032">
        <v>11.284000000000001</v>
      </c>
      <c r="X1032">
        <v>1.6E-2</v>
      </c>
      <c r="Y1032">
        <v>0.192</v>
      </c>
    </row>
    <row r="1033" spans="1:25" x14ac:dyDescent="0.3">
      <c r="A1033" t="s">
        <v>4044</v>
      </c>
      <c r="B1033" t="s">
        <v>4045</v>
      </c>
      <c r="C1033" t="s">
        <v>4046</v>
      </c>
      <c r="D1033" s="1" t="str">
        <f t="shared" si="114"/>
        <v>21:1191</v>
      </c>
      <c r="E1033" s="1" t="str">
        <f t="shared" si="115"/>
        <v>21:0387</v>
      </c>
      <c r="F1033" t="s">
        <v>4038</v>
      </c>
      <c r="G1033" t="s">
        <v>4047</v>
      </c>
      <c r="I1033">
        <v>65.877687800000004</v>
      </c>
      <c r="J1033">
        <v>-87.325580200000005</v>
      </c>
      <c r="K1033" s="1" t="str">
        <f t="shared" si="117"/>
        <v>Till</v>
      </c>
      <c r="L1033" s="1" t="str">
        <f t="shared" si="116"/>
        <v>Grain Mount: 0.25 – 0.50 mm (carbon coated)</v>
      </c>
      <c r="M1033">
        <v>1</v>
      </c>
      <c r="N1033">
        <v>40.625999999999998</v>
      </c>
      <c r="O1033">
        <v>8.9999999999999993E-3</v>
      </c>
      <c r="P1033">
        <v>1E-3</v>
      </c>
      <c r="R1033">
        <v>2E-3</v>
      </c>
      <c r="T1033">
        <v>48.363999999999997</v>
      </c>
      <c r="U1033">
        <v>1E-3</v>
      </c>
      <c r="V1033">
        <v>0.16300000000000001</v>
      </c>
      <c r="W1033">
        <v>10.523999999999999</v>
      </c>
      <c r="X1033">
        <v>2.1999999999999999E-2</v>
      </c>
      <c r="Y1033">
        <v>0.39100000000000001</v>
      </c>
    </row>
    <row r="1034" spans="1:25" x14ac:dyDescent="0.3">
      <c r="A1034" t="s">
        <v>4048</v>
      </c>
      <c r="B1034" t="s">
        <v>4049</v>
      </c>
      <c r="C1034" t="s">
        <v>4050</v>
      </c>
      <c r="D1034" s="1" t="str">
        <f t="shared" si="114"/>
        <v>21:1191</v>
      </c>
      <c r="E1034" s="1" t="str">
        <f t="shared" si="115"/>
        <v>21:0387</v>
      </c>
      <c r="F1034" t="s">
        <v>4038</v>
      </c>
      <c r="G1034" t="s">
        <v>4051</v>
      </c>
      <c r="I1034">
        <v>65.877687800000004</v>
      </c>
      <c r="J1034">
        <v>-87.325580200000005</v>
      </c>
      <c r="K1034" s="1" t="str">
        <f t="shared" si="117"/>
        <v>Till</v>
      </c>
      <c r="L1034" s="1" t="str">
        <f t="shared" si="116"/>
        <v>Grain Mount: 0.25 – 0.50 mm (carbon coated)</v>
      </c>
      <c r="M1034">
        <v>1</v>
      </c>
      <c r="N1034">
        <v>40.76</v>
      </c>
      <c r="O1034">
        <v>1E-3</v>
      </c>
      <c r="P1034">
        <v>1E-3</v>
      </c>
      <c r="R1034">
        <v>1E-3</v>
      </c>
      <c r="T1034">
        <v>48.414000000000001</v>
      </c>
      <c r="U1034">
        <v>1E-3</v>
      </c>
      <c r="V1034">
        <v>0.159</v>
      </c>
      <c r="W1034">
        <v>10.566000000000001</v>
      </c>
      <c r="X1034">
        <v>2.3E-2</v>
      </c>
      <c r="Y1034">
        <v>0.377</v>
      </c>
    </row>
    <row r="1035" spans="1:25" x14ac:dyDescent="0.3">
      <c r="A1035" t="s">
        <v>4052</v>
      </c>
      <c r="B1035" t="s">
        <v>4053</v>
      </c>
      <c r="C1035" t="s">
        <v>4054</v>
      </c>
      <c r="D1035" s="1" t="str">
        <f t="shared" si="114"/>
        <v>21:1191</v>
      </c>
      <c r="E1035" s="1" t="str">
        <f t="shared" si="115"/>
        <v>21:0387</v>
      </c>
      <c r="F1035" t="s">
        <v>4038</v>
      </c>
      <c r="G1035" t="s">
        <v>4055</v>
      </c>
      <c r="I1035">
        <v>65.877687800000004</v>
      </c>
      <c r="J1035">
        <v>-87.325580200000005</v>
      </c>
      <c r="K1035" s="1" t="str">
        <f t="shared" si="117"/>
        <v>Till</v>
      </c>
      <c r="L1035" s="1" t="str">
        <f t="shared" si="116"/>
        <v>Grain Mount: 0.25 – 0.50 mm (carbon coated)</v>
      </c>
      <c r="M1035">
        <v>1</v>
      </c>
      <c r="N1035">
        <v>40.773000000000003</v>
      </c>
      <c r="O1035">
        <v>0.01</v>
      </c>
      <c r="P1035">
        <v>1E-3</v>
      </c>
      <c r="R1035">
        <v>4.0000000000000001E-3</v>
      </c>
      <c r="T1035">
        <v>48.796999999999997</v>
      </c>
      <c r="U1035">
        <v>2E-3</v>
      </c>
      <c r="V1035">
        <v>0.14699999999999999</v>
      </c>
      <c r="W1035">
        <v>10.188000000000001</v>
      </c>
      <c r="X1035">
        <v>2.4E-2</v>
      </c>
      <c r="Y1035">
        <v>0.33100000000000002</v>
      </c>
    </row>
    <row r="1036" spans="1:25" x14ac:dyDescent="0.3">
      <c r="A1036" t="s">
        <v>4056</v>
      </c>
      <c r="B1036" t="s">
        <v>4057</v>
      </c>
      <c r="C1036" t="s">
        <v>4058</v>
      </c>
      <c r="D1036" s="1" t="str">
        <f t="shared" si="114"/>
        <v>21:1191</v>
      </c>
      <c r="E1036" s="1" t="str">
        <f t="shared" si="115"/>
        <v>21:0387</v>
      </c>
      <c r="F1036" t="s">
        <v>4038</v>
      </c>
      <c r="G1036" t="s">
        <v>4059</v>
      </c>
      <c r="I1036">
        <v>65.877687800000004</v>
      </c>
      <c r="J1036">
        <v>-87.325580200000005</v>
      </c>
      <c r="K1036" s="1" t="str">
        <f t="shared" si="117"/>
        <v>Till</v>
      </c>
      <c r="L1036" s="1" t="str">
        <f t="shared" si="116"/>
        <v>Grain Mount: 0.25 – 0.50 mm (carbon coated)</v>
      </c>
      <c r="M1036">
        <v>1</v>
      </c>
      <c r="N1036">
        <v>40.594999999999999</v>
      </c>
      <c r="O1036">
        <v>1E-3</v>
      </c>
      <c r="P1036">
        <v>1E-3</v>
      </c>
      <c r="R1036">
        <v>1E-3</v>
      </c>
      <c r="T1036">
        <v>48.241999999999997</v>
      </c>
      <c r="U1036">
        <v>2E-3</v>
      </c>
      <c r="V1036">
        <v>0.16700000000000001</v>
      </c>
      <c r="W1036">
        <v>10.651</v>
      </c>
      <c r="X1036">
        <v>1.4999999999999999E-2</v>
      </c>
      <c r="Y1036">
        <v>0.35299999999999998</v>
      </c>
    </row>
    <row r="1037" spans="1:25" x14ac:dyDescent="0.3">
      <c r="A1037" t="s">
        <v>4060</v>
      </c>
      <c r="B1037" t="s">
        <v>4061</v>
      </c>
      <c r="C1037" t="s">
        <v>4062</v>
      </c>
      <c r="D1037" s="1" t="str">
        <f t="shared" si="114"/>
        <v>21:1191</v>
      </c>
      <c r="E1037" s="1" t="str">
        <f t="shared" si="115"/>
        <v>21:0387</v>
      </c>
      <c r="F1037" t="s">
        <v>4038</v>
      </c>
      <c r="G1037" t="s">
        <v>4063</v>
      </c>
      <c r="I1037">
        <v>65.877687800000004</v>
      </c>
      <c r="J1037">
        <v>-87.325580200000005</v>
      </c>
      <c r="K1037" s="1" t="str">
        <f t="shared" si="117"/>
        <v>Till</v>
      </c>
      <c r="L1037" s="1" t="str">
        <f t="shared" si="116"/>
        <v>Grain Mount: 0.25 – 0.50 mm (carbon coated)</v>
      </c>
      <c r="M1037">
        <v>1</v>
      </c>
      <c r="N1037">
        <v>40.945</v>
      </c>
      <c r="O1037">
        <v>1E-3</v>
      </c>
      <c r="P1037">
        <v>1E-3</v>
      </c>
      <c r="R1037">
        <v>3.0000000000000001E-3</v>
      </c>
      <c r="T1037">
        <v>48.912999999999997</v>
      </c>
      <c r="U1037">
        <v>1E-3</v>
      </c>
      <c r="V1037">
        <v>0.158</v>
      </c>
      <c r="W1037">
        <v>10.186</v>
      </c>
      <c r="X1037">
        <v>1.6E-2</v>
      </c>
      <c r="Y1037">
        <v>0.29199999999999998</v>
      </c>
    </row>
    <row r="1038" spans="1:25" x14ac:dyDescent="0.3">
      <c r="A1038" t="s">
        <v>4064</v>
      </c>
      <c r="B1038" t="s">
        <v>4065</v>
      </c>
      <c r="C1038" t="s">
        <v>4066</v>
      </c>
      <c r="D1038" s="1" t="str">
        <f t="shared" si="114"/>
        <v>21:1191</v>
      </c>
      <c r="E1038" s="1" t="str">
        <f t="shared" si="115"/>
        <v>21:0387</v>
      </c>
      <c r="F1038" t="s">
        <v>4038</v>
      </c>
      <c r="G1038" t="s">
        <v>4067</v>
      </c>
      <c r="I1038">
        <v>65.877687800000004</v>
      </c>
      <c r="J1038">
        <v>-87.325580200000005</v>
      </c>
      <c r="K1038" s="1" t="str">
        <f t="shared" si="117"/>
        <v>Till</v>
      </c>
      <c r="L1038" s="1" t="str">
        <f t="shared" si="116"/>
        <v>Grain Mount: 0.25 – 0.50 mm (carbon coated)</v>
      </c>
      <c r="M1038">
        <v>1</v>
      </c>
      <c r="N1038">
        <v>40.651000000000003</v>
      </c>
      <c r="O1038">
        <v>1E-3</v>
      </c>
      <c r="P1038">
        <v>1E-3</v>
      </c>
      <c r="R1038">
        <v>1E-3</v>
      </c>
      <c r="T1038">
        <v>48.795000000000002</v>
      </c>
      <c r="U1038">
        <v>2E-3</v>
      </c>
      <c r="V1038">
        <v>0.14399999999999999</v>
      </c>
      <c r="W1038">
        <v>10.15</v>
      </c>
      <c r="X1038">
        <v>1.9E-2</v>
      </c>
      <c r="Y1038">
        <v>0.32700000000000001</v>
      </c>
    </row>
    <row r="1039" spans="1:25" x14ac:dyDescent="0.3">
      <c r="A1039" t="s">
        <v>4068</v>
      </c>
      <c r="B1039" t="s">
        <v>4069</v>
      </c>
      <c r="C1039" t="s">
        <v>4070</v>
      </c>
      <c r="D1039" s="1" t="str">
        <f t="shared" si="114"/>
        <v>21:1191</v>
      </c>
      <c r="E1039" s="1" t="str">
        <f t="shared" si="115"/>
        <v>21:0387</v>
      </c>
      <c r="F1039" t="s">
        <v>4038</v>
      </c>
      <c r="G1039" t="s">
        <v>4071</v>
      </c>
      <c r="I1039">
        <v>65.877687800000004</v>
      </c>
      <c r="J1039">
        <v>-87.325580200000005</v>
      </c>
      <c r="K1039" s="1" t="str">
        <f t="shared" si="117"/>
        <v>Till</v>
      </c>
      <c r="L1039" s="1" t="str">
        <f t="shared" si="116"/>
        <v>Grain Mount: 0.25 – 0.50 mm (carbon coated)</v>
      </c>
      <c r="M1039">
        <v>1</v>
      </c>
      <c r="N1039">
        <v>40.390999999999998</v>
      </c>
      <c r="O1039">
        <v>1E-3</v>
      </c>
      <c r="P1039">
        <v>1E-3</v>
      </c>
      <c r="R1039">
        <v>1E-3</v>
      </c>
      <c r="T1039">
        <v>47.040999999999997</v>
      </c>
      <c r="U1039">
        <v>4.0000000000000001E-3</v>
      </c>
      <c r="V1039">
        <v>0.19600000000000001</v>
      </c>
      <c r="W1039">
        <v>12.497999999999999</v>
      </c>
      <c r="X1039">
        <v>2.8000000000000001E-2</v>
      </c>
      <c r="Y1039">
        <v>0.26800000000000002</v>
      </c>
    </row>
    <row r="1040" spans="1:25" x14ac:dyDescent="0.3">
      <c r="A1040" t="s">
        <v>4072</v>
      </c>
      <c r="B1040" t="s">
        <v>4073</v>
      </c>
      <c r="C1040" t="s">
        <v>4074</v>
      </c>
      <c r="D1040" s="1" t="str">
        <f t="shared" si="114"/>
        <v>21:1191</v>
      </c>
      <c r="E1040" s="1" t="str">
        <f t="shared" si="115"/>
        <v>21:0387</v>
      </c>
      <c r="F1040" t="s">
        <v>4038</v>
      </c>
      <c r="G1040" t="s">
        <v>4075</v>
      </c>
      <c r="I1040">
        <v>65.877687800000004</v>
      </c>
      <c r="J1040">
        <v>-87.325580200000005</v>
      </c>
      <c r="K1040" s="1" t="str">
        <f t="shared" si="117"/>
        <v>Till</v>
      </c>
      <c r="L1040" s="1" t="str">
        <f t="shared" si="116"/>
        <v>Grain Mount: 0.25 – 0.50 mm (carbon coated)</v>
      </c>
      <c r="M1040">
        <v>1</v>
      </c>
      <c r="N1040">
        <v>40.548000000000002</v>
      </c>
      <c r="O1040">
        <v>1E-3</v>
      </c>
      <c r="P1040">
        <v>1E-3</v>
      </c>
      <c r="R1040">
        <v>4.0000000000000001E-3</v>
      </c>
      <c r="T1040">
        <v>47.847999999999999</v>
      </c>
      <c r="U1040">
        <v>2E-3</v>
      </c>
      <c r="V1040">
        <v>0.16200000000000001</v>
      </c>
      <c r="W1040">
        <v>11.079000000000001</v>
      </c>
      <c r="X1040">
        <v>2.5999999999999999E-2</v>
      </c>
      <c r="Y1040">
        <v>0.38</v>
      </c>
    </row>
    <row r="1041" spans="1:25" x14ac:dyDescent="0.3">
      <c r="A1041" t="s">
        <v>4076</v>
      </c>
      <c r="B1041" t="s">
        <v>4077</v>
      </c>
      <c r="C1041" t="s">
        <v>4078</v>
      </c>
      <c r="D1041" s="1" t="str">
        <f t="shared" si="114"/>
        <v>21:1191</v>
      </c>
      <c r="E1041" s="1" t="str">
        <f t="shared" si="115"/>
        <v>21:0387</v>
      </c>
      <c r="F1041" t="s">
        <v>4038</v>
      </c>
      <c r="G1041" t="s">
        <v>4079</v>
      </c>
      <c r="I1041">
        <v>65.877687800000004</v>
      </c>
      <c r="J1041">
        <v>-87.325580200000005</v>
      </c>
      <c r="K1041" s="1" t="str">
        <f t="shared" si="117"/>
        <v>Till</v>
      </c>
      <c r="L1041" s="1" t="str">
        <f t="shared" si="116"/>
        <v>Grain Mount: 0.25 – 0.50 mm (carbon coated)</v>
      </c>
      <c r="M1041">
        <v>1</v>
      </c>
      <c r="N1041">
        <v>40.780999999999999</v>
      </c>
      <c r="O1041">
        <v>1E-3</v>
      </c>
      <c r="P1041">
        <v>1E-3</v>
      </c>
      <c r="R1041">
        <v>1E-3</v>
      </c>
      <c r="T1041">
        <v>47.962000000000003</v>
      </c>
      <c r="U1041">
        <v>1E-3</v>
      </c>
      <c r="V1041">
        <v>0.17699999999999999</v>
      </c>
      <c r="W1041">
        <v>10.936999999999999</v>
      </c>
      <c r="X1041">
        <v>1.9E-2</v>
      </c>
      <c r="Y1041">
        <v>0.36099999999999999</v>
      </c>
    </row>
    <row r="1042" spans="1:25" x14ac:dyDescent="0.3">
      <c r="A1042" t="s">
        <v>4080</v>
      </c>
      <c r="B1042" t="s">
        <v>4081</v>
      </c>
      <c r="C1042" t="s">
        <v>4082</v>
      </c>
      <c r="D1042" s="1" t="str">
        <f t="shared" si="114"/>
        <v>21:1191</v>
      </c>
      <c r="E1042" s="1" t="str">
        <f t="shared" si="115"/>
        <v>21:0387</v>
      </c>
      <c r="F1042" t="s">
        <v>4038</v>
      </c>
      <c r="G1042" t="s">
        <v>4083</v>
      </c>
      <c r="I1042">
        <v>65.877687800000004</v>
      </c>
      <c r="J1042">
        <v>-87.325580200000005</v>
      </c>
      <c r="K1042" s="1" t="str">
        <f t="shared" si="117"/>
        <v>Till</v>
      </c>
      <c r="L1042" s="1" t="str">
        <f t="shared" si="116"/>
        <v>Grain Mount: 0.25 – 0.50 mm (carbon coated)</v>
      </c>
      <c r="M1042">
        <v>1</v>
      </c>
      <c r="N1042">
        <v>40.710999999999999</v>
      </c>
      <c r="O1042">
        <v>1E-3</v>
      </c>
      <c r="P1042">
        <v>1E-3</v>
      </c>
      <c r="R1042">
        <v>1E-3</v>
      </c>
      <c r="T1042">
        <v>47.795999999999999</v>
      </c>
      <c r="U1042">
        <v>1.2E-2</v>
      </c>
      <c r="V1042">
        <v>0.17100000000000001</v>
      </c>
      <c r="W1042">
        <v>11.045</v>
      </c>
      <c r="X1042">
        <v>2.4E-2</v>
      </c>
      <c r="Y1042">
        <v>0.42399999999999999</v>
      </c>
    </row>
    <row r="1043" spans="1:25" x14ac:dyDescent="0.3">
      <c r="A1043" t="s">
        <v>4084</v>
      </c>
      <c r="B1043" t="s">
        <v>4085</v>
      </c>
      <c r="C1043" t="s">
        <v>4086</v>
      </c>
      <c r="D1043" s="1" t="str">
        <f t="shared" si="114"/>
        <v>21:1191</v>
      </c>
      <c r="E1043" s="1" t="str">
        <f t="shared" si="115"/>
        <v>21:0387</v>
      </c>
      <c r="F1043" t="s">
        <v>4038</v>
      </c>
      <c r="G1043" t="s">
        <v>4087</v>
      </c>
      <c r="I1043">
        <v>65.877687800000004</v>
      </c>
      <c r="J1043">
        <v>-87.325580200000005</v>
      </c>
      <c r="K1043" s="1" t="str">
        <f t="shared" si="117"/>
        <v>Till</v>
      </c>
      <c r="L1043" s="1" t="str">
        <f t="shared" si="116"/>
        <v>Grain Mount: 0.25 – 0.50 mm (carbon coated)</v>
      </c>
      <c r="M1043">
        <v>1</v>
      </c>
      <c r="N1043">
        <v>40.601999999999997</v>
      </c>
      <c r="O1043">
        <v>6.0000000000000001E-3</v>
      </c>
      <c r="P1043">
        <v>1E-3</v>
      </c>
      <c r="R1043">
        <v>1E-3</v>
      </c>
      <c r="T1043">
        <v>48.128</v>
      </c>
      <c r="U1043">
        <v>1E-3</v>
      </c>
      <c r="V1043">
        <v>0.159</v>
      </c>
      <c r="W1043">
        <v>10.569000000000001</v>
      </c>
      <c r="X1043">
        <v>2.5000000000000001E-2</v>
      </c>
      <c r="Y1043">
        <v>0.33300000000000002</v>
      </c>
    </row>
    <row r="1044" spans="1:25" x14ac:dyDescent="0.3">
      <c r="A1044" t="s">
        <v>4088</v>
      </c>
      <c r="B1044" t="s">
        <v>4089</v>
      </c>
      <c r="C1044" t="s">
        <v>4090</v>
      </c>
      <c r="D1044" s="1" t="str">
        <f t="shared" si="114"/>
        <v>21:1191</v>
      </c>
      <c r="E1044" s="1" t="str">
        <f t="shared" si="115"/>
        <v>21:0387</v>
      </c>
      <c r="F1044" t="s">
        <v>4038</v>
      </c>
      <c r="G1044" t="s">
        <v>4091</v>
      </c>
      <c r="I1044">
        <v>65.877687800000004</v>
      </c>
      <c r="J1044">
        <v>-87.325580200000005</v>
      </c>
      <c r="K1044" s="1" t="str">
        <f t="shared" si="117"/>
        <v>Till</v>
      </c>
      <c r="L1044" s="1" t="str">
        <f t="shared" si="116"/>
        <v>Grain Mount: 0.25 – 0.50 mm (carbon coated)</v>
      </c>
      <c r="M1044">
        <v>1</v>
      </c>
      <c r="N1044">
        <v>40.694000000000003</v>
      </c>
      <c r="O1044">
        <v>1E-3</v>
      </c>
      <c r="P1044">
        <v>1E-3</v>
      </c>
      <c r="R1044">
        <v>1E-3</v>
      </c>
      <c r="T1044">
        <v>48.420999999999999</v>
      </c>
      <c r="U1044">
        <v>1E-3</v>
      </c>
      <c r="V1044">
        <v>0.152</v>
      </c>
      <c r="W1044">
        <v>10.244999999999999</v>
      </c>
      <c r="X1044">
        <v>1.6E-2</v>
      </c>
      <c r="Y1044">
        <v>0.33900000000000002</v>
      </c>
    </row>
    <row r="1045" spans="1:25" x14ac:dyDescent="0.3">
      <c r="A1045" t="s">
        <v>4092</v>
      </c>
      <c r="B1045" t="s">
        <v>4093</v>
      </c>
      <c r="C1045" t="s">
        <v>4094</v>
      </c>
      <c r="D1045" s="1" t="str">
        <f t="shared" si="114"/>
        <v>21:1191</v>
      </c>
      <c r="E1045" s="1" t="str">
        <f t="shared" si="115"/>
        <v>21:0387</v>
      </c>
      <c r="F1045" t="s">
        <v>4038</v>
      </c>
      <c r="G1045" t="s">
        <v>4095</v>
      </c>
      <c r="I1045">
        <v>65.877687800000004</v>
      </c>
      <c r="J1045">
        <v>-87.325580200000005</v>
      </c>
      <c r="K1045" s="1" t="str">
        <f t="shared" si="117"/>
        <v>Till</v>
      </c>
      <c r="L1045" s="1" t="str">
        <f t="shared" si="116"/>
        <v>Grain Mount: 0.25 – 0.50 mm (carbon coated)</v>
      </c>
      <c r="M1045">
        <v>1</v>
      </c>
      <c r="N1045">
        <v>40.777000000000001</v>
      </c>
      <c r="O1045">
        <v>3.0000000000000001E-3</v>
      </c>
      <c r="P1045">
        <v>1E-3</v>
      </c>
      <c r="R1045">
        <v>2E-3</v>
      </c>
      <c r="T1045">
        <v>48.066000000000003</v>
      </c>
      <c r="U1045">
        <v>5.0000000000000001E-3</v>
      </c>
      <c r="V1045">
        <v>0.20300000000000001</v>
      </c>
      <c r="W1045">
        <v>10.666</v>
      </c>
      <c r="X1045">
        <v>1.4E-2</v>
      </c>
      <c r="Y1045">
        <v>0.39100000000000001</v>
      </c>
    </row>
    <row r="1046" spans="1:25" x14ac:dyDescent="0.3">
      <c r="A1046" t="s">
        <v>4096</v>
      </c>
      <c r="B1046" t="s">
        <v>4097</v>
      </c>
      <c r="C1046" t="s">
        <v>4098</v>
      </c>
      <c r="D1046" s="1" t="str">
        <f t="shared" si="114"/>
        <v>21:1191</v>
      </c>
      <c r="E1046" s="1" t="str">
        <f t="shared" si="115"/>
        <v>21:0387</v>
      </c>
      <c r="F1046" t="s">
        <v>1792</v>
      </c>
      <c r="G1046" t="s">
        <v>4099</v>
      </c>
      <c r="I1046">
        <v>66.140041600000004</v>
      </c>
      <c r="J1046">
        <v>-86.009143399999999</v>
      </c>
      <c r="K1046" s="1" t="str">
        <f t="shared" si="117"/>
        <v>Till</v>
      </c>
      <c r="L1046" s="1" t="str">
        <f t="shared" si="116"/>
        <v>Grain Mount: 0.25 – 0.50 mm (carbon coated)</v>
      </c>
      <c r="M1046">
        <v>1</v>
      </c>
      <c r="N1046">
        <v>40.526000000000003</v>
      </c>
      <c r="O1046">
        <v>1E-3</v>
      </c>
      <c r="P1046">
        <v>1E-3</v>
      </c>
      <c r="R1046">
        <v>1E-3</v>
      </c>
      <c r="T1046">
        <v>48.527999999999999</v>
      </c>
      <c r="U1046">
        <v>1E-3</v>
      </c>
      <c r="V1046">
        <v>0.186</v>
      </c>
      <c r="W1046">
        <v>10.417999999999999</v>
      </c>
      <c r="X1046">
        <v>1.9E-2</v>
      </c>
      <c r="Y1046">
        <v>0.41899999999999998</v>
      </c>
    </row>
    <row r="1047" spans="1:25" x14ac:dyDescent="0.3">
      <c r="A1047" t="s">
        <v>4100</v>
      </c>
      <c r="B1047" t="s">
        <v>4101</v>
      </c>
      <c r="C1047" t="s">
        <v>4102</v>
      </c>
      <c r="D1047" s="1" t="str">
        <f t="shared" si="114"/>
        <v>21:1191</v>
      </c>
      <c r="E1047" s="1" t="str">
        <f t="shared" si="115"/>
        <v>21:0387</v>
      </c>
      <c r="F1047" t="s">
        <v>1792</v>
      </c>
      <c r="G1047" t="s">
        <v>4103</v>
      </c>
      <c r="I1047">
        <v>66.140041600000004</v>
      </c>
      <c r="J1047">
        <v>-86.009143399999999</v>
      </c>
      <c r="K1047" s="1" t="str">
        <f t="shared" si="117"/>
        <v>Till</v>
      </c>
      <c r="L1047" s="1" t="str">
        <f t="shared" ref="L1047:L1065" si="118">HYPERLINK("http://geochem.nrcan.gc.ca/cdogs/content/kwd/kwd080107_e.htm", "Grain Mount: 0.25 – 0.50 mm (carbon coated)")</f>
        <v>Grain Mount: 0.25 – 0.50 mm (carbon coated)</v>
      </c>
      <c r="M1047">
        <v>1</v>
      </c>
      <c r="N1047">
        <v>40.383000000000003</v>
      </c>
      <c r="O1047">
        <v>2E-3</v>
      </c>
      <c r="P1047">
        <v>1E-3</v>
      </c>
      <c r="R1047">
        <v>3.0000000000000001E-3</v>
      </c>
      <c r="T1047">
        <v>46.872999999999998</v>
      </c>
      <c r="U1047">
        <v>4.0000000000000001E-3</v>
      </c>
      <c r="V1047">
        <v>0.22600000000000001</v>
      </c>
      <c r="W1047">
        <v>12.255000000000001</v>
      </c>
      <c r="X1047">
        <v>1.7999999999999999E-2</v>
      </c>
      <c r="Y1047">
        <v>0.316</v>
      </c>
    </row>
    <row r="1048" spans="1:25" x14ac:dyDescent="0.3">
      <c r="A1048" t="s">
        <v>4104</v>
      </c>
      <c r="B1048" t="s">
        <v>4105</v>
      </c>
      <c r="C1048" t="s">
        <v>4106</v>
      </c>
      <c r="D1048" s="1" t="str">
        <f t="shared" si="114"/>
        <v>21:1191</v>
      </c>
      <c r="E1048" s="1" t="str">
        <f t="shared" si="115"/>
        <v>21:0387</v>
      </c>
      <c r="F1048" t="s">
        <v>1792</v>
      </c>
      <c r="G1048" t="s">
        <v>4107</v>
      </c>
      <c r="I1048">
        <v>66.140041600000004</v>
      </c>
      <c r="J1048">
        <v>-86.009143399999999</v>
      </c>
      <c r="K1048" s="1" t="str">
        <f t="shared" si="117"/>
        <v>Till</v>
      </c>
      <c r="L1048" s="1" t="str">
        <f t="shared" si="118"/>
        <v>Grain Mount: 0.25 – 0.50 mm (carbon coated)</v>
      </c>
      <c r="M1048">
        <v>1</v>
      </c>
      <c r="N1048">
        <v>40.654000000000003</v>
      </c>
      <c r="O1048">
        <v>1E-3</v>
      </c>
      <c r="P1048">
        <v>1E-3</v>
      </c>
      <c r="R1048">
        <v>3.0000000000000001E-3</v>
      </c>
      <c r="T1048">
        <v>48.198</v>
      </c>
      <c r="U1048">
        <v>1E-3</v>
      </c>
      <c r="V1048">
        <v>0.14599999999999999</v>
      </c>
      <c r="W1048">
        <v>10.752000000000001</v>
      </c>
      <c r="X1048">
        <v>1.7999999999999999E-2</v>
      </c>
      <c r="Y1048">
        <v>0.315</v>
      </c>
    </row>
    <row r="1049" spans="1:25" x14ac:dyDescent="0.3">
      <c r="A1049" t="s">
        <v>4108</v>
      </c>
      <c r="B1049" t="s">
        <v>4109</v>
      </c>
      <c r="C1049" t="s">
        <v>4110</v>
      </c>
      <c r="D1049" s="1" t="str">
        <f t="shared" si="114"/>
        <v>21:1191</v>
      </c>
      <c r="E1049" s="1" t="str">
        <f t="shared" si="115"/>
        <v>21:0387</v>
      </c>
      <c r="F1049" t="s">
        <v>1792</v>
      </c>
      <c r="G1049" t="s">
        <v>4111</v>
      </c>
      <c r="I1049">
        <v>66.140041600000004</v>
      </c>
      <c r="J1049">
        <v>-86.009143399999999</v>
      </c>
      <c r="K1049" s="1" t="str">
        <f t="shared" si="117"/>
        <v>Till</v>
      </c>
      <c r="L1049" s="1" t="str">
        <f t="shared" si="118"/>
        <v>Grain Mount: 0.25 – 0.50 mm (carbon coated)</v>
      </c>
      <c r="M1049">
        <v>1</v>
      </c>
      <c r="N1049">
        <v>40.902000000000001</v>
      </c>
      <c r="O1049">
        <v>1E-3</v>
      </c>
      <c r="P1049">
        <v>1E-3</v>
      </c>
      <c r="R1049">
        <v>1E-3</v>
      </c>
      <c r="T1049">
        <v>48.707000000000001</v>
      </c>
      <c r="U1049">
        <v>1E-3</v>
      </c>
      <c r="V1049">
        <v>0.16800000000000001</v>
      </c>
      <c r="W1049">
        <v>9.9559999999999995</v>
      </c>
      <c r="X1049">
        <v>1.4E-2</v>
      </c>
      <c r="Y1049">
        <v>0.41699999999999998</v>
      </c>
    </row>
    <row r="1050" spans="1:25" x14ac:dyDescent="0.3">
      <c r="A1050" t="s">
        <v>4112</v>
      </c>
      <c r="B1050" t="s">
        <v>4113</v>
      </c>
      <c r="C1050" t="s">
        <v>4114</v>
      </c>
      <c r="D1050" s="1" t="str">
        <f t="shared" si="114"/>
        <v>21:1191</v>
      </c>
      <c r="E1050" s="1" t="str">
        <f t="shared" si="115"/>
        <v>21:0387</v>
      </c>
      <c r="F1050" t="s">
        <v>1792</v>
      </c>
      <c r="G1050" t="s">
        <v>4115</v>
      </c>
      <c r="I1050">
        <v>66.140041600000004</v>
      </c>
      <c r="J1050">
        <v>-86.009143399999999</v>
      </c>
      <c r="K1050" s="1" t="str">
        <f t="shared" si="117"/>
        <v>Till</v>
      </c>
      <c r="L1050" s="1" t="str">
        <f t="shared" si="118"/>
        <v>Grain Mount: 0.25 – 0.50 mm (carbon coated)</v>
      </c>
      <c r="M1050">
        <v>1</v>
      </c>
      <c r="N1050">
        <v>40.862000000000002</v>
      </c>
      <c r="O1050">
        <v>1E-3</v>
      </c>
      <c r="P1050">
        <v>1E-3</v>
      </c>
      <c r="R1050">
        <v>1E-3</v>
      </c>
      <c r="T1050">
        <v>48.61</v>
      </c>
      <c r="U1050">
        <v>1E-3</v>
      </c>
      <c r="V1050">
        <v>0.185</v>
      </c>
      <c r="W1050">
        <v>10.276</v>
      </c>
      <c r="X1050">
        <v>0.02</v>
      </c>
      <c r="Y1050">
        <v>0.39600000000000002</v>
      </c>
    </row>
    <row r="1051" spans="1:25" x14ac:dyDescent="0.3">
      <c r="A1051" t="s">
        <v>4116</v>
      </c>
      <c r="B1051" t="s">
        <v>4117</v>
      </c>
      <c r="C1051" t="s">
        <v>4118</v>
      </c>
      <c r="D1051" s="1" t="str">
        <f t="shared" si="114"/>
        <v>21:1191</v>
      </c>
      <c r="E1051" s="1" t="str">
        <f t="shared" si="115"/>
        <v>21:0387</v>
      </c>
      <c r="F1051" t="s">
        <v>1792</v>
      </c>
      <c r="G1051" t="s">
        <v>4119</v>
      </c>
      <c r="I1051">
        <v>66.140041600000004</v>
      </c>
      <c r="J1051">
        <v>-86.009143399999999</v>
      </c>
      <c r="K1051" s="1" t="str">
        <f t="shared" si="117"/>
        <v>Till</v>
      </c>
      <c r="L1051" s="1" t="str">
        <f t="shared" si="118"/>
        <v>Grain Mount: 0.25 – 0.50 mm (carbon coated)</v>
      </c>
      <c r="M1051">
        <v>1</v>
      </c>
      <c r="N1051">
        <v>41.045999999999999</v>
      </c>
      <c r="O1051">
        <v>1E-3</v>
      </c>
      <c r="P1051">
        <v>1E-3</v>
      </c>
      <c r="R1051">
        <v>1E-3</v>
      </c>
      <c r="T1051">
        <v>49.54</v>
      </c>
      <c r="U1051">
        <v>4.0000000000000001E-3</v>
      </c>
      <c r="V1051">
        <v>0.14499999999999999</v>
      </c>
      <c r="W1051">
        <v>9.1940000000000008</v>
      </c>
      <c r="X1051">
        <v>2.4E-2</v>
      </c>
      <c r="Y1051">
        <v>0.40100000000000002</v>
      </c>
    </row>
    <row r="1052" spans="1:25" x14ac:dyDescent="0.3">
      <c r="A1052" t="s">
        <v>4120</v>
      </c>
      <c r="B1052" t="s">
        <v>4121</v>
      </c>
      <c r="C1052" t="s">
        <v>4122</v>
      </c>
      <c r="D1052" s="1" t="str">
        <f t="shared" si="114"/>
        <v>21:1191</v>
      </c>
      <c r="E1052" s="1" t="str">
        <f t="shared" si="115"/>
        <v>21:0387</v>
      </c>
      <c r="F1052" t="s">
        <v>1792</v>
      </c>
      <c r="G1052" t="s">
        <v>4123</v>
      </c>
      <c r="I1052">
        <v>66.140041600000004</v>
      </c>
      <c r="J1052">
        <v>-86.009143399999999</v>
      </c>
      <c r="K1052" s="1" t="str">
        <f t="shared" si="117"/>
        <v>Till</v>
      </c>
      <c r="L1052" s="1" t="str">
        <f t="shared" si="118"/>
        <v>Grain Mount: 0.25 – 0.50 mm (carbon coated)</v>
      </c>
      <c r="M1052">
        <v>1</v>
      </c>
      <c r="N1052">
        <v>40.841999999999999</v>
      </c>
      <c r="O1052">
        <v>4.0000000000000001E-3</v>
      </c>
      <c r="P1052">
        <v>1E-3</v>
      </c>
      <c r="R1052">
        <v>2E-3</v>
      </c>
      <c r="T1052">
        <v>49.212000000000003</v>
      </c>
      <c r="U1052">
        <v>2E-3</v>
      </c>
      <c r="V1052">
        <v>0.188</v>
      </c>
      <c r="W1052">
        <v>9.8320000000000007</v>
      </c>
      <c r="X1052">
        <v>2.1000000000000001E-2</v>
      </c>
      <c r="Y1052">
        <v>0.441</v>
      </c>
    </row>
    <row r="1053" spans="1:25" x14ac:dyDescent="0.3">
      <c r="A1053" t="s">
        <v>4124</v>
      </c>
      <c r="B1053" t="s">
        <v>4125</v>
      </c>
      <c r="C1053" t="s">
        <v>4126</v>
      </c>
      <c r="D1053" s="1" t="str">
        <f t="shared" si="114"/>
        <v>21:1191</v>
      </c>
      <c r="E1053" s="1" t="str">
        <f t="shared" si="115"/>
        <v>21:0387</v>
      </c>
      <c r="F1053" t="s">
        <v>1792</v>
      </c>
      <c r="G1053" t="s">
        <v>4127</v>
      </c>
      <c r="I1053">
        <v>66.140041600000004</v>
      </c>
      <c r="J1053">
        <v>-86.009143399999999</v>
      </c>
      <c r="K1053" s="1" t="str">
        <f t="shared" si="117"/>
        <v>Till</v>
      </c>
      <c r="L1053" s="1" t="str">
        <f t="shared" si="118"/>
        <v>Grain Mount: 0.25 – 0.50 mm (carbon coated)</v>
      </c>
      <c r="M1053">
        <v>1</v>
      </c>
      <c r="N1053">
        <v>40.689</v>
      </c>
      <c r="O1053">
        <v>1E-3</v>
      </c>
      <c r="P1053">
        <v>1E-3</v>
      </c>
      <c r="R1053">
        <v>1E-3</v>
      </c>
      <c r="T1053">
        <v>48.786000000000001</v>
      </c>
      <c r="U1053">
        <v>4.0000000000000001E-3</v>
      </c>
      <c r="V1053">
        <v>0.191</v>
      </c>
      <c r="W1053">
        <v>9.6270000000000007</v>
      </c>
      <c r="X1053">
        <v>8.9999999999999993E-3</v>
      </c>
      <c r="Y1053">
        <v>0.42499999999999999</v>
      </c>
    </row>
    <row r="1054" spans="1:25" x14ac:dyDescent="0.3">
      <c r="A1054" t="s">
        <v>4128</v>
      </c>
      <c r="B1054" t="s">
        <v>4129</v>
      </c>
      <c r="C1054" t="s">
        <v>4130</v>
      </c>
      <c r="D1054" s="1" t="str">
        <f t="shared" si="114"/>
        <v>21:1191</v>
      </c>
      <c r="E1054" s="1" t="str">
        <f t="shared" si="115"/>
        <v>21:0387</v>
      </c>
      <c r="F1054" t="s">
        <v>1792</v>
      </c>
      <c r="G1054" t="s">
        <v>4131</v>
      </c>
      <c r="I1054">
        <v>66.140041600000004</v>
      </c>
      <c r="J1054">
        <v>-86.009143399999999</v>
      </c>
      <c r="K1054" s="1" t="str">
        <f t="shared" si="117"/>
        <v>Till</v>
      </c>
      <c r="L1054" s="1" t="str">
        <f t="shared" si="118"/>
        <v>Grain Mount: 0.25 – 0.50 mm (carbon coated)</v>
      </c>
      <c r="M1054">
        <v>1</v>
      </c>
      <c r="N1054">
        <v>40.969000000000001</v>
      </c>
      <c r="O1054">
        <v>6.0000000000000001E-3</v>
      </c>
      <c r="P1054">
        <v>1E-3</v>
      </c>
      <c r="R1054">
        <v>5.0000000000000001E-3</v>
      </c>
      <c r="T1054">
        <v>49.073</v>
      </c>
      <c r="U1054">
        <v>8.0000000000000002E-3</v>
      </c>
      <c r="V1054">
        <v>0.18</v>
      </c>
      <c r="W1054">
        <v>9.5489999999999995</v>
      </c>
      <c r="X1054">
        <v>2.1000000000000001E-2</v>
      </c>
      <c r="Y1054">
        <v>0.38600000000000001</v>
      </c>
    </row>
    <row r="1055" spans="1:25" x14ac:dyDescent="0.3">
      <c r="A1055" t="s">
        <v>4132</v>
      </c>
      <c r="B1055" t="s">
        <v>4133</v>
      </c>
      <c r="C1055" t="s">
        <v>4134</v>
      </c>
      <c r="D1055" s="1" t="str">
        <f t="shared" si="114"/>
        <v>21:1191</v>
      </c>
      <c r="E1055" s="1" t="str">
        <f t="shared" si="115"/>
        <v>21:0387</v>
      </c>
      <c r="F1055" t="s">
        <v>1792</v>
      </c>
      <c r="G1055" t="s">
        <v>4135</v>
      </c>
      <c r="I1055">
        <v>66.140041600000004</v>
      </c>
      <c r="J1055">
        <v>-86.009143399999999</v>
      </c>
      <c r="K1055" s="1" t="str">
        <f t="shared" si="117"/>
        <v>Till</v>
      </c>
      <c r="L1055" s="1" t="str">
        <f t="shared" si="118"/>
        <v>Grain Mount: 0.25 – 0.50 mm (carbon coated)</v>
      </c>
      <c r="M1055">
        <v>1</v>
      </c>
      <c r="N1055">
        <v>40.905000000000001</v>
      </c>
      <c r="O1055">
        <v>1E-3</v>
      </c>
      <c r="P1055">
        <v>1E-3</v>
      </c>
      <c r="R1055">
        <v>2E-3</v>
      </c>
      <c r="T1055">
        <v>48.970999999999997</v>
      </c>
      <c r="U1055">
        <v>1E-3</v>
      </c>
      <c r="V1055">
        <v>0.214</v>
      </c>
      <c r="W1055">
        <v>9.7409999999999997</v>
      </c>
      <c r="X1055">
        <v>2.4E-2</v>
      </c>
      <c r="Y1055">
        <v>0.40699999999999997</v>
      </c>
    </row>
    <row r="1056" spans="1:25" x14ac:dyDescent="0.3">
      <c r="A1056" t="s">
        <v>4136</v>
      </c>
      <c r="B1056" t="s">
        <v>4137</v>
      </c>
      <c r="C1056" t="s">
        <v>4138</v>
      </c>
      <c r="D1056" s="1" t="str">
        <f t="shared" si="114"/>
        <v>21:1191</v>
      </c>
      <c r="E1056" s="1" t="str">
        <f t="shared" si="115"/>
        <v>21:0387</v>
      </c>
      <c r="F1056" t="s">
        <v>1792</v>
      </c>
      <c r="G1056" t="s">
        <v>4139</v>
      </c>
      <c r="I1056">
        <v>66.140041600000004</v>
      </c>
      <c r="J1056">
        <v>-86.009143399999999</v>
      </c>
      <c r="K1056" s="1" t="str">
        <f t="shared" ref="K1056:K1069" si="119">HYPERLINK("http://geochem.nrcan.gc.ca/cdogs/content/kwd/kwd020044_e.htm", "Till")</f>
        <v>Till</v>
      </c>
      <c r="L1056" s="1" t="str">
        <f t="shared" si="118"/>
        <v>Grain Mount: 0.25 – 0.50 mm (carbon coated)</v>
      </c>
      <c r="M1056">
        <v>1</v>
      </c>
      <c r="N1056">
        <v>40.682000000000002</v>
      </c>
      <c r="O1056">
        <v>3.0000000000000001E-3</v>
      </c>
      <c r="P1056">
        <v>1E-3</v>
      </c>
      <c r="R1056">
        <v>4.0000000000000001E-3</v>
      </c>
      <c r="T1056">
        <v>48.286000000000001</v>
      </c>
      <c r="U1056">
        <v>5.0000000000000001E-3</v>
      </c>
      <c r="V1056">
        <v>0.17799999999999999</v>
      </c>
      <c r="W1056">
        <v>10.654999999999999</v>
      </c>
      <c r="X1056">
        <v>1.6E-2</v>
      </c>
      <c r="Y1056">
        <v>0.47</v>
      </c>
    </row>
    <row r="1057" spans="1:25" x14ac:dyDescent="0.3">
      <c r="A1057" t="s">
        <v>4140</v>
      </c>
      <c r="B1057" t="s">
        <v>4141</v>
      </c>
      <c r="C1057" t="s">
        <v>4142</v>
      </c>
      <c r="D1057" s="1" t="str">
        <f t="shared" si="114"/>
        <v>21:1191</v>
      </c>
      <c r="E1057" s="1" t="str">
        <f t="shared" si="115"/>
        <v>21:0387</v>
      </c>
      <c r="F1057" t="s">
        <v>1792</v>
      </c>
      <c r="G1057" t="s">
        <v>4143</v>
      </c>
      <c r="I1057">
        <v>66.140041600000004</v>
      </c>
      <c r="J1057">
        <v>-86.009143399999999</v>
      </c>
      <c r="K1057" s="1" t="str">
        <f t="shared" si="119"/>
        <v>Till</v>
      </c>
      <c r="L1057" s="1" t="str">
        <f t="shared" si="118"/>
        <v>Grain Mount: 0.25 – 0.50 mm (carbon coated)</v>
      </c>
      <c r="M1057">
        <v>1</v>
      </c>
      <c r="N1057">
        <v>40.655999999999999</v>
      </c>
      <c r="O1057">
        <v>2E-3</v>
      </c>
      <c r="P1057">
        <v>2E-3</v>
      </c>
      <c r="R1057">
        <v>1E-3</v>
      </c>
      <c r="T1057">
        <v>48.463999999999999</v>
      </c>
      <c r="U1057">
        <v>1E-3</v>
      </c>
      <c r="V1057">
        <v>0.14000000000000001</v>
      </c>
      <c r="W1057">
        <v>10.45</v>
      </c>
      <c r="X1057">
        <v>1.7999999999999999E-2</v>
      </c>
      <c r="Y1057">
        <v>0.44800000000000001</v>
      </c>
    </row>
    <row r="1058" spans="1:25" x14ac:dyDescent="0.3">
      <c r="A1058" t="s">
        <v>4144</v>
      </c>
      <c r="B1058" t="s">
        <v>4145</v>
      </c>
      <c r="C1058" t="s">
        <v>4146</v>
      </c>
      <c r="D1058" s="1" t="str">
        <f t="shared" si="114"/>
        <v>21:1191</v>
      </c>
      <c r="E1058" s="1" t="str">
        <f t="shared" si="115"/>
        <v>21:0387</v>
      </c>
      <c r="F1058" t="s">
        <v>1792</v>
      </c>
      <c r="G1058" t="s">
        <v>4147</v>
      </c>
      <c r="I1058">
        <v>66.140041600000004</v>
      </c>
      <c r="J1058">
        <v>-86.009143399999999</v>
      </c>
      <c r="K1058" s="1" t="str">
        <f t="shared" si="119"/>
        <v>Till</v>
      </c>
      <c r="L1058" s="1" t="str">
        <f t="shared" si="118"/>
        <v>Grain Mount: 0.25 – 0.50 mm (carbon coated)</v>
      </c>
      <c r="M1058">
        <v>1</v>
      </c>
      <c r="N1058">
        <v>40.658999999999999</v>
      </c>
      <c r="O1058">
        <v>1E-3</v>
      </c>
      <c r="P1058">
        <v>1E-3</v>
      </c>
      <c r="R1058">
        <v>1E-3</v>
      </c>
      <c r="T1058">
        <v>48.694000000000003</v>
      </c>
      <c r="U1058">
        <v>3.0000000000000001E-3</v>
      </c>
      <c r="V1058">
        <v>0.17799999999999999</v>
      </c>
      <c r="W1058">
        <v>9.7680000000000007</v>
      </c>
      <c r="X1058">
        <v>1.4999999999999999E-2</v>
      </c>
      <c r="Y1058">
        <v>0.442</v>
      </c>
    </row>
    <row r="1059" spans="1:25" x14ac:dyDescent="0.3">
      <c r="A1059" t="s">
        <v>4148</v>
      </c>
      <c r="B1059" t="s">
        <v>4149</v>
      </c>
      <c r="C1059" t="s">
        <v>4150</v>
      </c>
      <c r="D1059" s="1" t="str">
        <f t="shared" si="114"/>
        <v>21:1191</v>
      </c>
      <c r="E1059" s="1" t="str">
        <f t="shared" si="115"/>
        <v>21:0387</v>
      </c>
      <c r="F1059" t="s">
        <v>1792</v>
      </c>
      <c r="G1059" t="s">
        <v>4151</v>
      </c>
      <c r="I1059">
        <v>66.140041600000004</v>
      </c>
      <c r="J1059">
        <v>-86.009143399999999</v>
      </c>
      <c r="K1059" s="1" t="str">
        <f t="shared" si="119"/>
        <v>Till</v>
      </c>
      <c r="L1059" s="1" t="str">
        <f t="shared" si="118"/>
        <v>Grain Mount: 0.25 – 0.50 mm (carbon coated)</v>
      </c>
      <c r="M1059">
        <v>1</v>
      </c>
      <c r="N1059">
        <v>41.134999999999998</v>
      </c>
      <c r="O1059">
        <v>5.0000000000000001E-3</v>
      </c>
      <c r="P1059">
        <v>1E-3</v>
      </c>
      <c r="R1059">
        <v>2E-3</v>
      </c>
      <c r="T1059">
        <v>49.743000000000002</v>
      </c>
      <c r="U1059">
        <v>5.0000000000000001E-3</v>
      </c>
      <c r="V1059">
        <v>0.159</v>
      </c>
      <c r="W1059">
        <v>8.6950000000000003</v>
      </c>
      <c r="X1059">
        <v>1.2999999999999999E-2</v>
      </c>
      <c r="Y1059">
        <v>0.52</v>
      </c>
    </row>
    <row r="1060" spans="1:25" x14ac:dyDescent="0.3">
      <c r="A1060" t="s">
        <v>4152</v>
      </c>
      <c r="B1060" t="s">
        <v>4153</v>
      </c>
      <c r="C1060" t="s">
        <v>4154</v>
      </c>
      <c r="D1060" s="1" t="str">
        <f t="shared" si="114"/>
        <v>21:1191</v>
      </c>
      <c r="E1060" s="1" t="str">
        <f t="shared" si="115"/>
        <v>21:0387</v>
      </c>
      <c r="F1060" t="s">
        <v>1792</v>
      </c>
      <c r="G1060" t="s">
        <v>4155</v>
      </c>
      <c r="I1060">
        <v>66.140041600000004</v>
      </c>
      <c r="J1060">
        <v>-86.009143399999999</v>
      </c>
      <c r="K1060" s="1" t="str">
        <f t="shared" si="119"/>
        <v>Till</v>
      </c>
      <c r="L1060" s="1" t="str">
        <f t="shared" si="118"/>
        <v>Grain Mount: 0.25 – 0.50 mm (carbon coated)</v>
      </c>
      <c r="M1060">
        <v>1</v>
      </c>
      <c r="N1060">
        <v>40.755000000000003</v>
      </c>
      <c r="O1060">
        <v>6.0000000000000001E-3</v>
      </c>
      <c r="P1060">
        <v>1E-3</v>
      </c>
      <c r="R1060">
        <v>5.0000000000000001E-3</v>
      </c>
      <c r="T1060">
        <v>48.658999999999999</v>
      </c>
      <c r="U1060">
        <v>1E-3</v>
      </c>
      <c r="V1060">
        <v>0.17199999999999999</v>
      </c>
      <c r="W1060">
        <v>10.315</v>
      </c>
      <c r="X1060">
        <v>2.3E-2</v>
      </c>
      <c r="Y1060">
        <v>0.44400000000000001</v>
      </c>
    </row>
    <row r="1061" spans="1:25" x14ac:dyDescent="0.3">
      <c r="A1061" t="s">
        <v>4156</v>
      </c>
      <c r="B1061" t="s">
        <v>4157</v>
      </c>
      <c r="C1061" t="s">
        <v>4158</v>
      </c>
      <c r="D1061" s="1" t="str">
        <f t="shared" si="114"/>
        <v>21:1191</v>
      </c>
      <c r="E1061" s="1" t="str">
        <f t="shared" si="115"/>
        <v>21:0387</v>
      </c>
      <c r="F1061" t="s">
        <v>1792</v>
      </c>
      <c r="G1061" t="s">
        <v>4159</v>
      </c>
      <c r="I1061">
        <v>66.140041600000004</v>
      </c>
      <c r="J1061">
        <v>-86.009143399999999</v>
      </c>
      <c r="K1061" s="1" t="str">
        <f t="shared" si="119"/>
        <v>Till</v>
      </c>
      <c r="L1061" s="1" t="str">
        <f t="shared" si="118"/>
        <v>Grain Mount: 0.25 – 0.50 mm (carbon coated)</v>
      </c>
      <c r="M1061">
        <v>1</v>
      </c>
      <c r="N1061">
        <v>41.253</v>
      </c>
      <c r="O1061">
        <v>1E-3</v>
      </c>
      <c r="P1061">
        <v>1E-3</v>
      </c>
      <c r="R1061">
        <v>1E-3</v>
      </c>
      <c r="T1061">
        <v>51.189</v>
      </c>
      <c r="U1061">
        <v>8.0000000000000002E-3</v>
      </c>
      <c r="V1061">
        <v>0.10100000000000001</v>
      </c>
      <c r="W1061">
        <v>7.0890000000000004</v>
      </c>
      <c r="X1061">
        <v>2.1999999999999999E-2</v>
      </c>
      <c r="Y1061">
        <v>0.32800000000000001</v>
      </c>
    </row>
    <row r="1062" spans="1:25" x14ac:dyDescent="0.3">
      <c r="A1062" t="s">
        <v>4160</v>
      </c>
      <c r="B1062" t="s">
        <v>4161</v>
      </c>
      <c r="C1062" t="s">
        <v>4162</v>
      </c>
      <c r="D1062" s="1" t="str">
        <f t="shared" si="114"/>
        <v>21:1191</v>
      </c>
      <c r="E1062" s="1" t="str">
        <f t="shared" si="115"/>
        <v>21:0387</v>
      </c>
      <c r="F1062" t="s">
        <v>1792</v>
      </c>
      <c r="G1062" t="s">
        <v>4163</v>
      </c>
      <c r="I1062">
        <v>66.140041600000004</v>
      </c>
      <c r="J1062">
        <v>-86.009143399999999</v>
      </c>
      <c r="K1062" s="1" t="str">
        <f t="shared" si="119"/>
        <v>Till</v>
      </c>
      <c r="L1062" s="1" t="str">
        <f t="shared" si="118"/>
        <v>Grain Mount: 0.25 – 0.50 mm (carbon coated)</v>
      </c>
      <c r="M1062">
        <v>1</v>
      </c>
      <c r="N1062">
        <v>40.93</v>
      </c>
      <c r="O1062">
        <v>4.0000000000000001E-3</v>
      </c>
      <c r="P1062">
        <v>1E-3</v>
      </c>
      <c r="R1062">
        <v>1E-3</v>
      </c>
      <c r="T1062">
        <v>49.363</v>
      </c>
      <c r="U1062">
        <v>2E-3</v>
      </c>
      <c r="V1062">
        <v>0.1</v>
      </c>
      <c r="W1062">
        <v>9.2910000000000004</v>
      </c>
      <c r="X1062">
        <v>1.7999999999999999E-2</v>
      </c>
      <c r="Y1062">
        <v>0.45800000000000002</v>
      </c>
    </row>
    <row r="1063" spans="1:25" x14ac:dyDescent="0.3">
      <c r="A1063" t="s">
        <v>4164</v>
      </c>
      <c r="B1063" t="s">
        <v>4165</v>
      </c>
      <c r="C1063" t="s">
        <v>4166</v>
      </c>
      <c r="D1063" s="1" t="str">
        <f t="shared" si="114"/>
        <v>21:1191</v>
      </c>
      <c r="E1063" s="1" t="str">
        <f t="shared" si="115"/>
        <v>21:0387</v>
      </c>
      <c r="F1063" t="s">
        <v>1792</v>
      </c>
      <c r="G1063" t="s">
        <v>4167</v>
      </c>
      <c r="I1063">
        <v>66.140041600000004</v>
      </c>
      <c r="J1063">
        <v>-86.009143399999999</v>
      </c>
      <c r="K1063" s="1" t="str">
        <f t="shared" si="119"/>
        <v>Till</v>
      </c>
      <c r="L1063" s="1" t="str">
        <f t="shared" si="118"/>
        <v>Grain Mount: 0.25 – 0.50 mm (carbon coated)</v>
      </c>
      <c r="M1063">
        <v>1</v>
      </c>
      <c r="N1063">
        <v>40.970999999999997</v>
      </c>
      <c r="O1063">
        <v>1E-3</v>
      </c>
      <c r="P1063">
        <v>1E-3</v>
      </c>
      <c r="R1063">
        <v>1E-3</v>
      </c>
      <c r="T1063">
        <v>49.796999999999997</v>
      </c>
      <c r="U1063">
        <v>1E-3</v>
      </c>
      <c r="V1063">
        <v>0.14599999999999999</v>
      </c>
      <c r="W1063">
        <v>8.8989999999999991</v>
      </c>
      <c r="X1063">
        <v>1.6E-2</v>
      </c>
      <c r="Y1063">
        <v>0.42199999999999999</v>
      </c>
    </row>
    <row r="1064" spans="1:25" x14ac:dyDescent="0.3">
      <c r="A1064" t="s">
        <v>4168</v>
      </c>
      <c r="B1064" t="s">
        <v>4169</v>
      </c>
      <c r="C1064" t="s">
        <v>4170</v>
      </c>
      <c r="D1064" s="1" t="str">
        <f t="shared" si="114"/>
        <v>21:1191</v>
      </c>
      <c r="E1064" s="1" t="str">
        <f t="shared" si="115"/>
        <v>21:0387</v>
      </c>
      <c r="F1064" t="s">
        <v>1792</v>
      </c>
      <c r="G1064" t="s">
        <v>4171</v>
      </c>
      <c r="I1064">
        <v>66.140041600000004</v>
      </c>
      <c r="J1064">
        <v>-86.009143399999999</v>
      </c>
      <c r="K1064" s="1" t="str">
        <f t="shared" si="119"/>
        <v>Till</v>
      </c>
      <c r="L1064" s="1" t="str">
        <f t="shared" si="118"/>
        <v>Grain Mount: 0.25 – 0.50 mm (carbon coated)</v>
      </c>
      <c r="M1064">
        <v>1</v>
      </c>
      <c r="N1064">
        <v>41.152999999999999</v>
      </c>
      <c r="O1064">
        <v>4.0000000000000001E-3</v>
      </c>
      <c r="P1064">
        <v>1E-3</v>
      </c>
      <c r="R1064">
        <v>1E-3</v>
      </c>
      <c r="T1064">
        <v>49.817</v>
      </c>
      <c r="U1064">
        <v>1E-3</v>
      </c>
      <c r="V1064">
        <v>0.114</v>
      </c>
      <c r="W1064">
        <v>8.5440000000000005</v>
      </c>
      <c r="X1064">
        <v>1.4999999999999999E-2</v>
      </c>
      <c r="Y1064">
        <v>0.48199999999999998</v>
      </c>
    </row>
    <row r="1065" spans="1:25" x14ac:dyDescent="0.3">
      <c r="A1065" t="s">
        <v>4172</v>
      </c>
      <c r="B1065" t="s">
        <v>4173</v>
      </c>
      <c r="C1065" t="s">
        <v>4174</v>
      </c>
      <c r="D1065" s="1" t="str">
        <f t="shared" si="114"/>
        <v>21:1191</v>
      </c>
      <c r="E1065" s="1" t="str">
        <f t="shared" si="115"/>
        <v>21:0387</v>
      </c>
      <c r="F1065" t="s">
        <v>1792</v>
      </c>
      <c r="G1065" t="s">
        <v>4175</v>
      </c>
      <c r="I1065">
        <v>66.140041600000004</v>
      </c>
      <c r="J1065">
        <v>-86.009143399999999</v>
      </c>
      <c r="K1065" s="1" t="str">
        <f t="shared" si="119"/>
        <v>Till</v>
      </c>
      <c r="L1065" s="1" t="str">
        <f t="shared" si="118"/>
        <v>Grain Mount: 0.25 – 0.50 mm (carbon coated)</v>
      </c>
      <c r="M1065">
        <v>1</v>
      </c>
      <c r="N1065">
        <v>40.890999999999998</v>
      </c>
      <c r="O1065">
        <v>1E-3</v>
      </c>
      <c r="P1065">
        <v>1E-3</v>
      </c>
      <c r="R1065">
        <v>3.0000000000000001E-3</v>
      </c>
      <c r="T1065">
        <v>49.432000000000002</v>
      </c>
      <c r="U1065">
        <v>4.0000000000000001E-3</v>
      </c>
      <c r="V1065">
        <v>0.183</v>
      </c>
      <c r="W1065">
        <v>9.2089999999999996</v>
      </c>
      <c r="X1065">
        <v>0.02</v>
      </c>
      <c r="Y1065">
        <v>0.434</v>
      </c>
    </row>
    <row r="1066" spans="1:25" x14ac:dyDescent="0.3">
      <c r="A1066" t="s">
        <v>4176</v>
      </c>
      <c r="B1066" t="s">
        <v>4177</v>
      </c>
      <c r="C1066" t="s">
        <v>4178</v>
      </c>
      <c r="D1066" s="1" t="str">
        <f t="shared" si="114"/>
        <v>21:1191</v>
      </c>
      <c r="E1066" s="1" t="str">
        <f t="shared" si="115"/>
        <v>21:0387</v>
      </c>
      <c r="F1066" t="s">
        <v>1792</v>
      </c>
      <c r="G1066" t="s">
        <v>4179</v>
      </c>
      <c r="I1066">
        <v>66.140041600000004</v>
      </c>
      <c r="J1066">
        <v>-86.009143399999999</v>
      </c>
      <c r="K1066" s="1" t="str">
        <f t="shared" si="119"/>
        <v>Till</v>
      </c>
      <c r="L1066" s="1" t="str">
        <f>HYPERLINK("http://geochem.nrcan.gc.ca/cdogs/content/kwd/kwd080108_e.htm", "Grain Mount: 0.50 – 1.00 mm (carbon coated)")</f>
        <v>Grain Mount: 0.50 – 1.00 mm (carbon coated)</v>
      </c>
      <c r="M1066">
        <v>1</v>
      </c>
      <c r="N1066">
        <v>40.515999999999998</v>
      </c>
      <c r="O1066">
        <v>1E-3</v>
      </c>
      <c r="P1066">
        <v>1E-3</v>
      </c>
      <c r="R1066">
        <v>1E-3</v>
      </c>
      <c r="T1066">
        <v>48.478000000000002</v>
      </c>
      <c r="U1066">
        <v>1E-3</v>
      </c>
      <c r="V1066">
        <v>0.219</v>
      </c>
      <c r="W1066">
        <v>9.8179999999999996</v>
      </c>
      <c r="X1066">
        <v>1.7000000000000001E-2</v>
      </c>
      <c r="Y1066">
        <v>0.39900000000000002</v>
      </c>
    </row>
    <row r="1067" spans="1:25" x14ac:dyDescent="0.3">
      <c r="A1067" t="s">
        <v>4180</v>
      </c>
      <c r="B1067" t="s">
        <v>4181</v>
      </c>
      <c r="C1067" t="s">
        <v>4182</v>
      </c>
      <c r="D1067" s="1" t="str">
        <f t="shared" si="114"/>
        <v>21:1191</v>
      </c>
      <c r="E1067" s="1" t="str">
        <f t="shared" si="115"/>
        <v>21:0387</v>
      </c>
      <c r="F1067" t="s">
        <v>1814</v>
      </c>
      <c r="G1067" t="s">
        <v>4183</v>
      </c>
      <c r="I1067">
        <v>65.923607200000006</v>
      </c>
      <c r="J1067">
        <v>-86.754395400000007</v>
      </c>
      <c r="K1067" s="1" t="str">
        <f t="shared" si="119"/>
        <v>Till</v>
      </c>
      <c r="L1067" s="1" t="str">
        <f t="shared" ref="L1067:L1102" si="120">HYPERLINK("http://geochem.nrcan.gc.ca/cdogs/content/kwd/kwd080107_e.htm", "Grain Mount: 0.25 – 0.50 mm (carbon coated)")</f>
        <v>Grain Mount: 0.25 – 0.50 mm (carbon coated)</v>
      </c>
      <c r="M1067">
        <v>1</v>
      </c>
      <c r="N1067">
        <v>40.643999999999998</v>
      </c>
      <c r="O1067">
        <v>1E-3</v>
      </c>
      <c r="P1067">
        <v>1E-3</v>
      </c>
      <c r="R1067">
        <v>2E-3</v>
      </c>
      <c r="T1067">
        <v>48.76</v>
      </c>
      <c r="U1067">
        <v>1E-3</v>
      </c>
      <c r="V1067">
        <v>0.20599999999999999</v>
      </c>
      <c r="W1067">
        <v>9.9459999999999997</v>
      </c>
      <c r="X1067">
        <v>1.9E-2</v>
      </c>
      <c r="Y1067">
        <v>0.33900000000000002</v>
      </c>
    </row>
    <row r="1068" spans="1:25" x14ac:dyDescent="0.3">
      <c r="A1068" t="s">
        <v>4184</v>
      </c>
      <c r="B1068" t="s">
        <v>4185</v>
      </c>
      <c r="C1068" t="s">
        <v>4186</v>
      </c>
      <c r="D1068" s="1" t="str">
        <f t="shared" si="114"/>
        <v>21:1191</v>
      </c>
      <c r="E1068" s="1" t="str">
        <f t="shared" si="115"/>
        <v>21:0387</v>
      </c>
      <c r="F1068" t="s">
        <v>1814</v>
      </c>
      <c r="G1068" t="s">
        <v>4187</v>
      </c>
      <c r="I1068">
        <v>65.923607200000006</v>
      </c>
      <c r="J1068">
        <v>-86.754395400000007</v>
      </c>
      <c r="K1068" s="1" t="str">
        <f t="shared" si="119"/>
        <v>Till</v>
      </c>
      <c r="L1068" s="1" t="str">
        <f t="shared" si="120"/>
        <v>Grain Mount: 0.25 – 0.50 mm (carbon coated)</v>
      </c>
      <c r="M1068">
        <v>1</v>
      </c>
      <c r="N1068">
        <v>41.179000000000002</v>
      </c>
      <c r="O1068">
        <v>1E-3</v>
      </c>
      <c r="P1068">
        <v>1E-3</v>
      </c>
      <c r="R1068">
        <v>5.0000000000000001E-3</v>
      </c>
      <c r="T1068">
        <v>50.491</v>
      </c>
      <c r="U1068">
        <v>1E-3</v>
      </c>
      <c r="V1068">
        <v>0.14000000000000001</v>
      </c>
      <c r="W1068">
        <v>8.0730000000000004</v>
      </c>
      <c r="X1068">
        <v>1.7000000000000001E-2</v>
      </c>
      <c r="Y1068">
        <v>0.47199999999999998</v>
      </c>
    </row>
    <row r="1069" spans="1:25" x14ac:dyDescent="0.3">
      <c r="A1069" t="s">
        <v>4188</v>
      </c>
      <c r="B1069" t="s">
        <v>4189</v>
      </c>
      <c r="C1069" t="s">
        <v>4190</v>
      </c>
      <c r="D1069" s="1" t="str">
        <f t="shared" si="114"/>
        <v>21:1191</v>
      </c>
      <c r="E1069" s="1" t="str">
        <f t="shared" si="115"/>
        <v>21:0387</v>
      </c>
      <c r="F1069" t="s">
        <v>1814</v>
      </c>
      <c r="G1069" t="s">
        <v>4191</v>
      </c>
      <c r="I1069">
        <v>65.923607200000006</v>
      </c>
      <c r="J1069">
        <v>-86.754395400000007</v>
      </c>
      <c r="K1069" s="1" t="str">
        <f t="shared" si="119"/>
        <v>Till</v>
      </c>
      <c r="L1069" s="1" t="str">
        <f t="shared" si="120"/>
        <v>Grain Mount: 0.25 – 0.50 mm (carbon coated)</v>
      </c>
      <c r="M1069">
        <v>1</v>
      </c>
      <c r="N1069">
        <v>40.869</v>
      </c>
      <c r="O1069">
        <v>1E-3</v>
      </c>
      <c r="P1069">
        <v>1E-3</v>
      </c>
      <c r="R1069">
        <v>3.0000000000000001E-3</v>
      </c>
      <c r="T1069">
        <v>49.054000000000002</v>
      </c>
      <c r="U1069">
        <v>2E-3</v>
      </c>
      <c r="V1069">
        <v>0.215</v>
      </c>
      <c r="W1069">
        <v>9.6929999999999996</v>
      </c>
      <c r="X1069">
        <v>1.9E-2</v>
      </c>
      <c r="Y1069">
        <v>0.40400000000000003</v>
      </c>
    </row>
    <row r="1070" spans="1:25" x14ac:dyDescent="0.3">
      <c r="A1070" t="s">
        <v>4192</v>
      </c>
      <c r="B1070" t="s">
        <v>4193</v>
      </c>
      <c r="C1070" t="s">
        <v>4194</v>
      </c>
      <c r="D1070" s="1" t="str">
        <f t="shared" si="114"/>
        <v>21:1191</v>
      </c>
      <c r="E1070" s="1" t="str">
        <f t="shared" si="115"/>
        <v>21:0387</v>
      </c>
      <c r="F1070" t="s">
        <v>1819</v>
      </c>
      <c r="G1070" t="s">
        <v>4195</v>
      </c>
      <c r="I1070">
        <v>65.838950100000005</v>
      </c>
      <c r="J1070">
        <v>-86.697927800000002</v>
      </c>
      <c r="K1070" s="1" t="str">
        <f>HYPERLINK("http://geochem.nrcan.gc.ca/cdogs/content/kwd/kwd020101_e.htm", "Diamicton")</f>
        <v>Diamicton</v>
      </c>
      <c r="L1070" s="1" t="str">
        <f t="shared" si="120"/>
        <v>Grain Mount: 0.25 – 0.50 mm (carbon coated)</v>
      </c>
      <c r="M1070">
        <v>1</v>
      </c>
      <c r="N1070">
        <v>41.173000000000002</v>
      </c>
      <c r="O1070">
        <v>4.0000000000000001E-3</v>
      </c>
      <c r="P1070">
        <v>1E-3</v>
      </c>
      <c r="R1070">
        <v>2E-3</v>
      </c>
      <c r="T1070">
        <v>50.103000000000002</v>
      </c>
      <c r="U1070">
        <v>1E-3</v>
      </c>
      <c r="V1070">
        <v>0.09</v>
      </c>
      <c r="W1070">
        <v>8.5440000000000005</v>
      </c>
      <c r="X1070">
        <v>1.7000000000000001E-2</v>
      </c>
      <c r="Y1070">
        <v>0.27500000000000002</v>
      </c>
    </row>
    <row r="1071" spans="1:25" x14ac:dyDescent="0.3">
      <c r="A1071" t="s">
        <v>4196</v>
      </c>
      <c r="B1071" t="s">
        <v>4197</v>
      </c>
      <c r="C1071" t="s">
        <v>4198</v>
      </c>
      <c r="D1071" s="1" t="str">
        <f t="shared" si="114"/>
        <v>21:1191</v>
      </c>
      <c r="E1071" s="1" t="str">
        <f t="shared" si="115"/>
        <v>21:0387</v>
      </c>
      <c r="F1071" t="s">
        <v>1819</v>
      </c>
      <c r="G1071" t="s">
        <v>4199</v>
      </c>
      <c r="I1071">
        <v>65.838950100000005</v>
      </c>
      <c r="J1071">
        <v>-86.697927800000002</v>
      </c>
      <c r="K1071" s="1" t="str">
        <f>HYPERLINK("http://geochem.nrcan.gc.ca/cdogs/content/kwd/kwd020101_e.htm", "Diamicton")</f>
        <v>Diamicton</v>
      </c>
      <c r="L1071" s="1" t="str">
        <f t="shared" si="120"/>
        <v>Grain Mount: 0.25 – 0.50 mm (carbon coated)</v>
      </c>
      <c r="M1071">
        <v>1</v>
      </c>
      <c r="N1071">
        <v>41.014000000000003</v>
      </c>
      <c r="O1071">
        <v>5.0000000000000001E-3</v>
      </c>
      <c r="P1071">
        <v>1E-3</v>
      </c>
      <c r="R1071">
        <v>2E-3</v>
      </c>
      <c r="T1071">
        <v>49.593000000000004</v>
      </c>
      <c r="U1071">
        <v>3.0000000000000001E-3</v>
      </c>
      <c r="V1071">
        <v>0.185</v>
      </c>
      <c r="W1071">
        <v>9.0549999999999997</v>
      </c>
      <c r="X1071">
        <v>1.7999999999999999E-2</v>
      </c>
      <c r="Y1071">
        <v>0.46800000000000003</v>
      </c>
    </row>
    <row r="1072" spans="1:25" x14ac:dyDescent="0.3">
      <c r="A1072" t="s">
        <v>4200</v>
      </c>
      <c r="B1072" t="s">
        <v>4201</v>
      </c>
      <c r="C1072" t="s">
        <v>4202</v>
      </c>
      <c r="D1072" s="1" t="str">
        <f t="shared" si="114"/>
        <v>21:1191</v>
      </c>
      <c r="E1072" s="1" t="str">
        <f t="shared" si="115"/>
        <v>21:0387</v>
      </c>
      <c r="F1072" t="s">
        <v>1819</v>
      </c>
      <c r="G1072" t="s">
        <v>4203</v>
      </c>
      <c r="I1072">
        <v>65.838950100000005</v>
      </c>
      <c r="J1072">
        <v>-86.697927800000002</v>
      </c>
      <c r="K1072" s="1" t="str">
        <f>HYPERLINK("http://geochem.nrcan.gc.ca/cdogs/content/kwd/kwd020101_e.htm", "Diamicton")</f>
        <v>Diamicton</v>
      </c>
      <c r="L1072" s="1" t="str">
        <f t="shared" si="120"/>
        <v>Grain Mount: 0.25 – 0.50 mm (carbon coated)</v>
      </c>
      <c r="M1072">
        <v>1</v>
      </c>
      <c r="N1072">
        <v>40.975000000000001</v>
      </c>
      <c r="O1072">
        <v>1E-3</v>
      </c>
      <c r="P1072">
        <v>1E-3</v>
      </c>
      <c r="R1072">
        <v>1E-3</v>
      </c>
      <c r="T1072">
        <v>50.137</v>
      </c>
      <c r="U1072">
        <v>1E-3</v>
      </c>
      <c r="V1072">
        <v>0.128</v>
      </c>
      <c r="W1072">
        <v>8.7059999999999995</v>
      </c>
      <c r="X1072">
        <v>2.1999999999999999E-2</v>
      </c>
      <c r="Y1072">
        <v>0.41399999999999998</v>
      </c>
    </row>
    <row r="1073" spans="1:25" x14ac:dyDescent="0.3">
      <c r="A1073" t="s">
        <v>4204</v>
      </c>
      <c r="B1073" t="s">
        <v>4205</v>
      </c>
      <c r="C1073" t="s">
        <v>4206</v>
      </c>
      <c r="D1073" s="1" t="str">
        <f t="shared" si="114"/>
        <v>21:1191</v>
      </c>
      <c r="E1073" s="1" t="str">
        <f t="shared" si="115"/>
        <v>21:0387</v>
      </c>
      <c r="F1073" t="s">
        <v>1819</v>
      </c>
      <c r="G1073" t="s">
        <v>4207</v>
      </c>
      <c r="I1073">
        <v>65.838950100000005</v>
      </c>
      <c r="J1073">
        <v>-86.697927800000002</v>
      </c>
      <c r="K1073" s="1" t="str">
        <f>HYPERLINK("http://geochem.nrcan.gc.ca/cdogs/content/kwd/kwd020101_e.htm", "Diamicton")</f>
        <v>Diamicton</v>
      </c>
      <c r="L1073" s="1" t="str">
        <f t="shared" si="120"/>
        <v>Grain Mount: 0.25 – 0.50 mm (carbon coated)</v>
      </c>
      <c r="M1073">
        <v>1</v>
      </c>
      <c r="N1073">
        <v>40.834000000000003</v>
      </c>
      <c r="O1073">
        <v>1E-3</v>
      </c>
      <c r="P1073">
        <v>1E-3</v>
      </c>
      <c r="R1073">
        <v>3.0000000000000001E-3</v>
      </c>
      <c r="T1073">
        <v>48.808</v>
      </c>
      <c r="U1073">
        <v>1E-3</v>
      </c>
      <c r="V1073">
        <v>0.20200000000000001</v>
      </c>
      <c r="W1073">
        <v>10.032999999999999</v>
      </c>
      <c r="X1073">
        <v>1.7999999999999999E-2</v>
      </c>
      <c r="Y1073">
        <v>0.34399999999999997</v>
      </c>
    </row>
    <row r="1074" spans="1:25" x14ac:dyDescent="0.3">
      <c r="A1074" t="s">
        <v>4208</v>
      </c>
      <c r="B1074" t="s">
        <v>4209</v>
      </c>
      <c r="C1074" t="s">
        <v>4210</v>
      </c>
      <c r="D1074" s="1" t="str">
        <f t="shared" si="114"/>
        <v>21:1191</v>
      </c>
      <c r="E1074" s="1" t="str">
        <f t="shared" si="115"/>
        <v>21:0387</v>
      </c>
      <c r="F1074" t="s">
        <v>1819</v>
      </c>
      <c r="G1074" t="s">
        <v>4211</v>
      </c>
      <c r="I1074">
        <v>65.838950100000005</v>
      </c>
      <c r="J1074">
        <v>-86.697927800000002</v>
      </c>
      <c r="K1074" s="1" t="str">
        <f>HYPERLINK("http://geochem.nrcan.gc.ca/cdogs/content/kwd/kwd020101_e.htm", "Diamicton")</f>
        <v>Diamicton</v>
      </c>
      <c r="L1074" s="1" t="str">
        <f t="shared" si="120"/>
        <v>Grain Mount: 0.25 – 0.50 mm (carbon coated)</v>
      </c>
      <c r="M1074">
        <v>1</v>
      </c>
      <c r="N1074">
        <v>40.234999999999999</v>
      </c>
      <c r="O1074">
        <v>2E-3</v>
      </c>
      <c r="P1074">
        <v>1E-3</v>
      </c>
      <c r="R1074">
        <v>1E-3</v>
      </c>
      <c r="T1074">
        <v>45.475999999999999</v>
      </c>
      <c r="U1074">
        <v>2E-3</v>
      </c>
      <c r="V1074">
        <v>0.23599999999999999</v>
      </c>
      <c r="W1074">
        <v>13.997</v>
      </c>
      <c r="X1074">
        <v>2.3E-2</v>
      </c>
      <c r="Y1074">
        <v>0.30299999999999999</v>
      </c>
    </row>
    <row r="1075" spans="1:25" x14ac:dyDescent="0.3">
      <c r="A1075" t="s">
        <v>4212</v>
      </c>
      <c r="B1075" t="s">
        <v>4213</v>
      </c>
      <c r="C1075" t="s">
        <v>4214</v>
      </c>
      <c r="D1075" s="1" t="str">
        <f t="shared" ref="D1075:D1138" si="121">HYPERLINK("http://geochem.nrcan.gc.ca/cdogs/content/bdl/bdl211191_e.htm", "21:1191")</f>
        <v>21:1191</v>
      </c>
      <c r="E1075" s="1" t="str">
        <f t="shared" si="115"/>
        <v>21:0387</v>
      </c>
      <c r="F1075" t="s">
        <v>1824</v>
      </c>
      <c r="G1075" t="s">
        <v>4215</v>
      </c>
      <c r="I1075">
        <v>66.534767900000006</v>
      </c>
      <c r="J1075">
        <v>-86.241804200000004</v>
      </c>
      <c r="K1075" s="1" t="str">
        <f t="shared" ref="K1075:K1138" si="122">HYPERLINK("http://geochem.nrcan.gc.ca/cdogs/content/kwd/kwd020044_e.htm", "Till")</f>
        <v>Till</v>
      </c>
      <c r="L1075" s="1" t="str">
        <f t="shared" si="120"/>
        <v>Grain Mount: 0.25 – 0.50 mm (carbon coated)</v>
      </c>
      <c r="M1075">
        <v>1</v>
      </c>
      <c r="N1075">
        <v>41.048999999999999</v>
      </c>
      <c r="O1075">
        <v>1E-3</v>
      </c>
      <c r="P1075">
        <v>1E-3</v>
      </c>
      <c r="R1075">
        <v>2E-3</v>
      </c>
      <c r="T1075">
        <v>49.076000000000001</v>
      </c>
      <c r="U1075">
        <v>1E-3</v>
      </c>
      <c r="V1075">
        <v>0.16300000000000001</v>
      </c>
      <c r="W1075">
        <v>9.6140000000000008</v>
      </c>
      <c r="X1075">
        <v>2.8000000000000001E-2</v>
      </c>
      <c r="Y1075">
        <v>0.51900000000000002</v>
      </c>
    </row>
    <row r="1076" spans="1:25" x14ac:dyDescent="0.3">
      <c r="A1076" t="s">
        <v>4216</v>
      </c>
      <c r="B1076" t="s">
        <v>4217</v>
      </c>
      <c r="C1076" t="s">
        <v>4218</v>
      </c>
      <c r="D1076" s="1" t="str">
        <f t="shared" si="121"/>
        <v>21:1191</v>
      </c>
      <c r="E1076" s="1" t="str">
        <f t="shared" si="115"/>
        <v>21:0387</v>
      </c>
      <c r="F1076" t="s">
        <v>1824</v>
      </c>
      <c r="G1076" t="s">
        <v>4219</v>
      </c>
      <c r="I1076">
        <v>66.534767900000006</v>
      </c>
      <c r="J1076">
        <v>-86.241804200000004</v>
      </c>
      <c r="K1076" s="1" t="str">
        <f t="shared" si="122"/>
        <v>Till</v>
      </c>
      <c r="L1076" s="1" t="str">
        <f t="shared" si="120"/>
        <v>Grain Mount: 0.25 – 0.50 mm (carbon coated)</v>
      </c>
      <c r="M1076">
        <v>1</v>
      </c>
      <c r="N1076">
        <v>40.887</v>
      </c>
      <c r="O1076">
        <v>1E-3</v>
      </c>
      <c r="P1076">
        <v>1E-3</v>
      </c>
      <c r="R1076">
        <v>1E-3</v>
      </c>
      <c r="T1076">
        <v>48.941000000000003</v>
      </c>
      <c r="U1076">
        <v>1E-3</v>
      </c>
      <c r="V1076">
        <v>0.20499999999999999</v>
      </c>
      <c r="W1076">
        <v>9.7750000000000004</v>
      </c>
      <c r="X1076">
        <v>2.1999999999999999E-2</v>
      </c>
      <c r="Y1076">
        <v>0.48</v>
      </c>
    </row>
    <row r="1077" spans="1:25" x14ac:dyDescent="0.3">
      <c r="A1077" t="s">
        <v>4220</v>
      </c>
      <c r="B1077" t="s">
        <v>4221</v>
      </c>
      <c r="C1077" t="s">
        <v>4222</v>
      </c>
      <c r="D1077" s="1" t="str">
        <f t="shared" si="121"/>
        <v>21:1191</v>
      </c>
      <c r="E1077" s="1" t="str">
        <f t="shared" si="115"/>
        <v>21:0387</v>
      </c>
      <c r="F1077" t="s">
        <v>1824</v>
      </c>
      <c r="G1077" t="s">
        <v>4223</v>
      </c>
      <c r="I1077">
        <v>66.534767900000006</v>
      </c>
      <c r="J1077">
        <v>-86.241804200000004</v>
      </c>
      <c r="K1077" s="1" t="str">
        <f t="shared" si="122"/>
        <v>Till</v>
      </c>
      <c r="L1077" s="1" t="str">
        <f t="shared" si="120"/>
        <v>Grain Mount: 0.25 – 0.50 mm (carbon coated)</v>
      </c>
      <c r="M1077">
        <v>1</v>
      </c>
      <c r="N1077">
        <v>40.941000000000003</v>
      </c>
      <c r="O1077">
        <v>1E-3</v>
      </c>
      <c r="P1077">
        <v>1E-3</v>
      </c>
      <c r="R1077">
        <v>4.0000000000000001E-3</v>
      </c>
      <c r="T1077">
        <v>49.085000000000001</v>
      </c>
      <c r="U1077">
        <v>2E-3</v>
      </c>
      <c r="V1077">
        <v>0.216</v>
      </c>
      <c r="W1077">
        <v>9.782</v>
      </c>
      <c r="X1077">
        <v>0.01</v>
      </c>
      <c r="Y1077">
        <v>0.46899999999999997</v>
      </c>
    </row>
    <row r="1078" spans="1:25" x14ac:dyDescent="0.3">
      <c r="A1078" t="s">
        <v>4224</v>
      </c>
      <c r="B1078" t="s">
        <v>4225</v>
      </c>
      <c r="C1078" t="s">
        <v>4226</v>
      </c>
      <c r="D1078" s="1" t="str">
        <f t="shared" si="121"/>
        <v>21:1191</v>
      </c>
      <c r="E1078" s="1" t="str">
        <f t="shared" si="115"/>
        <v>21:0387</v>
      </c>
      <c r="F1078" t="s">
        <v>1824</v>
      </c>
      <c r="G1078" t="s">
        <v>4227</v>
      </c>
      <c r="I1078">
        <v>66.534767900000006</v>
      </c>
      <c r="J1078">
        <v>-86.241804200000004</v>
      </c>
      <c r="K1078" s="1" t="str">
        <f t="shared" si="122"/>
        <v>Till</v>
      </c>
      <c r="L1078" s="1" t="str">
        <f t="shared" si="120"/>
        <v>Grain Mount: 0.25 – 0.50 mm (carbon coated)</v>
      </c>
      <c r="M1078">
        <v>1</v>
      </c>
      <c r="N1078">
        <v>40.966999999999999</v>
      </c>
      <c r="O1078">
        <v>2E-3</v>
      </c>
      <c r="P1078">
        <v>3.0000000000000001E-3</v>
      </c>
      <c r="R1078">
        <v>1E-3</v>
      </c>
      <c r="T1078">
        <v>49.177</v>
      </c>
      <c r="U1078">
        <v>3.0000000000000001E-3</v>
      </c>
      <c r="V1078">
        <v>0.14000000000000001</v>
      </c>
      <c r="W1078">
        <v>9.5250000000000004</v>
      </c>
      <c r="X1078">
        <v>1.9E-2</v>
      </c>
      <c r="Y1078">
        <v>0.52300000000000002</v>
      </c>
    </row>
    <row r="1079" spans="1:25" x14ac:dyDescent="0.3">
      <c r="A1079" t="s">
        <v>4228</v>
      </c>
      <c r="B1079" t="s">
        <v>4229</v>
      </c>
      <c r="C1079" t="s">
        <v>4230</v>
      </c>
      <c r="D1079" s="1" t="str">
        <f t="shared" si="121"/>
        <v>21:1191</v>
      </c>
      <c r="E1079" s="1" t="str">
        <f t="shared" ref="E1079:E1142" si="123">HYPERLINK("http://geochem.nrcan.gc.ca/cdogs/content/svy/svy210387_e.htm", "21:0387")</f>
        <v>21:0387</v>
      </c>
      <c r="F1079" t="s">
        <v>1824</v>
      </c>
      <c r="G1079" t="s">
        <v>4231</v>
      </c>
      <c r="I1079">
        <v>66.534767900000006</v>
      </c>
      <c r="J1079">
        <v>-86.241804200000004</v>
      </c>
      <c r="K1079" s="1" t="str">
        <f t="shared" si="122"/>
        <v>Till</v>
      </c>
      <c r="L1079" s="1" t="str">
        <f t="shared" si="120"/>
        <v>Grain Mount: 0.25 – 0.50 mm (carbon coated)</v>
      </c>
      <c r="M1079">
        <v>1</v>
      </c>
      <c r="N1079">
        <v>40.695999999999998</v>
      </c>
      <c r="O1079">
        <v>1E-3</v>
      </c>
      <c r="P1079">
        <v>1E-3</v>
      </c>
      <c r="R1079">
        <v>3.0000000000000001E-3</v>
      </c>
      <c r="T1079">
        <v>48.026000000000003</v>
      </c>
      <c r="U1079">
        <v>4.0000000000000001E-3</v>
      </c>
      <c r="V1079">
        <v>0.17599999999999999</v>
      </c>
      <c r="W1079">
        <v>10.951000000000001</v>
      </c>
      <c r="X1079">
        <v>1.7999999999999999E-2</v>
      </c>
      <c r="Y1079">
        <v>0.309</v>
      </c>
    </row>
    <row r="1080" spans="1:25" x14ac:dyDescent="0.3">
      <c r="A1080" t="s">
        <v>4232</v>
      </c>
      <c r="B1080" t="s">
        <v>4233</v>
      </c>
      <c r="C1080" t="s">
        <v>4234</v>
      </c>
      <c r="D1080" s="1" t="str">
        <f t="shared" si="121"/>
        <v>21:1191</v>
      </c>
      <c r="E1080" s="1" t="str">
        <f t="shared" si="123"/>
        <v>21:0387</v>
      </c>
      <c r="F1080" t="s">
        <v>1824</v>
      </c>
      <c r="G1080" t="s">
        <v>4235</v>
      </c>
      <c r="I1080">
        <v>66.534767900000006</v>
      </c>
      <c r="J1080">
        <v>-86.241804200000004</v>
      </c>
      <c r="K1080" s="1" t="str">
        <f t="shared" si="122"/>
        <v>Till</v>
      </c>
      <c r="L1080" s="1" t="str">
        <f t="shared" si="120"/>
        <v>Grain Mount: 0.25 – 0.50 mm (carbon coated)</v>
      </c>
      <c r="M1080">
        <v>1</v>
      </c>
      <c r="N1080">
        <v>41.155000000000001</v>
      </c>
      <c r="O1080">
        <v>4.0000000000000001E-3</v>
      </c>
      <c r="P1080">
        <v>1E-3</v>
      </c>
      <c r="R1080">
        <v>1E-3</v>
      </c>
      <c r="T1080">
        <v>49.776000000000003</v>
      </c>
      <c r="U1080">
        <v>2E-3</v>
      </c>
      <c r="V1080">
        <v>0.11600000000000001</v>
      </c>
      <c r="W1080">
        <v>8.8239999999999998</v>
      </c>
      <c r="X1080">
        <v>2.1000000000000001E-2</v>
      </c>
      <c r="Y1080">
        <v>0.55400000000000005</v>
      </c>
    </row>
    <row r="1081" spans="1:25" x14ac:dyDescent="0.3">
      <c r="A1081" t="s">
        <v>4236</v>
      </c>
      <c r="B1081" t="s">
        <v>4237</v>
      </c>
      <c r="C1081" t="s">
        <v>4238</v>
      </c>
      <c r="D1081" s="1" t="str">
        <f t="shared" si="121"/>
        <v>21:1191</v>
      </c>
      <c r="E1081" s="1" t="str">
        <f t="shared" si="123"/>
        <v>21:0387</v>
      </c>
      <c r="F1081" t="s">
        <v>1824</v>
      </c>
      <c r="G1081" t="s">
        <v>4239</v>
      </c>
      <c r="I1081">
        <v>66.534767900000006</v>
      </c>
      <c r="J1081">
        <v>-86.241804200000004</v>
      </c>
      <c r="K1081" s="1" t="str">
        <f t="shared" si="122"/>
        <v>Till</v>
      </c>
      <c r="L1081" s="1" t="str">
        <f t="shared" si="120"/>
        <v>Grain Mount: 0.25 – 0.50 mm (carbon coated)</v>
      </c>
      <c r="M1081">
        <v>1</v>
      </c>
      <c r="N1081">
        <v>40.588999999999999</v>
      </c>
      <c r="O1081">
        <v>1E-3</v>
      </c>
      <c r="P1081">
        <v>1E-3</v>
      </c>
      <c r="R1081">
        <v>1E-3</v>
      </c>
      <c r="T1081">
        <v>49.232999999999997</v>
      </c>
      <c r="U1081">
        <v>1E-3</v>
      </c>
      <c r="V1081">
        <v>0.14699999999999999</v>
      </c>
      <c r="W1081">
        <v>9.52</v>
      </c>
      <c r="X1081">
        <v>2.1999999999999999E-2</v>
      </c>
      <c r="Y1081">
        <v>0.51900000000000002</v>
      </c>
    </row>
    <row r="1082" spans="1:25" x14ac:dyDescent="0.3">
      <c r="A1082" t="s">
        <v>4240</v>
      </c>
      <c r="B1082" t="s">
        <v>4241</v>
      </c>
      <c r="C1082" t="s">
        <v>4242</v>
      </c>
      <c r="D1082" s="1" t="str">
        <f t="shared" si="121"/>
        <v>21:1191</v>
      </c>
      <c r="E1082" s="1" t="str">
        <f t="shared" si="123"/>
        <v>21:0387</v>
      </c>
      <c r="F1082" t="s">
        <v>1824</v>
      </c>
      <c r="G1082" t="s">
        <v>4243</v>
      </c>
      <c r="I1082">
        <v>66.534767900000006</v>
      </c>
      <c r="J1082">
        <v>-86.241804200000004</v>
      </c>
      <c r="K1082" s="1" t="str">
        <f t="shared" si="122"/>
        <v>Till</v>
      </c>
      <c r="L1082" s="1" t="str">
        <f t="shared" si="120"/>
        <v>Grain Mount: 0.25 – 0.50 mm (carbon coated)</v>
      </c>
      <c r="M1082">
        <v>1</v>
      </c>
      <c r="N1082">
        <v>40.231999999999999</v>
      </c>
      <c r="O1082">
        <v>1E-3</v>
      </c>
      <c r="P1082">
        <v>1E-3</v>
      </c>
      <c r="R1082">
        <v>1E-3</v>
      </c>
      <c r="T1082">
        <v>46.381999999999998</v>
      </c>
      <c r="U1082">
        <v>1E-3</v>
      </c>
      <c r="V1082">
        <v>0.17899999999999999</v>
      </c>
      <c r="W1082">
        <v>12.635999999999999</v>
      </c>
      <c r="X1082">
        <v>2.3E-2</v>
      </c>
      <c r="Y1082">
        <v>0.47399999999999998</v>
      </c>
    </row>
    <row r="1083" spans="1:25" x14ac:dyDescent="0.3">
      <c r="A1083" t="s">
        <v>4244</v>
      </c>
      <c r="B1083" t="s">
        <v>4245</v>
      </c>
      <c r="C1083" t="s">
        <v>4246</v>
      </c>
      <c r="D1083" s="1" t="str">
        <f t="shared" si="121"/>
        <v>21:1191</v>
      </c>
      <c r="E1083" s="1" t="str">
        <f t="shared" si="123"/>
        <v>21:0387</v>
      </c>
      <c r="F1083" t="s">
        <v>1824</v>
      </c>
      <c r="G1083" t="s">
        <v>4247</v>
      </c>
      <c r="I1083">
        <v>66.534767900000006</v>
      </c>
      <c r="J1083">
        <v>-86.241804200000004</v>
      </c>
      <c r="K1083" s="1" t="str">
        <f t="shared" si="122"/>
        <v>Till</v>
      </c>
      <c r="L1083" s="1" t="str">
        <f t="shared" si="120"/>
        <v>Grain Mount: 0.25 – 0.50 mm (carbon coated)</v>
      </c>
      <c r="M1083">
        <v>1</v>
      </c>
      <c r="N1083">
        <v>40.959000000000003</v>
      </c>
      <c r="O1083">
        <v>1E-3</v>
      </c>
      <c r="P1083">
        <v>1E-3</v>
      </c>
      <c r="R1083">
        <v>1E-3</v>
      </c>
      <c r="T1083">
        <v>49.552999999999997</v>
      </c>
      <c r="U1083">
        <v>1E-3</v>
      </c>
      <c r="V1083">
        <v>0.13800000000000001</v>
      </c>
      <c r="W1083">
        <v>8.7720000000000002</v>
      </c>
      <c r="X1083">
        <v>1.9E-2</v>
      </c>
      <c r="Y1083">
        <v>0.43099999999999999</v>
      </c>
    </row>
    <row r="1084" spans="1:25" x14ac:dyDescent="0.3">
      <c r="A1084" t="s">
        <v>4248</v>
      </c>
      <c r="B1084" t="s">
        <v>4249</v>
      </c>
      <c r="C1084" t="s">
        <v>4250</v>
      </c>
      <c r="D1084" s="1" t="str">
        <f t="shared" si="121"/>
        <v>21:1191</v>
      </c>
      <c r="E1084" s="1" t="str">
        <f t="shared" si="123"/>
        <v>21:0387</v>
      </c>
      <c r="F1084" t="s">
        <v>1824</v>
      </c>
      <c r="G1084" t="s">
        <v>4251</v>
      </c>
      <c r="I1084">
        <v>66.534767900000006</v>
      </c>
      <c r="J1084">
        <v>-86.241804200000004</v>
      </c>
      <c r="K1084" s="1" t="str">
        <f t="shared" si="122"/>
        <v>Till</v>
      </c>
      <c r="L1084" s="1" t="str">
        <f t="shared" si="120"/>
        <v>Grain Mount: 0.25 – 0.50 mm (carbon coated)</v>
      </c>
      <c r="M1084">
        <v>1</v>
      </c>
      <c r="N1084">
        <v>41.06</v>
      </c>
      <c r="O1084">
        <v>1E-3</v>
      </c>
      <c r="P1084">
        <v>1E-3</v>
      </c>
      <c r="R1084">
        <v>1E-3</v>
      </c>
      <c r="T1084">
        <v>49.856000000000002</v>
      </c>
      <c r="U1084">
        <v>2E-3</v>
      </c>
      <c r="V1084">
        <v>0.20499999999999999</v>
      </c>
      <c r="W1084">
        <v>8.532</v>
      </c>
      <c r="X1084">
        <v>1.9E-2</v>
      </c>
      <c r="Y1084">
        <v>0.39700000000000002</v>
      </c>
    </row>
    <row r="1085" spans="1:25" x14ac:dyDescent="0.3">
      <c r="A1085" t="s">
        <v>4252</v>
      </c>
      <c r="B1085" t="s">
        <v>4253</v>
      </c>
      <c r="C1085" t="s">
        <v>4254</v>
      </c>
      <c r="D1085" s="1" t="str">
        <f t="shared" si="121"/>
        <v>21:1191</v>
      </c>
      <c r="E1085" s="1" t="str">
        <f t="shared" si="123"/>
        <v>21:0387</v>
      </c>
      <c r="F1085" t="s">
        <v>1824</v>
      </c>
      <c r="G1085" t="s">
        <v>4255</v>
      </c>
      <c r="I1085">
        <v>66.534767900000006</v>
      </c>
      <c r="J1085">
        <v>-86.241804200000004</v>
      </c>
      <c r="K1085" s="1" t="str">
        <f t="shared" si="122"/>
        <v>Till</v>
      </c>
      <c r="L1085" s="1" t="str">
        <f t="shared" si="120"/>
        <v>Grain Mount: 0.25 – 0.50 mm (carbon coated)</v>
      </c>
      <c r="M1085">
        <v>1</v>
      </c>
      <c r="N1085">
        <v>41.116999999999997</v>
      </c>
      <c r="O1085">
        <v>1E-3</v>
      </c>
      <c r="P1085">
        <v>2E-3</v>
      </c>
      <c r="R1085">
        <v>1E-3</v>
      </c>
      <c r="T1085">
        <v>49.481000000000002</v>
      </c>
      <c r="U1085">
        <v>2E-3</v>
      </c>
      <c r="V1085">
        <v>0.126</v>
      </c>
      <c r="W1085">
        <v>8.7729999999999997</v>
      </c>
      <c r="X1085">
        <v>0.03</v>
      </c>
      <c r="Y1085">
        <v>0.52500000000000002</v>
      </c>
    </row>
    <row r="1086" spans="1:25" x14ac:dyDescent="0.3">
      <c r="A1086" t="s">
        <v>4256</v>
      </c>
      <c r="B1086" t="s">
        <v>4257</v>
      </c>
      <c r="C1086" t="s">
        <v>4258</v>
      </c>
      <c r="D1086" s="1" t="str">
        <f t="shared" si="121"/>
        <v>21:1191</v>
      </c>
      <c r="E1086" s="1" t="str">
        <f t="shared" si="123"/>
        <v>21:0387</v>
      </c>
      <c r="F1086" t="s">
        <v>1824</v>
      </c>
      <c r="G1086" t="s">
        <v>4259</v>
      </c>
      <c r="I1086">
        <v>66.534767900000006</v>
      </c>
      <c r="J1086">
        <v>-86.241804200000004</v>
      </c>
      <c r="K1086" s="1" t="str">
        <f t="shared" si="122"/>
        <v>Till</v>
      </c>
      <c r="L1086" s="1" t="str">
        <f t="shared" si="120"/>
        <v>Grain Mount: 0.25 – 0.50 mm (carbon coated)</v>
      </c>
      <c r="M1086">
        <v>1</v>
      </c>
      <c r="N1086">
        <v>41.115000000000002</v>
      </c>
      <c r="O1086">
        <v>1E-3</v>
      </c>
      <c r="P1086">
        <v>1E-3</v>
      </c>
      <c r="R1086">
        <v>2E-3</v>
      </c>
      <c r="T1086">
        <v>49.258000000000003</v>
      </c>
      <c r="U1086">
        <v>1E-3</v>
      </c>
      <c r="V1086">
        <v>0.20699999999999999</v>
      </c>
      <c r="W1086">
        <v>9.1829999999999998</v>
      </c>
      <c r="X1086">
        <v>1.2999999999999999E-2</v>
      </c>
      <c r="Y1086">
        <v>0.33600000000000002</v>
      </c>
    </row>
    <row r="1087" spans="1:25" x14ac:dyDescent="0.3">
      <c r="A1087" t="s">
        <v>4260</v>
      </c>
      <c r="B1087" t="s">
        <v>4261</v>
      </c>
      <c r="C1087" t="s">
        <v>4262</v>
      </c>
      <c r="D1087" s="1" t="str">
        <f t="shared" si="121"/>
        <v>21:1191</v>
      </c>
      <c r="E1087" s="1" t="str">
        <f t="shared" si="123"/>
        <v>21:0387</v>
      </c>
      <c r="F1087" t="s">
        <v>1824</v>
      </c>
      <c r="G1087" t="s">
        <v>4263</v>
      </c>
      <c r="I1087">
        <v>66.534767900000006</v>
      </c>
      <c r="J1087">
        <v>-86.241804200000004</v>
      </c>
      <c r="K1087" s="1" t="str">
        <f t="shared" si="122"/>
        <v>Till</v>
      </c>
      <c r="L1087" s="1" t="str">
        <f t="shared" si="120"/>
        <v>Grain Mount: 0.25 – 0.50 mm (carbon coated)</v>
      </c>
      <c r="M1087">
        <v>1</v>
      </c>
      <c r="N1087">
        <v>40.822000000000003</v>
      </c>
      <c r="O1087">
        <v>1E-3</v>
      </c>
      <c r="P1087">
        <v>1E-3</v>
      </c>
      <c r="R1087">
        <v>1E-3</v>
      </c>
      <c r="T1087">
        <v>49.091999999999999</v>
      </c>
      <c r="U1087">
        <v>1E-3</v>
      </c>
      <c r="V1087">
        <v>0.14299999999999999</v>
      </c>
      <c r="W1087">
        <v>9.4710000000000001</v>
      </c>
      <c r="X1087">
        <v>1.9E-2</v>
      </c>
      <c r="Y1087">
        <v>0.51600000000000001</v>
      </c>
    </row>
    <row r="1088" spans="1:25" x14ac:dyDescent="0.3">
      <c r="A1088" t="s">
        <v>4264</v>
      </c>
      <c r="B1088" t="s">
        <v>4265</v>
      </c>
      <c r="C1088" t="s">
        <v>4266</v>
      </c>
      <c r="D1088" s="1" t="str">
        <f t="shared" si="121"/>
        <v>21:1191</v>
      </c>
      <c r="E1088" s="1" t="str">
        <f t="shared" si="123"/>
        <v>21:0387</v>
      </c>
      <c r="F1088" t="s">
        <v>1824</v>
      </c>
      <c r="G1088" t="s">
        <v>4267</v>
      </c>
      <c r="I1088">
        <v>66.534767900000006</v>
      </c>
      <c r="J1088">
        <v>-86.241804200000004</v>
      </c>
      <c r="K1088" s="1" t="str">
        <f t="shared" si="122"/>
        <v>Till</v>
      </c>
      <c r="L1088" s="1" t="str">
        <f t="shared" si="120"/>
        <v>Grain Mount: 0.25 – 0.50 mm (carbon coated)</v>
      </c>
      <c r="M1088">
        <v>1</v>
      </c>
      <c r="N1088">
        <v>41.082000000000001</v>
      </c>
      <c r="O1088">
        <v>4.0000000000000001E-3</v>
      </c>
      <c r="P1088">
        <v>1E-3</v>
      </c>
      <c r="R1088">
        <v>1E-3</v>
      </c>
      <c r="T1088">
        <v>48.914000000000001</v>
      </c>
      <c r="U1088">
        <v>5.0000000000000001E-3</v>
      </c>
      <c r="V1088">
        <v>0.152</v>
      </c>
      <c r="W1088">
        <v>9.4540000000000006</v>
      </c>
      <c r="X1088">
        <v>2.8000000000000001E-2</v>
      </c>
      <c r="Y1088">
        <v>0.52</v>
      </c>
    </row>
    <row r="1089" spans="1:25" x14ac:dyDescent="0.3">
      <c r="A1089" t="s">
        <v>4268</v>
      </c>
      <c r="B1089" t="s">
        <v>4269</v>
      </c>
      <c r="C1089" t="s">
        <v>4270</v>
      </c>
      <c r="D1089" s="1" t="str">
        <f t="shared" si="121"/>
        <v>21:1191</v>
      </c>
      <c r="E1089" s="1" t="str">
        <f t="shared" si="123"/>
        <v>21:0387</v>
      </c>
      <c r="F1089" t="s">
        <v>1824</v>
      </c>
      <c r="G1089" t="s">
        <v>4271</v>
      </c>
      <c r="I1089">
        <v>66.534767900000006</v>
      </c>
      <c r="J1089">
        <v>-86.241804200000004</v>
      </c>
      <c r="K1089" s="1" t="str">
        <f t="shared" si="122"/>
        <v>Till</v>
      </c>
      <c r="L1089" s="1" t="str">
        <f t="shared" si="120"/>
        <v>Grain Mount: 0.25 – 0.50 mm (carbon coated)</v>
      </c>
      <c r="M1089">
        <v>1</v>
      </c>
      <c r="N1089">
        <v>40.840000000000003</v>
      </c>
      <c r="O1089">
        <v>1E-3</v>
      </c>
      <c r="P1089">
        <v>3.0000000000000001E-3</v>
      </c>
      <c r="R1089">
        <v>1E-3</v>
      </c>
      <c r="T1089">
        <v>49.152000000000001</v>
      </c>
      <c r="U1089">
        <v>5.0000000000000001E-3</v>
      </c>
      <c r="V1089">
        <v>0.153</v>
      </c>
      <c r="W1089">
        <v>9.5229999999999997</v>
      </c>
      <c r="X1089">
        <v>2.4E-2</v>
      </c>
      <c r="Y1089">
        <v>0.52</v>
      </c>
    </row>
    <row r="1090" spans="1:25" x14ac:dyDescent="0.3">
      <c r="A1090" t="s">
        <v>4272</v>
      </c>
      <c r="B1090" t="s">
        <v>4273</v>
      </c>
      <c r="C1090" t="s">
        <v>4274</v>
      </c>
      <c r="D1090" s="1" t="str">
        <f t="shared" si="121"/>
        <v>21:1191</v>
      </c>
      <c r="E1090" s="1" t="str">
        <f t="shared" si="123"/>
        <v>21:0387</v>
      </c>
      <c r="F1090" t="s">
        <v>1824</v>
      </c>
      <c r="G1090" t="s">
        <v>4275</v>
      </c>
      <c r="I1090">
        <v>66.534767900000006</v>
      </c>
      <c r="J1090">
        <v>-86.241804200000004</v>
      </c>
      <c r="K1090" s="1" t="str">
        <f t="shared" si="122"/>
        <v>Till</v>
      </c>
      <c r="L1090" s="1" t="str">
        <f t="shared" si="120"/>
        <v>Grain Mount: 0.25 – 0.50 mm (carbon coated)</v>
      </c>
      <c r="M1090">
        <v>1</v>
      </c>
      <c r="N1090">
        <v>40.686</v>
      </c>
      <c r="O1090">
        <v>3.0000000000000001E-3</v>
      </c>
      <c r="P1090">
        <v>1E-3</v>
      </c>
      <c r="R1090">
        <v>1E-3</v>
      </c>
      <c r="T1090">
        <v>49.404000000000003</v>
      </c>
      <c r="U1090">
        <v>1E-3</v>
      </c>
      <c r="V1090">
        <v>0.157</v>
      </c>
      <c r="W1090">
        <v>9.532</v>
      </c>
      <c r="X1090">
        <v>1.7000000000000001E-2</v>
      </c>
      <c r="Y1090">
        <v>0.38400000000000001</v>
      </c>
    </row>
    <row r="1091" spans="1:25" x14ac:dyDescent="0.3">
      <c r="A1091" t="s">
        <v>4276</v>
      </c>
      <c r="B1091" t="s">
        <v>4277</v>
      </c>
      <c r="C1091" t="s">
        <v>4278</v>
      </c>
      <c r="D1091" s="1" t="str">
        <f t="shared" si="121"/>
        <v>21:1191</v>
      </c>
      <c r="E1091" s="1" t="str">
        <f t="shared" si="123"/>
        <v>21:0387</v>
      </c>
      <c r="F1091" t="s">
        <v>1824</v>
      </c>
      <c r="G1091" t="s">
        <v>4279</v>
      </c>
      <c r="I1091">
        <v>66.534767900000006</v>
      </c>
      <c r="J1091">
        <v>-86.241804200000004</v>
      </c>
      <c r="K1091" s="1" t="str">
        <f t="shared" si="122"/>
        <v>Till</v>
      </c>
      <c r="L1091" s="1" t="str">
        <f t="shared" si="120"/>
        <v>Grain Mount: 0.25 – 0.50 mm (carbon coated)</v>
      </c>
      <c r="M1091">
        <v>1</v>
      </c>
      <c r="N1091">
        <v>40.954000000000001</v>
      </c>
      <c r="O1091">
        <v>2E-3</v>
      </c>
      <c r="P1091">
        <v>1E-3</v>
      </c>
      <c r="R1091">
        <v>1E-3</v>
      </c>
      <c r="T1091">
        <v>48.277000000000001</v>
      </c>
      <c r="U1091">
        <v>1E-3</v>
      </c>
      <c r="V1091">
        <v>0.183</v>
      </c>
      <c r="W1091">
        <v>10.65</v>
      </c>
      <c r="X1091">
        <v>3.2000000000000001E-2</v>
      </c>
      <c r="Y1091">
        <v>0.42699999999999999</v>
      </c>
    </row>
    <row r="1092" spans="1:25" x14ac:dyDescent="0.3">
      <c r="A1092" t="s">
        <v>4280</v>
      </c>
      <c r="B1092" t="s">
        <v>4281</v>
      </c>
      <c r="C1092" t="s">
        <v>4282</v>
      </c>
      <c r="D1092" s="1" t="str">
        <f t="shared" si="121"/>
        <v>21:1191</v>
      </c>
      <c r="E1092" s="1" t="str">
        <f t="shared" si="123"/>
        <v>21:0387</v>
      </c>
      <c r="F1092" t="s">
        <v>1824</v>
      </c>
      <c r="G1092" t="s">
        <v>4283</v>
      </c>
      <c r="I1092">
        <v>66.534767900000006</v>
      </c>
      <c r="J1092">
        <v>-86.241804200000004</v>
      </c>
      <c r="K1092" s="1" t="str">
        <f t="shared" si="122"/>
        <v>Till</v>
      </c>
      <c r="L1092" s="1" t="str">
        <f t="shared" si="120"/>
        <v>Grain Mount: 0.25 – 0.50 mm (carbon coated)</v>
      </c>
      <c r="M1092">
        <v>1</v>
      </c>
      <c r="N1092">
        <v>40.780999999999999</v>
      </c>
      <c r="O1092">
        <v>5.0000000000000001E-3</v>
      </c>
      <c r="P1092">
        <v>1E-3</v>
      </c>
      <c r="R1092">
        <v>4.0000000000000001E-3</v>
      </c>
      <c r="T1092">
        <v>48.911999999999999</v>
      </c>
      <c r="U1092">
        <v>3.0000000000000001E-3</v>
      </c>
      <c r="V1092">
        <v>0.153</v>
      </c>
      <c r="W1092">
        <v>9.7240000000000002</v>
      </c>
      <c r="X1092">
        <v>2.3E-2</v>
      </c>
      <c r="Y1092">
        <v>0.52300000000000002</v>
      </c>
    </row>
    <row r="1093" spans="1:25" x14ac:dyDescent="0.3">
      <c r="A1093" t="s">
        <v>4284</v>
      </c>
      <c r="B1093" t="s">
        <v>4285</v>
      </c>
      <c r="C1093" t="s">
        <v>4286</v>
      </c>
      <c r="D1093" s="1" t="str">
        <f t="shared" si="121"/>
        <v>21:1191</v>
      </c>
      <c r="E1093" s="1" t="str">
        <f t="shared" si="123"/>
        <v>21:0387</v>
      </c>
      <c r="F1093" t="s">
        <v>1824</v>
      </c>
      <c r="G1093" t="s">
        <v>4287</v>
      </c>
      <c r="I1093">
        <v>66.534767900000006</v>
      </c>
      <c r="J1093">
        <v>-86.241804200000004</v>
      </c>
      <c r="K1093" s="1" t="str">
        <f t="shared" si="122"/>
        <v>Till</v>
      </c>
      <c r="L1093" s="1" t="str">
        <f t="shared" si="120"/>
        <v>Grain Mount: 0.25 – 0.50 mm (carbon coated)</v>
      </c>
      <c r="M1093">
        <v>1</v>
      </c>
      <c r="N1093">
        <v>40.970999999999997</v>
      </c>
      <c r="O1093">
        <v>5.0000000000000001E-3</v>
      </c>
      <c r="P1093">
        <v>1E-3</v>
      </c>
      <c r="R1093">
        <v>3.0000000000000001E-3</v>
      </c>
      <c r="T1093">
        <v>48.932000000000002</v>
      </c>
      <c r="U1093">
        <v>2E-3</v>
      </c>
      <c r="V1093">
        <v>0.34899999999999998</v>
      </c>
      <c r="W1093">
        <v>9.4369999999999994</v>
      </c>
      <c r="X1093">
        <v>1.2E-2</v>
      </c>
      <c r="Y1093">
        <v>0.45400000000000001</v>
      </c>
    </row>
    <row r="1094" spans="1:25" x14ac:dyDescent="0.3">
      <c r="A1094" t="s">
        <v>4288</v>
      </c>
      <c r="B1094" t="s">
        <v>4289</v>
      </c>
      <c r="C1094" t="s">
        <v>4290</v>
      </c>
      <c r="D1094" s="1" t="str">
        <f t="shared" si="121"/>
        <v>21:1191</v>
      </c>
      <c r="E1094" s="1" t="str">
        <f t="shared" si="123"/>
        <v>21:0387</v>
      </c>
      <c r="F1094" t="s">
        <v>1824</v>
      </c>
      <c r="G1094" t="s">
        <v>4291</v>
      </c>
      <c r="I1094">
        <v>66.534767900000006</v>
      </c>
      <c r="J1094">
        <v>-86.241804200000004</v>
      </c>
      <c r="K1094" s="1" t="str">
        <f t="shared" si="122"/>
        <v>Till</v>
      </c>
      <c r="L1094" s="1" t="str">
        <f t="shared" si="120"/>
        <v>Grain Mount: 0.25 – 0.50 mm (carbon coated)</v>
      </c>
      <c r="M1094">
        <v>1</v>
      </c>
      <c r="N1094">
        <v>40.942999999999998</v>
      </c>
      <c r="O1094">
        <v>1E-3</v>
      </c>
      <c r="P1094">
        <v>1E-3</v>
      </c>
      <c r="R1094">
        <v>4.0000000000000001E-3</v>
      </c>
      <c r="T1094">
        <v>49.09</v>
      </c>
      <c r="U1094">
        <v>1E-3</v>
      </c>
      <c r="V1094">
        <v>0.13100000000000001</v>
      </c>
      <c r="W1094">
        <v>9.3829999999999991</v>
      </c>
      <c r="X1094">
        <v>2.3E-2</v>
      </c>
      <c r="Y1094">
        <v>0.45400000000000001</v>
      </c>
    </row>
    <row r="1095" spans="1:25" x14ac:dyDescent="0.3">
      <c r="A1095" t="s">
        <v>4292</v>
      </c>
      <c r="B1095" t="s">
        <v>4293</v>
      </c>
      <c r="C1095" t="s">
        <v>4294</v>
      </c>
      <c r="D1095" s="1" t="str">
        <f t="shared" si="121"/>
        <v>21:1191</v>
      </c>
      <c r="E1095" s="1" t="str">
        <f t="shared" si="123"/>
        <v>21:0387</v>
      </c>
      <c r="F1095" t="s">
        <v>1824</v>
      </c>
      <c r="G1095" t="s">
        <v>4295</v>
      </c>
      <c r="I1095">
        <v>66.534767900000006</v>
      </c>
      <c r="J1095">
        <v>-86.241804200000004</v>
      </c>
      <c r="K1095" s="1" t="str">
        <f t="shared" si="122"/>
        <v>Till</v>
      </c>
      <c r="L1095" s="1" t="str">
        <f t="shared" si="120"/>
        <v>Grain Mount: 0.25 – 0.50 mm (carbon coated)</v>
      </c>
      <c r="M1095">
        <v>1</v>
      </c>
      <c r="N1095">
        <v>40.953000000000003</v>
      </c>
      <c r="O1095">
        <v>2E-3</v>
      </c>
      <c r="P1095">
        <v>1E-3</v>
      </c>
      <c r="R1095">
        <v>1E-3</v>
      </c>
      <c r="T1095">
        <v>49.237000000000002</v>
      </c>
      <c r="U1095">
        <v>5.0000000000000001E-3</v>
      </c>
      <c r="V1095">
        <v>0.21299999999999999</v>
      </c>
      <c r="W1095">
        <v>9.3989999999999991</v>
      </c>
      <c r="X1095">
        <v>1.7999999999999999E-2</v>
      </c>
      <c r="Y1095">
        <v>0.439</v>
      </c>
    </row>
    <row r="1096" spans="1:25" x14ac:dyDescent="0.3">
      <c r="A1096" t="s">
        <v>4296</v>
      </c>
      <c r="B1096" t="s">
        <v>4297</v>
      </c>
      <c r="C1096" t="s">
        <v>4298</v>
      </c>
      <c r="D1096" s="1" t="str">
        <f t="shared" si="121"/>
        <v>21:1191</v>
      </c>
      <c r="E1096" s="1" t="str">
        <f t="shared" si="123"/>
        <v>21:0387</v>
      </c>
      <c r="F1096" t="s">
        <v>1824</v>
      </c>
      <c r="G1096" t="s">
        <v>4299</v>
      </c>
      <c r="I1096">
        <v>66.534767900000006</v>
      </c>
      <c r="J1096">
        <v>-86.241804200000004</v>
      </c>
      <c r="K1096" s="1" t="str">
        <f t="shared" si="122"/>
        <v>Till</v>
      </c>
      <c r="L1096" s="1" t="str">
        <f t="shared" si="120"/>
        <v>Grain Mount: 0.25 – 0.50 mm (carbon coated)</v>
      </c>
      <c r="M1096">
        <v>1</v>
      </c>
      <c r="N1096">
        <v>40.719000000000001</v>
      </c>
      <c r="O1096">
        <v>1E-3</v>
      </c>
      <c r="P1096">
        <v>1E-3</v>
      </c>
      <c r="R1096">
        <v>3.0000000000000001E-3</v>
      </c>
      <c r="T1096">
        <v>49.033000000000001</v>
      </c>
      <c r="U1096">
        <v>1E-3</v>
      </c>
      <c r="V1096">
        <v>0.193</v>
      </c>
      <c r="W1096">
        <v>9.5169999999999995</v>
      </c>
      <c r="X1096">
        <v>1.7999999999999999E-2</v>
      </c>
      <c r="Y1096">
        <v>0.34899999999999998</v>
      </c>
    </row>
    <row r="1097" spans="1:25" x14ac:dyDescent="0.3">
      <c r="A1097" t="s">
        <v>4300</v>
      </c>
      <c r="B1097" t="s">
        <v>4301</v>
      </c>
      <c r="C1097" t="s">
        <v>4302</v>
      </c>
      <c r="D1097" s="1" t="str">
        <f t="shared" si="121"/>
        <v>21:1191</v>
      </c>
      <c r="E1097" s="1" t="str">
        <f t="shared" si="123"/>
        <v>21:0387</v>
      </c>
      <c r="F1097" t="s">
        <v>1824</v>
      </c>
      <c r="G1097" t="s">
        <v>4303</v>
      </c>
      <c r="I1097">
        <v>66.534767900000006</v>
      </c>
      <c r="J1097">
        <v>-86.241804200000004</v>
      </c>
      <c r="K1097" s="1" t="str">
        <f t="shared" si="122"/>
        <v>Till</v>
      </c>
      <c r="L1097" s="1" t="str">
        <f t="shared" si="120"/>
        <v>Grain Mount: 0.25 – 0.50 mm (carbon coated)</v>
      </c>
      <c r="M1097">
        <v>1</v>
      </c>
      <c r="N1097">
        <v>40.960999999999999</v>
      </c>
      <c r="O1097">
        <v>1E-3</v>
      </c>
      <c r="P1097">
        <v>1E-3</v>
      </c>
      <c r="R1097">
        <v>1E-3</v>
      </c>
      <c r="T1097">
        <v>49.127000000000002</v>
      </c>
      <c r="U1097">
        <v>2E-3</v>
      </c>
      <c r="V1097">
        <v>0.16</v>
      </c>
      <c r="W1097">
        <v>9.423</v>
      </c>
      <c r="X1097">
        <v>2.1999999999999999E-2</v>
      </c>
      <c r="Y1097">
        <v>0.51300000000000001</v>
      </c>
    </row>
    <row r="1098" spans="1:25" x14ac:dyDescent="0.3">
      <c r="A1098" t="s">
        <v>4304</v>
      </c>
      <c r="B1098" t="s">
        <v>4305</v>
      </c>
      <c r="C1098" t="s">
        <v>4306</v>
      </c>
      <c r="D1098" s="1" t="str">
        <f t="shared" si="121"/>
        <v>21:1191</v>
      </c>
      <c r="E1098" s="1" t="str">
        <f t="shared" si="123"/>
        <v>21:0387</v>
      </c>
      <c r="F1098" t="s">
        <v>1824</v>
      </c>
      <c r="G1098" t="s">
        <v>4307</v>
      </c>
      <c r="I1098">
        <v>66.534767900000006</v>
      </c>
      <c r="J1098">
        <v>-86.241804200000004</v>
      </c>
      <c r="K1098" s="1" t="str">
        <f t="shared" si="122"/>
        <v>Till</v>
      </c>
      <c r="L1098" s="1" t="str">
        <f t="shared" si="120"/>
        <v>Grain Mount: 0.25 – 0.50 mm (carbon coated)</v>
      </c>
      <c r="M1098">
        <v>1</v>
      </c>
      <c r="N1098">
        <v>40.71</v>
      </c>
      <c r="O1098">
        <v>1E-3</v>
      </c>
      <c r="P1098">
        <v>1E-3</v>
      </c>
      <c r="R1098">
        <v>1E-3</v>
      </c>
      <c r="T1098">
        <v>47.994999999999997</v>
      </c>
      <c r="U1098">
        <v>4.0000000000000001E-3</v>
      </c>
      <c r="V1098">
        <v>0.221</v>
      </c>
      <c r="W1098">
        <v>11.103999999999999</v>
      </c>
      <c r="X1098">
        <v>1.2E-2</v>
      </c>
      <c r="Y1098">
        <v>0.28399999999999997</v>
      </c>
    </row>
    <row r="1099" spans="1:25" x14ac:dyDescent="0.3">
      <c r="A1099" t="s">
        <v>4308</v>
      </c>
      <c r="B1099" t="s">
        <v>4309</v>
      </c>
      <c r="C1099" t="s">
        <v>4310</v>
      </c>
      <c r="D1099" s="1" t="str">
        <f t="shared" si="121"/>
        <v>21:1191</v>
      </c>
      <c r="E1099" s="1" t="str">
        <f t="shared" si="123"/>
        <v>21:0387</v>
      </c>
      <c r="F1099" t="s">
        <v>1824</v>
      </c>
      <c r="G1099" t="s">
        <v>4311</v>
      </c>
      <c r="I1099">
        <v>66.534767900000006</v>
      </c>
      <c r="J1099">
        <v>-86.241804200000004</v>
      </c>
      <c r="K1099" s="1" t="str">
        <f t="shared" si="122"/>
        <v>Till</v>
      </c>
      <c r="L1099" s="1" t="str">
        <f t="shared" si="120"/>
        <v>Grain Mount: 0.25 – 0.50 mm (carbon coated)</v>
      </c>
      <c r="M1099">
        <v>1</v>
      </c>
      <c r="N1099">
        <v>40.692999999999998</v>
      </c>
      <c r="O1099">
        <v>1E-3</v>
      </c>
      <c r="P1099">
        <v>1E-3</v>
      </c>
      <c r="R1099">
        <v>2E-3</v>
      </c>
      <c r="T1099">
        <v>47.942</v>
      </c>
      <c r="U1099">
        <v>1E-3</v>
      </c>
      <c r="V1099">
        <v>0.185</v>
      </c>
      <c r="W1099">
        <v>10.946</v>
      </c>
      <c r="X1099">
        <v>0.02</v>
      </c>
      <c r="Y1099">
        <v>0.41399999999999998</v>
      </c>
    </row>
    <row r="1100" spans="1:25" x14ac:dyDescent="0.3">
      <c r="A1100" t="s">
        <v>4312</v>
      </c>
      <c r="B1100" t="s">
        <v>4313</v>
      </c>
      <c r="C1100" t="s">
        <v>4314</v>
      </c>
      <c r="D1100" s="1" t="str">
        <f t="shared" si="121"/>
        <v>21:1191</v>
      </c>
      <c r="E1100" s="1" t="str">
        <f t="shared" si="123"/>
        <v>21:0387</v>
      </c>
      <c r="F1100" t="s">
        <v>1824</v>
      </c>
      <c r="G1100" t="s">
        <v>4315</v>
      </c>
      <c r="I1100">
        <v>66.534767900000006</v>
      </c>
      <c r="J1100">
        <v>-86.241804200000004</v>
      </c>
      <c r="K1100" s="1" t="str">
        <f t="shared" si="122"/>
        <v>Till</v>
      </c>
      <c r="L1100" s="1" t="str">
        <f t="shared" si="120"/>
        <v>Grain Mount: 0.25 – 0.50 mm (carbon coated)</v>
      </c>
      <c r="M1100">
        <v>1</v>
      </c>
      <c r="N1100">
        <v>40.978000000000002</v>
      </c>
      <c r="O1100">
        <v>3.0000000000000001E-3</v>
      </c>
      <c r="P1100">
        <v>1E-3</v>
      </c>
      <c r="R1100">
        <v>1E-3</v>
      </c>
      <c r="T1100">
        <v>48.918999999999997</v>
      </c>
      <c r="U1100">
        <v>1E-3</v>
      </c>
      <c r="V1100">
        <v>0.16700000000000001</v>
      </c>
      <c r="W1100">
        <v>9.7550000000000008</v>
      </c>
      <c r="X1100">
        <v>1.4999999999999999E-2</v>
      </c>
      <c r="Y1100">
        <v>0.46800000000000003</v>
      </c>
    </row>
    <row r="1101" spans="1:25" x14ac:dyDescent="0.3">
      <c r="A1101" t="s">
        <v>4316</v>
      </c>
      <c r="B1101" t="s">
        <v>4317</v>
      </c>
      <c r="C1101" t="s">
        <v>4318</v>
      </c>
      <c r="D1101" s="1" t="str">
        <f t="shared" si="121"/>
        <v>21:1191</v>
      </c>
      <c r="E1101" s="1" t="str">
        <f t="shared" si="123"/>
        <v>21:0387</v>
      </c>
      <c r="F1101" t="s">
        <v>1824</v>
      </c>
      <c r="G1101" t="s">
        <v>4319</v>
      </c>
      <c r="I1101">
        <v>66.534767900000006</v>
      </c>
      <c r="J1101">
        <v>-86.241804200000004</v>
      </c>
      <c r="K1101" s="1" t="str">
        <f t="shared" si="122"/>
        <v>Till</v>
      </c>
      <c r="L1101" s="1" t="str">
        <f t="shared" si="120"/>
        <v>Grain Mount: 0.25 – 0.50 mm (carbon coated)</v>
      </c>
      <c r="M1101">
        <v>1</v>
      </c>
      <c r="N1101">
        <v>41.112000000000002</v>
      </c>
      <c r="O1101">
        <v>2E-3</v>
      </c>
      <c r="P1101">
        <v>1E-3</v>
      </c>
      <c r="R1101">
        <v>4.0000000000000001E-3</v>
      </c>
      <c r="T1101">
        <v>49.024999999999999</v>
      </c>
      <c r="U1101">
        <v>1E-3</v>
      </c>
      <c r="V1101">
        <v>0.152</v>
      </c>
      <c r="W1101">
        <v>9.532</v>
      </c>
      <c r="X1101">
        <v>1.0999999999999999E-2</v>
      </c>
      <c r="Y1101">
        <v>0.51700000000000002</v>
      </c>
    </row>
    <row r="1102" spans="1:25" x14ac:dyDescent="0.3">
      <c r="A1102" t="s">
        <v>4320</v>
      </c>
      <c r="B1102" t="s">
        <v>4321</v>
      </c>
      <c r="C1102" t="s">
        <v>4322</v>
      </c>
      <c r="D1102" s="1" t="str">
        <f t="shared" si="121"/>
        <v>21:1191</v>
      </c>
      <c r="E1102" s="1" t="str">
        <f t="shared" si="123"/>
        <v>21:0387</v>
      </c>
      <c r="F1102" t="s">
        <v>1824</v>
      </c>
      <c r="G1102" t="s">
        <v>4323</v>
      </c>
      <c r="I1102">
        <v>66.534767900000006</v>
      </c>
      <c r="J1102">
        <v>-86.241804200000004</v>
      </c>
      <c r="K1102" s="1" t="str">
        <f t="shared" si="122"/>
        <v>Till</v>
      </c>
      <c r="L1102" s="1" t="str">
        <f t="shared" si="120"/>
        <v>Grain Mount: 0.25 – 0.50 mm (carbon coated)</v>
      </c>
      <c r="M1102">
        <v>1</v>
      </c>
      <c r="N1102">
        <v>40.83</v>
      </c>
      <c r="O1102">
        <v>3.0000000000000001E-3</v>
      </c>
      <c r="P1102">
        <v>1E-3</v>
      </c>
      <c r="R1102">
        <v>1E-3</v>
      </c>
      <c r="T1102">
        <v>49.210999999999999</v>
      </c>
      <c r="U1102">
        <v>6.0000000000000001E-3</v>
      </c>
      <c r="V1102">
        <v>0.14699999999999999</v>
      </c>
      <c r="W1102">
        <v>9.5050000000000008</v>
      </c>
      <c r="X1102">
        <v>1.7000000000000001E-2</v>
      </c>
      <c r="Y1102">
        <v>0.52</v>
      </c>
    </row>
    <row r="1103" spans="1:25" x14ac:dyDescent="0.3">
      <c r="A1103" t="s">
        <v>4324</v>
      </c>
      <c r="B1103" t="s">
        <v>4325</v>
      </c>
      <c r="C1103" t="s">
        <v>4326</v>
      </c>
      <c r="D1103" s="1" t="str">
        <f t="shared" si="121"/>
        <v>21:1191</v>
      </c>
      <c r="E1103" s="1" t="str">
        <f t="shared" si="123"/>
        <v>21:0387</v>
      </c>
      <c r="F1103" t="s">
        <v>1824</v>
      </c>
      <c r="G1103" t="s">
        <v>4327</v>
      </c>
      <c r="I1103">
        <v>66.534767900000006</v>
      </c>
      <c r="J1103">
        <v>-86.241804200000004</v>
      </c>
      <c r="K1103" s="1" t="str">
        <f t="shared" si="122"/>
        <v>Till</v>
      </c>
      <c r="L1103" s="1" t="str">
        <f>HYPERLINK("http://geochem.nrcan.gc.ca/cdogs/content/kwd/kwd080108_e.htm", "Grain Mount: 0.50 – 1.00 mm (carbon coated)")</f>
        <v>Grain Mount: 0.50 – 1.00 mm (carbon coated)</v>
      </c>
      <c r="M1103">
        <v>1</v>
      </c>
      <c r="N1103">
        <v>40.957000000000001</v>
      </c>
      <c r="O1103">
        <v>7.0000000000000001E-3</v>
      </c>
      <c r="P1103">
        <v>1E-3</v>
      </c>
      <c r="R1103">
        <v>1E-3</v>
      </c>
      <c r="T1103">
        <v>48.918999999999997</v>
      </c>
      <c r="U1103">
        <v>1E-3</v>
      </c>
      <c r="V1103">
        <v>0.16500000000000001</v>
      </c>
      <c r="W1103">
        <v>9.1509999999999998</v>
      </c>
      <c r="X1103">
        <v>2.4E-2</v>
      </c>
      <c r="Y1103">
        <v>0.38600000000000001</v>
      </c>
    </row>
    <row r="1104" spans="1:25" x14ac:dyDescent="0.3">
      <c r="A1104" t="s">
        <v>4328</v>
      </c>
      <c r="B1104" t="s">
        <v>4329</v>
      </c>
      <c r="C1104" t="s">
        <v>4330</v>
      </c>
      <c r="D1104" s="1" t="str">
        <f t="shared" si="121"/>
        <v>21:1191</v>
      </c>
      <c r="E1104" s="1" t="str">
        <f t="shared" si="123"/>
        <v>21:0387</v>
      </c>
      <c r="F1104" t="s">
        <v>1824</v>
      </c>
      <c r="G1104" t="s">
        <v>4331</v>
      </c>
      <c r="I1104">
        <v>66.534767900000006</v>
      </c>
      <c r="J1104">
        <v>-86.241804200000004</v>
      </c>
      <c r="K1104" s="1" t="str">
        <f t="shared" si="122"/>
        <v>Till</v>
      </c>
      <c r="L1104" s="1" t="str">
        <f>HYPERLINK("http://geochem.nrcan.gc.ca/cdogs/content/kwd/kwd080108_e.htm", "Grain Mount: 0.50 – 1.00 mm (carbon coated)")</f>
        <v>Grain Mount: 0.50 – 1.00 mm (carbon coated)</v>
      </c>
      <c r="M1104">
        <v>1</v>
      </c>
      <c r="N1104">
        <v>40.756</v>
      </c>
      <c r="O1104">
        <v>1E-3</v>
      </c>
      <c r="P1104">
        <v>1E-3</v>
      </c>
      <c r="R1104">
        <v>4.0000000000000001E-3</v>
      </c>
      <c r="T1104">
        <v>48.914999999999999</v>
      </c>
      <c r="U1104">
        <v>1E-3</v>
      </c>
      <c r="V1104">
        <v>0.14000000000000001</v>
      </c>
      <c r="W1104">
        <v>9.7070000000000007</v>
      </c>
      <c r="X1104">
        <v>0.02</v>
      </c>
      <c r="Y1104">
        <v>0.432</v>
      </c>
    </row>
    <row r="1105" spans="1:25" x14ac:dyDescent="0.3">
      <c r="A1105" t="s">
        <v>4332</v>
      </c>
      <c r="B1105" t="s">
        <v>4333</v>
      </c>
      <c r="C1105" t="s">
        <v>4334</v>
      </c>
      <c r="D1105" s="1" t="str">
        <f t="shared" si="121"/>
        <v>21:1191</v>
      </c>
      <c r="E1105" s="1" t="str">
        <f t="shared" si="123"/>
        <v>21:0387</v>
      </c>
      <c r="F1105" t="s">
        <v>1906</v>
      </c>
      <c r="G1105" t="s">
        <v>4335</v>
      </c>
      <c r="I1105">
        <v>66.644101399999997</v>
      </c>
      <c r="J1105">
        <v>-87.862274299999996</v>
      </c>
      <c r="K1105" s="1" t="str">
        <f t="shared" si="122"/>
        <v>Till</v>
      </c>
      <c r="L1105" s="1" t="str">
        <f t="shared" ref="L1105:L1136" si="124">HYPERLINK("http://geochem.nrcan.gc.ca/cdogs/content/kwd/kwd080107_e.htm", "Grain Mount: 0.25 – 0.50 mm (carbon coated)")</f>
        <v>Grain Mount: 0.25 – 0.50 mm (carbon coated)</v>
      </c>
      <c r="M1105">
        <v>1</v>
      </c>
      <c r="N1105">
        <v>40.06</v>
      </c>
      <c r="O1105">
        <v>1E-3</v>
      </c>
      <c r="P1105">
        <v>1E-3</v>
      </c>
      <c r="R1105">
        <v>1E-3</v>
      </c>
      <c r="T1105">
        <v>46.046999999999997</v>
      </c>
      <c r="U1105">
        <v>1E-3</v>
      </c>
      <c r="V1105">
        <v>0.20599999999999999</v>
      </c>
      <c r="W1105">
        <v>13.333</v>
      </c>
      <c r="X1105">
        <v>2.1999999999999999E-2</v>
      </c>
      <c r="Y1105">
        <v>0.34899999999999998</v>
      </c>
    </row>
    <row r="1106" spans="1:25" x14ac:dyDescent="0.3">
      <c r="A1106" t="s">
        <v>4336</v>
      </c>
      <c r="B1106" t="s">
        <v>4337</v>
      </c>
      <c r="C1106" t="s">
        <v>4338</v>
      </c>
      <c r="D1106" s="1" t="str">
        <f t="shared" si="121"/>
        <v>21:1191</v>
      </c>
      <c r="E1106" s="1" t="str">
        <f t="shared" si="123"/>
        <v>21:0387</v>
      </c>
      <c r="F1106" t="s">
        <v>1906</v>
      </c>
      <c r="G1106" t="s">
        <v>4339</v>
      </c>
      <c r="I1106">
        <v>66.644101399999997</v>
      </c>
      <c r="J1106">
        <v>-87.862274299999996</v>
      </c>
      <c r="K1106" s="1" t="str">
        <f t="shared" si="122"/>
        <v>Till</v>
      </c>
      <c r="L1106" s="1" t="str">
        <f t="shared" si="124"/>
        <v>Grain Mount: 0.25 – 0.50 mm (carbon coated)</v>
      </c>
      <c r="M1106">
        <v>1</v>
      </c>
      <c r="N1106">
        <v>40.325000000000003</v>
      </c>
      <c r="O1106">
        <v>3.0000000000000001E-3</v>
      </c>
      <c r="P1106">
        <v>1E-3</v>
      </c>
      <c r="R1106">
        <v>3.0000000000000001E-3</v>
      </c>
      <c r="T1106">
        <v>46.557000000000002</v>
      </c>
      <c r="U1106">
        <v>1E-3</v>
      </c>
      <c r="V1106">
        <v>0.19</v>
      </c>
      <c r="W1106">
        <v>12.007999999999999</v>
      </c>
      <c r="X1106">
        <v>2.8000000000000001E-2</v>
      </c>
      <c r="Y1106">
        <v>0.4</v>
      </c>
    </row>
    <row r="1107" spans="1:25" x14ac:dyDescent="0.3">
      <c r="A1107" t="s">
        <v>4340</v>
      </c>
      <c r="B1107" t="s">
        <v>4341</v>
      </c>
      <c r="C1107" t="s">
        <v>4342</v>
      </c>
      <c r="D1107" s="1" t="str">
        <f t="shared" si="121"/>
        <v>21:1191</v>
      </c>
      <c r="E1107" s="1" t="str">
        <f t="shared" si="123"/>
        <v>21:0387</v>
      </c>
      <c r="F1107" t="s">
        <v>1906</v>
      </c>
      <c r="G1107" t="s">
        <v>4343</v>
      </c>
      <c r="I1107">
        <v>66.644101399999997</v>
      </c>
      <c r="J1107">
        <v>-87.862274299999996</v>
      </c>
      <c r="K1107" s="1" t="str">
        <f t="shared" si="122"/>
        <v>Till</v>
      </c>
      <c r="L1107" s="1" t="str">
        <f t="shared" si="124"/>
        <v>Grain Mount: 0.25 – 0.50 mm (carbon coated)</v>
      </c>
      <c r="M1107">
        <v>1</v>
      </c>
      <c r="N1107">
        <v>40.304000000000002</v>
      </c>
      <c r="O1107">
        <v>1E-3</v>
      </c>
      <c r="P1107">
        <v>1E-3</v>
      </c>
      <c r="R1107">
        <v>3.0000000000000001E-3</v>
      </c>
      <c r="T1107">
        <v>47.018000000000001</v>
      </c>
      <c r="U1107">
        <v>3.0000000000000001E-3</v>
      </c>
      <c r="V1107">
        <v>0.28999999999999998</v>
      </c>
      <c r="W1107">
        <v>11.849</v>
      </c>
      <c r="X1107">
        <v>1.7999999999999999E-2</v>
      </c>
      <c r="Y1107">
        <v>0.23300000000000001</v>
      </c>
    </row>
    <row r="1108" spans="1:25" x14ac:dyDescent="0.3">
      <c r="A1108" t="s">
        <v>4344</v>
      </c>
      <c r="B1108" t="s">
        <v>4345</v>
      </c>
      <c r="C1108" t="s">
        <v>4346</v>
      </c>
      <c r="D1108" s="1" t="str">
        <f t="shared" si="121"/>
        <v>21:1191</v>
      </c>
      <c r="E1108" s="1" t="str">
        <f t="shared" si="123"/>
        <v>21:0387</v>
      </c>
      <c r="F1108" t="s">
        <v>1938</v>
      </c>
      <c r="G1108" t="s">
        <v>4347</v>
      </c>
      <c r="I1108">
        <v>66.449026700000005</v>
      </c>
      <c r="J1108">
        <v>-88.878669400000007</v>
      </c>
      <c r="K1108" s="1" t="str">
        <f t="shared" si="122"/>
        <v>Till</v>
      </c>
      <c r="L1108" s="1" t="str">
        <f t="shared" si="124"/>
        <v>Grain Mount: 0.25 – 0.50 mm (carbon coated)</v>
      </c>
      <c r="M1108">
        <v>1</v>
      </c>
      <c r="N1108">
        <v>40.851999999999997</v>
      </c>
      <c r="O1108">
        <v>1.9E-2</v>
      </c>
      <c r="P1108">
        <v>4.8000000000000001E-2</v>
      </c>
      <c r="R1108">
        <v>5.8999999999999997E-2</v>
      </c>
      <c r="T1108">
        <v>49.393000000000001</v>
      </c>
      <c r="U1108">
        <v>8.5999999999999993E-2</v>
      </c>
      <c r="V1108">
        <v>0.104</v>
      </c>
      <c r="W1108">
        <v>9.1219999999999999</v>
      </c>
      <c r="X1108">
        <v>2.3E-2</v>
      </c>
      <c r="Y1108">
        <v>0.38400000000000001</v>
      </c>
    </row>
    <row r="1109" spans="1:25" x14ac:dyDescent="0.3">
      <c r="A1109" t="s">
        <v>4348</v>
      </c>
      <c r="B1109" t="s">
        <v>4349</v>
      </c>
      <c r="C1109" t="s">
        <v>4350</v>
      </c>
      <c r="D1109" s="1" t="str">
        <f t="shared" si="121"/>
        <v>21:1191</v>
      </c>
      <c r="E1109" s="1" t="str">
        <f t="shared" si="123"/>
        <v>21:0387</v>
      </c>
      <c r="F1109" t="s">
        <v>1947</v>
      </c>
      <c r="G1109" t="s">
        <v>4351</v>
      </c>
      <c r="I1109">
        <v>66.551743200000004</v>
      </c>
      <c r="J1109">
        <v>-88.945225899999997</v>
      </c>
      <c r="K1109" s="1" t="str">
        <f t="shared" si="122"/>
        <v>Till</v>
      </c>
      <c r="L1109" s="1" t="str">
        <f t="shared" si="124"/>
        <v>Grain Mount: 0.25 – 0.50 mm (carbon coated)</v>
      </c>
      <c r="M1109">
        <v>1</v>
      </c>
      <c r="N1109">
        <v>39.558999999999997</v>
      </c>
      <c r="O1109">
        <v>1E-3</v>
      </c>
      <c r="P1109">
        <v>1E-3</v>
      </c>
      <c r="R1109">
        <v>5.0000000000000001E-3</v>
      </c>
      <c r="T1109">
        <v>48.146999999999998</v>
      </c>
      <c r="U1109">
        <v>7.0000000000000001E-3</v>
      </c>
      <c r="V1109">
        <v>0.152</v>
      </c>
      <c r="W1109">
        <v>10.231</v>
      </c>
      <c r="X1109">
        <v>1.4999999999999999E-2</v>
      </c>
      <c r="Y1109">
        <v>0.44</v>
      </c>
    </row>
    <row r="1110" spans="1:25" x14ac:dyDescent="0.3">
      <c r="A1110" t="s">
        <v>4352</v>
      </c>
      <c r="B1110" t="s">
        <v>4353</v>
      </c>
      <c r="C1110" t="s">
        <v>4354</v>
      </c>
      <c r="D1110" s="1" t="str">
        <f t="shared" si="121"/>
        <v>21:1191</v>
      </c>
      <c r="E1110" s="1" t="str">
        <f t="shared" si="123"/>
        <v>21:0387</v>
      </c>
      <c r="F1110" t="s">
        <v>1947</v>
      </c>
      <c r="G1110" t="s">
        <v>4355</v>
      </c>
      <c r="I1110">
        <v>66.551743200000004</v>
      </c>
      <c r="J1110">
        <v>-88.945225899999997</v>
      </c>
      <c r="K1110" s="1" t="str">
        <f t="shared" si="122"/>
        <v>Till</v>
      </c>
      <c r="L1110" s="1" t="str">
        <f t="shared" si="124"/>
        <v>Grain Mount: 0.25 – 0.50 mm (carbon coated)</v>
      </c>
      <c r="M1110">
        <v>1</v>
      </c>
      <c r="N1110">
        <v>41.045000000000002</v>
      </c>
      <c r="O1110">
        <v>1E-3</v>
      </c>
      <c r="P1110">
        <v>1E-3</v>
      </c>
      <c r="R1110">
        <v>2E-3</v>
      </c>
      <c r="T1110">
        <v>50.597999999999999</v>
      </c>
      <c r="U1110">
        <v>1E-3</v>
      </c>
      <c r="V1110">
        <v>0.15</v>
      </c>
      <c r="W1110">
        <v>7.125</v>
      </c>
      <c r="X1110">
        <v>1.6E-2</v>
      </c>
      <c r="Y1110">
        <v>0.45800000000000002</v>
      </c>
    </row>
    <row r="1111" spans="1:25" x14ac:dyDescent="0.3">
      <c r="A1111" t="s">
        <v>4356</v>
      </c>
      <c r="B1111" t="s">
        <v>4357</v>
      </c>
      <c r="C1111" t="s">
        <v>4358</v>
      </c>
      <c r="D1111" s="1" t="str">
        <f t="shared" si="121"/>
        <v>21:1191</v>
      </c>
      <c r="E1111" s="1" t="str">
        <f t="shared" si="123"/>
        <v>21:0387</v>
      </c>
      <c r="F1111" t="s">
        <v>1947</v>
      </c>
      <c r="G1111" t="s">
        <v>4359</v>
      </c>
      <c r="I1111">
        <v>66.551743200000004</v>
      </c>
      <c r="J1111">
        <v>-88.945225899999997</v>
      </c>
      <c r="K1111" s="1" t="str">
        <f t="shared" si="122"/>
        <v>Till</v>
      </c>
      <c r="L1111" s="1" t="str">
        <f t="shared" si="124"/>
        <v>Grain Mount: 0.25 – 0.50 mm (carbon coated)</v>
      </c>
      <c r="M1111">
        <v>1</v>
      </c>
      <c r="N1111">
        <v>40.58</v>
      </c>
      <c r="O1111">
        <v>6.0000000000000001E-3</v>
      </c>
      <c r="P1111">
        <v>1E-3</v>
      </c>
      <c r="R1111">
        <v>6.0000000000000001E-3</v>
      </c>
      <c r="T1111">
        <v>48.194000000000003</v>
      </c>
      <c r="U1111">
        <v>3.0000000000000001E-3</v>
      </c>
      <c r="V1111">
        <v>0.183</v>
      </c>
      <c r="W1111">
        <v>10.227</v>
      </c>
      <c r="X1111">
        <v>1.9E-2</v>
      </c>
      <c r="Y1111">
        <v>0.36299999999999999</v>
      </c>
    </row>
    <row r="1112" spans="1:25" x14ac:dyDescent="0.3">
      <c r="A1112" t="s">
        <v>4360</v>
      </c>
      <c r="B1112" t="s">
        <v>4361</v>
      </c>
      <c r="C1112" t="s">
        <v>4362</v>
      </c>
      <c r="D1112" s="1" t="str">
        <f t="shared" si="121"/>
        <v>21:1191</v>
      </c>
      <c r="E1112" s="1" t="str">
        <f t="shared" si="123"/>
        <v>21:0387</v>
      </c>
      <c r="F1112" t="s">
        <v>1947</v>
      </c>
      <c r="G1112" t="s">
        <v>4363</v>
      </c>
      <c r="I1112">
        <v>66.551743200000004</v>
      </c>
      <c r="J1112">
        <v>-88.945225899999997</v>
      </c>
      <c r="K1112" s="1" t="str">
        <f t="shared" si="122"/>
        <v>Till</v>
      </c>
      <c r="L1112" s="1" t="str">
        <f t="shared" si="124"/>
        <v>Grain Mount: 0.25 – 0.50 mm (carbon coated)</v>
      </c>
      <c r="M1112">
        <v>1</v>
      </c>
      <c r="N1112">
        <v>40.975000000000001</v>
      </c>
      <c r="O1112">
        <v>3.0000000000000001E-3</v>
      </c>
      <c r="P1112">
        <v>2E-3</v>
      </c>
      <c r="R1112">
        <v>1E-3</v>
      </c>
      <c r="T1112">
        <v>49.276000000000003</v>
      </c>
      <c r="U1112">
        <v>3.0000000000000001E-3</v>
      </c>
      <c r="V1112">
        <v>0.10100000000000001</v>
      </c>
      <c r="W1112">
        <v>8.9740000000000002</v>
      </c>
      <c r="X1112">
        <v>2.8000000000000001E-2</v>
      </c>
      <c r="Y1112">
        <v>0.58699999999999997</v>
      </c>
    </row>
    <row r="1113" spans="1:25" x14ac:dyDescent="0.3">
      <c r="A1113" t="s">
        <v>4364</v>
      </c>
      <c r="B1113" t="s">
        <v>4365</v>
      </c>
      <c r="C1113" t="s">
        <v>4366</v>
      </c>
      <c r="D1113" s="1" t="str">
        <f t="shared" si="121"/>
        <v>21:1191</v>
      </c>
      <c r="E1113" s="1" t="str">
        <f t="shared" si="123"/>
        <v>21:0387</v>
      </c>
      <c r="F1113" t="s">
        <v>1947</v>
      </c>
      <c r="G1113" t="s">
        <v>4367</v>
      </c>
      <c r="I1113">
        <v>66.551743200000004</v>
      </c>
      <c r="J1113">
        <v>-88.945225899999997</v>
      </c>
      <c r="K1113" s="1" t="str">
        <f t="shared" si="122"/>
        <v>Till</v>
      </c>
      <c r="L1113" s="1" t="str">
        <f t="shared" si="124"/>
        <v>Grain Mount: 0.25 – 0.50 mm (carbon coated)</v>
      </c>
      <c r="M1113">
        <v>1</v>
      </c>
      <c r="N1113">
        <v>40.271999999999998</v>
      </c>
      <c r="O1113">
        <v>1E-3</v>
      </c>
      <c r="P1113">
        <v>1E-3</v>
      </c>
      <c r="R1113">
        <v>2E-3</v>
      </c>
      <c r="T1113">
        <v>46.850999999999999</v>
      </c>
      <c r="U1113">
        <v>1E-3</v>
      </c>
      <c r="V1113">
        <v>0.23400000000000001</v>
      </c>
      <c r="W1113">
        <v>12.234</v>
      </c>
      <c r="X1113">
        <v>0.03</v>
      </c>
      <c r="Y1113">
        <v>0.16700000000000001</v>
      </c>
    </row>
    <row r="1114" spans="1:25" x14ac:dyDescent="0.3">
      <c r="A1114" t="s">
        <v>4368</v>
      </c>
      <c r="B1114" t="s">
        <v>4369</v>
      </c>
      <c r="C1114" t="s">
        <v>4370</v>
      </c>
      <c r="D1114" s="1" t="str">
        <f t="shared" si="121"/>
        <v>21:1191</v>
      </c>
      <c r="E1114" s="1" t="str">
        <f t="shared" si="123"/>
        <v>21:0387</v>
      </c>
      <c r="F1114" t="s">
        <v>1947</v>
      </c>
      <c r="G1114" t="s">
        <v>4371</v>
      </c>
      <c r="I1114">
        <v>66.551743200000004</v>
      </c>
      <c r="J1114">
        <v>-88.945225899999997</v>
      </c>
      <c r="K1114" s="1" t="str">
        <f t="shared" si="122"/>
        <v>Till</v>
      </c>
      <c r="L1114" s="1" t="str">
        <f t="shared" si="124"/>
        <v>Grain Mount: 0.25 – 0.50 mm (carbon coated)</v>
      </c>
      <c r="M1114">
        <v>1</v>
      </c>
      <c r="N1114">
        <v>40.713999999999999</v>
      </c>
      <c r="O1114">
        <v>7.0000000000000001E-3</v>
      </c>
      <c r="P1114">
        <v>1E-3</v>
      </c>
      <c r="R1114">
        <v>3.0000000000000001E-3</v>
      </c>
      <c r="T1114">
        <v>49.037999999999997</v>
      </c>
      <c r="U1114">
        <v>5.0000000000000001E-3</v>
      </c>
      <c r="V1114">
        <v>0.13700000000000001</v>
      </c>
      <c r="W1114">
        <v>9.4629999999999992</v>
      </c>
      <c r="X1114">
        <v>1.2999999999999999E-2</v>
      </c>
      <c r="Y1114">
        <v>0.56999999999999995</v>
      </c>
    </row>
    <row r="1115" spans="1:25" x14ac:dyDescent="0.3">
      <c r="A1115" t="s">
        <v>4372</v>
      </c>
      <c r="B1115" t="s">
        <v>4373</v>
      </c>
      <c r="C1115" t="s">
        <v>4374</v>
      </c>
      <c r="D1115" s="1" t="str">
        <f t="shared" si="121"/>
        <v>21:1191</v>
      </c>
      <c r="E1115" s="1" t="str">
        <f t="shared" si="123"/>
        <v>21:0387</v>
      </c>
      <c r="F1115" t="s">
        <v>1952</v>
      </c>
      <c r="G1115" t="s">
        <v>4375</v>
      </c>
      <c r="I1115">
        <v>66.595042000000007</v>
      </c>
      <c r="J1115">
        <v>-88.734139400000004</v>
      </c>
      <c r="K1115" s="1" t="str">
        <f t="shared" si="122"/>
        <v>Till</v>
      </c>
      <c r="L1115" s="1" t="str">
        <f t="shared" si="124"/>
        <v>Grain Mount: 0.25 – 0.50 mm (carbon coated)</v>
      </c>
      <c r="M1115">
        <v>1</v>
      </c>
      <c r="N1115">
        <v>40.713999999999999</v>
      </c>
      <c r="O1115">
        <v>1E-3</v>
      </c>
      <c r="P1115">
        <v>1E-3</v>
      </c>
      <c r="R1115">
        <v>3.0000000000000001E-3</v>
      </c>
      <c r="T1115">
        <v>49.292999999999999</v>
      </c>
      <c r="U1115">
        <v>4.0000000000000001E-3</v>
      </c>
      <c r="V1115">
        <v>0.11600000000000001</v>
      </c>
      <c r="W1115">
        <v>9.0289999999999999</v>
      </c>
      <c r="X1115">
        <v>2.7E-2</v>
      </c>
      <c r="Y1115">
        <v>0.50700000000000001</v>
      </c>
    </row>
    <row r="1116" spans="1:25" x14ac:dyDescent="0.3">
      <c r="A1116" t="s">
        <v>4376</v>
      </c>
      <c r="B1116" t="s">
        <v>4377</v>
      </c>
      <c r="C1116" t="s">
        <v>4378</v>
      </c>
      <c r="D1116" s="1" t="str">
        <f t="shared" si="121"/>
        <v>21:1191</v>
      </c>
      <c r="E1116" s="1" t="str">
        <f t="shared" si="123"/>
        <v>21:0387</v>
      </c>
      <c r="F1116" t="s">
        <v>1952</v>
      </c>
      <c r="G1116" t="s">
        <v>4379</v>
      </c>
      <c r="I1116">
        <v>66.595042000000007</v>
      </c>
      <c r="J1116">
        <v>-88.734139400000004</v>
      </c>
      <c r="K1116" s="1" t="str">
        <f t="shared" si="122"/>
        <v>Till</v>
      </c>
      <c r="L1116" s="1" t="str">
        <f t="shared" si="124"/>
        <v>Grain Mount: 0.25 – 0.50 mm (carbon coated)</v>
      </c>
      <c r="M1116">
        <v>1</v>
      </c>
      <c r="N1116">
        <v>40.591000000000001</v>
      </c>
      <c r="O1116">
        <v>1E-3</v>
      </c>
      <c r="P1116">
        <v>2E-3</v>
      </c>
      <c r="R1116">
        <v>1E-3</v>
      </c>
      <c r="T1116">
        <v>48.155000000000001</v>
      </c>
      <c r="U1116">
        <v>1E-3</v>
      </c>
      <c r="V1116">
        <v>0.16700000000000001</v>
      </c>
      <c r="W1116">
        <v>10.736000000000001</v>
      </c>
      <c r="X1116">
        <v>1.9E-2</v>
      </c>
      <c r="Y1116">
        <v>0.35299999999999998</v>
      </c>
    </row>
    <row r="1117" spans="1:25" x14ac:dyDescent="0.3">
      <c r="A1117" t="s">
        <v>4380</v>
      </c>
      <c r="B1117" t="s">
        <v>4381</v>
      </c>
      <c r="C1117" t="s">
        <v>4382</v>
      </c>
      <c r="D1117" s="1" t="str">
        <f t="shared" si="121"/>
        <v>21:1191</v>
      </c>
      <c r="E1117" s="1" t="str">
        <f t="shared" si="123"/>
        <v>21:0387</v>
      </c>
      <c r="F1117" t="s">
        <v>4383</v>
      </c>
      <c r="G1117" t="s">
        <v>4384</v>
      </c>
      <c r="I1117">
        <v>66.587522500000006</v>
      </c>
      <c r="J1117">
        <v>-88.470725799999997</v>
      </c>
      <c r="K1117" s="1" t="str">
        <f t="shared" si="122"/>
        <v>Till</v>
      </c>
      <c r="L1117" s="1" t="str">
        <f t="shared" si="124"/>
        <v>Grain Mount: 0.25 – 0.50 mm (carbon coated)</v>
      </c>
      <c r="M1117">
        <v>1</v>
      </c>
      <c r="N1117">
        <v>40.798999999999999</v>
      </c>
      <c r="O1117">
        <v>1E-3</v>
      </c>
      <c r="P1117">
        <v>1E-3</v>
      </c>
      <c r="R1117">
        <v>8.9999999999999993E-3</v>
      </c>
      <c r="T1117">
        <v>49.572000000000003</v>
      </c>
      <c r="U1117">
        <v>1E-3</v>
      </c>
      <c r="V1117">
        <v>0.16900000000000001</v>
      </c>
      <c r="W1117">
        <v>9.0180000000000007</v>
      </c>
      <c r="X1117">
        <v>1.2999999999999999E-2</v>
      </c>
      <c r="Y1117">
        <v>0.39600000000000002</v>
      </c>
    </row>
    <row r="1118" spans="1:25" x14ac:dyDescent="0.3">
      <c r="A1118" t="s">
        <v>4385</v>
      </c>
      <c r="B1118" t="s">
        <v>4386</v>
      </c>
      <c r="C1118" t="s">
        <v>4387</v>
      </c>
      <c r="D1118" s="1" t="str">
        <f t="shared" si="121"/>
        <v>21:1191</v>
      </c>
      <c r="E1118" s="1" t="str">
        <f t="shared" si="123"/>
        <v>21:0387</v>
      </c>
      <c r="F1118" t="s">
        <v>4383</v>
      </c>
      <c r="G1118" t="s">
        <v>4388</v>
      </c>
      <c r="I1118">
        <v>66.587522500000006</v>
      </c>
      <c r="J1118">
        <v>-88.470725799999997</v>
      </c>
      <c r="K1118" s="1" t="str">
        <f t="shared" si="122"/>
        <v>Till</v>
      </c>
      <c r="L1118" s="1" t="str">
        <f t="shared" si="124"/>
        <v>Grain Mount: 0.25 – 0.50 mm (carbon coated)</v>
      </c>
      <c r="M1118">
        <v>1</v>
      </c>
      <c r="N1118">
        <v>40.359000000000002</v>
      </c>
      <c r="O1118">
        <v>3.0000000000000001E-3</v>
      </c>
      <c r="P1118">
        <v>1E-3</v>
      </c>
      <c r="R1118">
        <v>3.0000000000000001E-3</v>
      </c>
      <c r="T1118">
        <v>48.807000000000002</v>
      </c>
      <c r="U1118">
        <v>6.0000000000000001E-3</v>
      </c>
      <c r="V1118">
        <v>0.151</v>
      </c>
      <c r="W1118">
        <v>9.7240000000000002</v>
      </c>
      <c r="X1118">
        <v>1.6E-2</v>
      </c>
      <c r="Y1118">
        <v>0.43</v>
      </c>
    </row>
    <row r="1119" spans="1:25" x14ac:dyDescent="0.3">
      <c r="A1119" t="s">
        <v>4389</v>
      </c>
      <c r="B1119" t="s">
        <v>4390</v>
      </c>
      <c r="C1119" t="s">
        <v>4391</v>
      </c>
      <c r="D1119" s="1" t="str">
        <f t="shared" si="121"/>
        <v>21:1191</v>
      </c>
      <c r="E1119" s="1" t="str">
        <f t="shared" si="123"/>
        <v>21:0387</v>
      </c>
      <c r="F1119" t="s">
        <v>1974</v>
      </c>
      <c r="G1119" t="s">
        <v>4392</v>
      </c>
      <c r="I1119">
        <v>66.487675600000003</v>
      </c>
      <c r="J1119">
        <v>-88.691671299999996</v>
      </c>
      <c r="K1119" s="1" t="str">
        <f t="shared" si="122"/>
        <v>Till</v>
      </c>
      <c r="L1119" s="1" t="str">
        <f t="shared" si="124"/>
        <v>Grain Mount: 0.25 – 0.50 mm (carbon coated)</v>
      </c>
      <c r="M1119">
        <v>1</v>
      </c>
      <c r="N1119">
        <v>40.619</v>
      </c>
      <c r="O1119">
        <v>1E-3</v>
      </c>
      <c r="P1119">
        <v>1E-3</v>
      </c>
      <c r="R1119">
        <v>1E-3</v>
      </c>
      <c r="T1119">
        <v>49.091000000000001</v>
      </c>
      <c r="U1119">
        <v>5.0000000000000001E-3</v>
      </c>
      <c r="V1119">
        <v>0.14099999999999999</v>
      </c>
      <c r="W1119">
        <v>9.31</v>
      </c>
      <c r="X1119">
        <v>1.7000000000000001E-2</v>
      </c>
      <c r="Y1119">
        <v>0.443</v>
      </c>
    </row>
    <row r="1120" spans="1:25" x14ac:dyDescent="0.3">
      <c r="A1120" t="s">
        <v>4393</v>
      </c>
      <c r="B1120" t="s">
        <v>4394</v>
      </c>
      <c r="C1120" t="s">
        <v>4395</v>
      </c>
      <c r="D1120" s="1" t="str">
        <f t="shared" si="121"/>
        <v>21:1191</v>
      </c>
      <c r="E1120" s="1" t="str">
        <f t="shared" si="123"/>
        <v>21:0387</v>
      </c>
      <c r="F1120" t="s">
        <v>1974</v>
      </c>
      <c r="G1120" t="s">
        <v>4396</v>
      </c>
      <c r="I1120">
        <v>66.487675600000003</v>
      </c>
      <c r="J1120">
        <v>-88.691671299999996</v>
      </c>
      <c r="K1120" s="1" t="str">
        <f t="shared" si="122"/>
        <v>Till</v>
      </c>
      <c r="L1120" s="1" t="str">
        <f t="shared" si="124"/>
        <v>Grain Mount: 0.25 – 0.50 mm (carbon coated)</v>
      </c>
      <c r="M1120">
        <v>1</v>
      </c>
      <c r="N1120">
        <v>40.838999999999999</v>
      </c>
      <c r="O1120">
        <v>1E-3</v>
      </c>
      <c r="P1120">
        <v>2E-3</v>
      </c>
      <c r="R1120">
        <v>4.0000000000000001E-3</v>
      </c>
      <c r="T1120">
        <v>50.442</v>
      </c>
      <c r="U1120">
        <v>5.0000000000000001E-3</v>
      </c>
      <c r="V1120">
        <v>0.11899999999999999</v>
      </c>
      <c r="W1120">
        <v>7.1520000000000001</v>
      </c>
      <c r="X1120">
        <v>1.9E-2</v>
      </c>
      <c r="Y1120">
        <v>0.46500000000000002</v>
      </c>
    </row>
    <row r="1121" spans="1:25" x14ac:dyDescent="0.3">
      <c r="A1121" t="s">
        <v>4397</v>
      </c>
      <c r="B1121" t="s">
        <v>4398</v>
      </c>
      <c r="C1121" t="s">
        <v>4399</v>
      </c>
      <c r="D1121" s="1" t="str">
        <f t="shared" si="121"/>
        <v>21:1191</v>
      </c>
      <c r="E1121" s="1" t="str">
        <f t="shared" si="123"/>
        <v>21:0387</v>
      </c>
      <c r="F1121" t="s">
        <v>1974</v>
      </c>
      <c r="G1121" t="s">
        <v>4400</v>
      </c>
      <c r="I1121">
        <v>66.487675600000003</v>
      </c>
      <c r="J1121">
        <v>-88.691671299999996</v>
      </c>
      <c r="K1121" s="1" t="str">
        <f t="shared" si="122"/>
        <v>Till</v>
      </c>
      <c r="L1121" s="1" t="str">
        <f t="shared" si="124"/>
        <v>Grain Mount: 0.25 – 0.50 mm (carbon coated)</v>
      </c>
      <c r="M1121">
        <v>1</v>
      </c>
      <c r="N1121">
        <v>41.174999999999997</v>
      </c>
      <c r="O1121">
        <v>1E-3</v>
      </c>
      <c r="P1121">
        <v>1E-3</v>
      </c>
      <c r="R1121">
        <v>2E-3</v>
      </c>
      <c r="T1121">
        <v>51.201999999999998</v>
      </c>
      <c r="U1121">
        <v>1E-3</v>
      </c>
      <c r="V1121">
        <v>0.14000000000000001</v>
      </c>
      <c r="W1121">
        <v>7.05</v>
      </c>
      <c r="X1121">
        <v>0.02</v>
      </c>
      <c r="Y1121">
        <v>0.45</v>
      </c>
    </row>
    <row r="1122" spans="1:25" x14ac:dyDescent="0.3">
      <c r="A1122" t="s">
        <v>4401</v>
      </c>
      <c r="B1122" t="s">
        <v>4402</v>
      </c>
      <c r="C1122" t="s">
        <v>4403</v>
      </c>
      <c r="D1122" s="1" t="str">
        <f t="shared" si="121"/>
        <v>21:1191</v>
      </c>
      <c r="E1122" s="1" t="str">
        <f t="shared" si="123"/>
        <v>21:0387</v>
      </c>
      <c r="F1122" t="s">
        <v>1974</v>
      </c>
      <c r="G1122" t="s">
        <v>4404</v>
      </c>
      <c r="I1122">
        <v>66.487675600000003</v>
      </c>
      <c r="J1122">
        <v>-88.691671299999996</v>
      </c>
      <c r="K1122" s="1" t="str">
        <f t="shared" si="122"/>
        <v>Till</v>
      </c>
      <c r="L1122" s="1" t="str">
        <f t="shared" si="124"/>
        <v>Grain Mount: 0.25 – 0.50 mm (carbon coated)</v>
      </c>
      <c r="M1122">
        <v>1</v>
      </c>
      <c r="N1122">
        <v>40.935000000000002</v>
      </c>
      <c r="O1122">
        <v>1E-3</v>
      </c>
      <c r="P1122">
        <v>1E-3</v>
      </c>
      <c r="R1122">
        <v>2E-3</v>
      </c>
      <c r="T1122">
        <v>49.787999999999997</v>
      </c>
      <c r="U1122">
        <v>1E-3</v>
      </c>
      <c r="V1122">
        <v>0.15</v>
      </c>
      <c r="W1122">
        <v>8.5280000000000005</v>
      </c>
      <c r="X1122">
        <v>1.6E-2</v>
      </c>
      <c r="Y1122">
        <v>0.41499999999999998</v>
      </c>
    </row>
    <row r="1123" spans="1:25" x14ac:dyDescent="0.3">
      <c r="A1123" t="s">
        <v>4405</v>
      </c>
      <c r="B1123" t="s">
        <v>4406</v>
      </c>
      <c r="C1123" t="s">
        <v>4407</v>
      </c>
      <c r="D1123" s="1" t="str">
        <f t="shared" si="121"/>
        <v>21:1191</v>
      </c>
      <c r="E1123" s="1" t="str">
        <f t="shared" si="123"/>
        <v>21:0387</v>
      </c>
      <c r="F1123" t="s">
        <v>1974</v>
      </c>
      <c r="G1123" t="s">
        <v>4408</v>
      </c>
      <c r="I1123">
        <v>66.487675600000003</v>
      </c>
      <c r="J1123">
        <v>-88.691671299999996</v>
      </c>
      <c r="K1123" s="1" t="str">
        <f t="shared" si="122"/>
        <v>Till</v>
      </c>
      <c r="L1123" s="1" t="str">
        <f t="shared" si="124"/>
        <v>Grain Mount: 0.25 – 0.50 mm (carbon coated)</v>
      </c>
      <c r="M1123">
        <v>1</v>
      </c>
      <c r="N1123">
        <v>40.918999999999997</v>
      </c>
      <c r="O1123">
        <v>1E-3</v>
      </c>
      <c r="P1123">
        <v>1E-3</v>
      </c>
      <c r="R1123">
        <v>4.0000000000000001E-3</v>
      </c>
      <c r="T1123">
        <v>49.009</v>
      </c>
      <c r="U1123">
        <v>1E-3</v>
      </c>
      <c r="V1123">
        <v>0.14599999999999999</v>
      </c>
      <c r="W1123">
        <v>9.4239999999999995</v>
      </c>
      <c r="X1123">
        <v>0.02</v>
      </c>
      <c r="Y1123">
        <v>0.437</v>
      </c>
    </row>
    <row r="1124" spans="1:25" x14ac:dyDescent="0.3">
      <c r="A1124" t="s">
        <v>4409</v>
      </c>
      <c r="B1124" t="s">
        <v>4410</v>
      </c>
      <c r="C1124" t="s">
        <v>4411</v>
      </c>
      <c r="D1124" s="1" t="str">
        <f t="shared" si="121"/>
        <v>21:1191</v>
      </c>
      <c r="E1124" s="1" t="str">
        <f t="shared" si="123"/>
        <v>21:0387</v>
      </c>
      <c r="F1124" t="s">
        <v>1974</v>
      </c>
      <c r="G1124" t="s">
        <v>4412</v>
      </c>
      <c r="I1124">
        <v>66.487675600000003</v>
      </c>
      <c r="J1124">
        <v>-88.691671299999996</v>
      </c>
      <c r="K1124" s="1" t="str">
        <f t="shared" si="122"/>
        <v>Till</v>
      </c>
      <c r="L1124" s="1" t="str">
        <f t="shared" si="124"/>
        <v>Grain Mount: 0.25 – 0.50 mm (carbon coated)</v>
      </c>
      <c r="M1124">
        <v>1</v>
      </c>
      <c r="N1124">
        <v>40.950000000000003</v>
      </c>
      <c r="O1124">
        <v>1E-3</v>
      </c>
      <c r="P1124">
        <v>1E-3</v>
      </c>
      <c r="R1124">
        <v>1E-3</v>
      </c>
      <c r="T1124">
        <v>49.177999999999997</v>
      </c>
      <c r="U1124">
        <v>1E-3</v>
      </c>
      <c r="V1124">
        <v>0.14299999999999999</v>
      </c>
      <c r="W1124">
        <v>9.32</v>
      </c>
      <c r="X1124">
        <v>2.1999999999999999E-2</v>
      </c>
      <c r="Y1124">
        <v>0.45200000000000001</v>
      </c>
    </row>
    <row r="1125" spans="1:25" x14ac:dyDescent="0.3">
      <c r="A1125" t="s">
        <v>4413</v>
      </c>
      <c r="B1125" t="s">
        <v>4414</v>
      </c>
      <c r="C1125" t="s">
        <v>4415</v>
      </c>
      <c r="D1125" s="1" t="str">
        <f t="shared" si="121"/>
        <v>21:1191</v>
      </c>
      <c r="E1125" s="1" t="str">
        <f t="shared" si="123"/>
        <v>21:0387</v>
      </c>
      <c r="F1125" t="s">
        <v>1974</v>
      </c>
      <c r="G1125" t="s">
        <v>4416</v>
      </c>
      <c r="I1125">
        <v>66.487675600000003</v>
      </c>
      <c r="J1125">
        <v>-88.691671299999996</v>
      </c>
      <c r="K1125" s="1" t="str">
        <f t="shared" si="122"/>
        <v>Till</v>
      </c>
      <c r="L1125" s="1" t="str">
        <f t="shared" si="124"/>
        <v>Grain Mount: 0.25 – 0.50 mm (carbon coated)</v>
      </c>
      <c r="M1125">
        <v>1</v>
      </c>
      <c r="N1125">
        <v>39.777999999999999</v>
      </c>
      <c r="O1125">
        <v>1E-3</v>
      </c>
      <c r="P1125">
        <v>1E-3</v>
      </c>
      <c r="R1125">
        <v>3.0000000000000001E-3</v>
      </c>
      <c r="T1125">
        <v>45.488</v>
      </c>
      <c r="U1125">
        <v>1E-3</v>
      </c>
      <c r="V1125">
        <v>0.251</v>
      </c>
      <c r="W1125">
        <v>13.805999999999999</v>
      </c>
      <c r="X1125">
        <v>2.5999999999999999E-2</v>
      </c>
      <c r="Y1125">
        <v>0.23499999999999999</v>
      </c>
    </row>
    <row r="1126" spans="1:25" x14ac:dyDescent="0.3">
      <c r="A1126" t="s">
        <v>4417</v>
      </c>
      <c r="B1126" t="s">
        <v>4418</v>
      </c>
      <c r="C1126" t="s">
        <v>4419</v>
      </c>
      <c r="D1126" s="1" t="str">
        <f t="shared" si="121"/>
        <v>21:1191</v>
      </c>
      <c r="E1126" s="1" t="str">
        <f t="shared" si="123"/>
        <v>21:0387</v>
      </c>
      <c r="F1126" t="s">
        <v>1974</v>
      </c>
      <c r="G1126" t="s">
        <v>4420</v>
      </c>
      <c r="I1126">
        <v>66.487675600000003</v>
      </c>
      <c r="J1126">
        <v>-88.691671299999996</v>
      </c>
      <c r="K1126" s="1" t="str">
        <f t="shared" si="122"/>
        <v>Till</v>
      </c>
      <c r="L1126" s="1" t="str">
        <f t="shared" si="124"/>
        <v>Grain Mount: 0.25 – 0.50 mm (carbon coated)</v>
      </c>
      <c r="M1126">
        <v>1</v>
      </c>
      <c r="N1126">
        <v>41.003</v>
      </c>
      <c r="O1126">
        <v>1E-3</v>
      </c>
      <c r="P1126">
        <v>1E-3</v>
      </c>
      <c r="R1126">
        <v>1E-3</v>
      </c>
      <c r="T1126">
        <v>50.265000000000001</v>
      </c>
      <c r="U1126">
        <v>3.0000000000000001E-3</v>
      </c>
      <c r="V1126">
        <v>8.7999999999999995E-2</v>
      </c>
      <c r="W1126">
        <v>8.0389999999999997</v>
      </c>
      <c r="X1126">
        <v>1.2999999999999999E-2</v>
      </c>
      <c r="Y1126">
        <v>0.42899999999999999</v>
      </c>
    </row>
    <row r="1127" spans="1:25" x14ac:dyDescent="0.3">
      <c r="A1127" t="s">
        <v>4421</v>
      </c>
      <c r="B1127" t="s">
        <v>4422</v>
      </c>
      <c r="C1127" t="s">
        <v>4423</v>
      </c>
      <c r="D1127" s="1" t="str">
        <f t="shared" si="121"/>
        <v>21:1191</v>
      </c>
      <c r="E1127" s="1" t="str">
        <f t="shared" si="123"/>
        <v>21:0387</v>
      </c>
      <c r="F1127" t="s">
        <v>1974</v>
      </c>
      <c r="G1127" t="s">
        <v>4424</v>
      </c>
      <c r="I1127">
        <v>66.487675600000003</v>
      </c>
      <c r="J1127">
        <v>-88.691671299999996</v>
      </c>
      <c r="K1127" s="1" t="str">
        <f t="shared" si="122"/>
        <v>Till</v>
      </c>
      <c r="L1127" s="1" t="str">
        <f t="shared" si="124"/>
        <v>Grain Mount: 0.25 – 0.50 mm (carbon coated)</v>
      </c>
      <c r="M1127">
        <v>1</v>
      </c>
      <c r="N1127">
        <v>40.332000000000001</v>
      </c>
      <c r="O1127">
        <v>1E-3</v>
      </c>
      <c r="P1127">
        <v>1E-3</v>
      </c>
      <c r="R1127">
        <v>1E-3</v>
      </c>
      <c r="T1127">
        <v>47.652999999999999</v>
      </c>
      <c r="U1127">
        <v>1E-3</v>
      </c>
      <c r="V1127">
        <v>0.28999999999999998</v>
      </c>
      <c r="W1127">
        <v>11.108000000000001</v>
      </c>
      <c r="X1127">
        <v>1.4999999999999999E-2</v>
      </c>
      <c r="Y1127">
        <v>0.35</v>
      </c>
    </row>
    <row r="1128" spans="1:25" x14ac:dyDescent="0.3">
      <c r="A1128" t="s">
        <v>4425</v>
      </c>
      <c r="B1128" t="s">
        <v>4426</v>
      </c>
      <c r="C1128" t="s">
        <v>4427</v>
      </c>
      <c r="D1128" s="1" t="str">
        <f t="shared" si="121"/>
        <v>21:1191</v>
      </c>
      <c r="E1128" s="1" t="str">
        <f t="shared" si="123"/>
        <v>21:0387</v>
      </c>
      <c r="F1128" t="s">
        <v>1974</v>
      </c>
      <c r="G1128" t="s">
        <v>4428</v>
      </c>
      <c r="I1128">
        <v>66.487675600000003</v>
      </c>
      <c r="J1128">
        <v>-88.691671299999996</v>
      </c>
      <c r="K1128" s="1" t="str">
        <f t="shared" si="122"/>
        <v>Till</v>
      </c>
      <c r="L1128" s="1" t="str">
        <f t="shared" si="124"/>
        <v>Grain Mount: 0.25 – 0.50 mm (carbon coated)</v>
      </c>
      <c r="M1128">
        <v>1</v>
      </c>
      <c r="N1128">
        <v>40.619</v>
      </c>
      <c r="O1128">
        <v>1E-3</v>
      </c>
      <c r="P1128">
        <v>1E-3</v>
      </c>
      <c r="R1128">
        <v>1E-3</v>
      </c>
      <c r="T1128">
        <v>48.17</v>
      </c>
      <c r="U1128">
        <v>1E-3</v>
      </c>
      <c r="V1128">
        <v>0.17499999999999999</v>
      </c>
      <c r="W1128">
        <v>10.276</v>
      </c>
      <c r="X1128">
        <v>1.2999999999999999E-2</v>
      </c>
      <c r="Y1128">
        <v>0.42699999999999999</v>
      </c>
    </row>
    <row r="1129" spans="1:25" x14ac:dyDescent="0.3">
      <c r="A1129" t="s">
        <v>4429</v>
      </c>
      <c r="B1129" t="s">
        <v>4430</v>
      </c>
      <c r="C1129" t="s">
        <v>4431</v>
      </c>
      <c r="D1129" s="1" t="str">
        <f t="shared" si="121"/>
        <v>21:1191</v>
      </c>
      <c r="E1129" s="1" t="str">
        <f t="shared" si="123"/>
        <v>21:0387</v>
      </c>
      <c r="F1129" t="s">
        <v>1974</v>
      </c>
      <c r="G1129" t="s">
        <v>4432</v>
      </c>
      <c r="I1129">
        <v>66.487675600000003</v>
      </c>
      <c r="J1129">
        <v>-88.691671299999996</v>
      </c>
      <c r="K1129" s="1" t="str">
        <f t="shared" si="122"/>
        <v>Till</v>
      </c>
      <c r="L1129" s="1" t="str">
        <f t="shared" si="124"/>
        <v>Grain Mount: 0.25 – 0.50 mm (carbon coated)</v>
      </c>
      <c r="M1129">
        <v>1</v>
      </c>
      <c r="N1129">
        <v>41.085000000000001</v>
      </c>
      <c r="O1129">
        <v>1E-3</v>
      </c>
      <c r="P1129">
        <v>1E-3</v>
      </c>
      <c r="R1129">
        <v>2E-3</v>
      </c>
      <c r="T1129">
        <v>49.030999999999999</v>
      </c>
      <c r="U1129">
        <v>5.0000000000000001E-3</v>
      </c>
      <c r="V1129">
        <v>0.14599999999999999</v>
      </c>
      <c r="W1129">
        <v>9.2910000000000004</v>
      </c>
      <c r="X1129">
        <v>0.02</v>
      </c>
      <c r="Y1129">
        <v>0.44900000000000001</v>
      </c>
    </row>
    <row r="1130" spans="1:25" x14ac:dyDescent="0.3">
      <c r="A1130" t="s">
        <v>4433</v>
      </c>
      <c r="B1130" t="s">
        <v>4434</v>
      </c>
      <c r="C1130" t="s">
        <v>4435</v>
      </c>
      <c r="D1130" s="1" t="str">
        <f t="shared" si="121"/>
        <v>21:1191</v>
      </c>
      <c r="E1130" s="1" t="str">
        <f t="shared" si="123"/>
        <v>21:0387</v>
      </c>
      <c r="F1130" t="s">
        <v>1974</v>
      </c>
      <c r="G1130" t="s">
        <v>4436</v>
      </c>
      <c r="I1130">
        <v>66.487675600000003</v>
      </c>
      <c r="J1130">
        <v>-88.691671299999996</v>
      </c>
      <c r="K1130" s="1" t="str">
        <f t="shared" si="122"/>
        <v>Till</v>
      </c>
      <c r="L1130" s="1" t="str">
        <f t="shared" si="124"/>
        <v>Grain Mount: 0.25 – 0.50 mm (carbon coated)</v>
      </c>
      <c r="M1130">
        <v>1</v>
      </c>
      <c r="N1130">
        <v>41.066000000000003</v>
      </c>
      <c r="O1130">
        <v>7.0000000000000001E-3</v>
      </c>
      <c r="P1130">
        <v>1E-3</v>
      </c>
      <c r="R1130">
        <v>1E-3</v>
      </c>
      <c r="T1130">
        <v>49.866</v>
      </c>
      <c r="U1130">
        <v>1E-3</v>
      </c>
      <c r="V1130">
        <v>0.14799999999999999</v>
      </c>
      <c r="W1130">
        <v>8.4770000000000003</v>
      </c>
      <c r="X1130">
        <v>0.02</v>
      </c>
      <c r="Y1130">
        <v>0.42799999999999999</v>
      </c>
    </row>
    <row r="1131" spans="1:25" x14ac:dyDescent="0.3">
      <c r="A1131" t="s">
        <v>4437</v>
      </c>
      <c r="B1131" t="s">
        <v>4438</v>
      </c>
      <c r="C1131" t="s">
        <v>4439</v>
      </c>
      <c r="D1131" s="1" t="str">
        <f t="shared" si="121"/>
        <v>21:1191</v>
      </c>
      <c r="E1131" s="1" t="str">
        <f t="shared" si="123"/>
        <v>21:0387</v>
      </c>
      <c r="F1131" t="s">
        <v>1974</v>
      </c>
      <c r="G1131" t="s">
        <v>4440</v>
      </c>
      <c r="I1131">
        <v>66.487675600000003</v>
      </c>
      <c r="J1131">
        <v>-88.691671299999996</v>
      </c>
      <c r="K1131" s="1" t="str">
        <f t="shared" si="122"/>
        <v>Till</v>
      </c>
      <c r="L1131" s="1" t="str">
        <f t="shared" si="124"/>
        <v>Grain Mount: 0.25 – 0.50 mm (carbon coated)</v>
      </c>
      <c r="M1131">
        <v>1</v>
      </c>
      <c r="N1131">
        <v>40.895000000000003</v>
      </c>
      <c r="O1131">
        <v>2E-3</v>
      </c>
      <c r="P1131">
        <v>1E-3</v>
      </c>
      <c r="R1131">
        <v>3.0000000000000001E-3</v>
      </c>
      <c r="T1131">
        <v>49.134</v>
      </c>
      <c r="U1131">
        <v>2E-3</v>
      </c>
      <c r="V1131">
        <v>0.14199999999999999</v>
      </c>
      <c r="W1131">
        <v>9.2319999999999993</v>
      </c>
      <c r="X1131">
        <v>2.1000000000000001E-2</v>
      </c>
      <c r="Y1131">
        <v>0.441</v>
      </c>
    </row>
    <row r="1132" spans="1:25" x14ac:dyDescent="0.3">
      <c r="A1132" t="s">
        <v>4441</v>
      </c>
      <c r="B1132" t="s">
        <v>4442</v>
      </c>
      <c r="C1132" t="s">
        <v>4443</v>
      </c>
      <c r="D1132" s="1" t="str">
        <f t="shared" si="121"/>
        <v>21:1191</v>
      </c>
      <c r="E1132" s="1" t="str">
        <f t="shared" si="123"/>
        <v>21:0387</v>
      </c>
      <c r="F1132" t="s">
        <v>1974</v>
      </c>
      <c r="G1132" t="s">
        <v>4444</v>
      </c>
      <c r="I1132">
        <v>66.487675600000003</v>
      </c>
      <c r="J1132">
        <v>-88.691671299999996</v>
      </c>
      <c r="K1132" s="1" t="str">
        <f t="shared" si="122"/>
        <v>Till</v>
      </c>
      <c r="L1132" s="1" t="str">
        <f t="shared" si="124"/>
        <v>Grain Mount: 0.25 – 0.50 mm (carbon coated)</v>
      </c>
      <c r="M1132">
        <v>1</v>
      </c>
      <c r="N1132">
        <v>40.146000000000001</v>
      </c>
      <c r="O1132">
        <v>5.0000000000000001E-3</v>
      </c>
      <c r="P1132">
        <v>1E-3</v>
      </c>
      <c r="R1132">
        <v>4.0000000000000001E-3</v>
      </c>
      <c r="T1132">
        <v>46.691000000000003</v>
      </c>
      <c r="U1132">
        <v>3.0000000000000001E-3</v>
      </c>
      <c r="V1132">
        <v>0.22700000000000001</v>
      </c>
      <c r="W1132">
        <v>12.582000000000001</v>
      </c>
      <c r="X1132">
        <v>1.9E-2</v>
      </c>
      <c r="Y1132">
        <v>0.36099999999999999</v>
      </c>
    </row>
    <row r="1133" spans="1:25" x14ac:dyDescent="0.3">
      <c r="A1133" t="s">
        <v>4445</v>
      </c>
      <c r="B1133" t="s">
        <v>4446</v>
      </c>
      <c r="C1133" t="s">
        <v>4447</v>
      </c>
      <c r="D1133" s="1" t="str">
        <f t="shared" si="121"/>
        <v>21:1191</v>
      </c>
      <c r="E1133" s="1" t="str">
        <f t="shared" si="123"/>
        <v>21:0387</v>
      </c>
      <c r="F1133" t="s">
        <v>1974</v>
      </c>
      <c r="G1133" t="s">
        <v>4448</v>
      </c>
      <c r="I1133">
        <v>66.487675600000003</v>
      </c>
      <c r="J1133">
        <v>-88.691671299999996</v>
      </c>
      <c r="K1133" s="1" t="str">
        <f t="shared" si="122"/>
        <v>Till</v>
      </c>
      <c r="L1133" s="1" t="str">
        <f t="shared" si="124"/>
        <v>Grain Mount: 0.25 – 0.50 mm (carbon coated)</v>
      </c>
      <c r="M1133">
        <v>1</v>
      </c>
      <c r="N1133">
        <v>40.53</v>
      </c>
      <c r="O1133">
        <v>2E-3</v>
      </c>
      <c r="P1133">
        <v>1E-3</v>
      </c>
      <c r="R1133">
        <v>1E-3</v>
      </c>
      <c r="T1133">
        <v>47.274000000000001</v>
      </c>
      <c r="U1133">
        <v>1E-3</v>
      </c>
      <c r="V1133">
        <v>0.14899999999999999</v>
      </c>
      <c r="W1133">
        <v>11.369</v>
      </c>
      <c r="X1133">
        <v>1.7999999999999999E-2</v>
      </c>
      <c r="Y1133">
        <v>0.41399999999999998</v>
      </c>
    </row>
    <row r="1134" spans="1:25" x14ac:dyDescent="0.3">
      <c r="A1134" t="s">
        <v>4449</v>
      </c>
      <c r="B1134" t="s">
        <v>4450</v>
      </c>
      <c r="C1134" t="s">
        <v>4451</v>
      </c>
      <c r="D1134" s="1" t="str">
        <f t="shared" si="121"/>
        <v>21:1191</v>
      </c>
      <c r="E1134" s="1" t="str">
        <f t="shared" si="123"/>
        <v>21:0387</v>
      </c>
      <c r="F1134" t="s">
        <v>1974</v>
      </c>
      <c r="G1134" t="s">
        <v>4452</v>
      </c>
      <c r="I1134">
        <v>66.487675600000003</v>
      </c>
      <c r="J1134">
        <v>-88.691671299999996</v>
      </c>
      <c r="K1134" s="1" t="str">
        <f t="shared" si="122"/>
        <v>Till</v>
      </c>
      <c r="L1134" s="1" t="str">
        <f t="shared" si="124"/>
        <v>Grain Mount: 0.25 – 0.50 mm (carbon coated)</v>
      </c>
      <c r="M1134">
        <v>1</v>
      </c>
      <c r="N1134">
        <v>40.698999999999998</v>
      </c>
      <c r="O1134">
        <v>4.0000000000000001E-3</v>
      </c>
      <c r="P1134">
        <v>1E-3</v>
      </c>
      <c r="R1134">
        <v>1E-3</v>
      </c>
      <c r="T1134">
        <v>48.503999999999998</v>
      </c>
      <c r="U1134">
        <v>1E-3</v>
      </c>
      <c r="V1134">
        <v>0.14899999999999999</v>
      </c>
      <c r="W1134">
        <v>9.7159999999999993</v>
      </c>
      <c r="X1134">
        <v>2.4E-2</v>
      </c>
      <c r="Y1134">
        <v>0.433</v>
      </c>
    </row>
    <row r="1135" spans="1:25" x14ac:dyDescent="0.3">
      <c r="A1135" t="s">
        <v>4453</v>
      </c>
      <c r="B1135" t="s">
        <v>4454</v>
      </c>
      <c r="C1135" t="s">
        <v>4455</v>
      </c>
      <c r="D1135" s="1" t="str">
        <f t="shared" si="121"/>
        <v>21:1191</v>
      </c>
      <c r="E1135" s="1" t="str">
        <f t="shared" si="123"/>
        <v>21:0387</v>
      </c>
      <c r="F1135" t="s">
        <v>1974</v>
      </c>
      <c r="G1135" t="s">
        <v>4456</v>
      </c>
      <c r="I1135">
        <v>66.487675600000003</v>
      </c>
      <c r="J1135">
        <v>-88.691671299999996</v>
      </c>
      <c r="K1135" s="1" t="str">
        <f t="shared" si="122"/>
        <v>Till</v>
      </c>
      <c r="L1135" s="1" t="str">
        <f t="shared" si="124"/>
        <v>Grain Mount: 0.25 – 0.50 mm (carbon coated)</v>
      </c>
      <c r="M1135">
        <v>1</v>
      </c>
      <c r="N1135">
        <v>40.68</v>
      </c>
      <c r="O1135">
        <v>1E-3</v>
      </c>
      <c r="P1135">
        <v>1E-3</v>
      </c>
      <c r="R1135">
        <v>1E-3</v>
      </c>
      <c r="T1135">
        <v>49.164000000000001</v>
      </c>
      <c r="U1135">
        <v>1E-3</v>
      </c>
      <c r="V1135">
        <v>0.14599999999999999</v>
      </c>
      <c r="W1135">
        <v>8.9359999999999999</v>
      </c>
      <c r="X1135">
        <v>2.1999999999999999E-2</v>
      </c>
      <c r="Y1135">
        <v>0.45200000000000001</v>
      </c>
    </row>
    <row r="1136" spans="1:25" x14ac:dyDescent="0.3">
      <c r="A1136" t="s">
        <v>4457</v>
      </c>
      <c r="B1136" t="s">
        <v>4458</v>
      </c>
      <c r="C1136" t="s">
        <v>4459</v>
      </c>
      <c r="D1136" s="1" t="str">
        <f t="shared" si="121"/>
        <v>21:1191</v>
      </c>
      <c r="E1136" s="1" t="str">
        <f t="shared" si="123"/>
        <v>21:0387</v>
      </c>
      <c r="F1136" t="s">
        <v>1974</v>
      </c>
      <c r="G1136" t="s">
        <v>4460</v>
      </c>
      <c r="I1136">
        <v>66.487675600000003</v>
      </c>
      <c r="J1136">
        <v>-88.691671299999996</v>
      </c>
      <c r="K1136" s="1" t="str">
        <f t="shared" si="122"/>
        <v>Till</v>
      </c>
      <c r="L1136" s="1" t="str">
        <f t="shared" si="124"/>
        <v>Grain Mount: 0.25 – 0.50 mm (carbon coated)</v>
      </c>
      <c r="M1136">
        <v>1</v>
      </c>
      <c r="N1136">
        <v>41.088000000000001</v>
      </c>
      <c r="O1136">
        <v>7.0000000000000001E-3</v>
      </c>
      <c r="P1136">
        <v>1E-3</v>
      </c>
      <c r="R1136">
        <v>1E-3</v>
      </c>
      <c r="T1136">
        <v>50.448</v>
      </c>
      <c r="U1136">
        <v>2E-3</v>
      </c>
      <c r="V1136">
        <v>0.125</v>
      </c>
      <c r="W1136">
        <v>7.5709999999999997</v>
      </c>
      <c r="X1136">
        <v>1.7000000000000001E-2</v>
      </c>
      <c r="Y1136">
        <v>0.44700000000000001</v>
      </c>
    </row>
    <row r="1137" spans="1:25" x14ac:dyDescent="0.3">
      <c r="A1137" t="s">
        <v>4461</v>
      </c>
      <c r="B1137" t="s">
        <v>4462</v>
      </c>
      <c r="C1137" t="s">
        <v>4463</v>
      </c>
      <c r="D1137" s="1" t="str">
        <f t="shared" si="121"/>
        <v>21:1191</v>
      </c>
      <c r="E1137" s="1" t="str">
        <f t="shared" si="123"/>
        <v>21:0387</v>
      </c>
      <c r="F1137" t="s">
        <v>1974</v>
      </c>
      <c r="G1137" t="s">
        <v>4464</v>
      </c>
      <c r="I1137">
        <v>66.487675600000003</v>
      </c>
      <c r="J1137">
        <v>-88.691671299999996</v>
      </c>
      <c r="K1137" s="1" t="str">
        <f t="shared" si="122"/>
        <v>Till</v>
      </c>
      <c r="L1137" s="1" t="str">
        <f t="shared" ref="L1137:L1168" si="125">HYPERLINK("http://geochem.nrcan.gc.ca/cdogs/content/kwd/kwd080107_e.htm", "Grain Mount: 0.25 – 0.50 mm (carbon coated)")</f>
        <v>Grain Mount: 0.25 – 0.50 mm (carbon coated)</v>
      </c>
      <c r="M1137">
        <v>1</v>
      </c>
      <c r="N1137">
        <v>40.512</v>
      </c>
      <c r="O1137">
        <v>1E-3</v>
      </c>
      <c r="P1137">
        <v>1E-3</v>
      </c>
      <c r="R1137">
        <v>3.0000000000000001E-3</v>
      </c>
      <c r="T1137">
        <v>49.189</v>
      </c>
      <c r="U1137">
        <v>1E-3</v>
      </c>
      <c r="V1137">
        <v>0.13400000000000001</v>
      </c>
      <c r="W1137">
        <v>9.2690000000000001</v>
      </c>
      <c r="X1137">
        <v>1.7000000000000001E-2</v>
      </c>
      <c r="Y1137">
        <v>0.42799999999999999</v>
      </c>
    </row>
    <row r="1138" spans="1:25" x14ac:dyDescent="0.3">
      <c r="A1138" t="s">
        <v>4465</v>
      </c>
      <c r="B1138" t="s">
        <v>4466</v>
      </c>
      <c r="C1138" t="s">
        <v>4467</v>
      </c>
      <c r="D1138" s="1" t="str">
        <f t="shared" si="121"/>
        <v>21:1191</v>
      </c>
      <c r="E1138" s="1" t="str">
        <f t="shared" si="123"/>
        <v>21:0387</v>
      </c>
      <c r="F1138" t="s">
        <v>1974</v>
      </c>
      <c r="G1138" t="s">
        <v>4468</v>
      </c>
      <c r="I1138">
        <v>66.487675600000003</v>
      </c>
      <c r="J1138">
        <v>-88.691671299999996</v>
      </c>
      <c r="K1138" s="1" t="str">
        <f t="shared" si="122"/>
        <v>Till</v>
      </c>
      <c r="L1138" s="1" t="str">
        <f t="shared" si="125"/>
        <v>Grain Mount: 0.25 – 0.50 mm (carbon coated)</v>
      </c>
      <c r="M1138">
        <v>1</v>
      </c>
      <c r="N1138">
        <v>41.384999999999998</v>
      </c>
      <c r="O1138">
        <v>2E-3</v>
      </c>
      <c r="P1138">
        <v>1E-3</v>
      </c>
      <c r="R1138">
        <v>5.0000000000000001E-3</v>
      </c>
      <c r="T1138">
        <v>49.572000000000003</v>
      </c>
      <c r="U1138">
        <v>1.7000000000000001E-2</v>
      </c>
      <c r="V1138">
        <v>7.1999999999999995E-2</v>
      </c>
      <c r="W1138">
        <v>7.79</v>
      </c>
      <c r="X1138">
        <v>3.3000000000000002E-2</v>
      </c>
      <c r="Y1138">
        <v>0.51100000000000001</v>
      </c>
    </row>
    <row r="1139" spans="1:25" x14ac:dyDescent="0.3">
      <c r="A1139" t="s">
        <v>4469</v>
      </c>
      <c r="B1139" t="s">
        <v>4470</v>
      </c>
      <c r="C1139" t="s">
        <v>4471</v>
      </c>
      <c r="D1139" s="1" t="str">
        <f t="shared" ref="D1139:D1202" si="126">HYPERLINK("http://geochem.nrcan.gc.ca/cdogs/content/bdl/bdl211191_e.htm", "21:1191")</f>
        <v>21:1191</v>
      </c>
      <c r="E1139" s="1" t="str">
        <f t="shared" si="123"/>
        <v>21:0387</v>
      </c>
      <c r="F1139" t="s">
        <v>1974</v>
      </c>
      <c r="G1139" t="s">
        <v>4472</v>
      </c>
      <c r="I1139">
        <v>66.487675600000003</v>
      </c>
      <c r="J1139">
        <v>-88.691671299999996</v>
      </c>
      <c r="K1139" s="1" t="str">
        <f t="shared" ref="K1139:K1202" si="127">HYPERLINK("http://geochem.nrcan.gc.ca/cdogs/content/kwd/kwd020044_e.htm", "Till")</f>
        <v>Till</v>
      </c>
      <c r="L1139" s="1" t="str">
        <f t="shared" si="125"/>
        <v>Grain Mount: 0.25 – 0.50 mm (carbon coated)</v>
      </c>
      <c r="M1139">
        <v>1</v>
      </c>
      <c r="N1139">
        <v>40.707999999999998</v>
      </c>
      <c r="O1139">
        <v>5.0000000000000001E-3</v>
      </c>
      <c r="P1139">
        <v>1E-3</v>
      </c>
      <c r="R1139">
        <v>1E-3</v>
      </c>
      <c r="T1139">
        <v>49.087000000000003</v>
      </c>
      <c r="U1139">
        <v>5.0000000000000001E-3</v>
      </c>
      <c r="V1139">
        <v>0.13700000000000001</v>
      </c>
      <c r="W1139">
        <v>9.173</v>
      </c>
      <c r="X1139">
        <v>2.4E-2</v>
      </c>
      <c r="Y1139">
        <v>0.44400000000000001</v>
      </c>
    </row>
    <row r="1140" spans="1:25" x14ac:dyDescent="0.3">
      <c r="A1140" t="s">
        <v>4473</v>
      </c>
      <c r="B1140" t="s">
        <v>4474</v>
      </c>
      <c r="C1140" t="s">
        <v>4475</v>
      </c>
      <c r="D1140" s="1" t="str">
        <f t="shared" si="126"/>
        <v>21:1191</v>
      </c>
      <c r="E1140" s="1" t="str">
        <f t="shared" si="123"/>
        <v>21:0387</v>
      </c>
      <c r="F1140" t="s">
        <v>1974</v>
      </c>
      <c r="G1140" t="s">
        <v>4476</v>
      </c>
      <c r="I1140">
        <v>66.487675600000003</v>
      </c>
      <c r="J1140">
        <v>-88.691671299999996</v>
      </c>
      <c r="K1140" s="1" t="str">
        <f t="shared" si="127"/>
        <v>Till</v>
      </c>
      <c r="L1140" s="1" t="str">
        <f t="shared" si="125"/>
        <v>Grain Mount: 0.25 – 0.50 mm (carbon coated)</v>
      </c>
      <c r="M1140">
        <v>1</v>
      </c>
      <c r="N1140">
        <v>40.747999999999998</v>
      </c>
      <c r="O1140">
        <v>8.0000000000000002E-3</v>
      </c>
      <c r="P1140">
        <v>4.0000000000000001E-3</v>
      </c>
      <c r="R1140">
        <v>8.9999999999999993E-3</v>
      </c>
      <c r="T1140">
        <v>49.866999999999997</v>
      </c>
      <c r="U1140">
        <v>4.0000000000000001E-3</v>
      </c>
      <c r="V1140">
        <v>0.13700000000000001</v>
      </c>
      <c r="W1140">
        <v>8.4730000000000008</v>
      </c>
      <c r="X1140">
        <v>1.2999999999999999E-2</v>
      </c>
      <c r="Y1140">
        <v>0.42099999999999999</v>
      </c>
    </row>
    <row r="1141" spans="1:25" x14ac:dyDescent="0.3">
      <c r="A1141" t="s">
        <v>4477</v>
      </c>
      <c r="B1141" t="s">
        <v>4478</v>
      </c>
      <c r="C1141" t="s">
        <v>4479</v>
      </c>
      <c r="D1141" s="1" t="str">
        <f t="shared" si="126"/>
        <v>21:1191</v>
      </c>
      <c r="E1141" s="1" t="str">
        <f t="shared" si="123"/>
        <v>21:0387</v>
      </c>
      <c r="F1141" t="s">
        <v>1974</v>
      </c>
      <c r="G1141" t="s">
        <v>4480</v>
      </c>
      <c r="I1141">
        <v>66.487675600000003</v>
      </c>
      <c r="J1141">
        <v>-88.691671299999996</v>
      </c>
      <c r="K1141" s="1" t="str">
        <f t="shared" si="127"/>
        <v>Till</v>
      </c>
      <c r="L1141" s="1" t="str">
        <f t="shared" si="125"/>
        <v>Grain Mount: 0.25 – 0.50 mm (carbon coated)</v>
      </c>
      <c r="M1141">
        <v>1</v>
      </c>
      <c r="N1141">
        <v>41.441000000000003</v>
      </c>
      <c r="O1141">
        <v>1E-3</v>
      </c>
      <c r="P1141">
        <v>2E-3</v>
      </c>
      <c r="R1141">
        <v>1E-3</v>
      </c>
      <c r="T1141">
        <v>50.451999999999998</v>
      </c>
      <c r="U1141">
        <v>1E-3</v>
      </c>
      <c r="V1141">
        <v>0.13300000000000001</v>
      </c>
      <c r="W1141">
        <v>7.827</v>
      </c>
      <c r="X1141">
        <v>1.2999999999999999E-2</v>
      </c>
      <c r="Y1141">
        <v>0.41599999999999998</v>
      </c>
    </row>
    <row r="1142" spans="1:25" x14ac:dyDescent="0.3">
      <c r="A1142" t="s">
        <v>4481</v>
      </c>
      <c r="B1142" t="s">
        <v>4482</v>
      </c>
      <c r="C1142" t="s">
        <v>4483</v>
      </c>
      <c r="D1142" s="1" t="str">
        <f t="shared" si="126"/>
        <v>21:1191</v>
      </c>
      <c r="E1142" s="1" t="str">
        <f t="shared" si="123"/>
        <v>21:0387</v>
      </c>
      <c r="F1142" t="s">
        <v>1974</v>
      </c>
      <c r="G1142" t="s">
        <v>4484</v>
      </c>
      <c r="I1142">
        <v>66.487675600000003</v>
      </c>
      <c r="J1142">
        <v>-88.691671299999996</v>
      </c>
      <c r="K1142" s="1" t="str">
        <f t="shared" si="127"/>
        <v>Till</v>
      </c>
      <c r="L1142" s="1" t="str">
        <f t="shared" si="125"/>
        <v>Grain Mount: 0.25 – 0.50 mm (carbon coated)</v>
      </c>
      <c r="M1142">
        <v>1</v>
      </c>
      <c r="N1142">
        <v>40.515999999999998</v>
      </c>
      <c r="O1142">
        <v>2E-3</v>
      </c>
      <c r="P1142">
        <v>2E-3</v>
      </c>
      <c r="R1142">
        <v>1E-3</v>
      </c>
      <c r="T1142">
        <v>47.820999999999998</v>
      </c>
      <c r="U1142">
        <v>1E-3</v>
      </c>
      <c r="V1142">
        <v>0.13800000000000001</v>
      </c>
      <c r="W1142">
        <v>10.731</v>
      </c>
      <c r="X1142">
        <v>2.5000000000000001E-2</v>
      </c>
      <c r="Y1142">
        <v>0.30599999999999999</v>
      </c>
    </row>
    <row r="1143" spans="1:25" x14ac:dyDescent="0.3">
      <c r="A1143" t="s">
        <v>4485</v>
      </c>
      <c r="B1143" t="s">
        <v>4486</v>
      </c>
      <c r="C1143" t="s">
        <v>4487</v>
      </c>
      <c r="D1143" s="1" t="str">
        <f t="shared" si="126"/>
        <v>21:1191</v>
      </c>
      <c r="E1143" s="1" t="str">
        <f t="shared" ref="E1143:E1206" si="128">HYPERLINK("http://geochem.nrcan.gc.ca/cdogs/content/svy/svy210387_e.htm", "21:0387")</f>
        <v>21:0387</v>
      </c>
      <c r="F1143" t="s">
        <v>1974</v>
      </c>
      <c r="G1143" t="s">
        <v>4488</v>
      </c>
      <c r="I1143">
        <v>66.487675600000003</v>
      </c>
      <c r="J1143">
        <v>-88.691671299999996</v>
      </c>
      <c r="K1143" s="1" t="str">
        <f t="shared" si="127"/>
        <v>Till</v>
      </c>
      <c r="L1143" s="1" t="str">
        <f t="shared" si="125"/>
        <v>Grain Mount: 0.25 – 0.50 mm (carbon coated)</v>
      </c>
      <c r="M1143">
        <v>1</v>
      </c>
      <c r="N1143">
        <v>40.843000000000004</v>
      </c>
      <c r="O1143">
        <v>2E-3</v>
      </c>
      <c r="P1143">
        <v>1E-3</v>
      </c>
      <c r="R1143">
        <v>3.0000000000000001E-3</v>
      </c>
      <c r="T1143">
        <v>49.978000000000002</v>
      </c>
      <c r="U1143">
        <v>3.0000000000000001E-3</v>
      </c>
      <c r="V1143">
        <v>0.12</v>
      </c>
      <c r="W1143">
        <v>8.56</v>
      </c>
      <c r="X1143">
        <v>1.7000000000000001E-2</v>
      </c>
      <c r="Y1143">
        <v>0.46899999999999997</v>
      </c>
    </row>
    <row r="1144" spans="1:25" x14ac:dyDescent="0.3">
      <c r="A1144" t="s">
        <v>4489</v>
      </c>
      <c r="B1144" t="s">
        <v>4490</v>
      </c>
      <c r="C1144" t="s">
        <v>4491</v>
      </c>
      <c r="D1144" s="1" t="str">
        <f t="shared" si="126"/>
        <v>21:1191</v>
      </c>
      <c r="E1144" s="1" t="str">
        <f t="shared" si="128"/>
        <v>21:0387</v>
      </c>
      <c r="F1144" t="s">
        <v>1974</v>
      </c>
      <c r="G1144" t="s">
        <v>4492</v>
      </c>
      <c r="I1144">
        <v>66.487675600000003</v>
      </c>
      <c r="J1144">
        <v>-88.691671299999996</v>
      </c>
      <c r="K1144" s="1" t="str">
        <f t="shared" si="127"/>
        <v>Till</v>
      </c>
      <c r="L1144" s="1" t="str">
        <f t="shared" si="125"/>
        <v>Grain Mount: 0.25 – 0.50 mm (carbon coated)</v>
      </c>
      <c r="M1144">
        <v>1</v>
      </c>
      <c r="N1144">
        <v>40.604999999999997</v>
      </c>
      <c r="O1144">
        <v>1E-3</v>
      </c>
      <c r="P1144">
        <v>1E-3</v>
      </c>
      <c r="R1144">
        <v>1E-3</v>
      </c>
      <c r="T1144">
        <v>48.393000000000001</v>
      </c>
      <c r="U1144">
        <v>1E-3</v>
      </c>
      <c r="V1144">
        <v>0.156</v>
      </c>
      <c r="W1144">
        <v>9.9879999999999995</v>
      </c>
      <c r="X1144">
        <v>2.5999999999999999E-2</v>
      </c>
      <c r="Y1144">
        <v>0.46200000000000002</v>
      </c>
    </row>
    <row r="1145" spans="1:25" x14ac:dyDescent="0.3">
      <c r="A1145" t="s">
        <v>4493</v>
      </c>
      <c r="B1145" t="s">
        <v>4494</v>
      </c>
      <c r="C1145" t="s">
        <v>4495</v>
      </c>
      <c r="D1145" s="1" t="str">
        <f t="shared" si="126"/>
        <v>21:1191</v>
      </c>
      <c r="E1145" s="1" t="str">
        <f t="shared" si="128"/>
        <v>21:0387</v>
      </c>
      <c r="F1145" t="s">
        <v>1974</v>
      </c>
      <c r="G1145" t="s">
        <v>4496</v>
      </c>
      <c r="I1145">
        <v>66.487675600000003</v>
      </c>
      <c r="J1145">
        <v>-88.691671299999996</v>
      </c>
      <c r="K1145" s="1" t="str">
        <f t="shared" si="127"/>
        <v>Till</v>
      </c>
      <c r="L1145" s="1" t="str">
        <f t="shared" si="125"/>
        <v>Grain Mount: 0.25 – 0.50 mm (carbon coated)</v>
      </c>
      <c r="M1145">
        <v>1</v>
      </c>
      <c r="N1145">
        <v>40.436</v>
      </c>
      <c r="O1145">
        <v>3.0000000000000001E-3</v>
      </c>
      <c r="P1145">
        <v>1E-3</v>
      </c>
      <c r="R1145">
        <v>1E-3</v>
      </c>
      <c r="T1145">
        <v>48.353000000000002</v>
      </c>
      <c r="U1145">
        <v>1E-3</v>
      </c>
      <c r="V1145">
        <v>0.16900000000000001</v>
      </c>
      <c r="W1145">
        <v>10.17</v>
      </c>
      <c r="X1145">
        <v>1.7999999999999999E-2</v>
      </c>
      <c r="Y1145">
        <v>0.38600000000000001</v>
      </c>
    </row>
    <row r="1146" spans="1:25" x14ac:dyDescent="0.3">
      <c r="A1146" t="s">
        <v>4497</v>
      </c>
      <c r="B1146" t="s">
        <v>4498</v>
      </c>
      <c r="C1146" t="s">
        <v>4499</v>
      </c>
      <c r="D1146" s="1" t="str">
        <f t="shared" si="126"/>
        <v>21:1191</v>
      </c>
      <c r="E1146" s="1" t="str">
        <f t="shared" si="128"/>
        <v>21:0387</v>
      </c>
      <c r="F1146" t="s">
        <v>1974</v>
      </c>
      <c r="G1146" t="s">
        <v>4500</v>
      </c>
      <c r="I1146">
        <v>66.487675600000003</v>
      </c>
      <c r="J1146">
        <v>-88.691671299999996</v>
      </c>
      <c r="K1146" s="1" t="str">
        <f t="shared" si="127"/>
        <v>Till</v>
      </c>
      <c r="L1146" s="1" t="str">
        <f t="shared" si="125"/>
        <v>Grain Mount: 0.25 – 0.50 mm (carbon coated)</v>
      </c>
      <c r="M1146">
        <v>1</v>
      </c>
      <c r="N1146">
        <v>40.877000000000002</v>
      </c>
      <c r="O1146">
        <v>1E-3</v>
      </c>
      <c r="P1146">
        <v>2E-3</v>
      </c>
      <c r="R1146">
        <v>1E-3</v>
      </c>
      <c r="T1146">
        <v>49.860999999999997</v>
      </c>
      <c r="U1146">
        <v>5.0000000000000001E-3</v>
      </c>
      <c r="V1146">
        <v>0.16700000000000001</v>
      </c>
      <c r="W1146">
        <v>8.1720000000000006</v>
      </c>
      <c r="X1146">
        <v>2.3E-2</v>
      </c>
      <c r="Y1146">
        <v>0.45400000000000001</v>
      </c>
    </row>
    <row r="1147" spans="1:25" x14ac:dyDescent="0.3">
      <c r="A1147" t="s">
        <v>4501</v>
      </c>
      <c r="B1147" t="s">
        <v>4502</v>
      </c>
      <c r="C1147" t="s">
        <v>4503</v>
      </c>
      <c r="D1147" s="1" t="str">
        <f t="shared" si="126"/>
        <v>21:1191</v>
      </c>
      <c r="E1147" s="1" t="str">
        <f t="shared" si="128"/>
        <v>21:0387</v>
      </c>
      <c r="F1147" t="s">
        <v>1974</v>
      </c>
      <c r="G1147" t="s">
        <v>4504</v>
      </c>
      <c r="I1147">
        <v>66.487675600000003</v>
      </c>
      <c r="J1147">
        <v>-88.691671299999996</v>
      </c>
      <c r="K1147" s="1" t="str">
        <f t="shared" si="127"/>
        <v>Till</v>
      </c>
      <c r="L1147" s="1" t="str">
        <f t="shared" si="125"/>
        <v>Grain Mount: 0.25 – 0.50 mm (carbon coated)</v>
      </c>
      <c r="M1147">
        <v>1</v>
      </c>
      <c r="N1147">
        <v>39.773000000000003</v>
      </c>
      <c r="O1147">
        <v>8.0000000000000002E-3</v>
      </c>
      <c r="P1147">
        <v>1E-3</v>
      </c>
      <c r="R1147">
        <v>6.0000000000000001E-3</v>
      </c>
      <c r="T1147">
        <v>45.765000000000001</v>
      </c>
      <c r="U1147">
        <v>3.0000000000000001E-3</v>
      </c>
      <c r="V1147">
        <v>0.187</v>
      </c>
      <c r="W1147">
        <v>13.243</v>
      </c>
      <c r="X1147">
        <v>2.3E-2</v>
      </c>
      <c r="Y1147">
        <v>0.378</v>
      </c>
    </row>
    <row r="1148" spans="1:25" x14ac:dyDescent="0.3">
      <c r="A1148" t="s">
        <v>4505</v>
      </c>
      <c r="B1148" t="s">
        <v>4506</v>
      </c>
      <c r="C1148" t="s">
        <v>4507</v>
      </c>
      <c r="D1148" s="1" t="str">
        <f t="shared" si="126"/>
        <v>21:1191</v>
      </c>
      <c r="E1148" s="1" t="str">
        <f t="shared" si="128"/>
        <v>21:0387</v>
      </c>
      <c r="F1148" t="s">
        <v>1974</v>
      </c>
      <c r="G1148" t="s">
        <v>4508</v>
      </c>
      <c r="I1148">
        <v>66.487675600000003</v>
      </c>
      <c r="J1148">
        <v>-88.691671299999996</v>
      </c>
      <c r="K1148" s="1" t="str">
        <f t="shared" si="127"/>
        <v>Till</v>
      </c>
      <c r="L1148" s="1" t="str">
        <f t="shared" si="125"/>
        <v>Grain Mount: 0.25 – 0.50 mm (carbon coated)</v>
      </c>
      <c r="M1148">
        <v>1</v>
      </c>
      <c r="N1148">
        <v>40.636000000000003</v>
      </c>
      <c r="O1148">
        <v>1E-3</v>
      </c>
      <c r="P1148">
        <v>1E-3</v>
      </c>
      <c r="R1148">
        <v>1.4E-2</v>
      </c>
      <c r="T1148">
        <v>49.162999999999997</v>
      </c>
      <c r="U1148">
        <v>1E-3</v>
      </c>
      <c r="V1148">
        <v>0.17899999999999999</v>
      </c>
      <c r="W1148">
        <v>9.2420000000000009</v>
      </c>
      <c r="X1148">
        <v>2.4E-2</v>
      </c>
      <c r="Y1148">
        <v>0.247</v>
      </c>
    </row>
    <row r="1149" spans="1:25" x14ac:dyDescent="0.3">
      <c r="A1149" t="s">
        <v>4509</v>
      </c>
      <c r="B1149" t="s">
        <v>4510</v>
      </c>
      <c r="C1149" t="s">
        <v>4511</v>
      </c>
      <c r="D1149" s="1" t="str">
        <f t="shared" si="126"/>
        <v>21:1191</v>
      </c>
      <c r="E1149" s="1" t="str">
        <f t="shared" si="128"/>
        <v>21:0387</v>
      </c>
      <c r="F1149" t="s">
        <v>1974</v>
      </c>
      <c r="G1149" t="s">
        <v>4512</v>
      </c>
      <c r="I1149">
        <v>66.487675600000003</v>
      </c>
      <c r="J1149">
        <v>-88.691671299999996</v>
      </c>
      <c r="K1149" s="1" t="str">
        <f t="shared" si="127"/>
        <v>Till</v>
      </c>
      <c r="L1149" s="1" t="str">
        <f t="shared" si="125"/>
        <v>Grain Mount: 0.25 – 0.50 mm (carbon coated)</v>
      </c>
      <c r="M1149">
        <v>1</v>
      </c>
      <c r="N1149">
        <v>40.634999999999998</v>
      </c>
      <c r="O1149">
        <v>3.0000000000000001E-3</v>
      </c>
      <c r="P1149">
        <v>1E-3</v>
      </c>
      <c r="R1149">
        <v>4.0000000000000001E-3</v>
      </c>
      <c r="T1149">
        <v>48.872</v>
      </c>
      <c r="U1149">
        <v>8.9999999999999993E-3</v>
      </c>
      <c r="V1149">
        <v>0.13500000000000001</v>
      </c>
      <c r="W1149">
        <v>9.52</v>
      </c>
      <c r="X1149">
        <v>0.01</v>
      </c>
      <c r="Y1149">
        <v>0.434</v>
      </c>
    </row>
    <row r="1150" spans="1:25" x14ac:dyDescent="0.3">
      <c r="A1150" t="s">
        <v>4513</v>
      </c>
      <c r="B1150" t="s">
        <v>4514</v>
      </c>
      <c r="C1150" t="s">
        <v>4515</v>
      </c>
      <c r="D1150" s="1" t="str">
        <f t="shared" si="126"/>
        <v>21:1191</v>
      </c>
      <c r="E1150" s="1" t="str">
        <f t="shared" si="128"/>
        <v>21:0387</v>
      </c>
      <c r="F1150" t="s">
        <v>1974</v>
      </c>
      <c r="G1150" t="s">
        <v>4516</v>
      </c>
      <c r="I1150">
        <v>66.487675600000003</v>
      </c>
      <c r="J1150">
        <v>-88.691671299999996</v>
      </c>
      <c r="K1150" s="1" t="str">
        <f t="shared" si="127"/>
        <v>Till</v>
      </c>
      <c r="L1150" s="1" t="str">
        <f t="shared" si="125"/>
        <v>Grain Mount: 0.25 – 0.50 mm (carbon coated)</v>
      </c>
      <c r="M1150">
        <v>1</v>
      </c>
      <c r="N1150">
        <v>40.75</v>
      </c>
      <c r="O1150">
        <v>1E-3</v>
      </c>
      <c r="P1150">
        <v>1E-3</v>
      </c>
      <c r="R1150">
        <v>1E-3</v>
      </c>
      <c r="T1150">
        <v>48.3</v>
      </c>
      <c r="U1150">
        <v>1E-3</v>
      </c>
      <c r="V1150">
        <v>0.14399999999999999</v>
      </c>
      <c r="W1150">
        <v>10.565</v>
      </c>
      <c r="X1150">
        <v>1.9E-2</v>
      </c>
      <c r="Y1150">
        <v>0.41099999999999998</v>
      </c>
    </row>
    <row r="1151" spans="1:25" x14ac:dyDescent="0.3">
      <c r="A1151" t="s">
        <v>4517</v>
      </c>
      <c r="B1151" t="s">
        <v>4518</v>
      </c>
      <c r="C1151" t="s">
        <v>4519</v>
      </c>
      <c r="D1151" s="1" t="str">
        <f t="shared" si="126"/>
        <v>21:1191</v>
      </c>
      <c r="E1151" s="1" t="str">
        <f t="shared" si="128"/>
        <v>21:0387</v>
      </c>
      <c r="F1151" t="s">
        <v>1974</v>
      </c>
      <c r="G1151" t="s">
        <v>4520</v>
      </c>
      <c r="I1151">
        <v>66.487675600000003</v>
      </c>
      <c r="J1151">
        <v>-88.691671299999996</v>
      </c>
      <c r="K1151" s="1" t="str">
        <f t="shared" si="127"/>
        <v>Till</v>
      </c>
      <c r="L1151" s="1" t="str">
        <f t="shared" si="125"/>
        <v>Grain Mount: 0.25 – 0.50 mm (carbon coated)</v>
      </c>
      <c r="M1151">
        <v>1</v>
      </c>
      <c r="N1151">
        <v>40.356999999999999</v>
      </c>
      <c r="O1151">
        <v>1E-3</v>
      </c>
      <c r="P1151">
        <v>1E-3</v>
      </c>
      <c r="R1151">
        <v>5.0000000000000001E-3</v>
      </c>
      <c r="T1151">
        <v>48.006</v>
      </c>
      <c r="U1151">
        <v>1E-3</v>
      </c>
      <c r="V1151">
        <v>0.17599999999999999</v>
      </c>
      <c r="W1151">
        <v>10.941000000000001</v>
      </c>
      <c r="X1151">
        <v>2.1000000000000001E-2</v>
      </c>
      <c r="Y1151">
        <v>0.39600000000000002</v>
      </c>
    </row>
    <row r="1152" spans="1:25" x14ac:dyDescent="0.3">
      <c r="A1152" t="s">
        <v>4521</v>
      </c>
      <c r="B1152" t="s">
        <v>4522</v>
      </c>
      <c r="C1152" t="s">
        <v>4523</v>
      </c>
      <c r="D1152" s="1" t="str">
        <f t="shared" si="126"/>
        <v>21:1191</v>
      </c>
      <c r="E1152" s="1" t="str">
        <f t="shared" si="128"/>
        <v>21:0387</v>
      </c>
      <c r="F1152" t="s">
        <v>1974</v>
      </c>
      <c r="G1152" t="s">
        <v>4524</v>
      </c>
      <c r="I1152">
        <v>66.487675600000003</v>
      </c>
      <c r="J1152">
        <v>-88.691671299999996</v>
      </c>
      <c r="K1152" s="1" t="str">
        <f t="shared" si="127"/>
        <v>Till</v>
      </c>
      <c r="L1152" s="1" t="str">
        <f t="shared" si="125"/>
        <v>Grain Mount: 0.25 – 0.50 mm (carbon coated)</v>
      </c>
      <c r="M1152">
        <v>1</v>
      </c>
      <c r="N1152">
        <v>41.28</v>
      </c>
      <c r="O1152">
        <v>4.0000000000000001E-3</v>
      </c>
      <c r="P1152">
        <v>1E-3</v>
      </c>
      <c r="R1152">
        <v>1.2999999999999999E-2</v>
      </c>
      <c r="T1152">
        <v>50.936</v>
      </c>
      <c r="U1152">
        <v>1E-3</v>
      </c>
      <c r="V1152">
        <v>0.13800000000000001</v>
      </c>
      <c r="W1152">
        <v>7.0170000000000003</v>
      </c>
      <c r="X1152">
        <v>1.7000000000000001E-2</v>
      </c>
      <c r="Y1152">
        <v>0.46</v>
      </c>
    </row>
    <row r="1153" spans="1:25" x14ac:dyDescent="0.3">
      <c r="A1153" t="s">
        <v>4525</v>
      </c>
      <c r="B1153" t="s">
        <v>4526</v>
      </c>
      <c r="C1153" t="s">
        <v>4527</v>
      </c>
      <c r="D1153" s="1" t="str">
        <f t="shared" si="126"/>
        <v>21:1191</v>
      </c>
      <c r="E1153" s="1" t="str">
        <f t="shared" si="128"/>
        <v>21:0387</v>
      </c>
      <c r="F1153" t="s">
        <v>1974</v>
      </c>
      <c r="G1153" t="s">
        <v>4528</v>
      </c>
      <c r="I1153">
        <v>66.487675600000003</v>
      </c>
      <c r="J1153">
        <v>-88.691671299999996</v>
      </c>
      <c r="K1153" s="1" t="str">
        <f t="shared" si="127"/>
        <v>Till</v>
      </c>
      <c r="L1153" s="1" t="str">
        <f t="shared" si="125"/>
        <v>Grain Mount: 0.25 – 0.50 mm (carbon coated)</v>
      </c>
      <c r="M1153">
        <v>1</v>
      </c>
      <c r="N1153">
        <v>40.713999999999999</v>
      </c>
      <c r="O1153">
        <v>1E-3</v>
      </c>
      <c r="P1153">
        <v>1E-3</v>
      </c>
      <c r="R1153">
        <v>4.0000000000000001E-3</v>
      </c>
      <c r="T1153">
        <v>47.698999999999998</v>
      </c>
      <c r="U1153">
        <v>2E-3</v>
      </c>
      <c r="V1153">
        <v>0.17399999999999999</v>
      </c>
      <c r="W1153">
        <v>11.207000000000001</v>
      </c>
      <c r="X1153">
        <v>2.7E-2</v>
      </c>
      <c r="Y1153">
        <v>0.35799999999999998</v>
      </c>
    </row>
    <row r="1154" spans="1:25" x14ac:dyDescent="0.3">
      <c r="A1154" t="s">
        <v>4529</v>
      </c>
      <c r="B1154" t="s">
        <v>4530</v>
      </c>
      <c r="C1154" t="s">
        <v>4531</v>
      </c>
      <c r="D1154" s="1" t="str">
        <f t="shared" si="126"/>
        <v>21:1191</v>
      </c>
      <c r="E1154" s="1" t="str">
        <f t="shared" si="128"/>
        <v>21:0387</v>
      </c>
      <c r="F1154" t="s">
        <v>1974</v>
      </c>
      <c r="G1154" t="s">
        <v>4532</v>
      </c>
      <c r="I1154">
        <v>66.487675600000003</v>
      </c>
      <c r="J1154">
        <v>-88.691671299999996</v>
      </c>
      <c r="K1154" s="1" t="str">
        <f t="shared" si="127"/>
        <v>Till</v>
      </c>
      <c r="L1154" s="1" t="str">
        <f t="shared" si="125"/>
        <v>Grain Mount: 0.25 – 0.50 mm (carbon coated)</v>
      </c>
      <c r="M1154">
        <v>1</v>
      </c>
      <c r="N1154">
        <v>40.981000000000002</v>
      </c>
      <c r="O1154">
        <v>4.0000000000000001E-3</v>
      </c>
      <c r="P1154">
        <v>1E-3</v>
      </c>
      <c r="R1154">
        <v>2E-3</v>
      </c>
      <c r="T1154">
        <v>50.279000000000003</v>
      </c>
      <c r="U1154">
        <v>1E-3</v>
      </c>
      <c r="V1154">
        <v>0.14599999999999999</v>
      </c>
      <c r="W1154">
        <v>7.8369999999999997</v>
      </c>
      <c r="X1154">
        <v>1.6E-2</v>
      </c>
      <c r="Y1154">
        <v>0.43099999999999999</v>
      </c>
    </row>
    <row r="1155" spans="1:25" x14ac:dyDescent="0.3">
      <c r="A1155" t="s">
        <v>4533</v>
      </c>
      <c r="B1155" t="s">
        <v>4534</v>
      </c>
      <c r="C1155" t="s">
        <v>4535</v>
      </c>
      <c r="D1155" s="1" t="str">
        <f t="shared" si="126"/>
        <v>21:1191</v>
      </c>
      <c r="E1155" s="1" t="str">
        <f t="shared" si="128"/>
        <v>21:0387</v>
      </c>
      <c r="F1155" t="s">
        <v>1974</v>
      </c>
      <c r="G1155" t="s">
        <v>4536</v>
      </c>
      <c r="I1155">
        <v>66.487675600000003</v>
      </c>
      <c r="J1155">
        <v>-88.691671299999996</v>
      </c>
      <c r="K1155" s="1" t="str">
        <f t="shared" si="127"/>
        <v>Till</v>
      </c>
      <c r="L1155" s="1" t="str">
        <f t="shared" si="125"/>
        <v>Grain Mount: 0.25 – 0.50 mm (carbon coated)</v>
      </c>
      <c r="M1155">
        <v>1</v>
      </c>
      <c r="N1155">
        <v>40.523000000000003</v>
      </c>
      <c r="O1155">
        <v>1.2E-2</v>
      </c>
      <c r="P1155">
        <v>1E-3</v>
      </c>
      <c r="R1155">
        <v>7.0000000000000001E-3</v>
      </c>
      <c r="T1155">
        <v>48.822000000000003</v>
      </c>
      <c r="U1155">
        <v>1E-3</v>
      </c>
      <c r="V1155">
        <v>0.129</v>
      </c>
      <c r="W1155">
        <v>9.5060000000000002</v>
      </c>
      <c r="X1155">
        <v>1.6E-2</v>
      </c>
      <c r="Y1155">
        <v>0.39900000000000002</v>
      </c>
    </row>
    <row r="1156" spans="1:25" x14ac:dyDescent="0.3">
      <c r="A1156" t="s">
        <v>4537</v>
      </c>
      <c r="B1156" t="s">
        <v>4538</v>
      </c>
      <c r="C1156" t="s">
        <v>4539</v>
      </c>
      <c r="D1156" s="1" t="str">
        <f t="shared" si="126"/>
        <v>21:1191</v>
      </c>
      <c r="E1156" s="1" t="str">
        <f t="shared" si="128"/>
        <v>21:0387</v>
      </c>
      <c r="F1156" t="s">
        <v>1974</v>
      </c>
      <c r="G1156" t="s">
        <v>4540</v>
      </c>
      <c r="I1156">
        <v>66.487675600000003</v>
      </c>
      <c r="J1156">
        <v>-88.691671299999996</v>
      </c>
      <c r="K1156" s="1" t="str">
        <f t="shared" si="127"/>
        <v>Till</v>
      </c>
      <c r="L1156" s="1" t="str">
        <f t="shared" si="125"/>
        <v>Grain Mount: 0.25 – 0.50 mm (carbon coated)</v>
      </c>
      <c r="M1156">
        <v>1</v>
      </c>
      <c r="N1156">
        <v>39.799999999999997</v>
      </c>
      <c r="O1156">
        <v>7.0000000000000001E-3</v>
      </c>
      <c r="P1156">
        <v>2E-3</v>
      </c>
      <c r="R1156">
        <v>1E-3</v>
      </c>
      <c r="T1156">
        <v>46.005000000000003</v>
      </c>
      <c r="U1156">
        <v>3.0000000000000001E-3</v>
      </c>
      <c r="V1156">
        <v>0.23599999999999999</v>
      </c>
      <c r="W1156">
        <v>13.305</v>
      </c>
      <c r="X1156">
        <v>3.4000000000000002E-2</v>
      </c>
      <c r="Y1156">
        <v>0.248</v>
      </c>
    </row>
    <row r="1157" spans="1:25" x14ac:dyDescent="0.3">
      <c r="A1157" t="s">
        <v>4541</v>
      </c>
      <c r="B1157" t="s">
        <v>4542</v>
      </c>
      <c r="C1157" t="s">
        <v>4543</v>
      </c>
      <c r="D1157" s="1" t="str">
        <f t="shared" si="126"/>
        <v>21:1191</v>
      </c>
      <c r="E1157" s="1" t="str">
        <f t="shared" si="128"/>
        <v>21:0387</v>
      </c>
      <c r="F1157" t="s">
        <v>1974</v>
      </c>
      <c r="G1157" t="s">
        <v>4544</v>
      </c>
      <c r="I1157">
        <v>66.487675600000003</v>
      </c>
      <c r="J1157">
        <v>-88.691671299999996</v>
      </c>
      <c r="K1157" s="1" t="str">
        <f t="shared" si="127"/>
        <v>Till</v>
      </c>
      <c r="L1157" s="1" t="str">
        <f t="shared" si="125"/>
        <v>Grain Mount: 0.25 – 0.50 mm (carbon coated)</v>
      </c>
      <c r="M1157">
        <v>1</v>
      </c>
      <c r="N1157">
        <v>40.206000000000003</v>
      </c>
      <c r="O1157">
        <v>1E-3</v>
      </c>
      <c r="P1157">
        <v>2E-3</v>
      </c>
      <c r="R1157">
        <v>2E-3</v>
      </c>
      <c r="T1157">
        <v>46.576000000000001</v>
      </c>
      <c r="U1157">
        <v>6.0000000000000001E-3</v>
      </c>
      <c r="V1157">
        <v>0.26500000000000001</v>
      </c>
      <c r="W1157">
        <v>12.731999999999999</v>
      </c>
      <c r="X1157">
        <v>1.7000000000000001E-2</v>
      </c>
      <c r="Y1157">
        <v>0.17799999999999999</v>
      </c>
    </row>
    <row r="1158" spans="1:25" x14ac:dyDescent="0.3">
      <c r="A1158" t="s">
        <v>4545</v>
      </c>
      <c r="B1158" t="s">
        <v>4546</v>
      </c>
      <c r="C1158" t="s">
        <v>4547</v>
      </c>
      <c r="D1158" s="1" t="str">
        <f t="shared" si="126"/>
        <v>21:1191</v>
      </c>
      <c r="E1158" s="1" t="str">
        <f t="shared" si="128"/>
        <v>21:0387</v>
      </c>
      <c r="F1158" t="s">
        <v>1974</v>
      </c>
      <c r="G1158" t="s">
        <v>4548</v>
      </c>
      <c r="I1158">
        <v>66.487675600000003</v>
      </c>
      <c r="J1158">
        <v>-88.691671299999996</v>
      </c>
      <c r="K1158" s="1" t="str">
        <f t="shared" si="127"/>
        <v>Till</v>
      </c>
      <c r="L1158" s="1" t="str">
        <f t="shared" si="125"/>
        <v>Grain Mount: 0.25 – 0.50 mm (carbon coated)</v>
      </c>
      <c r="M1158">
        <v>1</v>
      </c>
      <c r="N1158">
        <v>40.784999999999997</v>
      </c>
      <c r="O1158">
        <v>2E-3</v>
      </c>
      <c r="P1158">
        <v>1E-3</v>
      </c>
      <c r="R1158">
        <v>1E-3</v>
      </c>
      <c r="T1158">
        <v>49.433999999999997</v>
      </c>
      <c r="U1158">
        <v>1E-3</v>
      </c>
      <c r="V1158">
        <v>0.16900000000000001</v>
      </c>
      <c r="W1158">
        <v>8.9710000000000001</v>
      </c>
      <c r="X1158">
        <v>2.4E-2</v>
      </c>
      <c r="Y1158">
        <v>0.38600000000000001</v>
      </c>
    </row>
    <row r="1159" spans="1:25" x14ac:dyDescent="0.3">
      <c r="A1159" t="s">
        <v>4549</v>
      </c>
      <c r="B1159" t="s">
        <v>4550</v>
      </c>
      <c r="C1159" t="s">
        <v>4551</v>
      </c>
      <c r="D1159" s="1" t="str">
        <f t="shared" si="126"/>
        <v>21:1191</v>
      </c>
      <c r="E1159" s="1" t="str">
        <f t="shared" si="128"/>
        <v>21:0387</v>
      </c>
      <c r="F1159" t="s">
        <v>1984</v>
      </c>
      <c r="G1159" t="s">
        <v>4552</v>
      </c>
      <c r="I1159">
        <v>66.191118599999996</v>
      </c>
      <c r="J1159">
        <v>-86.674583299999995</v>
      </c>
      <c r="K1159" s="1" t="str">
        <f t="shared" si="127"/>
        <v>Till</v>
      </c>
      <c r="L1159" s="1" t="str">
        <f t="shared" si="125"/>
        <v>Grain Mount: 0.25 – 0.50 mm (carbon coated)</v>
      </c>
      <c r="M1159">
        <v>1</v>
      </c>
      <c r="N1159">
        <v>40.072000000000003</v>
      </c>
      <c r="O1159">
        <v>4.0000000000000001E-3</v>
      </c>
      <c r="P1159">
        <v>1E-3</v>
      </c>
      <c r="R1159">
        <v>1.0999999999999999E-2</v>
      </c>
      <c r="T1159">
        <v>46.365000000000002</v>
      </c>
      <c r="U1159">
        <v>1E-3</v>
      </c>
      <c r="V1159">
        <v>0.19700000000000001</v>
      </c>
      <c r="W1159">
        <v>12.586</v>
      </c>
      <c r="X1159">
        <v>2.3E-2</v>
      </c>
      <c r="Y1159">
        <v>0.36499999999999999</v>
      </c>
    </row>
    <row r="1160" spans="1:25" x14ac:dyDescent="0.3">
      <c r="A1160" t="s">
        <v>4553</v>
      </c>
      <c r="B1160" t="s">
        <v>4554</v>
      </c>
      <c r="C1160" t="s">
        <v>4555</v>
      </c>
      <c r="D1160" s="1" t="str">
        <f t="shared" si="126"/>
        <v>21:1191</v>
      </c>
      <c r="E1160" s="1" t="str">
        <f t="shared" si="128"/>
        <v>21:0387</v>
      </c>
      <c r="F1160" t="s">
        <v>1984</v>
      </c>
      <c r="G1160" t="s">
        <v>4556</v>
      </c>
      <c r="I1160">
        <v>66.191118599999996</v>
      </c>
      <c r="J1160">
        <v>-86.674583299999995</v>
      </c>
      <c r="K1160" s="1" t="str">
        <f t="shared" si="127"/>
        <v>Till</v>
      </c>
      <c r="L1160" s="1" t="str">
        <f t="shared" si="125"/>
        <v>Grain Mount: 0.25 – 0.50 mm (carbon coated)</v>
      </c>
      <c r="M1160">
        <v>1</v>
      </c>
      <c r="N1160">
        <v>40.347000000000001</v>
      </c>
      <c r="O1160">
        <v>1E-3</v>
      </c>
      <c r="P1160">
        <v>1E-3</v>
      </c>
      <c r="R1160">
        <v>1E-3</v>
      </c>
      <c r="T1160">
        <v>47.052</v>
      </c>
      <c r="U1160">
        <v>1E-3</v>
      </c>
      <c r="V1160">
        <v>0.22600000000000001</v>
      </c>
      <c r="W1160">
        <v>11.654999999999999</v>
      </c>
      <c r="X1160">
        <v>2.1999999999999999E-2</v>
      </c>
      <c r="Y1160">
        <v>0.38500000000000001</v>
      </c>
    </row>
    <row r="1161" spans="1:25" x14ac:dyDescent="0.3">
      <c r="A1161" t="s">
        <v>4557</v>
      </c>
      <c r="B1161" t="s">
        <v>4558</v>
      </c>
      <c r="C1161" t="s">
        <v>4559</v>
      </c>
      <c r="D1161" s="1" t="str">
        <f t="shared" si="126"/>
        <v>21:1191</v>
      </c>
      <c r="E1161" s="1" t="str">
        <f t="shared" si="128"/>
        <v>21:0387</v>
      </c>
      <c r="F1161" t="s">
        <v>1984</v>
      </c>
      <c r="G1161" t="s">
        <v>4560</v>
      </c>
      <c r="I1161">
        <v>66.191118599999996</v>
      </c>
      <c r="J1161">
        <v>-86.674583299999995</v>
      </c>
      <c r="K1161" s="1" t="str">
        <f t="shared" si="127"/>
        <v>Till</v>
      </c>
      <c r="L1161" s="1" t="str">
        <f t="shared" si="125"/>
        <v>Grain Mount: 0.25 – 0.50 mm (carbon coated)</v>
      </c>
      <c r="M1161">
        <v>1</v>
      </c>
      <c r="N1161">
        <v>40.872</v>
      </c>
      <c r="O1161">
        <v>4.0000000000000001E-3</v>
      </c>
      <c r="P1161">
        <v>1E-3</v>
      </c>
      <c r="R1161">
        <v>2E-3</v>
      </c>
      <c r="T1161">
        <v>49.121000000000002</v>
      </c>
      <c r="U1161">
        <v>1E-3</v>
      </c>
      <c r="V1161">
        <v>0.127</v>
      </c>
      <c r="W1161">
        <v>9.2080000000000002</v>
      </c>
      <c r="X1161">
        <v>1.9E-2</v>
      </c>
      <c r="Y1161">
        <v>0.51</v>
      </c>
    </row>
    <row r="1162" spans="1:25" x14ac:dyDescent="0.3">
      <c r="A1162" t="s">
        <v>4561</v>
      </c>
      <c r="B1162" t="s">
        <v>4562</v>
      </c>
      <c r="C1162" t="s">
        <v>4563</v>
      </c>
      <c r="D1162" s="1" t="str">
        <f t="shared" si="126"/>
        <v>21:1191</v>
      </c>
      <c r="E1162" s="1" t="str">
        <f t="shared" si="128"/>
        <v>21:0387</v>
      </c>
      <c r="F1162" t="s">
        <v>1984</v>
      </c>
      <c r="G1162" t="s">
        <v>4564</v>
      </c>
      <c r="I1162">
        <v>66.191118599999996</v>
      </c>
      <c r="J1162">
        <v>-86.674583299999995</v>
      </c>
      <c r="K1162" s="1" t="str">
        <f t="shared" si="127"/>
        <v>Till</v>
      </c>
      <c r="L1162" s="1" t="str">
        <f t="shared" si="125"/>
        <v>Grain Mount: 0.25 – 0.50 mm (carbon coated)</v>
      </c>
      <c r="M1162">
        <v>1</v>
      </c>
      <c r="N1162">
        <v>41.014000000000003</v>
      </c>
      <c r="O1162">
        <v>6.0000000000000001E-3</v>
      </c>
      <c r="P1162">
        <v>1E-3</v>
      </c>
      <c r="R1162">
        <v>1E-3</v>
      </c>
      <c r="T1162">
        <v>49.685000000000002</v>
      </c>
      <c r="U1162">
        <v>3.0000000000000001E-3</v>
      </c>
      <c r="V1162">
        <v>0.109</v>
      </c>
      <c r="W1162">
        <v>8.391</v>
      </c>
      <c r="X1162">
        <v>2.7E-2</v>
      </c>
      <c r="Y1162">
        <v>0.76600000000000001</v>
      </c>
    </row>
    <row r="1163" spans="1:25" x14ac:dyDescent="0.3">
      <c r="A1163" t="s">
        <v>4565</v>
      </c>
      <c r="B1163" t="s">
        <v>4566</v>
      </c>
      <c r="C1163" t="s">
        <v>4567</v>
      </c>
      <c r="D1163" s="1" t="str">
        <f t="shared" si="126"/>
        <v>21:1191</v>
      </c>
      <c r="E1163" s="1" t="str">
        <f t="shared" si="128"/>
        <v>21:0387</v>
      </c>
      <c r="F1163" t="s">
        <v>1984</v>
      </c>
      <c r="G1163" t="s">
        <v>4568</v>
      </c>
      <c r="I1163">
        <v>66.191118599999996</v>
      </c>
      <c r="J1163">
        <v>-86.674583299999995</v>
      </c>
      <c r="K1163" s="1" t="str">
        <f t="shared" si="127"/>
        <v>Till</v>
      </c>
      <c r="L1163" s="1" t="str">
        <f t="shared" si="125"/>
        <v>Grain Mount: 0.25 – 0.50 mm (carbon coated)</v>
      </c>
      <c r="M1163">
        <v>1</v>
      </c>
      <c r="N1163">
        <v>40.133000000000003</v>
      </c>
      <c r="O1163">
        <v>1E-3</v>
      </c>
      <c r="P1163">
        <v>1E-3</v>
      </c>
      <c r="R1163">
        <v>1E-3</v>
      </c>
      <c r="T1163">
        <v>46.606000000000002</v>
      </c>
      <c r="U1163">
        <v>3.0000000000000001E-3</v>
      </c>
      <c r="V1163">
        <v>0.25</v>
      </c>
      <c r="W1163">
        <v>12.628</v>
      </c>
      <c r="X1163">
        <v>2.4E-2</v>
      </c>
      <c r="Y1163">
        <v>0.35199999999999998</v>
      </c>
    </row>
    <row r="1164" spans="1:25" x14ac:dyDescent="0.3">
      <c r="A1164" t="s">
        <v>4569</v>
      </c>
      <c r="B1164" t="s">
        <v>4570</v>
      </c>
      <c r="C1164" t="s">
        <v>4571</v>
      </c>
      <c r="D1164" s="1" t="str">
        <f t="shared" si="126"/>
        <v>21:1191</v>
      </c>
      <c r="E1164" s="1" t="str">
        <f t="shared" si="128"/>
        <v>21:0387</v>
      </c>
      <c r="F1164" t="s">
        <v>1984</v>
      </c>
      <c r="G1164" t="s">
        <v>4572</v>
      </c>
      <c r="I1164">
        <v>66.191118599999996</v>
      </c>
      <c r="J1164">
        <v>-86.674583299999995</v>
      </c>
      <c r="K1164" s="1" t="str">
        <f t="shared" si="127"/>
        <v>Till</v>
      </c>
      <c r="L1164" s="1" t="str">
        <f t="shared" si="125"/>
        <v>Grain Mount: 0.25 – 0.50 mm (carbon coated)</v>
      </c>
      <c r="M1164">
        <v>1</v>
      </c>
      <c r="N1164">
        <v>40.664999999999999</v>
      </c>
      <c r="O1164">
        <v>1E-3</v>
      </c>
      <c r="P1164">
        <v>1E-3</v>
      </c>
      <c r="R1164">
        <v>1E-3</v>
      </c>
      <c r="T1164">
        <v>48.601999999999997</v>
      </c>
      <c r="U1164">
        <v>1E-3</v>
      </c>
      <c r="V1164">
        <v>0.16300000000000001</v>
      </c>
      <c r="W1164">
        <v>9.8629999999999995</v>
      </c>
      <c r="X1164">
        <v>1.7999999999999999E-2</v>
      </c>
      <c r="Y1164">
        <v>0.38400000000000001</v>
      </c>
    </row>
    <row r="1165" spans="1:25" x14ac:dyDescent="0.3">
      <c r="A1165" t="s">
        <v>4573</v>
      </c>
      <c r="B1165" t="s">
        <v>4574</v>
      </c>
      <c r="C1165" t="s">
        <v>4575</v>
      </c>
      <c r="D1165" s="1" t="str">
        <f t="shared" si="126"/>
        <v>21:1191</v>
      </c>
      <c r="E1165" s="1" t="str">
        <f t="shared" si="128"/>
        <v>21:0387</v>
      </c>
      <c r="F1165" t="s">
        <v>1984</v>
      </c>
      <c r="G1165" t="s">
        <v>4576</v>
      </c>
      <c r="I1165">
        <v>66.191118599999996</v>
      </c>
      <c r="J1165">
        <v>-86.674583299999995</v>
      </c>
      <c r="K1165" s="1" t="str">
        <f t="shared" si="127"/>
        <v>Till</v>
      </c>
      <c r="L1165" s="1" t="str">
        <f t="shared" si="125"/>
        <v>Grain Mount: 0.25 – 0.50 mm (carbon coated)</v>
      </c>
      <c r="M1165">
        <v>1</v>
      </c>
      <c r="N1165">
        <v>40.277999999999999</v>
      </c>
      <c r="O1165">
        <v>1E-3</v>
      </c>
      <c r="P1165">
        <v>1E-3</v>
      </c>
      <c r="R1165">
        <v>8.9999999999999993E-3</v>
      </c>
      <c r="T1165">
        <v>47.863</v>
      </c>
      <c r="U1165">
        <v>1E-3</v>
      </c>
      <c r="V1165">
        <v>0.224</v>
      </c>
      <c r="W1165">
        <v>10.62</v>
      </c>
      <c r="X1165">
        <v>2.3E-2</v>
      </c>
      <c r="Y1165">
        <v>0.377</v>
      </c>
    </row>
    <row r="1166" spans="1:25" x14ac:dyDescent="0.3">
      <c r="A1166" t="s">
        <v>4577</v>
      </c>
      <c r="B1166" t="s">
        <v>4578</v>
      </c>
      <c r="C1166" t="s">
        <v>4579</v>
      </c>
      <c r="D1166" s="1" t="str">
        <f t="shared" si="126"/>
        <v>21:1191</v>
      </c>
      <c r="E1166" s="1" t="str">
        <f t="shared" si="128"/>
        <v>21:0387</v>
      </c>
      <c r="F1166" t="s">
        <v>1984</v>
      </c>
      <c r="G1166" t="s">
        <v>4580</v>
      </c>
      <c r="I1166">
        <v>66.191118599999996</v>
      </c>
      <c r="J1166">
        <v>-86.674583299999995</v>
      </c>
      <c r="K1166" s="1" t="str">
        <f t="shared" si="127"/>
        <v>Till</v>
      </c>
      <c r="L1166" s="1" t="str">
        <f t="shared" si="125"/>
        <v>Grain Mount: 0.25 – 0.50 mm (carbon coated)</v>
      </c>
      <c r="M1166">
        <v>1</v>
      </c>
      <c r="N1166">
        <v>40.917999999999999</v>
      </c>
      <c r="O1166">
        <v>1E-3</v>
      </c>
      <c r="P1166">
        <v>1E-3</v>
      </c>
      <c r="R1166">
        <v>6.0000000000000001E-3</v>
      </c>
      <c r="T1166">
        <v>49.23</v>
      </c>
      <c r="U1166">
        <v>1E-3</v>
      </c>
      <c r="V1166">
        <v>0.122</v>
      </c>
      <c r="W1166">
        <v>8.99</v>
      </c>
      <c r="X1166">
        <v>2.1999999999999999E-2</v>
      </c>
      <c r="Y1166">
        <v>0.54400000000000004</v>
      </c>
    </row>
    <row r="1167" spans="1:25" x14ac:dyDescent="0.3">
      <c r="A1167" t="s">
        <v>4581</v>
      </c>
      <c r="B1167" t="s">
        <v>4582</v>
      </c>
      <c r="C1167" t="s">
        <v>4583</v>
      </c>
      <c r="D1167" s="1" t="str">
        <f t="shared" si="126"/>
        <v>21:1191</v>
      </c>
      <c r="E1167" s="1" t="str">
        <f t="shared" si="128"/>
        <v>21:0387</v>
      </c>
      <c r="F1167" t="s">
        <v>1984</v>
      </c>
      <c r="G1167" t="s">
        <v>4584</v>
      </c>
      <c r="I1167">
        <v>66.191118599999996</v>
      </c>
      <c r="J1167">
        <v>-86.674583299999995</v>
      </c>
      <c r="K1167" s="1" t="str">
        <f t="shared" si="127"/>
        <v>Till</v>
      </c>
      <c r="L1167" s="1" t="str">
        <f t="shared" si="125"/>
        <v>Grain Mount: 0.25 – 0.50 mm (carbon coated)</v>
      </c>
      <c r="M1167">
        <v>1</v>
      </c>
      <c r="N1167">
        <v>40.429000000000002</v>
      </c>
      <c r="O1167">
        <v>4.0000000000000001E-3</v>
      </c>
      <c r="P1167">
        <v>1E-3</v>
      </c>
      <c r="R1167">
        <v>1E-3</v>
      </c>
      <c r="T1167">
        <v>47.594000000000001</v>
      </c>
      <c r="U1167">
        <v>1E-3</v>
      </c>
      <c r="V1167">
        <v>0.20499999999999999</v>
      </c>
      <c r="W1167">
        <v>11.14</v>
      </c>
      <c r="X1167">
        <v>1.7000000000000001E-2</v>
      </c>
      <c r="Y1167">
        <v>0.372</v>
      </c>
    </row>
    <row r="1168" spans="1:25" x14ac:dyDescent="0.3">
      <c r="A1168" t="s">
        <v>4585</v>
      </c>
      <c r="B1168" t="s">
        <v>4586</v>
      </c>
      <c r="C1168" t="s">
        <v>4587</v>
      </c>
      <c r="D1168" s="1" t="str">
        <f t="shared" si="126"/>
        <v>21:1191</v>
      </c>
      <c r="E1168" s="1" t="str">
        <f t="shared" si="128"/>
        <v>21:0387</v>
      </c>
      <c r="F1168" t="s">
        <v>1984</v>
      </c>
      <c r="G1168" t="s">
        <v>4588</v>
      </c>
      <c r="I1168">
        <v>66.191118599999996</v>
      </c>
      <c r="J1168">
        <v>-86.674583299999995</v>
      </c>
      <c r="K1168" s="1" t="str">
        <f t="shared" si="127"/>
        <v>Till</v>
      </c>
      <c r="L1168" s="1" t="str">
        <f t="shared" si="125"/>
        <v>Grain Mount: 0.25 – 0.50 mm (carbon coated)</v>
      </c>
      <c r="M1168">
        <v>1</v>
      </c>
      <c r="N1168">
        <v>40.625999999999998</v>
      </c>
      <c r="O1168">
        <v>1E-3</v>
      </c>
      <c r="P1168">
        <v>1E-3</v>
      </c>
      <c r="R1168">
        <v>4.0000000000000001E-3</v>
      </c>
      <c r="T1168">
        <v>49.01</v>
      </c>
      <c r="U1168">
        <v>4.0000000000000001E-3</v>
      </c>
      <c r="V1168">
        <v>0.155</v>
      </c>
      <c r="W1168">
        <v>9.4309999999999992</v>
      </c>
      <c r="X1168">
        <v>1.4999999999999999E-2</v>
      </c>
      <c r="Y1168">
        <v>0.4</v>
      </c>
    </row>
    <row r="1169" spans="1:25" x14ac:dyDescent="0.3">
      <c r="A1169" t="s">
        <v>4589</v>
      </c>
      <c r="B1169" t="s">
        <v>4590</v>
      </c>
      <c r="C1169" t="s">
        <v>4591</v>
      </c>
      <c r="D1169" s="1" t="str">
        <f t="shared" si="126"/>
        <v>21:1191</v>
      </c>
      <c r="E1169" s="1" t="str">
        <f t="shared" si="128"/>
        <v>21:0387</v>
      </c>
      <c r="F1169" t="s">
        <v>1984</v>
      </c>
      <c r="G1169" t="s">
        <v>4592</v>
      </c>
      <c r="I1169">
        <v>66.191118599999996</v>
      </c>
      <c r="J1169">
        <v>-86.674583299999995</v>
      </c>
      <c r="K1169" s="1" t="str">
        <f t="shared" si="127"/>
        <v>Till</v>
      </c>
      <c r="L1169" s="1" t="str">
        <f t="shared" ref="L1169:L1200" si="129">HYPERLINK("http://geochem.nrcan.gc.ca/cdogs/content/kwd/kwd080107_e.htm", "Grain Mount: 0.25 – 0.50 mm (carbon coated)")</f>
        <v>Grain Mount: 0.25 – 0.50 mm (carbon coated)</v>
      </c>
      <c r="M1169">
        <v>1</v>
      </c>
      <c r="N1169">
        <v>41.036000000000001</v>
      </c>
      <c r="O1169">
        <v>6.0000000000000001E-3</v>
      </c>
      <c r="P1169">
        <v>1E-3</v>
      </c>
      <c r="R1169">
        <v>1E-3</v>
      </c>
      <c r="T1169">
        <v>49.433</v>
      </c>
      <c r="U1169">
        <v>8.0000000000000002E-3</v>
      </c>
      <c r="V1169">
        <v>0.10100000000000001</v>
      </c>
      <c r="W1169">
        <v>9.0359999999999996</v>
      </c>
      <c r="X1169">
        <v>1.6E-2</v>
      </c>
      <c r="Y1169">
        <v>0.47799999999999998</v>
      </c>
    </row>
    <row r="1170" spans="1:25" x14ac:dyDescent="0.3">
      <c r="A1170" t="s">
        <v>4593</v>
      </c>
      <c r="B1170" t="s">
        <v>4594</v>
      </c>
      <c r="C1170" t="s">
        <v>4595</v>
      </c>
      <c r="D1170" s="1" t="str">
        <f t="shared" si="126"/>
        <v>21:1191</v>
      </c>
      <c r="E1170" s="1" t="str">
        <f t="shared" si="128"/>
        <v>21:0387</v>
      </c>
      <c r="F1170" t="s">
        <v>1984</v>
      </c>
      <c r="G1170" t="s">
        <v>4596</v>
      </c>
      <c r="I1170">
        <v>66.191118599999996</v>
      </c>
      <c r="J1170">
        <v>-86.674583299999995</v>
      </c>
      <c r="K1170" s="1" t="str">
        <f t="shared" si="127"/>
        <v>Till</v>
      </c>
      <c r="L1170" s="1" t="str">
        <f t="shared" si="129"/>
        <v>Grain Mount: 0.25 – 0.50 mm (carbon coated)</v>
      </c>
      <c r="M1170">
        <v>1</v>
      </c>
      <c r="N1170">
        <v>40.506</v>
      </c>
      <c r="O1170">
        <v>4.0000000000000001E-3</v>
      </c>
      <c r="P1170">
        <v>1E-3</v>
      </c>
      <c r="R1170">
        <v>1E-3</v>
      </c>
      <c r="T1170">
        <v>47.220999999999997</v>
      </c>
      <c r="U1170">
        <v>5.0000000000000001E-3</v>
      </c>
      <c r="V1170">
        <v>0.19900000000000001</v>
      </c>
      <c r="W1170">
        <v>11.945</v>
      </c>
      <c r="X1170">
        <v>2.4E-2</v>
      </c>
      <c r="Y1170">
        <v>0.34699999999999998</v>
      </c>
    </row>
    <row r="1171" spans="1:25" x14ac:dyDescent="0.3">
      <c r="A1171" t="s">
        <v>4597</v>
      </c>
      <c r="B1171" t="s">
        <v>4598</v>
      </c>
      <c r="C1171" t="s">
        <v>4599</v>
      </c>
      <c r="D1171" s="1" t="str">
        <f t="shared" si="126"/>
        <v>21:1191</v>
      </c>
      <c r="E1171" s="1" t="str">
        <f t="shared" si="128"/>
        <v>21:0387</v>
      </c>
      <c r="F1171" t="s">
        <v>1984</v>
      </c>
      <c r="G1171" t="s">
        <v>4600</v>
      </c>
      <c r="I1171">
        <v>66.191118599999996</v>
      </c>
      <c r="J1171">
        <v>-86.674583299999995</v>
      </c>
      <c r="K1171" s="1" t="str">
        <f t="shared" si="127"/>
        <v>Till</v>
      </c>
      <c r="L1171" s="1" t="str">
        <f t="shared" si="129"/>
        <v>Grain Mount: 0.25 – 0.50 mm (carbon coated)</v>
      </c>
      <c r="M1171">
        <v>1</v>
      </c>
      <c r="N1171">
        <v>40.628999999999998</v>
      </c>
      <c r="O1171">
        <v>1E-3</v>
      </c>
      <c r="P1171">
        <v>2E-3</v>
      </c>
      <c r="R1171">
        <v>3.0000000000000001E-3</v>
      </c>
      <c r="T1171">
        <v>49.216000000000001</v>
      </c>
      <c r="U1171">
        <v>3.0000000000000001E-3</v>
      </c>
      <c r="V1171">
        <v>9.6000000000000002E-2</v>
      </c>
      <c r="W1171">
        <v>8.8659999999999997</v>
      </c>
      <c r="X1171">
        <v>2.9000000000000001E-2</v>
      </c>
      <c r="Y1171">
        <v>0.624</v>
      </c>
    </row>
    <row r="1172" spans="1:25" x14ac:dyDescent="0.3">
      <c r="A1172" t="s">
        <v>4601</v>
      </c>
      <c r="B1172" t="s">
        <v>4602</v>
      </c>
      <c r="C1172" t="s">
        <v>4603</v>
      </c>
      <c r="D1172" s="1" t="str">
        <f t="shared" si="126"/>
        <v>21:1191</v>
      </c>
      <c r="E1172" s="1" t="str">
        <f t="shared" si="128"/>
        <v>21:0387</v>
      </c>
      <c r="F1172" t="s">
        <v>1984</v>
      </c>
      <c r="G1172" t="s">
        <v>4604</v>
      </c>
      <c r="I1172">
        <v>66.191118599999996</v>
      </c>
      <c r="J1172">
        <v>-86.674583299999995</v>
      </c>
      <c r="K1172" s="1" t="str">
        <f t="shared" si="127"/>
        <v>Till</v>
      </c>
      <c r="L1172" s="1" t="str">
        <f t="shared" si="129"/>
        <v>Grain Mount: 0.25 – 0.50 mm (carbon coated)</v>
      </c>
      <c r="M1172">
        <v>1</v>
      </c>
      <c r="N1172">
        <v>40.421999999999997</v>
      </c>
      <c r="O1172">
        <v>2E-3</v>
      </c>
      <c r="P1172">
        <v>1E-3</v>
      </c>
      <c r="R1172">
        <v>1E-3</v>
      </c>
      <c r="T1172">
        <v>48.064999999999998</v>
      </c>
      <c r="U1172">
        <v>1E-3</v>
      </c>
      <c r="V1172">
        <v>0.44500000000000001</v>
      </c>
      <c r="W1172">
        <v>10.74</v>
      </c>
      <c r="X1172">
        <v>1.9E-2</v>
      </c>
      <c r="Y1172">
        <v>0.125</v>
      </c>
    </row>
    <row r="1173" spans="1:25" x14ac:dyDescent="0.3">
      <c r="A1173" t="s">
        <v>4605</v>
      </c>
      <c r="B1173" t="s">
        <v>4606</v>
      </c>
      <c r="C1173" t="s">
        <v>4607</v>
      </c>
      <c r="D1173" s="1" t="str">
        <f t="shared" si="126"/>
        <v>21:1191</v>
      </c>
      <c r="E1173" s="1" t="str">
        <f t="shared" si="128"/>
        <v>21:0387</v>
      </c>
      <c r="F1173" t="s">
        <v>1984</v>
      </c>
      <c r="G1173" t="s">
        <v>4608</v>
      </c>
      <c r="I1173">
        <v>66.191118599999996</v>
      </c>
      <c r="J1173">
        <v>-86.674583299999995</v>
      </c>
      <c r="K1173" s="1" t="str">
        <f t="shared" si="127"/>
        <v>Till</v>
      </c>
      <c r="L1173" s="1" t="str">
        <f t="shared" si="129"/>
        <v>Grain Mount: 0.25 – 0.50 mm (carbon coated)</v>
      </c>
      <c r="M1173">
        <v>1</v>
      </c>
      <c r="N1173">
        <v>40.950000000000003</v>
      </c>
      <c r="O1173">
        <v>1E-3</v>
      </c>
      <c r="P1173">
        <v>1E-3</v>
      </c>
      <c r="R1173">
        <v>1E-3</v>
      </c>
      <c r="T1173">
        <v>49.286000000000001</v>
      </c>
      <c r="U1173">
        <v>1E-3</v>
      </c>
      <c r="V1173">
        <v>0.156</v>
      </c>
      <c r="W1173">
        <v>9.18</v>
      </c>
      <c r="X1173">
        <v>1.2999999999999999E-2</v>
      </c>
      <c r="Y1173">
        <v>0.46899999999999997</v>
      </c>
    </row>
    <row r="1174" spans="1:25" x14ac:dyDescent="0.3">
      <c r="A1174" t="s">
        <v>4609</v>
      </c>
      <c r="B1174" t="s">
        <v>4610</v>
      </c>
      <c r="C1174" t="s">
        <v>4611</v>
      </c>
      <c r="D1174" s="1" t="str">
        <f t="shared" si="126"/>
        <v>21:1191</v>
      </c>
      <c r="E1174" s="1" t="str">
        <f t="shared" si="128"/>
        <v>21:0387</v>
      </c>
      <c r="F1174" t="s">
        <v>1984</v>
      </c>
      <c r="G1174" t="s">
        <v>4612</v>
      </c>
      <c r="I1174">
        <v>66.191118599999996</v>
      </c>
      <c r="J1174">
        <v>-86.674583299999995</v>
      </c>
      <c r="K1174" s="1" t="str">
        <f t="shared" si="127"/>
        <v>Till</v>
      </c>
      <c r="L1174" s="1" t="str">
        <f t="shared" si="129"/>
        <v>Grain Mount: 0.25 – 0.50 mm (carbon coated)</v>
      </c>
      <c r="M1174">
        <v>1</v>
      </c>
      <c r="N1174">
        <v>39.991</v>
      </c>
      <c r="O1174">
        <v>6.0000000000000001E-3</v>
      </c>
      <c r="P1174">
        <v>2E-3</v>
      </c>
      <c r="R1174">
        <v>1E-3</v>
      </c>
      <c r="T1174">
        <v>47.692999999999998</v>
      </c>
      <c r="U1174">
        <v>0.65800000000000003</v>
      </c>
      <c r="V1174">
        <v>0.4</v>
      </c>
      <c r="W1174">
        <v>10.836</v>
      </c>
      <c r="X1174">
        <v>1.9E-2</v>
      </c>
      <c r="Y1174">
        <v>0.114</v>
      </c>
    </row>
    <row r="1175" spans="1:25" x14ac:dyDescent="0.3">
      <c r="A1175" t="s">
        <v>4613</v>
      </c>
      <c r="B1175" t="s">
        <v>4614</v>
      </c>
      <c r="C1175" t="s">
        <v>4615</v>
      </c>
      <c r="D1175" s="1" t="str">
        <f t="shared" si="126"/>
        <v>21:1191</v>
      </c>
      <c r="E1175" s="1" t="str">
        <f t="shared" si="128"/>
        <v>21:0387</v>
      </c>
      <c r="F1175" t="s">
        <v>1984</v>
      </c>
      <c r="G1175" t="s">
        <v>4616</v>
      </c>
      <c r="I1175">
        <v>66.191118599999996</v>
      </c>
      <c r="J1175">
        <v>-86.674583299999995</v>
      </c>
      <c r="K1175" s="1" t="str">
        <f t="shared" si="127"/>
        <v>Till</v>
      </c>
      <c r="L1175" s="1" t="str">
        <f t="shared" si="129"/>
        <v>Grain Mount: 0.25 – 0.50 mm (carbon coated)</v>
      </c>
      <c r="M1175">
        <v>1</v>
      </c>
      <c r="N1175">
        <v>40.728999999999999</v>
      </c>
      <c r="O1175">
        <v>2E-3</v>
      </c>
      <c r="P1175">
        <v>1E-3</v>
      </c>
      <c r="R1175">
        <v>3.0000000000000001E-3</v>
      </c>
      <c r="T1175">
        <v>48.976999999999997</v>
      </c>
      <c r="U1175">
        <v>2E-3</v>
      </c>
      <c r="V1175">
        <v>0.158</v>
      </c>
      <c r="W1175">
        <v>9.3520000000000003</v>
      </c>
      <c r="X1175">
        <v>2.7E-2</v>
      </c>
      <c r="Y1175">
        <v>0.53300000000000003</v>
      </c>
    </row>
    <row r="1176" spans="1:25" x14ac:dyDescent="0.3">
      <c r="A1176" t="s">
        <v>4617</v>
      </c>
      <c r="B1176" t="s">
        <v>4618</v>
      </c>
      <c r="C1176" t="s">
        <v>4619</v>
      </c>
      <c r="D1176" s="1" t="str">
        <f t="shared" si="126"/>
        <v>21:1191</v>
      </c>
      <c r="E1176" s="1" t="str">
        <f t="shared" si="128"/>
        <v>21:0387</v>
      </c>
      <c r="F1176" t="s">
        <v>1984</v>
      </c>
      <c r="G1176" t="s">
        <v>4620</v>
      </c>
      <c r="I1176">
        <v>66.191118599999996</v>
      </c>
      <c r="J1176">
        <v>-86.674583299999995</v>
      </c>
      <c r="K1176" s="1" t="str">
        <f t="shared" si="127"/>
        <v>Till</v>
      </c>
      <c r="L1176" s="1" t="str">
        <f t="shared" si="129"/>
        <v>Grain Mount: 0.25 – 0.50 mm (carbon coated)</v>
      </c>
      <c r="M1176">
        <v>1</v>
      </c>
      <c r="N1176">
        <v>40.503</v>
      </c>
      <c r="O1176">
        <v>1E-3</v>
      </c>
      <c r="P1176">
        <v>1E-3</v>
      </c>
      <c r="R1176">
        <v>1E-3</v>
      </c>
      <c r="T1176">
        <v>49.485999999999997</v>
      </c>
      <c r="U1176">
        <v>1E-3</v>
      </c>
      <c r="V1176">
        <v>0.111</v>
      </c>
      <c r="W1176">
        <v>8.8640000000000008</v>
      </c>
      <c r="X1176">
        <v>2.4E-2</v>
      </c>
      <c r="Y1176">
        <v>0.50700000000000001</v>
      </c>
    </row>
    <row r="1177" spans="1:25" x14ac:dyDescent="0.3">
      <c r="A1177" t="s">
        <v>4621</v>
      </c>
      <c r="B1177" t="s">
        <v>4622</v>
      </c>
      <c r="C1177" t="s">
        <v>4623</v>
      </c>
      <c r="D1177" s="1" t="str">
        <f t="shared" si="126"/>
        <v>21:1191</v>
      </c>
      <c r="E1177" s="1" t="str">
        <f t="shared" si="128"/>
        <v>21:0387</v>
      </c>
      <c r="F1177" t="s">
        <v>1984</v>
      </c>
      <c r="G1177" t="s">
        <v>4624</v>
      </c>
      <c r="I1177">
        <v>66.191118599999996</v>
      </c>
      <c r="J1177">
        <v>-86.674583299999995</v>
      </c>
      <c r="K1177" s="1" t="str">
        <f t="shared" si="127"/>
        <v>Till</v>
      </c>
      <c r="L1177" s="1" t="str">
        <f t="shared" si="129"/>
        <v>Grain Mount: 0.25 – 0.50 mm (carbon coated)</v>
      </c>
      <c r="M1177">
        <v>1</v>
      </c>
      <c r="N1177">
        <v>40.365000000000002</v>
      </c>
      <c r="O1177">
        <v>1E-3</v>
      </c>
      <c r="P1177">
        <v>1E-3</v>
      </c>
      <c r="R1177">
        <v>1E-3</v>
      </c>
      <c r="T1177">
        <v>48.667999999999999</v>
      </c>
      <c r="U1177">
        <v>4.0000000000000001E-3</v>
      </c>
      <c r="V1177">
        <v>0.111</v>
      </c>
      <c r="W1177">
        <v>9.6760000000000002</v>
      </c>
      <c r="X1177">
        <v>2.5000000000000001E-2</v>
      </c>
      <c r="Y1177">
        <v>0.57699999999999996</v>
      </c>
    </row>
    <row r="1178" spans="1:25" x14ac:dyDescent="0.3">
      <c r="A1178" t="s">
        <v>4625</v>
      </c>
      <c r="B1178" t="s">
        <v>4626</v>
      </c>
      <c r="C1178" t="s">
        <v>4627</v>
      </c>
      <c r="D1178" s="1" t="str">
        <f t="shared" si="126"/>
        <v>21:1191</v>
      </c>
      <c r="E1178" s="1" t="str">
        <f t="shared" si="128"/>
        <v>21:0387</v>
      </c>
      <c r="F1178" t="s">
        <v>2003</v>
      </c>
      <c r="G1178" t="s">
        <v>4628</v>
      </c>
      <c r="I1178">
        <v>66.130481200000006</v>
      </c>
      <c r="J1178">
        <v>-86.359101899999999</v>
      </c>
      <c r="K1178" s="1" t="str">
        <f t="shared" si="127"/>
        <v>Till</v>
      </c>
      <c r="L1178" s="1" t="str">
        <f t="shared" si="129"/>
        <v>Grain Mount: 0.25 – 0.50 mm (carbon coated)</v>
      </c>
      <c r="M1178">
        <v>1</v>
      </c>
      <c r="N1178">
        <v>40.5</v>
      </c>
      <c r="O1178">
        <v>1E-3</v>
      </c>
      <c r="P1178">
        <v>1E-3</v>
      </c>
      <c r="R1178">
        <v>2E-3</v>
      </c>
      <c r="T1178">
        <v>49.555</v>
      </c>
      <c r="U1178">
        <v>1E-3</v>
      </c>
      <c r="V1178">
        <v>0.14199999999999999</v>
      </c>
      <c r="W1178">
        <v>8.4440000000000008</v>
      </c>
      <c r="X1178">
        <v>0.02</v>
      </c>
      <c r="Y1178">
        <v>0.45700000000000002</v>
      </c>
    </row>
    <row r="1179" spans="1:25" x14ac:dyDescent="0.3">
      <c r="A1179" t="s">
        <v>4629</v>
      </c>
      <c r="B1179" t="s">
        <v>4630</v>
      </c>
      <c r="C1179" t="s">
        <v>4631</v>
      </c>
      <c r="D1179" s="1" t="str">
        <f t="shared" si="126"/>
        <v>21:1191</v>
      </c>
      <c r="E1179" s="1" t="str">
        <f t="shared" si="128"/>
        <v>21:0387</v>
      </c>
      <c r="F1179" t="s">
        <v>2016</v>
      </c>
      <c r="G1179" t="s">
        <v>4632</v>
      </c>
      <c r="I1179">
        <v>66.118410800000007</v>
      </c>
      <c r="J1179">
        <v>-86.774296300000003</v>
      </c>
      <c r="K1179" s="1" t="str">
        <f t="shared" si="127"/>
        <v>Till</v>
      </c>
      <c r="L1179" s="1" t="str">
        <f t="shared" si="129"/>
        <v>Grain Mount: 0.25 – 0.50 mm (carbon coated)</v>
      </c>
      <c r="M1179">
        <v>1</v>
      </c>
      <c r="N1179">
        <v>40.220999999999997</v>
      </c>
      <c r="O1179">
        <v>3.0000000000000001E-3</v>
      </c>
      <c r="P1179">
        <v>1E-3</v>
      </c>
      <c r="R1179">
        <v>1E-3</v>
      </c>
      <c r="T1179">
        <v>48.802999999999997</v>
      </c>
      <c r="U1179">
        <v>3.0000000000000001E-3</v>
      </c>
      <c r="V1179">
        <v>0.13200000000000001</v>
      </c>
      <c r="W1179">
        <v>9.1859999999999999</v>
      </c>
      <c r="X1179">
        <v>1.2999999999999999E-2</v>
      </c>
      <c r="Y1179">
        <v>0.42299999999999999</v>
      </c>
    </row>
    <row r="1180" spans="1:25" x14ac:dyDescent="0.3">
      <c r="A1180" t="s">
        <v>4633</v>
      </c>
      <c r="B1180" t="s">
        <v>4634</v>
      </c>
      <c r="C1180" t="s">
        <v>4635</v>
      </c>
      <c r="D1180" s="1" t="str">
        <f t="shared" si="126"/>
        <v>21:1191</v>
      </c>
      <c r="E1180" s="1" t="str">
        <f t="shared" si="128"/>
        <v>21:0387</v>
      </c>
      <c r="F1180" t="s">
        <v>2016</v>
      </c>
      <c r="G1180" t="s">
        <v>4636</v>
      </c>
      <c r="I1180">
        <v>66.118410800000007</v>
      </c>
      <c r="J1180">
        <v>-86.774296300000003</v>
      </c>
      <c r="K1180" s="1" t="str">
        <f t="shared" si="127"/>
        <v>Till</v>
      </c>
      <c r="L1180" s="1" t="str">
        <f t="shared" si="129"/>
        <v>Grain Mount: 0.25 – 0.50 mm (carbon coated)</v>
      </c>
      <c r="M1180">
        <v>1</v>
      </c>
      <c r="N1180">
        <v>39.759</v>
      </c>
      <c r="O1180">
        <v>6.0000000000000001E-3</v>
      </c>
      <c r="P1180">
        <v>1E-3</v>
      </c>
      <c r="R1180">
        <v>1E-3</v>
      </c>
      <c r="T1180">
        <v>44.546999999999997</v>
      </c>
      <c r="U1180">
        <v>1E-3</v>
      </c>
      <c r="V1180">
        <v>0.27100000000000002</v>
      </c>
      <c r="W1180">
        <v>15.010999999999999</v>
      </c>
      <c r="X1180">
        <v>2.8000000000000001E-2</v>
      </c>
      <c r="Y1180">
        <v>0.36099999999999999</v>
      </c>
    </row>
    <row r="1181" spans="1:25" x14ac:dyDescent="0.3">
      <c r="A1181" t="s">
        <v>4637</v>
      </c>
      <c r="B1181" t="s">
        <v>4638</v>
      </c>
      <c r="C1181" t="s">
        <v>4639</v>
      </c>
      <c r="D1181" s="1" t="str">
        <f t="shared" si="126"/>
        <v>21:1191</v>
      </c>
      <c r="E1181" s="1" t="str">
        <f t="shared" si="128"/>
        <v>21:0387</v>
      </c>
      <c r="F1181" t="s">
        <v>2021</v>
      </c>
      <c r="G1181" t="s">
        <v>4640</v>
      </c>
      <c r="I1181">
        <v>66.693488500000001</v>
      </c>
      <c r="J1181">
        <v>-88.841463300000001</v>
      </c>
      <c r="K1181" s="1" t="str">
        <f t="shared" si="127"/>
        <v>Till</v>
      </c>
      <c r="L1181" s="1" t="str">
        <f t="shared" si="129"/>
        <v>Grain Mount: 0.25 – 0.50 mm (carbon coated)</v>
      </c>
      <c r="M1181">
        <v>1</v>
      </c>
      <c r="N1181">
        <v>40.536999999999999</v>
      </c>
      <c r="O1181">
        <v>1E-3</v>
      </c>
      <c r="P1181">
        <v>2E-3</v>
      </c>
      <c r="R1181">
        <v>6.0000000000000001E-3</v>
      </c>
      <c r="T1181">
        <v>49.71</v>
      </c>
      <c r="U1181">
        <v>1E-3</v>
      </c>
      <c r="V1181">
        <v>0.13400000000000001</v>
      </c>
      <c r="W1181">
        <v>8.2829999999999995</v>
      </c>
      <c r="X1181">
        <v>1.7999999999999999E-2</v>
      </c>
      <c r="Y1181">
        <v>0.48099999999999998</v>
      </c>
    </row>
    <row r="1182" spans="1:25" x14ac:dyDescent="0.3">
      <c r="A1182" t="s">
        <v>4641</v>
      </c>
      <c r="B1182" t="s">
        <v>4642</v>
      </c>
      <c r="C1182" t="s">
        <v>4643</v>
      </c>
      <c r="D1182" s="1" t="str">
        <f t="shared" si="126"/>
        <v>21:1191</v>
      </c>
      <c r="E1182" s="1" t="str">
        <f t="shared" si="128"/>
        <v>21:0387</v>
      </c>
      <c r="F1182" t="s">
        <v>2021</v>
      </c>
      <c r="G1182" t="s">
        <v>4644</v>
      </c>
      <c r="I1182">
        <v>66.693488500000001</v>
      </c>
      <c r="J1182">
        <v>-88.841463300000001</v>
      </c>
      <c r="K1182" s="1" t="str">
        <f t="shared" si="127"/>
        <v>Till</v>
      </c>
      <c r="L1182" s="1" t="str">
        <f t="shared" si="129"/>
        <v>Grain Mount: 0.25 – 0.50 mm (carbon coated)</v>
      </c>
      <c r="M1182">
        <v>1</v>
      </c>
      <c r="N1182">
        <v>41.42</v>
      </c>
      <c r="O1182">
        <v>2E-3</v>
      </c>
      <c r="P1182">
        <v>1E-3</v>
      </c>
      <c r="R1182">
        <v>2E-3</v>
      </c>
      <c r="T1182">
        <v>51.826000000000001</v>
      </c>
      <c r="U1182">
        <v>3.2000000000000001E-2</v>
      </c>
      <c r="V1182">
        <v>0.114</v>
      </c>
      <c r="W1182">
        <v>5.0750000000000002</v>
      </c>
      <c r="X1182">
        <v>2.1999999999999999E-2</v>
      </c>
      <c r="Y1182">
        <v>0.45</v>
      </c>
    </row>
    <row r="1183" spans="1:25" x14ac:dyDescent="0.3">
      <c r="A1183" t="s">
        <v>4645</v>
      </c>
      <c r="B1183" t="s">
        <v>4646</v>
      </c>
      <c r="C1183" t="s">
        <v>4647</v>
      </c>
      <c r="D1183" s="1" t="str">
        <f t="shared" si="126"/>
        <v>21:1191</v>
      </c>
      <c r="E1183" s="1" t="str">
        <f t="shared" si="128"/>
        <v>21:0387</v>
      </c>
      <c r="F1183" t="s">
        <v>2021</v>
      </c>
      <c r="G1183" t="s">
        <v>4648</v>
      </c>
      <c r="I1183">
        <v>66.693488500000001</v>
      </c>
      <c r="J1183">
        <v>-88.841463300000001</v>
      </c>
      <c r="K1183" s="1" t="str">
        <f t="shared" si="127"/>
        <v>Till</v>
      </c>
      <c r="L1183" s="1" t="str">
        <f t="shared" si="129"/>
        <v>Grain Mount: 0.25 – 0.50 mm (carbon coated)</v>
      </c>
      <c r="M1183">
        <v>1</v>
      </c>
      <c r="N1183">
        <v>39.962000000000003</v>
      </c>
      <c r="O1183">
        <v>3.0000000000000001E-3</v>
      </c>
      <c r="P1183">
        <v>1E-3</v>
      </c>
      <c r="R1183">
        <v>1E-3</v>
      </c>
      <c r="T1183">
        <v>46.609000000000002</v>
      </c>
      <c r="U1183">
        <v>2E-3</v>
      </c>
      <c r="V1183">
        <v>0.17799999999999999</v>
      </c>
      <c r="W1183">
        <v>12.624000000000001</v>
      </c>
      <c r="X1183">
        <v>2.5999999999999999E-2</v>
      </c>
      <c r="Y1183">
        <v>0.20300000000000001</v>
      </c>
    </row>
    <row r="1184" spans="1:25" x14ac:dyDescent="0.3">
      <c r="A1184" t="s">
        <v>4649</v>
      </c>
      <c r="B1184" t="s">
        <v>4650</v>
      </c>
      <c r="C1184" t="s">
        <v>4651</v>
      </c>
      <c r="D1184" s="1" t="str">
        <f t="shared" si="126"/>
        <v>21:1191</v>
      </c>
      <c r="E1184" s="1" t="str">
        <f t="shared" si="128"/>
        <v>21:0387</v>
      </c>
      <c r="F1184" t="s">
        <v>2021</v>
      </c>
      <c r="G1184" t="s">
        <v>4652</v>
      </c>
      <c r="I1184">
        <v>66.693488500000001</v>
      </c>
      <c r="J1184">
        <v>-88.841463300000001</v>
      </c>
      <c r="K1184" s="1" t="str">
        <f t="shared" si="127"/>
        <v>Till</v>
      </c>
      <c r="L1184" s="1" t="str">
        <f t="shared" si="129"/>
        <v>Grain Mount: 0.25 – 0.50 mm (carbon coated)</v>
      </c>
      <c r="M1184">
        <v>1</v>
      </c>
      <c r="N1184">
        <v>41.25</v>
      </c>
      <c r="O1184">
        <v>6.0000000000000001E-3</v>
      </c>
      <c r="P1184">
        <v>1E-3</v>
      </c>
      <c r="R1184">
        <v>6.0000000000000001E-3</v>
      </c>
      <c r="T1184">
        <v>50.944000000000003</v>
      </c>
      <c r="U1184">
        <v>1E-3</v>
      </c>
      <c r="V1184">
        <v>0.12</v>
      </c>
      <c r="W1184">
        <v>7.5060000000000002</v>
      </c>
      <c r="X1184">
        <v>2.7E-2</v>
      </c>
      <c r="Y1184">
        <v>0.45300000000000001</v>
      </c>
    </row>
    <row r="1185" spans="1:25" x14ac:dyDescent="0.3">
      <c r="A1185" t="s">
        <v>4653</v>
      </c>
      <c r="B1185" t="s">
        <v>4654</v>
      </c>
      <c r="C1185" t="s">
        <v>4655</v>
      </c>
      <c r="D1185" s="1" t="str">
        <f t="shared" si="126"/>
        <v>21:1191</v>
      </c>
      <c r="E1185" s="1" t="str">
        <f t="shared" si="128"/>
        <v>21:0387</v>
      </c>
      <c r="F1185" t="s">
        <v>2021</v>
      </c>
      <c r="G1185" t="s">
        <v>4656</v>
      </c>
      <c r="I1185">
        <v>66.693488500000001</v>
      </c>
      <c r="J1185">
        <v>-88.841463300000001</v>
      </c>
      <c r="K1185" s="1" t="str">
        <f t="shared" si="127"/>
        <v>Till</v>
      </c>
      <c r="L1185" s="1" t="str">
        <f t="shared" si="129"/>
        <v>Grain Mount: 0.25 – 0.50 mm (carbon coated)</v>
      </c>
      <c r="M1185">
        <v>1</v>
      </c>
      <c r="N1185">
        <v>41.378999999999998</v>
      </c>
      <c r="O1185">
        <v>1E-3</v>
      </c>
      <c r="P1185">
        <v>1E-3</v>
      </c>
      <c r="R1185">
        <v>1E-3</v>
      </c>
      <c r="T1185">
        <v>51.887</v>
      </c>
      <c r="U1185">
        <v>2E-3</v>
      </c>
      <c r="V1185">
        <v>0.123</v>
      </c>
      <c r="W1185">
        <v>6.0439999999999996</v>
      </c>
      <c r="X1185">
        <v>2.3E-2</v>
      </c>
      <c r="Y1185">
        <v>0.438</v>
      </c>
    </row>
    <row r="1186" spans="1:25" x14ac:dyDescent="0.3">
      <c r="A1186" t="s">
        <v>4657</v>
      </c>
      <c r="B1186" t="s">
        <v>4658</v>
      </c>
      <c r="C1186" t="s">
        <v>4659</v>
      </c>
      <c r="D1186" s="1" t="str">
        <f t="shared" si="126"/>
        <v>21:1191</v>
      </c>
      <c r="E1186" s="1" t="str">
        <f t="shared" si="128"/>
        <v>21:0387</v>
      </c>
      <c r="F1186" t="s">
        <v>2021</v>
      </c>
      <c r="G1186" t="s">
        <v>4660</v>
      </c>
      <c r="I1186">
        <v>66.693488500000001</v>
      </c>
      <c r="J1186">
        <v>-88.841463300000001</v>
      </c>
      <c r="K1186" s="1" t="str">
        <f t="shared" si="127"/>
        <v>Till</v>
      </c>
      <c r="L1186" s="1" t="str">
        <f t="shared" si="129"/>
        <v>Grain Mount: 0.25 – 0.50 mm (carbon coated)</v>
      </c>
      <c r="M1186">
        <v>1</v>
      </c>
      <c r="N1186">
        <v>41.511000000000003</v>
      </c>
      <c r="O1186">
        <v>1E-3</v>
      </c>
      <c r="P1186">
        <v>1E-3</v>
      </c>
      <c r="R1186">
        <v>1E-3</v>
      </c>
      <c r="T1186">
        <v>51.838999999999999</v>
      </c>
      <c r="U1186">
        <v>1E-3</v>
      </c>
      <c r="V1186">
        <v>0.109</v>
      </c>
      <c r="W1186">
        <v>5.9909999999999997</v>
      </c>
      <c r="X1186">
        <v>1.4E-2</v>
      </c>
      <c r="Y1186">
        <v>0.48899999999999999</v>
      </c>
    </row>
    <row r="1187" spans="1:25" x14ac:dyDescent="0.3">
      <c r="A1187" t="s">
        <v>4661</v>
      </c>
      <c r="B1187" t="s">
        <v>4662</v>
      </c>
      <c r="C1187" t="s">
        <v>4663</v>
      </c>
      <c r="D1187" s="1" t="str">
        <f t="shared" si="126"/>
        <v>21:1191</v>
      </c>
      <c r="E1187" s="1" t="str">
        <f t="shared" si="128"/>
        <v>21:0387</v>
      </c>
      <c r="F1187" t="s">
        <v>2021</v>
      </c>
      <c r="G1187" t="s">
        <v>4664</v>
      </c>
      <c r="I1187">
        <v>66.693488500000001</v>
      </c>
      <c r="J1187">
        <v>-88.841463300000001</v>
      </c>
      <c r="K1187" s="1" t="str">
        <f t="shared" si="127"/>
        <v>Till</v>
      </c>
      <c r="L1187" s="1" t="str">
        <f t="shared" si="129"/>
        <v>Grain Mount: 0.25 – 0.50 mm (carbon coated)</v>
      </c>
      <c r="M1187">
        <v>1</v>
      </c>
      <c r="N1187">
        <v>41.302999999999997</v>
      </c>
      <c r="O1187">
        <v>6.0000000000000001E-3</v>
      </c>
      <c r="P1187">
        <v>1E-3</v>
      </c>
      <c r="R1187">
        <v>3.0000000000000001E-3</v>
      </c>
      <c r="T1187">
        <v>51.792999999999999</v>
      </c>
      <c r="U1187">
        <v>1E-3</v>
      </c>
      <c r="V1187">
        <v>0.128</v>
      </c>
      <c r="W1187">
        <v>6.0510000000000002</v>
      </c>
      <c r="X1187">
        <v>2.3E-2</v>
      </c>
      <c r="Y1187">
        <v>0.45300000000000001</v>
      </c>
    </row>
    <row r="1188" spans="1:25" x14ac:dyDescent="0.3">
      <c r="A1188" t="s">
        <v>4665</v>
      </c>
      <c r="B1188" t="s">
        <v>4666</v>
      </c>
      <c r="C1188" t="s">
        <v>4667</v>
      </c>
      <c r="D1188" s="1" t="str">
        <f t="shared" si="126"/>
        <v>21:1191</v>
      </c>
      <c r="E1188" s="1" t="str">
        <f t="shared" si="128"/>
        <v>21:0387</v>
      </c>
      <c r="F1188" t="s">
        <v>2021</v>
      </c>
      <c r="G1188" t="s">
        <v>4668</v>
      </c>
      <c r="I1188">
        <v>66.693488500000001</v>
      </c>
      <c r="J1188">
        <v>-88.841463300000001</v>
      </c>
      <c r="K1188" s="1" t="str">
        <f t="shared" si="127"/>
        <v>Till</v>
      </c>
      <c r="L1188" s="1" t="str">
        <f t="shared" si="129"/>
        <v>Grain Mount: 0.25 – 0.50 mm (carbon coated)</v>
      </c>
      <c r="M1188">
        <v>1</v>
      </c>
      <c r="N1188">
        <v>40.570999999999998</v>
      </c>
      <c r="O1188">
        <v>1E-3</v>
      </c>
      <c r="P1188">
        <v>1E-3</v>
      </c>
      <c r="R1188">
        <v>6.0000000000000001E-3</v>
      </c>
      <c r="T1188">
        <v>48.716000000000001</v>
      </c>
      <c r="U1188">
        <v>3.0000000000000001E-3</v>
      </c>
      <c r="V1188">
        <v>0.126</v>
      </c>
      <c r="W1188">
        <v>9.4209999999999994</v>
      </c>
      <c r="X1188">
        <v>1.9E-2</v>
      </c>
      <c r="Y1188">
        <v>0.52400000000000002</v>
      </c>
    </row>
    <row r="1189" spans="1:25" x14ac:dyDescent="0.3">
      <c r="A1189" t="s">
        <v>4669</v>
      </c>
      <c r="B1189" t="s">
        <v>4670</v>
      </c>
      <c r="C1189" t="s">
        <v>4671</v>
      </c>
      <c r="D1189" s="1" t="str">
        <f t="shared" si="126"/>
        <v>21:1191</v>
      </c>
      <c r="E1189" s="1" t="str">
        <f t="shared" si="128"/>
        <v>21:0387</v>
      </c>
      <c r="F1189" t="s">
        <v>2021</v>
      </c>
      <c r="G1189" t="s">
        <v>4672</v>
      </c>
      <c r="I1189">
        <v>66.693488500000001</v>
      </c>
      <c r="J1189">
        <v>-88.841463300000001</v>
      </c>
      <c r="K1189" s="1" t="str">
        <f t="shared" si="127"/>
        <v>Till</v>
      </c>
      <c r="L1189" s="1" t="str">
        <f t="shared" si="129"/>
        <v>Grain Mount: 0.25 – 0.50 mm (carbon coated)</v>
      </c>
      <c r="M1189">
        <v>1</v>
      </c>
      <c r="N1189">
        <v>40.533000000000001</v>
      </c>
      <c r="O1189">
        <v>1E-3</v>
      </c>
      <c r="P1189">
        <v>1E-3</v>
      </c>
      <c r="R1189">
        <v>1E-3</v>
      </c>
      <c r="T1189">
        <v>48.015999999999998</v>
      </c>
      <c r="U1189">
        <v>1E-3</v>
      </c>
      <c r="V1189">
        <v>0.219</v>
      </c>
      <c r="W1189">
        <v>10.201000000000001</v>
      </c>
      <c r="X1189">
        <v>2.5999999999999999E-2</v>
      </c>
      <c r="Y1189">
        <v>0.51500000000000001</v>
      </c>
    </row>
    <row r="1190" spans="1:25" x14ac:dyDescent="0.3">
      <c r="A1190" t="s">
        <v>4673</v>
      </c>
      <c r="B1190" t="s">
        <v>4674</v>
      </c>
      <c r="C1190" t="s">
        <v>4675</v>
      </c>
      <c r="D1190" s="1" t="str">
        <f t="shared" si="126"/>
        <v>21:1191</v>
      </c>
      <c r="E1190" s="1" t="str">
        <f t="shared" si="128"/>
        <v>21:0387</v>
      </c>
      <c r="F1190" t="s">
        <v>2021</v>
      </c>
      <c r="G1190" t="s">
        <v>4676</v>
      </c>
      <c r="I1190">
        <v>66.693488500000001</v>
      </c>
      <c r="J1190">
        <v>-88.841463300000001</v>
      </c>
      <c r="K1190" s="1" t="str">
        <f t="shared" si="127"/>
        <v>Till</v>
      </c>
      <c r="L1190" s="1" t="str">
        <f t="shared" si="129"/>
        <v>Grain Mount: 0.25 – 0.50 mm (carbon coated)</v>
      </c>
      <c r="M1190">
        <v>1</v>
      </c>
      <c r="N1190">
        <v>40.54</v>
      </c>
      <c r="O1190">
        <v>3.0000000000000001E-3</v>
      </c>
      <c r="P1190">
        <v>1E-3</v>
      </c>
      <c r="R1190">
        <v>1E-3</v>
      </c>
      <c r="T1190">
        <v>48.948</v>
      </c>
      <c r="U1190">
        <v>2E-3</v>
      </c>
      <c r="V1190">
        <v>0.24099999999999999</v>
      </c>
      <c r="W1190">
        <v>9.2669999999999995</v>
      </c>
      <c r="X1190">
        <v>1.4E-2</v>
      </c>
      <c r="Y1190">
        <v>0.41699999999999998</v>
      </c>
    </row>
    <row r="1191" spans="1:25" x14ac:dyDescent="0.3">
      <c r="A1191" t="s">
        <v>4677</v>
      </c>
      <c r="B1191" t="s">
        <v>4678</v>
      </c>
      <c r="C1191" t="s">
        <v>4679</v>
      </c>
      <c r="D1191" s="1" t="str">
        <f t="shared" si="126"/>
        <v>21:1191</v>
      </c>
      <c r="E1191" s="1" t="str">
        <f t="shared" si="128"/>
        <v>21:0387</v>
      </c>
      <c r="F1191" t="s">
        <v>2035</v>
      </c>
      <c r="G1191" t="s">
        <v>4680</v>
      </c>
      <c r="I1191">
        <v>66.715637900000004</v>
      </c>
      <c r="J1191">
        <v>-88.707441900000006</v>
      </c>
      <c r="K1191" s="1" t="str">
        <f t="shared" si="127"/>
        <v>Till</v>
      </c>
      <c r="L1191" s="1" t="str">
        <f t="shared" si="129"/>
        <v>Grain Mount: 0.25 – 0.50 mm (carbon coated)</v>
      </c>
      <c r="M1191">
        <v>1</v>
      </c>
      <c r="N1191">
        <v>39.924999999999997</v>
      </c>
      <c r="O1191">
        <v>1E-3</v>
      </c>
      <c r="P1191">
        <v>1E-3</v>
      </c>
      <c r="R1191">
        <v>1E-3</v>
      </c>
      <c r="T1191">
        <v>45.994</v>
      </c>
      <c r="U1191">
        <v>1E-3</v>
      </c>
      <c r="V1191">
        <v>0.186</v>
      </c>
      <c r="W1191">
        <v>13.346</v>
      </c>
      <c r="X1191">
        <v>2.1999999999999999E-2</v>
      </c>
      <c r="Y1191">
        <v>0.38</v>
      </c>
    </row>
    <row r="1192" spans="1:25" x14ac:dyDescent="0.3">
      <c r="A1192" t="s">
        <v>4681</v>
      </c>
      <c r="B1192" t="s">
        <v>4682</v>
      </c>
      <c r="C1192" t="s">
        <v>4683</v>
      </c>
      <c r="D1192" s="1" t="str">
        <f t="shared" si="126"/>
        <v>21:1191</v>
      </c>
      <c r="E1192" s="1" t="str">
        <f t="shared" si="128"/>
        <v>21:0387</v>
      </c>
      <c r="F1192" t="s">
        <v>2035</v>
      </c>
      <c r="G1192" t="s">
        <v>4684</v>
      </c>
      <c r="I1192">
        <v>66.715637900000004</v>
      </c>
      <c r="J1192">
        <v>-88.707441900000006</v>
      </c>
      <c r="K1192" s="1" t="str">
        <f t="shared" si="127"/>
        <v>Till</v>
      </c>
      <c r="L1192" s="1" t="str">
        <f t="shared" si="129"/>
        <v>Grain Mount: 0.25 – 0.50 mm (carbon coated)</v>
      </c>
      <c r="M1192">
        <v>1</v>
      </c>
      <c r="N1192">
        <v>40.938000000000002</v>
      </c>
      <c r="O1192">
        <v>4.0000000000000001E-3</v>
      </c>
      <c r="P1192">
        <v>2E-3</v>
      </c>
      <c r="R1192">
        <v>1E-3</v>
      </c>
      <c r="T1192">
        <v>49.582000000000001</v>
      </c>
      <c r="U1192">
        <v>1E-3</v>
      </c>
      <c r="V1192">
        <v>0.123</v>
      </c>
      <c r="W1192">
        <v>8.6850000000000005</v>
      </c>
      <c r="X1192">
        <v>2.4E-2</v>
      </c>
      <c r="Y1192">
        <v>0.51800000000000002</v>
      </c>
    </row>
    <row r="1193" spans="1:25" x14ac:dyDescent="0.3">
      <c r="A1193" t="s">
        <v>4685</v>
      </c>
      <c r="B1193" t="s">
        <v>4686</v>
      </c>
      <c r="C1193" t="s">
        <v>4687</v>
      </c>
      <c r="D1193" s="1" t="str">
        <f t="shared" si="126"/>
        <v>21:1191</v>
      </c>
      <c r="E1193" s="1" t="str">
        <f t="shared" si="128"/>
        <v>21:0387</v>
      </c>
      <c r="F1193" t="s">
        <v>2035</v>
      </c>
      <c r="G1193" t="s">
        <v>4688</v>
      </c>
      <c r="I1193">
        <v>66.715637900000004</v>
      </c>
      <c r="J1193">
        <v>-88.707441900000006</v>
      </c>
      <c r="K1193" s="1" t="str">
        <f t="shared" si="127"/>
        <v>Till</v>
      </c>
      <c r="L1193" s="1" t="str">
        <f t="shared" si="129"/>
        <v>Grain Mount: 0.25 – 0.50 mm (carbon coated)</v>
      </c>
      <c r="M1193">
        <v>1</v>
      </c>
      <c r="N1193">
        <v>39.899000000000001</v>
      </c>
      <c r="O1193">
        <v>1E-3</v>
      </c>
      <c r="P1193">
        <v>1E-3</v>
      </c>
      <c r="R1193">
        <v>8.0000000000000002E-3</v>
      </c>
      <c r="T1193">
        <v>45.543999999999997</v>
      </c>
      <c r="U1193">
        <v>6.0000000000000001E-3</v>
      </c>
      <c r="V1193">
        <v>0.36</v>
      </c>
      <c r="W1193">
        <v>13.798</v>
      </c>
      <c r="X1193">
        <v>2.3E-2</v>
      </c>
      <c r="Y1193">
        <v>0.13300000000000001</v>
      </c>
    </row>
    <row r="1194" spans="1:25" x14ac:dyDescent="0.3">
      <c r="A1194" t="s">
        <v>4689</v>
      </c>
      <c r="B1194" t="s">
        <v>4690</v>
      </c>
      <c r="C1194" t="s">
        <v>4691</v>
      </c>
      <c r="D1194" s="1" t="str">
        <f t="shared" si="126"/>
        <v>21:1191</v>
      </c>
      <c r="E1194" s="1" t="str">
        <f t="shared" si="128"/>
        <v>21:0387</v>
      </c>
      <c r="F1194" t="s">
        <v>2035</v>
      </c>
      <c r="G1194" t="s">
        <v>4692</v>
      </c>
      <c r="I1194">
        <v>66.715637900000004</v>
      </c>
      <c r="J1194">
        <v>-88.707441900000006</v>
      </c>
      <c r="K1194" s="1" t="str">
        <f t="shared" si="127"/>
        <v>Till</v>
      </c>
      <c r="L1194" s="1" t="str">
        <f t="shared" si="129"/>
        <v>Grain Mount: 0.25 – 0.50 mm (carbon coated)</v>
      </c>
      <c r="M1194">
        <v>1</v>
      </c>
      <c r="N1194">
        <v>40.008000000000003</v>
      </c>
      <c r="O1194">
        <v>1.4E-2</v>
      </c>
      <c r="P1194">
        <v>0.59099999999999997</v>
      </c>
      <c r="R1194">
        <v>0.13</v>
      </c>
      <c r="T1194">
        <v>47.612000000000002</v>
      </c>
      <c r="U1194">
        <v>1E-3</v>
      </c>
      <c r="V1194">
        <v>0.14899999999999999</v>
      </c>
      <c r="W1194">
        <v>9.7460000000000004</v>
      </c>
      <c r="X1194">
        <v>2.1999999999999999E-2</v>
      </c>
      <c r="Y1194">
        <v>0.40799999999999997</v>
      </c>
    </row>
    <row r="1195" spans="1:25" x14ac:dyDescent="0.3">
      <c r="A1195" t="s">
        <v>4693</v>
      </c>
      <c r="B1195" t="s">
        <v>4694</v>
      </c>
      <c r="C1195" t="s">
        <v>4695</v>
      </c>
      <c r="D1195" s="1" t="str">
        <f t="shared" si="126"/>
        <v>21:1191</v>
      </c>
      <c r="E1195" s="1" t="str">
        <f t="shared" si="128"/>
        <v>21:0387</v>
      </c>
      <c r="F1195" t="s">
        <v>2035</v>
      </c>
      <c r="G1195" t="s">
        <v>4696</v>
      </c>
      <c r="I1195">
        <v>66.715637900000004</v>
      </c>
      <c r="J1195">
        <v>-88.707441900000006</v>
      </c>
      <c r="K1195" s="1" t="str">
        <f t="shared" si="127"/>
        <v>Till</v>
      </c>
      <c r="L1195" s="1" t="str">
        <f t="shared" si="129"/>
        <v>Grain Mount: 0.25 – 0.50 mm (carbon coated)</v>
      </c>
      <c r="M1195">
        <v>1</v>
      </c>
      <c r="N1195">
        <v>40.283000000000001</v>
      </c>
      <c r="O1195">
        <v>2E-3</v>
      </c>
      <c r="P1195">
        <v>1E-3</v>
      </c>
      <c r="R1195">
        <v>1E-3</v>
      </c>
      <c r="T1195">
        <v>48.180999999999997</v>
      </c>
      <c r="U1195">
        <v>4.0000000000000001E-3</v>
      </c>
      <c r="V1195">
        <v>0.157</v>
      </c>
      <c r="W1195">
        <v>10.210000000000001</v>
      </c>
      <c r="X1195">
        <v>1.7999999999999999E-2</v>
      </c>
      <c r="Y1195">
        <v>0.42399999999999999</v>
      </c>
    </row>
    <row r="1196" spans="1:25" x14ac:dyDescent="0.3">
      <c r="A1196" t="s">
        <v>4697</v>
      </c>
      <c r="B1196" t="s">
        <v>4698</v>
      </c>
      <c r="C1196" t="s">
        <v>4699</v>
      </c>
      <c r="D1196" s="1" t="str">
        <f t="shared" si="126"/>
        <v>21:1191</v>
      </c>
      <c r="E1196" s="1" t="str">
        <f t="shared" si="128"/>
        <v>21:0387</v>
      </c>
      <c r="F1196" t="s">
        <v>2035</v>
      </c>
      <c r="G1196" t="s">
        <v>4700</v>
      </c>
      <c r="I1196">
        <v>66.715637900000004</v>
      </c>
      <c r="J1196">
        <v>-88.707441900000006</v>
      </c>
      <c r="K1196" s="1" t="str">
        <f t="shared" si="127"/>
        <v>Till</v>
      </c>
      <c r="L1196" s="1" t="str">
        <f t="shared" si="129"/>
        <v>Grain Mount: 0.25 – 0.50 mm (carbon coated)</v>
      </c>
      <c r="M1196">
        <v>1</v>
      </c>
      <c r="N1196">
        <v>40.340000000000003</v>
      </c>
      <c r="O1196">
        <v>2E-3</v>
      </c>
      <c r="P1196">
        <v>1E-3</v>
      </c>
      <c r="R1196">
        <v>1E-3</v>
      </c>
      <c r="T1196">
        <v>46.795999999999999</v>
      </c>
      <c r="U1196">
        <v>1E-3</v>
      </c>
      <c r="V1196">
        <v>0.155</v>
      </c>
      <c r="W1196">
        <v>12.118</v>
      </c>
      <c r="X1196">
        <v>1.7999999999999999E-2</v>
      </c>
      <c r="Y1196">
        <v>0.47</v>
      </c>
    </row>
    <row r="1197" spans="1:25" x14ac:dyDescent="0.3">
      <c r="A1197" t="s">
        <v>4701</v>
      </c>
      <c r="B1197" t="s">
        <v>4702</v>
      </c>
      <c r="C1197" t="s">
        <v>4703</v>
      </c>
      <c r="D1197" s="1" t="str">
        <f t="shared" si="126"/>
        <v>21:1191</v>
      </c>
      <c r="E1197" s="1" t="str">
        <f t="shared" si="128"/>
        <v>21:0387</v>
      </c>
      <c r="F1197" t="s">
        <v>2035</v>
      </c>
      <c r="G1197" t="s">
        <v>4704</v>
      </c>
      <c r="I1197">
        <v>66.715637900000004</v>
      </c>
      <c r="J1197">
        <v>-88.707441900000006</v>
      </c>
      <c r="K1197" s="1" t="str">
        <f t="shared" si="127"/>
        <v>Till</v>
      </c>
      <c r="L1197" s="1" t="str">
        <f t="shared" si="129"/>
        <v>Grain Mount: 0.25 – 0.50 mm (carbon coated)</v>
      </c>
      <c r="M1197">
        <v>1</v>
      </c>
      <c r="N1197">
        <v>40.542000000000002</v>
      </c>
      <c r="O1197">
        <v>3.0000000000000001E-3</v>
      </c>
      <c r="P1197">
        <v>1E-3</v>
      </c>
      <c r="R1197">
        <v>2E-3</v>
      </c>
      <c r="T1197">
        <v>48.914000000000001</v>
      </c>
      <c r="U1197">
        <v>5.0000000000000001E-3</v>
      </c>
      <c r="V1197">
        <v>0.13900000000000001</v>
      </c>
      <c r="W1197">
        <v>9.2739999999999991</v>
      </c>
      <c r="X1197">
        <v>2.3E-2</v>
      </c>
      <c r="Y1197">
        <v>0.53</v>
      </c>
    </row>
    <row r="1198" spans="1:25" x14ac:dyDescent="0.3">
      <c r="A1198" t="s">
        <v>4705</v>
      </c>
      <c r="B1198" t="s">
        <v>4706</v>
      </c>
      <c r="C1198" t="s">
        <v>4707</v>
      </c>
      <c r="D1198" s="1" t="str">
        <f t="shared" si="126"/>
        <v>21:1191</v>
      </c>
      <c r="E1198" s="1" t="str">
        <f t="shared" si="128"/>
        <v>21:0387</v>
      </c>
      <c r="F1198" t="s">
        <v>2035</v>
      </c>
      <c r="G1198" t="s">
        <v>4708</v>
      </c>
      <c r="I1198">
        <v>66.715637900000004</v>
      </c>
      <c r="J1198">
        <v>-88.707441900000006</v>
      </c>
      <c r="K1198" s="1" t="str">
        <f t="shared" si="127"/>
        <v>Till</v>
      </c>
      <c r="L1198" s="1" t="str">
        <f t="shared" si="129"/>
        <v>Grain Mount: 0.25 – 0.50 mm (carbon coated)</v>
      </c>
      <c r="M1198">
        <v>1</v>
      </c>
      <c r="N1198">
        <v>40.927999999999997</v>
      </c>
      <c r="O1198">
        <v>2E-3</v>
      </c>
      <c r="P1198">
        <v>1E-3</v>
      </c>
      <c r="R1198">
        <v>1E-3</v>
      </c>
      <c r="T1198">
        <v>49.709000000000003</v>
      </c>
      <c r="U1198">
        <v>4.0000000000000001E-3</v>
      </c>
      <c r="V1198">
        <v>0.10100000000000001</v>
      </c>
      <c r="W1198">
        <v>8.5429999999999993</v>
      </c>
      <c r="X1198">
        <v>2.1000000000000001E-2</v>
      </c>
      <c r="Y1198">
        <v>0.47599999999999998</v>
      </c>
    </row>
    <row r="1199" spans="1:25" x14ac:dyDescent="0.3">
      <c r="A1199" t="s">
        <v>4709</v>
      </c>
      <c r="B1199" t="s">
        <v>4710</v>
      </c>
      <c r="C1199" t="s">
        <v>4711</v>
      </c>
      <c r="D1199" s="1" t="str">
        <f t="shared" si="126"/>
        <v>21:1191</v>
      </c>
      <c r="E1199" s="1" t="str">
        <f t="shared" si="128"/>
        <v>21:0387</v>
      </c>
      <c r="F1199" t="s">
        <v>2035</v>
      </c>
      <c r="G1199" t="s">
        <v>4712</v>
      </c>
      <c r="I1199">
        <v>66.715637900000004</v>
      </c>
      <c r="J1199">
        <v>-88.707441900000006</v>
      </c>
      <c r="K1199" s="1" t="str">
        <f t="shared" si="127"/>
        <v>Till</v>
      </c>
      <c r="L1199" s="1" t="str">
        <f t="shared" si="129"/>
        <v>Grain Mount: 0.25 – 0.50 mm (carbon coated)</v>
      </c>
      <c r="M1199">
        <v>1</v>
      </c>
      <c r="N1199">
        <v>40.482999999999997</v>
      </c>
      <c r="O1199">
        <v>1E-3</v>
      </c>
      <c r="P1199">
        <v>1E-3</v>
      </c>
      <c r="R1199">
        <v>1E-3</v>
      </c>
      <c r="T1199">
        <v>47.921999999999997</v>
      </c>
      <c r="U1199">
        <v>5.0000000000000001E-3</v>
      </c>
      <c r="V1199">
        <v>0.11600000000000001</v>
      </c>
      <c r="W1199">
        <v>11.077999999999999</v>
      </c>
      <c r="X1199">
        <v>2.1999999999999999E-2</v>
      </c>
      <c r="Y1199">
        <v>0.435</v>
      </c>
    </row>
    <row r="1200" spans="1:25" x14ac:dyDescent="0.3">
      <c r="A1200" t="s">
        <v>4713</v>
      </c>
      <c r="B1200" t="s">
        <v>4714</v>
      </c>
      <c r="C1200" t="s">
        <v>4715</v>
      </c>
      <c r="D1200" s="1" t="str">
        <f t="shared" si="126"/>
        <v>21:1191</v>
      </c>
      <c r="E1200" s="1" t="str">
        <f t="shared" si="128"/>
        <v>21:0387</v>
      </c>
      <c r="F1200" t="s">
        <v>2040</v>
      </c>
      <c r="G1200" t="s">
        <v>4716</v>
      </c>
      <c r="I1200">
        <v>66.760286600000001</v>
      </c>
      <c r="J1200">
        <v>-88.562221399999999</v>
      </c>
      <c r="K1200" s="1" t="str">
        <f t="shared" si="127"/>
        <v>Till</v>
      </c>
      <c r="L1200" s="1" t="str">
        <f t="shared" si="129"/>
        <v>Grain Mount: 0.25 – 0.50 mm (carbon coated)</v>
      </c>
      <c r="M1200">
        <v>1</v>
      </c>
      <c r="N1200">
        <v>40.723999999999997</v>
      </c>
      <c r="O1200">
        <v>1E-3</v>
      </c>
      <c r="P1200">
        <v>1E-3</v>
      </c>
      <c r="R1200">
        <v>0.01</v>
      </c>
      <c r="T1200">
        <v>49.369</v>
      </c>
      <c r="U1200">
        <v>3.0000000000000001E-3</v>
      </c>
      <c r="V1200">
        <v>0.14799999999999999</v>
      </c>
      <c r="W1200">
        <v>8.968</v>
      </c>
      <c r="X1200">
        <v>1.7000000000000001E-2</v>
      </c>
      <c r="Y1200">
        <v>0.44500000000000001</v>
      </c>
    </row>
    <row r="1201" spans="1:25" x14ac:dyDescent="0.3">
      <c r="A1201" t="s">
        <v>4717</v>
      </c>
      <c r="B1201" t="s">
        <v>4718</v>
      </c>
      <c r="C1201" t="s">
        <v>4719</v>
      </c>
      <c r="D1201" s="1" t="str">
        <f t="shared" si="126"/>
        <v>21:1191</v>
      </c>
      <c r="E1201" s="1" t="str">
        <f t="shared" si="128"/>
        <v>21:0387</v>
      </c>
      <c r="F1201" t="s">
        <v>2040</v>
      </c>
      <c r="G1201" t="s">
        <v>4720</v>
      </c>
      <c r="I1201">
        <v>66.760286600000001</v>
      </c>
      <c r="J1201">
        <v>-88.562221399999999</v>
      </c>
      <c r="K1201" s="1" t="str">
        <f t="shared" si="127"/>
        <v>Till</v>
      </c>
      <c r="L1201" s="1" t="str">
        <f t="shared" ref="L1201:L1232" si="130">HYPERLINK("http://geochem.nrcan.gc.ca/cdogs/content/kwd/kwd080107_e.htm", "Grain Mount: 0.25 – 0.50 mm (carbon coated)")</f>
        <v>Grain Mount: 0.25 – 0.50 mm (carbon coated)</v>
      </c>
      <c r="M1201">
        <v>1</v>
      </c>
      <c r="N1201">
        <v>39.875</v>
      </c>
      <c r="O1201">
        <v>4.0000000000000001E-3</v>
      </c>
      <c r="P1201">
        <v>1E-3</v>
      </c>
      <c r="R1201">
        <v>1E-3</v>
      </c>
      <c r="T1201">
        <v>45.244</v>
      </c>
      <c r="U1201">
        <v>2E-3</v>
      </c>
      <c r="V1201">
        <v>0.23499999999999999</v>
      </c>
      <c r="W1201">
        <v>14.444000000000001</v>
      </c>
      <c r="X1201">
        <v>1.7999999999999999E-2</v>
      </c>
      <c r="Y1201">
        <v>0.26600000000000001</v>
      </c>
    </row>
    <row r="1202" spans="1:25" x14ac:dyDescent="0.3">
      <c r="A1202" t="s">
        <v>4721</v>
      </c>
      <c r="B1202" t="s">
        <v>4722</v>
      </c>
      <c r="C1202" t="s">
        <v>4723</v>
      </c>
      <c r="D1202" s="1" t="str">
        <f t="shared" si="126"/>
        <v>21:1191</v>
      </c>
      <c r="E1202" s="1" t="str">
        <f t="shared" si="128"/>
        <v>21:0387</v>
      </c>
      <c r="F1202" t="s">
        <v>2040</v>
      </c>
      <c r="G1202" t="s">
        <v>4724</v>
      </c>
      <c r="I1202">
        <v>66.760286600000001</v>
      </c>
      <c r="J1202">
        <v>-88.562221399999999</v>
      </c>
      <c r="K1202" s="1" t="str">
        <f t="shared" si="127"/>
        <v>Till</v>
      </c>
      <c r="L1202" s="1" t="str">
        <f t="shared" si="130"/>
        <v>Grain Mount: 0.25 – 0.50 mm (carbon coated)</v>
      </c>
      <c r="M1202">
        <v>1</v>
      </c>
      <c r="N1202">
        <v>40.984000000000002</v>
      </c>
      <c r="O1202">
        <v>4.0000000000000001E-3</v>
      </c>
      <c r="P1202">
        <v>1E-3</v>
      </c>
      <c r="R1202">
        <v>1E-3</v>
      </c>
      <c r="T1202">
        <v>50.767000000000003</v>
      </c>
      <c r="U1202">
        <v>1E-3</v>
      </c>
      <c r="V1202">
        <v>0.14299999999999999</v>
      </c>
      <c r="W1202">
        <v>7.492</v>
      </c>
      <c r="X1202">
        <v>2.4E-2</v>
      </c>
      <c r="Y1202">
        <v>0.47099999999999997</v>
      </c>
    </row>
    <row r="1203" spans="1:25" x14ac:dyDescent="0.3">
      <c r="A1203" t="s">
        <v>4725</v>
      </c>
      <c r="B1203" t="s">
        <v>4726</v>
      </c>
      <c r="C1203" t="s">
        <v>4727</v>
      </c>
      <c r="D1203" s="1" t="str">
        <f t="shared" ref="D1203:D1266" si="131">HYPERLINK("http://geochem.nrcan.gc.ca/cdogs/content/bdl/bdl211191_e.htm", "21:1191")</f>
        <v>21:1191</v>
      </c>
      <c r="E1203" s="1" t="str">
        <f t="shared" si="128"/>
        <v>21:0387</v>
      </c>
      <c r="F1203" t="s">
        <v>4728</v>
      </c>
      <c r="G1203" t="s">
        <v>4729</v>
      </c>
      <c r="I1203">
        <v>66.673839400000006</v>
      </c>
      <c r="J1203">
        <v>-88.605018000000001</v>
      </c>
      <c r="K1203" s="1" t="str">
        <f t="shared" ref="K1203:K1266" si="132">HYPERLINK("http://geochem.nrcan.gc.ca/cdogs/content/kwd/kwd020044_e.htm", "Till")</f>
        <v>Till</v>
      </c>
      <c r="L1203" s="1" t="str">
        <f t="shared" si="130"/>
        <v>Grain Mount: 0.25 – 0.50 mm (carbon coated)</v>
      </c>
      <c r="M1203">
        <v>1</v>
      </c>
      <c r="N1203">
        <v>40.485999999999997</v>
      </c>
      <c r="O1203">
        <v>1E-3</v>
      </c>
      <c r="P1203">
        <v>1E-3</v>
      </c>
      <c r="R1203">
        <v>1E-3</v>
      </c>
      <c r="T1203">
        <v>47.865000000000002</v>
      </c>
      <c r="U1203">
        <v>1E-3</v>
      </c>
      <c r="V1203">
        <v>0.189</v>
      </c>
      <c r="W1203">
        <v>10.692</v>
      </c>
      <c r="X1203">
        <v>1.2999999999999999E-2</v>
      </c>
      <c r="Y1203">
        <v>0.379</v>
      </c>
    </row>
    <row r="1204" spans="1:25" x14ac:dyDescent="0.3">
      <c r="A1204" t="s">
        <v>4730</v>
      </c>
      <c r="B1204" t="s">
        <v>4731</v>
      </c>
      <c r="C1204" t="s">
        <v>4732</v>
      </c>
      <c r="D1204" s="1" t="str">
        <f t="shared" si="131"/>
        <v>21:1191</v>
      </c>
      <c r="E1204" s="1" t="str">
        <f t="shared" si="128"/>
        <v>21:0387</v>
      </c>
      <c r="F1204" t="s">
        <v>4728</v>
      </c>
      <c r="G1204" t="s">
        <v>4733</v>
      </c>
      <c r="I1204">
        <v>66.673839400000006</v>
      </c>
      <c r="J1204">
        <v>-88.605018000000001</v>
      </c>
      <c r="K1204" s="1" t="str">
        <f t="shared" si="132"/>
        <v>Till</v>
      </c>
      <c r="L1204" s="1" t="str">
        <f t="shared" si="130"/>
        <v>Grain Mount: 0.25 – 0.50 mm (carbon coated)</v>
      </c>
      <c r="M1204">
        <v>1</v>
      </c>
      <c r="N1204">
        <v>40.722999999999999</v>
      </c>
      <c r="O1204">
        <v>5.0000000000000001E-3</v>
      </c>
      <c r="P1204">
        <v>1E-3</v>
      </c>
      <c r="R1204">
        <v>1E-3</v>
      </c>
      <c r="T1204">
        <v>49.081000000000003</v>
      </c>
      <c r="U1204">
        <v>2E-3</v>
      </c>
      <c r="V1204">
        <v>0.13800000000000001</v>
      </c>
      <c r="W1204">
        <v>9.3529999999999998</v>
      </c>
      <c r="X1204">
        <v>0.02</v>
      </c>
      <c r="Y1204">
        <v>0.47</v>
      </c>
    </row>
    <row r="1205" spans="1:25" x14ac:dyDescent="0.3">
      <c r="A1205" t="s">
        <v>4734</v>
      </c>
      <c r="B1205" t="s">
        <v>4735</v>
      </c>
      <c r="C1205" t="s">
        <v>4736</v>
      </c>
      <c r="D1205" s="1" t="str">
        <f t="shared" si="131"/>
        <v>21:1191</v>
      </c>
      <c r="E1205" s="1" t="str">
        <f t="shared" si="128"/>
        <v>21:0387</v>
      </c>
      <c r="F1205" t="s">
        <v>4728</v>
      </c>
      <c r="G1205" t="s">
        <v>4737</v>
      </c>
      <c r="I1205">
        <v>66.673839400000006</v>
      </c>
      <c r="J1205">
        <v>-88.605018000000001</v>
      </c>
      <c r="K1205" s="1" t="str">
        <f t="shared" si="132"/>
        <v>Till</v>
      </c>
      <c r="L1205" s="1" t="str">
        <f t="shared" si="130"/>
        <v>Grain Mount: 0.25 – 0.50 mm (carbon coated)</v>
      </c>
      <c r="M1205">
        <v>1</v>
      </c>
      <c r="N1205">
        <v>40.36</v>
      </c>
      <c r="O1205">
        <v>3.0000000000000001E-3</v>
      </c>
      <c r="P1205">
        <v>1E-3</v>
      </c>
      <c r="R1205">
        <v>1E-3</v>
      </c>
      <c r="T1205">
        <v>46.795000000000002</v>
      </c>
      <c r="U1205">
        <v>4.0000000000000001E-3</v>
      </c>
      <c r="V1205">
        <v>0.27300000000000002</v>
      </c>
      <c r="W1205">
        <v>12.265000000000001</v>
      </c>
      <c r="X1205">
        <v>2.5999999999999999E-2</v>
      </c>
      <c r="Y1205">
        <v>0.376</v>
      </c>
    </row>
    <row r="1206" spans="1:25" x14ac:dyDescent="0.3">
      <c r="A1206" t="s">
        <v>4738</v>
      </c>
      <c r="B1206" t="s">
        <v>4739</v>
      </c>
      <c r="C1206" t="s">
        <v>4740</v>
      </c>
      <c r="D1206" s="1" t="str">
        <f t="shared" si="131"/>
        <v>21:1191</v>
      </c>
      <c r="E1206" s="1" t="str">
        <f t="shared" si="128"/>
        <v>21:0387</v>
      </c>
      <c r="F1206" t="s">
        <v>4728</v>
      </c>
      <c r="G1206" t="s">
        <v>4741</v>
      </c>
      <c r="I1206">
        <v>66.673839400000006</v>
      </c>
      <c r="J1206">
        <v>-88.605018000000001</v>
      </c>
      <c r="K1206" s="1" t="str">
        <f t="shared" si="132"/>
        <v>Till</v>
      </c>
      <c r="L1206" s="1" t="str">
        <f t="shared" si="130"/>
        <v>Grain Mount: 0.25 – 0.50 mm (carbon coated)</v>
      </c>
      <c r="M1206">
        <v>1</v>
      </c>
      <c r="N1206">
        <v>41.043999999999997</v>
      </c>
      <c r="O1206">
        <v>4.0000000000000001E-3</v>
      </c>
      <c r="P1206">
        <v>1E-3</v>
      </c>
      <c r="R1206">
        <v>1E-3</v>
      </c>
      <c r="T1206">
        <v>50.253</v>
      </c>
      <c r="U1206">
        <v>1E-3</v>
      </c>
      <c r="V1206">
        <v>0.11</v>
      </c>
      <c r="W1206">
        <v>7.6550000000000002</v>
      </c>
      <c r="X1206">
        <v>1.4E-2</v>
      </c>
      <c r="Y1206">
        <v>0.46500000000000002</v>
      </c>
    </row>
    <row r="1207" spans="1:25" x14ac:dyDescent="0.3">
      <c r="A1207" t="s">
        <v>4742</v>
      </c>
      <c r="B1207" t="s">
        <v>4743</v>
      </c>
      <c r="C1207" t="s">
        <v>4744</v>
      </c>
      <c r="D1207" s="1" t="str">
        <f t="shared" si="131"/>
        <v>21:1191</v>
      </c>
      <c r="E1207" s="1" t="str">
        <f t="shared" ref="E1207:E1270" si="133">HYPERLINK("http://geochem.nrcan.gc.ca/cdogs/content/svy/svy210387_e.htm", "21:0387")</f>
        <v>21:0387</v>
      </c>
      <c r="F1207" t="s">
        <v>4728</v>
      </c>
      <c r="G1207" t="s">
        <v>4745</v>
      </c>
      <c r="I1207">
        <v>66.673839400000006</v>
      </c>
      <c r="J1207">
        <v>-88.605018000000001</v>
      </c>
      <c r="K1207" s="1" t="str">
        <f t="shared" si="132"/>
        <v>Till</v>
      </c>
      <c r="L1207" s="1" t="str">
        <f t="shared" si="130"/>
        <v>Grain Mount: 0.25 – 0.50 mm (carbon coated)</v>
      </c>
      <c r="M1207">
        <v>1</v>
      </c>
      <c r="N1207">
        <v>40.375999999999998</v>
      </c>
      <c r="O1207">
        <v>6.0000000000000001E-3</v>
      </c>
      <c r="P1207">
        <v>2E-3</v>
      </c>
      <c r="R1207">
        <v>2E-3</v>
      </c>
      <c r="T1207">
        <v>48.094999999999999</v>
      </c>
      <c r="U1207">
        <v>8.0000000000000002E-3</v>
      </c>
      <c r="V1207">
        <v>0.14399999999999999</v>
      </c>
      <c r="W1207">
        <v>10.771000000000001</v>
      </c>
      <c r="X1207">
        <v>1.9E-2</v>
      </c>
      <c r="Y1207">
        <v>0.49399999999999999</v>
      </c>
    </row>
    <row r="1208" spans="1:25" x14ac:dyDescent="0.3">
      <c r="A1208" t="s">
        <v>4746</v>
      </c>
      <c r="B1208" t="s">
        <v>4747</v>
      </c>
      <c r="C1208" t="s">
        <v>4748</v>
      </c>
      <c r="D1208" s="1" t="str">
        <f t="shared" si="131"/>
        <v>21:1191</v>
      </c>
      <c r="E1208" s="1" t="str">
        <f t="shared" si="133"/>
        <v>21:0387</v>
      </c>
      <c r="F1208" t="s">
        <v>4728</v>
      </c>
      <c r="G1208" t="s">
        <v>4749</v>
      </c>
      <c r="I1208">
        <v>66.673839400000006</v>
      </c>
      <c r="J1208">
        <v>-88.605018000000001</v>
      </c>
      <c r="K1208" s="1" t="str">
        <f t="shared" si="132"/>
        <v>Till</v>
      </c>
      <c r="L1208" s="1" t="str">
        <f t="shared" si="130"/>
        <v>Grain Mount: 0.25 – 0.50 mm (carbon coated)</v>
      </c>
      <c r="M1208">
        <v>1</v>
      </c>
      <c r="N1208">
        <v>39.875</v>
      </c>
      <c r="O1208">
        <v>1E-3</v>
      </c>
      <c r="P1208">
        <v>1E-3</v>
      </c>
      <c r="R1208">
        <v>1E-3</v>
      </c>
      <c r="T1208">
        <v>45.75</v>
      </c>
      <c r="U1208">
        <v>3.0000000000000001E-3</v>
      </c>
      <c r="V1208">
        <v>0.17399999999999999</v>
      </c>
      <c r="W1208">
        <v>13.61</v>
      </c>
      <c r="X1208">
        <v>1.9E-2</v>
      </c>
      <c r="Y1208">
        <v>0.40200000000000002</v>
      </c>
    </row>
    <row r="1209" spans="1:25" x14ac:dyDescent="0.3">
      <c r="A1209" t="s">
        <v>4750</v>
      </c>
      <c r="B1209" t="s">
        <v>4751</v>
      </c>
      <c r="C1209" t="s">
        <v>4752</v>
      </c>
      <c r="D1209" s="1" t="str">
        <f t="shared" si="131"/>
        <v>21:1191</v>
      </c>
      <c r="E1209" s="1" t="str">
        <f t="shared" si="133"/>
        <v>21:0387</v>
      </c>
      <c r="F1209" t="s">
        <v>4728</v>
      </c>
      <c r="G1209" t="s">
        <v>4753</v>
      </c>
      <c r="I1209">
        <v>66.673839400000006</v>
      </c>
      <c r="J1209">
        <v>-88.605018000000001</v>
      </c>
      <c r="K1209" s="1" t="str">
        <f t="shared" si="132"/>
        <v>Till</v>
      </c>
      <c r="L1209" s="1" t="str">
        <f t="shared" si="130"/>
        <v>Grain Mount: 0.25 – 0.50 mm (carbon coated)</v>
      </c>
      <c r="M1209">
        <v>1</v>
      </c>
      <c r="N1209">
        <v>40.08</v>
      </c>
      <c r="O1209">
        <v>1E-3</v>
      </c>
      <c r="P1209">
        <v>2E-3</v>
      </c>
      <c r="R1209">
        <v>1E-3</v>
      </c>
      <c r="T1209">
        <v>47.399000000000001</v>
      </c>
      <c r="U1209">
        <v>1E-3</v>
      </c>
      <c r="V1209">
        <v>0.23200000000000001</v>
      </c>
      <c r="W1209">
        <v>11.641</v>
      </c>
      <c r="X1209">
        <v>1.9E-2</v>
      </c>
      <c r="Y1209">
        <v>0.372</v>
      </c>
    </row>
    <row r="1210" spans="1:25" x14ac:dyDescent="0.3">
      <c r="A1210" t="s">
        <v>4754</v>
      </c>
      <c r="B1210" t="s">
        <v>4755</v>
      </c>
      <c r="C1210" t="s">
        <v>4756</v>
      </c>
      <c r="D1210" s="1" t="str">
        <f t="shared" si="131"/>
        <v>21:1191</v>
      </c>
      <c r="E1210" s="1" t="str">
        <f t="shared" si="133"/>
        <v>21:0387</v>
      </c>
      <c r="F1210" t="s">
        <v>4728</v>
      </c>
      <c r="G1210" t="s">
        <v>4757</v>
      </c>
      <c r="I1210">
        <v>66.673839400000006</v>
      </c>
      <c r="J1210">
        <v>-88.605018000000001</v>
      </c>
      <c r="K1210" s="1" t="str">
        <f t="shared" si="132"/>
        <v>Till</v>
      </c>
      <c r="L1210" s="1" t="str">
        <f t="shared" si="130"/>
        <v>Grain Mount: 0.25 – 0.50 mm (carbon coated)</v>
      </c>
      <c r="M1210">
        <v>1</v>
      </c>
      <c r="N1210">
        <v>40.567999999999998</v>
      </c>
      <c r="O1210">
        <v>4.0000000000000001E-3</v>
      </c>
      <c r="P1210">
        <v>1E-3</v>
      </c>
      <c r="R1210">
        <v>7.0000000000000001E-3</v>
      </c>
      <c r="T1210">
        <v>49.62</v>
      </c>
      <c r="U1210">
        <v>2E-3</v>
      </c>
      <c r="V1210">
        <v>0.13400000000000001</v>
      </c>
      <c r="W1210">
        <v>8.81</v>
      </c>
      <c r="X1210">
        <v>2.1999999999999999E-2</v>
      </c>
      <c r="Y1210">
        <v>0.443</v>
      </c>
    </row>
    <row r="1211" spans="1:25" x14ac:dyDescent="0.3">
      <c r="A1211" t="s">
        <v>4758</v>
      </c>
      <c r="B1211" t="s">
        <v>4759</v>
      </c>
      <c r="C1211" t="s">
        <v>4760</v>
      </c>
      <c r="D1211" s="1" t="str">
        <f t="shared" si="131"/>
        <v>21:1191</v>
      </c>
      <c r="E1211" s="1" t="str">
        <f t="shared" si="133"/>
        <v>21:0387</v>
      </c>
      <c r="F1211" t="s">
        <v>4728</v>
      </c>
      <c r="G1211" t="s">
        <v>4761</v>
      </c>
      <c r="I1211">
        <v>66.673839400000006</v>
      </c>
      <c r="J1211">
        <v>-88.605018000000001</v>
      </c>
      <c r="K1211" s="1" t="str">
        <f t="shared" si="132"/>
        <v>Till</v>
      </c>
      <c r="L1211" s="1" t="str">
        <f t="shared" si="130"/>
        <v>Grain Mount: 0.25 – 0.50 mm (carbon coated)</v>
      </c>
      <c r="M1211">
        <v>1</v>
      </c>
      <c r="N1211">
        <v>40.792000000000002</v>
      </c>
      <c r="O1211">
        <v>1E-3</v>
      </c>
      <c r="P1211">
        <v>1E-3</v>
      </c>
      <c r="R1211">
        <v>2E-3</v>
      </c>
      <c r="T1211">
        <v>49.661000000000001</v>
      </c>
      <c r="U1211">
        <v>1E-3</v>
      </c>
      <c r="V1211">
        <v>0.15</v>
      </c>
      <c r="W1211">
        <v>8.8040000000000003</v>
      </c>
      <c r="X1211">
        <v>2.3E-2</v>
      </c>
      <c r="Y1211">
        <v>0.43099999999999999</v>
      </c>
    </row>
    <row r="1212" spans="1:25" x14ac:dyDescent="0.3">
      <c r="A1212" t="s">
        <v>4762</v>
      </c>
      <c r="B1212" t="s">
        <v>4763</v>
      </c>
      <c r="C1212" t="s">
        <v>4764</v>
      </c>
      <c r="D1212" s="1" t="str">
        <f t="shared" si="131"/>
        <v>21:1191</v>
      </c>
      <c r="E1212" s="1" t="str">
        <f t="shared" si="133"/>
        <v>21:0387</v>
      </c>
      <c r="F1212" t="s">
        <v>4728</v>
      </c>
      <c r="G1212" t="s">
        <v>4765</v>
      </c>
      <c r="I1212">
        <v>66.673839400000006</v>
      </c>
      <c r="J1212">
        <v>-88.605018000000001</v>
      </c>
      <c r="K1212" s="1" t="str">
        <f t="shared" si="132"/>
        <v>Till</v>
      </c>
      <c r="L1212" s="1" t="str">
        <f t="shared" si="130"/>
        <v>Grain Mount: 0.25 – 0.50 mm (carbon coated)</v>
      </c>
      <c r="M1212">
        <v>1</v>
      </c>
      <c r="N1212">
        <v>41.244</v>
      </c>
      <c r="O1212">
        <v>1E-3</v>
      </c>
      <c r="P1212">
        <v>1E-3</v>
      </c>
      <c r="R1212">
        <v>3.0000000000000001E-3</v>
      </c>
      <c r="T1212">
        <v>49.77</v>
      </c>
      <c r="U1212">
        <v>1E-3</v>
      </c>
      <c r="V1212">
        <v>0.13400000000000001</v>
      </c>
      <c r="W1212">
        <v>8.4779999999999998</v>
      </c>
      <c r="X1212">
        <v>2.3E-2</v>
      </c>
      <c r="Y1212">
        <v>0.44700000000000001</v>
      </c>
    </row>
    <row r="1213" spans="1:25" x14ac:dyDescent="0.3">
      <c r="A1213" t="s">
        <v>4766</v>
      </c>
      <c r="B1213" t="s">
        <v>4767</v>
      </c>
      <c r="C1213" t="s">
        <v>4768</v>
      </c>
      <c r="D1213" s="1" t="str">
        <f t="shared" si="131"/>
        <v>21:1191</v>
      </c>
      <c r="E1213" s="1" t="str">
        <f t="shared" si="133"/>
        <v>21:0387</v>
      </c>
      <c r="F1213" t="s">
        <v>4728</v>
      </c>
      <c r="G1213" t="s">
        <v>4769</v>
      </c>
      <c r="I1213">
        <v>66.673839400000006</v>
      </c>
      <c r="J1213">
        <v>-88.605018000000001</v>
      </c>
      <c r="K1213" s="1" t="str">
        <f t="shared" si="132"/>
        <v>Till</v>
      </c>
      <c r="L1213" s="1" t="str">
        <f t="shared" si="130"/>
        <v>Grain Mount: 0.25 – 0.50 mm (carbon coated)</v>
      </c>
      <c r="M1213">
        <v>1</v>
      </c>
      <c r="N1213">
        <v>41.265000000000001</v>
      </c>
      <c r="O1213">
        <v>3.0000000000000001E-3</v>
      </c>
      <c r="P1213">
        <v>1E-3</v>
      </c>
      <c r="R1213">
        <v>6.0000000000000001E-3</v>
      </c>
      <c r="T1213">
        <v>50.389000000000003</v>
      </c>
      <c r="U1213">
        <v>1E-3</v>
      </c>
      <c r="V1213">
        <v>0.127</v>
      </c>
      <c r="W1213">
        <v>8.2110000000000003</v>
      </c>
      <c r="X1213">
        <v>0.02</v>
      </c>
      <c r="Y1213">
        <v>0.48699999999999999</v>
      </c>
    </row>
    <row r="1214" spans="1:25" x14ac:dyDescent="0.3">
      <c r="A1214" t="s">
        <v>4770</v>
      </c>
      <c r="B1214" t="s">
        <v>4771</v>
      </c>
      <c r="C1214" t="s">
        <v>4772</v>
      </c>
      <c r="D1214" s="1" t="str">
        <f t="shared" si="131"/>
        <v>21:1191</v>
      </c>
      <c r="E1214" s="1" t="str">
        <f t="shared" si="133"/>
        <v>21:0387</v>
      </c>
      <c r="F1214" t="s">
        <v>4773</v>
      </c>
      <c r="G1214" t="s">
        <v>4774</v>
      </c>
      <c r="I1214">
        <v>66.817615099999998</v>
      </c>
      <c r="J1214">
        <v>-88.141148299999998</v>
      </c>
      <c r="K1214" s="1" t="str">
        <f t="shared" si="132"/>
        <v>Till</v>
      </c>
      <c r="L1214" s="1" t="str">
        <f t="shared" si="130"/>
        <v>Grain Mount: 0.25 – 0.50 mm (carbon coated)</v>
      </c>
      <c r="M1214">
        <v>1</v>
      </c>
      <c r="N1214">
        <v>40.591000000000001</v>
      </c>
      <c r="O1214">
        <v>1E-3</v>
      </c>
      <c r="P1214">
        <v>1E-3</v>
      </c>
      <c r="R1214">
        <v>2E-3</v>
      </c>
      <c r="T1214">
        <v>48.453000000000003</v>
      </c>
      <c r="U1214">
        <v>1E-3</v>
      </c>
      <c r="V1214">
        <v>0.157</v>
      </c>
      <c r="W1214">
        <v>10.42</v>
      </c>
      <c r="X1214">
        <v>2.1999999999999999E-2</v>
      </c>
      <c r="Y1214">
        <v>0.52</v>
      </c>
    </row>
    <row r="1215" spans="1:25" x14ac:dyDescent="0.3">
      <c r="A1215" t="s">
        <v>4775</v>
      </c>
      <c r="B1215" t="s">
        <v>4776</v>
      </c>
      <c r="C1215" t="s">
        <v>4777</v>
      </c>
      <c r="D1215" s="1" t="str">
        <f t="shared" si="131"/>
        <v>21:1191</v>
      </c>
      <c r="E1215" s="1" t="str">
        <f t="shared" si="133"/>
        <v>21:0387</v>
      </c>
      <c r="F1215" t="s">
        <v>4778</v>
      </c>
      <c r="G1215" t="s">
        <v>4779</v>
      </c>
      <c r="I1215">
        <v>66.578073200000006</v>
      </c>
      <c r="J1215">
        <v>-88.157925300000002</v>
      </c>
      <c r="K1215" s="1" t="str">
        <f t="shared" si="132"/>
        <v>Till</v>
      </c>
      <c r="L1215" s="1" t="str">
        <f t="shared" si="130"/>
        <v>Grain Mount: 0.25 – 0.50 mm (carbon coated)</v>
      </c>
      <c r="M1215">
        <v>1</v>
      </c>
      <c r="N1215">
        <v>40.063000000000002</v>
      </c>
      <c r="O1215">
        <v>1E-3</v>
      </c>
      <c r="P1215">
        <v>1E-3</v>
      </c>
      <c r="R1215">
        <v>2E-3</v>
      </c>
      <c r="T1215">
        <v>45.902999999999999</v>
      </c>
      <c r="U1215">
        <v>1E-3</v>
      </c>
      <c r="V1215">
        <v>0.38</v>
      </c>
      <c r="W1215">
        <v>13.627000000000001</v>
      </c>
      <c r="X1215">
        <v>1.2999999999999999E-2</v>
      </c>
      <c r="Y1215">
        <v>0.13600000000000001</v>
      </c>
    </row>
    <row r="1216" spans="1:25" x14ac:dyDescent="0.3">
      <c r="A1216" t="s">
        <v>4780</v>
      </c>
      <c r="B1216" t="s">
        <v>4781</v>
      </c>
      <c r="C1216" t="s">
        <v>4782</v>
      </c>
      <c r="D1216" s="1" t="str">
        <f t="shared" si="131"/>
        <v>21:1191</v>
      </c>
      <c r="E1216" s="1" t="str">
        <f t="shared" si="133"/>
        <v>21:0387</v>
      </c>
      <c r="F1216" t="s">
        <v>4778</v>
      </c>
      <c r="G1216" t="s">
        <v>4783</v>
      </c>
      <c r="I1216">
        <v>66.578073200000006</v>
      </c>
      <c r="J1216">
        <v>-88.157925300000002</v>
      </c>
      <c r="K1216" s="1" t="str">
        <f t="shared" si="132"/>
        <v>Till</v>
      </c>
      <c r="L1216" s="1" t="str">
        <f t="shared" si="130"/>
        <v>Grain Mount: 0.25 – 0.50 mm (carbon coated)</v>
      </c>
      <c r="M1216">
        <v>1</v>
      </c>
      <c r="N1216">
        <v>39.884</v>
      </c>
      <c r="O1216">
        <v>1E-3</v>
      </c>
      <c r="P1216">
        <v>1E-3</v>
      </c>
      <c r="R1216">
        <v>1E-3</v>
      </c>
      <c r="T1216">
        <v>45.906999999999996</v>
      </c>
      <c r="U1216">
        <v>1E-3</v>
      </c>
      <c r="V1216">
        <v>0.38</v>
      </c>
      <c r="W1216">
        <v>13.583</v>
      </c>
      <c r="X1216">
        <v>2.4E-2</v>
      </c>
      <c r="Y1216">
        <v>0.14199999999999999</v>
      </c>
    </row>
    <row r="1217" spans="1:25" x14ac:dyDescent="0.3">
      <c r="A1217" t="s">
        <v>4784</v>
      </c>
      <c r="B1217" t="s">
        <v>4785</v>
      </c>
      <c r="C1217" t="s">
        <v>4786</v>
      </c>
      <c r="D1217" s="1" t="str">
        <f t="shared" si="131"/>
        <v>21:1191</v>
      </c>
      <c r="E1217" s="1" t="str">
        <f t="shared" si="133"/>
        <v>21:0387</v>
      </c>
      <c r="F1217" t="s">
        <v>4778</v>
      </c>
      <c r="G1217" t="s">
        <v>4787</v>
      </c>
      <c r="I1217">
        <v>66.578073200000006</v>
      </c>
      <c r="J1217">
        <v>-88.157925300000002</v>
      </c>
      <c r="K1217" s="1" t="str">
        <f t="shared" si="132"/>
        <v>Till</v>
      </c>
      <c r="L1217" s="1" t="str">
        <f t="shared" si="130"/>
        <v>Grain Mount: 0.25 – 0.50 mm (carbon coated)</v>
      </c>
      <c r="M1217">
        <v>1</v>
      </c>
      <c r="N1217">
        <v>40.134</v>
      </c>
      <c r="O1217">
        <v>2E-3</v>
      </c>
      <c r="P1217">
        <v>1E-3</v>
      </c>
      <c r="R1217">
        <v>1E-3</v>
      </c>
      <c r="T1217">
        <v>45.834000000000003</v>
      </c>
      <c r="U1217">
        <v>1E-3</v>
      </c>
      <c r="V1217">
        <v>0.378</v>
      </c>
      <c r="W1217">
        <v>13.381</v>
      </c>
      <c r="X1217">
        <v>2.7E-2</v>
      </c>
      <c r="Y1217">
        <v>0.13600000000000001</v>
      </c>
    </row>
    <row r="1218" spans="1:25" x14ac:dyDescent="0.3">
      <c r="A1218" t="s">
        <v>4788</v>
      </c>
      <c r="B1218" t="s">
        <v>4789</v>
      </c>
      <c r="C1218" t="s">
        <v>4790</v>
      </c>
      <c r="D1218" s="1" t="str">
        <f t="shared" si="131"/>
        <v>21:1191</v>
      </c>
      <c r="E1218" s="1" t="str">
        <f t="shared" si="133"/>
        <v>21:0387</v>
      </c>
      <c r="F1218" t="s">
        <v>4778</v>
      </c>
      <c r="G1218" t="s">
        <v>4791</v>
      </c>
      <c r="I1218">
        <v>66.578073200000006</v>
      </c>
      <c r="J1218">
        <v>-88.157925300000002</v>
      </c>
      <c r="K1218" s="1" t="str">
        <f t="shared" si="132"/>
        <v>Till</v>
      </c>
      <c r="L1218" s="1" t="str">
        <f t="shared" si="130"/>
        <v>Grain Mount: 0.25 – 0.50 mm (carbon coated)</v>
      </c>
      <c r="M1218">
        <v>1</v>
      </c>
      <c r="N1218">
        <v>39.76</v>
      </c>
      <c r="O1218">
        <v>3.0000000000000001E-3</v>
      </c>
      <c r="P1218">
        <v>1E-3</v>
      </c>
      <c r="R1218">
        <v>3.0000000000000001E-3</v>
      </c>
      <c r="T1218">
        <v>45.84</v>
      </c>
      <c r="U1218">
        <v>3.0000000000000001E-3</v>
      </c>
      <c r="V1218">
        <v>0.373</v>
      </c>
      <c r="W1218">
        <v>13.662000000000001</v>
      </c>
      <c r="X1218">
        <v>2.3E-2</v>
      </c>
      <c r="Y1218">
        <v>0.13900000000000001</v>
      </c>
    </row>
    <row r="1219" spans="1:25" x14ac:dyDescent="0.3">
      <c r="A1219" t="s">
        <v>4792</v>
      </c>
      <c r="B1219" t="s">
        <v>4793</v>
      </c>
      <c r="C1219" t="s">
        <v>4794</v>
      </c>
      <c r="D1219" s="1" t="str">
        <f t="shared" si="131"/>
        <v>21:1191</v>
      </c>
      <c r="E1219" s="1" t="str">
        <f t="shared" si="133"/>
        <v>21:0387</v>
      </c>
      <c r="F1219" t="s">
        <v>4778</v>
      </c>
      <c r="G1219" t="s">
        <v>4795</v>
      </c>
      <c r="I1219">
        <v>66.578073200000006</v>
      </c>
      <c r="J1219">
        <v>-88.157925300000002</v>
      </c>
      <c r="K1219" s="1" t="str">
        <f t="shared" si="132"/>
        <v>Till</v>
      </c>
      <c r="L1219" s="1" t="str">
        <f t="shared" si="130"/>
        <v>Grain Mount: 0.25 – 0.50 mm (carbon coated)</v>
      </c>
      <c r="M1219">
        <v>1</v>
      </c>
      <c r="N1219">
        <v>40.125</v>
      </c>
      <c r="O1219">
        <v>1E-3</v>
      </c>
      <c r="P1219">
        <v>1E-3</v>
      </c>
      <c r="R1219">
        <v>2E-3</v>
      </c>
      <c r="T1219">
        <v>46.16</v>
      </c>
      <c r="U1219">
        <v>1.4999999999999999E-2</v>
      </c>
      <c r="V1219">
        <v>0.377</v>
      </c>
      <c r="W1219">
        <v>13.438000000000001</v>
      </c>
      <c r="X1219">
        <v>2.5000000000000001E-2</v>
      </c>
      <c r="Y1219">
        <v>0.13500000000000001</v>
      </c>
    </row>
    <row r="1220" spans="1:25" x14ac:dyDescent="0.3">
      <c r="A1220" t="s">
        <v>4796</v>
      </c>
      <c r="B1220" t="s">
        <v>4797</v>
      </c>
      <c r="C1220" t="s">
        <v>4798</v>
      </c>
      <c r="D1220" s="1" t="str">
        <f t="shared" si="131"/>
        <v>21:1191</v>
      </c>
      <c r="E1220" s="1" t="str">
        <f t="shared" si="133"/>
        <v>21:0387</v>
      </c>
      <c r="F1220" t="s">
        <v>4778</v>
      </c>
      <c r="G1220" t="s">
        <v>4799</v>
      </c>
      <c r="I1220">
        <v>66.578073200000006</v>
      </c>
      <c r="J1220">
        <v>-88.157925300000002</v>
      </c>
      <c r="K1220" s="1" t="str">
        <f t="shared" si="132"/>
        <v>Till</v>
      </c>
      <c r="L1220" s="1" t="str">
        <f t="shared" si="130"/>
        <v>Grain Mount: 0.25 – 0.50 mm (carbon coated)</v>
      </c>
      <c r="M1220">
        <v>1</v>
      </c>
      <c r="N1220">
        <v>40.244999999999997</v>
      </c>
      <c r="O1220">
        <v>4.0000000000000001E-3</v>
      </c>
      <c r="P1220">
        <v>1E-3</v>
      </c>
      <c r="R1220">
        <v>6.0000000000000001E-3</v>
      </c>
      <c r="T1220">
        <v>46.781999999999996</v>
      </c>
      <c r="U1220">
        <v>1E-3</v>
      </c>
      <c r="V1220">
        <v>0.17399999999999999</v>
      </c>
      <c r="W1220">
        <v>12.488</v>
      </c>
      <c r="X1220">
        <v>2.5999999999999999E-2</v>
      </c>
      <c r="Y1220">
        <v>0.40300000000000002</v>
      </c>
    </row>
    <row r="1221" spans="1:25" x14ac:dyDescent="0.3">
      <c r="A1221" t="s">
        <v>4800</v>
      </c>
      <c r="B1221" t="s">
        <v>4801</v>
      </c>
      <c r="C1221" t="s">
        <v>4802</v>
      </c>
      <c r="D1221" s="1" t="str">
        <f t="shared" si="131"/>
        <v>21:1191</v>
      </c>
      <c r="E1221" s="1" t="str">
        <f t="shared" si="133"/>
        <v>21:0387</v>
      </c>
      <c r="F1221" t="s">
        <v>4778</v>
      </c>
      <c r="G1221" t="s">
        <v>4803</v>
      </c>
      <c r="I1221">
        <v>66.578073200000006</v>
      </c>
      <c r="J1221">
        <v>-88.157925300000002</v>
      </c>
      <c r="K1221" s="1" t="str">
        <f t="shared" si="132"/>
        <v>Till</v>
      </c>
      <c r="L1221" s="1" t="str">
        <f t="shared" si="130"/>
        <v>Grain Mount: 0.25 – 0.50 mm (carbon coated)</v>
      </c>
      <c r="M1221">
        <v>1</v>
      </c>
      <c r="N1221">
        <v>39.954000000000001</v>
      </c>
      <c r="O1221">
        <v>3.0000000000000001E-3</v>
      </c>
      <c r="P1221">
        <v>1E-3</v>
      </c>
      <c r="R1221">
        <v>3.0000000000000001E-3</v>
      </c>
      <c r="T1221">
        <v>46.042000000000002</v>
      </c>
      <c r="U1221">
        <v>2E-3</v>
      </c>
      <c r="V1221">
        <v>0.38600000000000001</v>
      </c>
      <c r="W1221">
        <v>13.571</v>
      </c>
      <c r="X1221">
        <v>2.7E-2</v>
      </c>
      <c r="Y1221">
        <v>0.129</v>
      </c>
    </row>
    <row r="1222" spans="1:25" x14ac:dyDescent="0.3">
      <c r="A1222" t="s">
        <v>4804</v>
      </c>
      <c r="B1222" t="s">
        <v>4805</v>
      </c>
      <c r="C1222" t="s">
        <v>4806</v>
      </c>
      <c r="D1222" s="1" t="str">
        <f t="shared" si="131"/>
        <v>21:1191</v>
      </c>
      <c r="E1222" s="1" t="str">
        <f t="shared" si="133"/>
        <v>21:0387</v>
      </c>
      <c r="F1222" t="s">
        <v>4778</v>
      </c>
      <c r="G1222" t="s">
        <v>4807</v>
      </c>
      <c r="I1222">
        <v>66.578073200000006</v>
      </c>
      <c r="J1222">
        <v>-88.157925300000002</v>
      </c>
      <c r="K1222" s="1" t="str">
        <f t="shared" si="132"/>
        <v>Till</v>
      </c>
      <c r="L1222" s="1" t="str">
        <f t="shared" si="130"/>
        <v>Grain Mount: 0.25 – 0.50 mm (carbon coated)</v>
      </c>
      <c r="M1222">
        <v>1</v>
      </c>
      <c r="N1222">
        <v>39.982999999999997</v>
      </c>
      <c r="O1222">
        <v>1E-3</v>
      </c>
      <c r="P1222">
        <v>1E-3</v>
      </c>
      <c r="R1222">
        <v>3.0000000000000001E-3</v>
      </c>
      <c r="T1222">
        <v>45.911000000000001</v>
      </c>
      <c r="U1222">
        <v>7.0000000000000001E-3</v>
      </c>
      <c r="V1222">
        <v>0.39200000000000002</v>
      </c>
      <c r="W1222">
        <v>13.468999999999999</v>
      </c>
      <c r="X1222">
        <v>2.3E-2</v>
      </c>
      <c r="Y1222">
        <v>0.14000000000000001</v>
      </c>
    </row>
    <row r="1223" spans="1:25" x14ac:dyDescent="0.3">
      <c r="A1223" t="s">
        <v>4808</v>
      </c>
      <c r="B1223" t="s">
        <v>4809</v>
      </c>
      <c r="C1223" t="s">
        <v>4810</v>
      </c>
      <c r="D1223" s="1" t="str">
        <f t="shared" si="131"/>
        <v>21:1191</v>
      </c>
      <c r="E1223" s="1" t="str">
        <f t="shared" si="133"/>
        <v>21:0387</v>
      </c>
      <c r="F1223" t="s">
        <v>4778</v>
      </c>
      <c r="G1223" t="s">
        <v>4811</v>
      </c>
      <c r="I1223">
        <v>66.578073200000006</v>
      </c>
      <c r="J1223">
        <v>-88.157925300000002</v>
      </c>
      <c r="K1223" s="1" t="str">
        <f t="shared" si="132"/>
        <v>Till</v>
      </c>
      <c r="L1223" s="1" t="str">
        <f t="shared" si="130"/>
        <v>Grain Mount: 0.25 – 0.50 mm (carbon coated)</v>
      </c>
      <c r="M1223">
        <v>1</v>
      </c>
      <c r="N1223">
        <v>39.927</v>
      </c>
      <c r="O1223">
        <v>1E-3</v>
      </c>
      <c r="P1223">
        <v>1E-3</v>
      </c>
      <c r="R1223">
        <v>1E-3</v>
      </c>
      <c r="T1223">
        <v>45.762999999999998</v>
      </c>
      <c r="U1223">
        <v>1E-3</v>
      </c>
      <c r="V1223">
        <v>0.38900000000000001</v>
      </c>
      <c r="W1223">
        <v>13.715999999999999</v>
      </c>
      <c r="X1223">
        <v>2.1999999999999999E-2</v>
      </c>
      <c r="Y1223">
        <v>0.13600000000000001</v>
      </c>
    </row>
    <row r="1224" spans="1:25" x14ac:dyDescent="0.3">
      <c r="A1224" t="s">
        <v>4812</v>
      </c>
      <c r="B1224" t="s">
        <v>4813</v>
      </c>
      <c r="C1224" t="s">
        <v>4814</v>
      </c>
      <c r="D1224" s="1" t="str">
        <f t="shared" si="131"/>
        <v>21:1191</v>
      </c>
      <c r="E1224" s="1" t="str">
        <f t="shared" si="133"/>
        <v>21:0387</v>
      </c>
      <c r="F1224" t="s">
        <v>4778</v>
      </c>
      <c r="G1224" t="s">
        <v>4815</v>
      </c>
      <c r="I1224">
        <v>66.578073200000006</v>
      </c>
      <c r="J1224">
        <v>-88.157925300000002</v>
      </c>
      <c r="K1224" s="1" t="str">
        <f t="shared" si="132"/>
        <v>Till</v>
      </c>
      <c r="L1224" s="1" t="str">
        <f t="shared" si="130"/>
        <v>Grain Mount: 0.25 – 0.50 mm (carbon coated)</v>
      </c>
      <c r="M1224">
        <v>1</v>
      </c>
      <c r="N1224">
        <v>40.347999999999999</v>
      </c>
      <c r="O1224">
        <v>3.0000000000000001E-3</v>
      </c>
      <c r="P1224">
        <v>1E-3</v>
      </c>
      <c r="R1224">
        <v>2E-3</v>
      </c>
      <c r="T1224">
        <v>47.95</v>
      </c>
      <c r="U1224">
        <v>1E-3</v>
      </c>
      <c r="V1224">
        <v>0.18099999999999999</v>
      </c>
      <c r="W1224">
        <v>10.95</v>
      </c>
      <c r="X1224">
        <v>2.7E-2</v>
      </c>
      <c r="Y1224">
        <v>0.44600000000000001</v>
      </c>
    </row>
    <row r="1225" spans="1:25" x14ac:dyDescent="0.3">
      <c r="A1225" t="s">
        <v>4816</v>
      </c>
      <c r="B1225" t="s">
        <v>4817</v>
      </c>
      <c r="C1225" t="s">
        <v>4818</v>
      </c>
      <c r="D1225" s="1" t="str">
        <f t="shared" si="131"/>
        <v>21:1191</v>
      </c>
      <c r="E1225" s="1" t="str">
        <f t="shared" si="133"/>
        <v>21:0387</v>
      </c>
      <c r="F1225" t="s">
        <v>4778</v>
      </c>
      <c r="G1225" t="s">
        <v>4819</v>
      </c>
      <c r="I1225">
        <v>66.578073200000006</v>
      </c>
      <c r="J1225">
        <v>-88.157925300000002</v>
      </c>
      <c r="K1225" s="1" t="str">
        <f t="shared" si="132"/>
        <v>Till</v>
      </c>
      <c r="L1225" s="1" t="str">
        <f t="shared" si="130"/>
        <v>Grain Mount: 0.25 – 0.50 mm (carbon coated)</v>
      </c>
      <c r="M1225">
        <v>1</v>
      </c>
      <c r="N1225">
        <v>40.021000000000001</v>
      </c>
      <c r="O1225">
        <v>1E-3</v>
      </c>
      <c r="P1225">
        <v>1E-3</v>
      </c>
      <c r="R1225">
        <v>8.9999999999999993E-3</v>
      </c>
      <c r="T1225">
        <v>45.987000000000002</v>
      </c>
      <c r="U1225">
        <v>5.0000000000000001E-3</v>
      </c>
      <c r="V1225">
        <v>0.378</v>
      </c>
      <c r="W1225">
        <v>13.603999999999999</v>
      </c>
      <c r="X1225">
        <v>2.7E-2</v>
      </c>
      <c r="Y1225">
        <v>0.13900000000000001</v>
      </c>
    </row>
    <row r="1226" spans="1:25" x14ac:dyDescent="0.3">
      <c r="A1226" t="s">
        <v>4820</v>
      </c>
      <c r="B1226" t="s">
        <v>4821</v>
      </c>
      <c r="C1226" t="s">
        <v>4822</v>
      </c>
      <c r="D1226" s="1" t="str">
        <f t="shared" si="131"/>
        <v>21:1191</v>
      </c>
      <c r="E1226" s="1" t="str">
        <f t="shared" si="133"/>
        <v>21:0387</v>
      </c>
      <c r="F1226" t="s">
        <v>4778</v>
      </c>
      <c r="G1226" t="s">
        <v>4823</v>
      </c>
      <c r="I1226">
        <v>66.578073200000006</v>
      </c>
      <c r="J1226">
        <v>-88.157925300000002</v>
      </c>
      <c r="K1226" s="1" t="str">
        <f t="shared" si="132"/>
        <v>Till</v>
      </c>
      <c r="L1226" s="1" t="str">
        <f t="shared" si="130"/>
        <v>Grain Mount: 0.25 – 0.50 mm (carbon coated)</v>
      </c>
      <c r="M1226">
        <v>1</v>
      </c>
      <c r="N1226">
        <v>40.095999999999997</v>
      </c>
      <c r="O1226">
        <v>1E-3</v>
      </c>
      <c r="P1226">
        <v>1E-3</v>
      </c>
      <c r="R1226">
        <v>1E-3</v>
      </c>
      <c r="T1226">
        <v>46.018000000000001</v>
      </c>
      <c r="U1226">
        <v>4.0000000000000001E-3</v>
      </c>
      <c r="V1226">
        <v>0.39500000000000002</v>
      </c>
      <c r="W1226">
        <v>13.465999999999999</v>
      </c>
      <c r="X1226">
        <v>2.4E-2</v>
      </c>
      <c r="Y1226">
        <v>0.13600000000000001</v>
      </c>
    </row>
    <row r="1227" spans="1:25" x14ac:dyDescent="0.3">
      <c r="A1227" t="s">
        <v>4824</v>
      </c>
      <c r="B1227" t="s">
        <v>4825</v>
      </c>
      <c r="C1227" t="s">
        <v>4826</v>
      </c>
      <c r="D1227" s="1" t="str">
        <f t="shared" si="131"/>
        <v>21:1191</v>
      </c>
      <c r="E1227" s="1" t="str">
        <f t="shared" si="133"/>
        <v>21:0387</v>
      </c>
      <c r="F1227" t="s">
        <v>2050</v>
      </c>
      <c r="G1227" t="s">
        <v>4827</v>
      </c>
      <c r="I1227">
        <v>66.499395800000002</v>
      </c>
      <c r="J1227">
        <v>-88.230180099999998</v>
      </c>
      <c r="K1227" s="1" t="str">
        <f t="shared" si="132"/>
        <v>Till</v>
      </c>
      <c r="L1227" s="1" t="str">
        <f t="shared" si="130"/>
        <v>Grain Mount: 0.25 – 0.50 mm (carbon coated)</v>
      </c>
      <c r="M1227">
        <v>1</v>
      </c>
      <c r="N1227">
        <v>41.23</v>
      </c>
      <c r="O1227">
        <v>6.0000000000000001E-3</v>
      </c>
      <c r="P1227">
        <v>1E-3</v>
      </c>
      <c r="R1227">
        <v>3.0000000000000001E-3</v>
      </c>
      <c r="T1227">
        <v>50.084000000000003</v>
      </c>
      <c r="U1227">
        <v>1E-3</v>
      </c>
      <c r="V1227">
        <v>0.13200000000000001</v>
      </c>
      <c r="W1227">
        <v>8.1579999999999995</v>
      </c>
      <c r="X1227">
        <v>1.9E-2</v>
      </c>
      <c r="Y1227">
        <v>0.42799999999999999</v>
      </c>
    </row>
    <row r="1228" spans="1:25" x14ac:dyDescent="0.3">
      <c r="A1228" t="s">
        <v>4828</v>
      </c>
      <c r="B1228" t="s">
        <v>4829</v>
      </c>
      <c r="C1228" t="s">
        <v>4830</v>
      </c>
      <c r="D1228" s="1" t="str">
        <f t="shared" si="131"/>
        <v>21:1191</v>
      </c>
      <c r="E1228" s="1" t="str">
        <f t="shared" si="133"/>
        <v>21:0387</v>
      </c>
      <c r="F1228" t="s">
        <v>4831</v>
      </c>
      <c r="G1228" t="s">
        <v>4832</v>
      </c>
      <c r="I1228">
        <v>66.388469499999999</v>
      </c>
      <c r="J1228">
        <v>-88.253117799999998</v>
      </c>
      <c r="K1228" s="1" t="str">
        <f t="shared" si="132"/>
        <v>Till</v>
      </c>
      <c r="L1228" s="1" t="str">
        <f t="shared" si="130"/>
        <v>Grain Mount: 0.25 – 0.50 mm (carbon coated)</v>
      </c>
      <c r="M1228">
        <v>1</v>
      </c>
      <c r="N1228">
        <v>40.798999999999999</v>
      </c>
      <c r="O1228">
        <v>1E-3</v>
      </c>
      <c r="P1228">
        <v>1E-3</v>
      </c>
      <c r="R1228">
        <v>4.0000000000000001E-3</v>
      </c>
      <c r="T1228">
        <v>48.844999999999999</v>
      </c>
      <c r="U1228">
        <v>1E-3</v>
      </c>
      <c r="V1228">
        <v>0.158</v>
      </c>
      <c r="W1228">
        <v>9.7769999999999992</v>
      </c>
      <c r="X1228">
        <v>0.02</v>
      </c>
      <c r="Y1228">
        <v>0.42199999999999999</v>
      </c>
    </row>
    <row r="1229" spans="1:25" x14ac:dyDescent="0.3">
      <c r="A1229" t="s">
        <v>4833</v>
      </c>
      <c r="B1229" t="s">
        <v>4834</v>
      </c>
      <c r="C1229" t="s">
        <v>4835</v>
      </c>
      <c r="D1229" s="1" t="str">
        <f t="shared" si="131"/>
        <v>21:1191</v>
      </c>
      <c r="E1229" s="1" t="str">
        <f t="shared" si="133"/>
        <v>21:0387</v>
      </c>
      <c r="F1229" t="s">
        <v>4831</v>
      </c>
      <c r="G1229" t="s">
        <v>4836</v>
      </c>
      <c r="I1229">
        <v>66.388469499999999</v>
      </c>
      <c r="J1229">
        <v>-88.253117799999998</v>
      </c>
      <c r="K1229" s="1" t="str">
        <f t="shared" si="132"/>
        <v>Till</v>
      </c>
      <c r="L1229" s="1" t="str">
        <f t="shared" si="130"/>
        <v>Grain Mount: 0.25 – 0.50 mm (carbon coated)</v>
      </c>
      <c r="M1229">
        <v>1</v>
      </c>
      <c r="N1229">
        <v>40.265000000000001</v>
      </c>
      <c r="O1229">
        <v>1E-3</v>
      </c>
      <c r="P1229">
        <v>1E-3</v>
      </c>
      <c r="R1229">
        <v>3.0000000000000001E-3</v>
      </c>
      <c r="T1229">
        <v>47.566000000000003</v>
      </c>
      <c r="U1229">
        <v>1E-3</v>
      </c>
      <c r="V1229">
        <v>0.20699999999999999</v>
      </c>
      <c r="W1229">
        <v>11.256</v>
      </c>
      <c r="X1229">
        <v>2.9000000000000001E-2</v>
      </c>
      <c r="Y1229">
        <v>0.41299999999999998</v>
      </c>
    </row>
    <row r="1230" spans="1:25" x14ac:dyDescent="0.3">
      <c r="A1230" t="s">
        <v>4837</v>
      </c>
      <c r="B1230" t="s">
        <v>4838</v>
      </c>
      <c r="C1230" t="s">
        <v>4839</v>
      </c>
      <c r="D1230" s="1" t="str">
        <f t="shared" si="131"/>
        <v>21:1191</v>
      </c>
      <c r="E1230" s="1" t="str">
        <f t="shared" si="133"/>
        <v>21:0387</v>
      </c>
      <c r="F1230" t="s">
        <v>4831</v>
      </c>
      <c r="G1230" t="s">
        <v>4840</v>
      </c>
      <c r="I1230">
        <v>66.388469499999999</v>
      </c>
      <c r="J1230">
        <v>-88.253117799999998</v>
      </c>
      <c r="K1230" s="1" t="str">
        <f t="shared" si="132"/>
        <v>Till</v>
      </c>
      <c r="L1230" s="1" t="str">
        <f t="shared" si="130"/>
        <v>Grain Mount: 0.25 – 0.50 mm (carbon coated)</v>
      </c>
      <c r="M1230">
        <v>1</v>
      </c>
      <c r="N1230">
        <v>40.445999999999998</v>
      </c>
      <c r="O1230">
        <v>1E-3</v>
      </c>
      <c r="P1230">
        <v>1E-3</v>
      </c>
      <c r="R1230">
        <v>5.0000000000000001E-3</v>
      </c>
      <c r="T1230">
        <v>47.75</v>
      </c>
      <c r="U1230">
        <v>1E-3</v>
      </c>
      <c r="V1230">
        <v>0.161</v>
      </c>
      <c r="W1230">
        <v>10.628</v>
      </c>
      <c r="X1230">
        <v>2.1999999999999999E-2</v>
      </c>
      <c r="Y1230">
        <v>0.39300000000000002</v>
      </c>
    </row>
    <row r="1231" spans="1:25" x14ac:dyDescent="0.3">
      <c r="A1231" t="s">
        <v>4841</v>
      </c>
      <c r="B1231" t="s">
        <v>4842</v>
      </c>
      <c r="C1231" t="s">
        <v>4843</v>
      </c>
      <c r="D1231" s="1" t="str">
        <f t="shared" si="131"/>
        <v>21:1191</v>
      </c>
      <c r="E1231" s="1" t="str">
        <f t="shared" si="133"/>
        <v>21:0387</v>
      </c>
      <c r="F1231" t="s">
        <v>4831</v>
      </c>
      <c r="G1231" t="s">
        <v>4844</v>
      </c>
      <c r="I1231">
        <v>66.388469499999999</v>
      </c>
      <c r="J1231">
        <v>-88.253117799999998</v>
      </c>
      <c r="K1231" s="1" t="str">
        <f t="shared" si="132"/>
        <v>Till</v>
      </c>
      <c r="L1231" s="1" t="str">
        <f t="shared" si="130"/>
        <v>Grain Mount: 0.25 – 0.50 mm (carbon coated)</v>
      </c>
      <c r="M1231">
        <v>1</v>
      </c>
      <c r="N1231">
        <v>39.844999999999999</v>
      </c>
      <c r="O1231">
        <v>5.0000000000000001E-3</v>
      </c>
      <c r="P1231">
        <v>4.0000000000000001E-3</v>
      </c>
      <c r="R1231">
        <v>4.0000000000000001E-3</v>
      </c>
      <c r="T1231">
        <v>45.164000000000001</v>
      </c>
      <c r="U1231">
        <v>1E-3</v>
      </c>
      <c r="V1231">
        <v>0.20100000000000001</v>
      </c>
      <c r="W1231">
        <v>14.129</v>
      </c>
      <c r="X1231">
        <v>2.7E-2</v>
      </c>
      <c r="Y1231">
        <v>0.42499999999999999</v>
      </c>
    </row>
    <row r="1232" spans="1:25" x14ac:dyDescent="0.3">
      <c r="A1232" t="s">
        <v>4845</v>
      </c>
      <c r="B1232" t="s">
        <v>4846</v>
      </c>
      <c r="C1232" t="s">
        <v>4847</v>
      </c>
      <c r="D1232" s="1" t="str">
        <f t="shared" si="131"/>
        <v>21:1191</v>
      </c>
      <c r="E1232" s="1" t="str">
        <f t="shared" si="133"/>
        <v>21:0387</v>
      </c>
      <c r="F1232" t="s">
        <v>4831</v>
      </c>
      <c r="G1232" t="s">
        <v>4848</v>
      </c>
      <c r="I1232">
        <v>66.388469499999999</v>
      </c>
      <c r="J1232">
        <v>-88.253117799999998</v>
      </c>
      <c r="K1232" s="1" t="str">
        <f t="shared" si="132"/>
        <v>Till</v>
      </c>
      <c r="L1232" s="1" t="str">
        <f t="shared" si="130"/>
        <v>Grain Mount: 0.25 – 0.50 mm (carbon coated)</v>
      </c>
      <c r="M1232">
        <v>1</v>
      </c>
      <c r="N1232">
        <v>40.616999999999997</v>
      </c>
      <c r="O1232">
        <v>1E-3</v>
      </c>
      <c r="P1232">
        <v>1E-3</v>
      </c>
      <c r="R1232">
        <v>1E-3</v>
      </c>
      <c r="T1232">
        <v>49.148000000000003</v>
      </c>
      <c r="U1232">
        <v>5.0000000000000001E-3</v>
      </c>
      <c r="V1232">
        <v>0.13100000000000001</v>
      </c>
      <c r="W1232">
        <v>9.4359999999999999</v>
      </c>
      <c r="X1232">
        <v>2.5000000000000001E-2</v>
      </c>
      <c r="Y1232">
        <v>0.46800000000000003</v>
      </c>
    </row>
    <row r="1233" spans="1:25" x14ac:dyDescent="0.3">
      <c r="A1233" t="s">
        <v>4849</v>
      </c>
      <c r="B1233" t="s">
        <v>4850</v>
      </c>
      <c r="C1233" t="s">
        <v>4851</v>
      </c>
      <c r="D1233" s="1" t="str">
        <f t="shared" si="131"/>
        <v>21:1191</v>
      </c>
      <c r="E1233" s="1" t="str">
        <f t="shared" si="133"/>
        <v>21:0387</v>
      </c>
      <c r="F1233" t="s">
        <v>4852</v>
      </c>
      <c r="G1233" t="s">
        <v>4853</v>
      </c>
      <c r="I1233">
        <v>66.380929499999993</v>
      </c>
      <c r="J1233">
        <v>-88.429726799999997</v>
      </c>
      <c r="K1233" s="1" t="str">
        <f t="shared" si="132"/>
        <v>Till</v>
      </c>
      <c r="L1233" s="1" t="str">
        <f t="shared" ref="L1233:L1247" si="134">HYPERLINK("http://geochem.nrcan.gc.ca/cdogs/content/kwd/kwd080107_e.htm", "Grain Mount: 0.25 – 0.50 mm (carbon coated)")</f>
        <v>Grain Mount: 0.25 – 0.50 mm (carbon coated)</v>
      </c>
      <c r="M1233">
        <v>1</v>
      </c>
      <c r="N1233">
        <v>40.798000000000002</v>
      </c>
      <c r="O1233">
        <v>8.9999999999999993E-3</v>
      </c>
      <c r="P1233">
        <v>1E-3</v>
      </c>
      <c r="R1233">
        <v>3.0000000000000001E-3</v>
      </c>
      <c r="T1233">
        <v>49.313000000000002</v>
      </c>
      <c r="U1233">
        <v>3.0000000000000001E-3</v>
      </c>
      <c r="V1233">
        <v>0.154</v>
      </c>
      <c r="W1233">
        <v>9.2750000000000004</v>
      </c>
      <c r="X1233">
        <v>0.01</v>
      </c>
      <c r="Y1233">
        <v>0.41099999999999998</v>
      </c>
    </row>
    <row r="1234" spans="1:25" x14ac:dyDescent="0.3">
      <c r="A1234" t="s">
        <v>4854</v>
      </c>
      <c r="B1234" t="s">
        <v>4855</v>
      </c>
      <c r="C1234" t="s">
        <v>4856</v>
      </c>
      <c r="D1234" s="1" t="str">
        <f t="shared" si="131"/>
        <v>21:1191</v>
      </c>
      <c r="E1234" s="1" t="str">
        <f t="shared" si="133"/>
        <v>21:0387</v>
      </c>
      <c r="F1234" t="s">
        <v>4852</v>
      </c>
      <c r="G1234" t="s">
        <v>4857</v>
      </c>
      <c r="I1234">
        <v>66.380929499999993</v>
      </c>
      <c r="J1234">
        <v>-88.429726799999997</v>
      </c>
      <c r="K1234" s="1" t="str">
        <f t="shared" si="132"/>
        <v>Till</v>
      </c>
      <c r="L1234" s="1" t="str">
        <f t="shared" si="134"/>
        <v>Grain Mount: 0.25 – 0.50 mm (carbon coated)</v>
      </c>
      <c r="M1234">
        <v>1</v>
      </c>
      <c r="N1234">
        <v>40.770000000000003</v>
      </c>
      <c r="O1234">
        <v>1E-3</v>
      </c>
      <c r="P1234">
        <v>1E-3</v>
      </c>
      <c r="R1234">
        <v>1E-3</v>
      </c>
      <c r="T1234">
        <v>49.54</v>
      </c>
      <c r="U1234">
        <v>1E-3</v>
      </c>
      <c r="V1234">
        <v>0.128</v>
      </c>
      <c r="W1234">
        <v>9.2609999999999992</v>
      </c>
      <c r="X1234">
        <v>2.1000000000000001E-2</v>
      </c>
      <c r="Y1234">
        <v>0.34699999999999998</v>
      </c>
    </row>
    <row r="1235" spans="1:25" x14ac:dyDescent="0.3">
      <c r="A1235" t="s">
        <v>4858</v>
      </c>
      <c r="B1235" t="s">
        <v>4859</v>
      </c>
      <c r="C1235" t="s">
        <v>4860</v>
      </c>
      <c r="D1235" s="1" t="str">
        <f t="shared" si="131"/>
        <v>21:1191</v>
      </c>
      <c r="E1235" s="1" t="str">
        <f t="shared" si="133"/>
        <v>21:0387</v>
      </c>
      <c r="F1235" t="s">
        <v>4852</v>
      </c>
      <c r="G1235" t="s">
        <v>4861</v>
      </c>
      <c r="I1235">
        <v>66.380929499999993</v>
      </c>
      <c r="J1235">
        <v>-88.429726799999997</v>
      </c>
      <c r="K1235" s="1" t="str">
        <f t="shared" si="132"/>
        <v>Till</v>
      </c>
      <c r="L1235" s="1" t="str">
        <f t="shared" si="134"/>
        <v>Grain Mount: 0.25 – 0.50 mm (carbon coated)</v>
      </c>
      <c r="M1235">
        <v>1</v>
      </c>
      <c r="N1235">
        <v>40.948</v>
      </c>
      <c r="O1235">
        <v>5.0000000000000001E-3</v>
      </c>
      <c r="P1235">
        <v>1E-3</v>
      </c>
      <c r="R1235">
        <v>1E-3</v>
      </c>
      <c r="T1235">
        <v>49.77</v>
      </c>
      <c r="U1235">
        <v>5.0000000000000001E-3</v>
      </c>
      <c r="V1235">
        <v>0.15</v>
      </c>
      <c r="W1235">
        <v>8.8360000000000003</v>
      </c>
      <c r="X1235">
        <v>1.4999999999999999E-2</v>
      </c>
      <c r="Y1235">
        <v>0.43</v>
      </c>
    </row>
    <row r="1236" spans="1:25" x14ac:dyDescent="0.3">
      <c r="A1236" t="s">
        <v>4862</v>
      </c>
      <c r="B1236" t="s">
        <v>4863</v>
      </c>
      <c r="C1236" t="s">
        <v>4864</v>
      </c>
      <c r="D1236" s="1" t="str">
        <f t="shared" si="131"/>
        <v>21:1191</v>
      </c>
      <c r="E1236" s="1" t="str">
        <f t="shared" si="133"/>
        <v>21:0387</v>
      </c>
      <c r="F1236" t="s">
        <v>4852</v>
      </c>
      <c r="G1236" t="s">
        <v>4865</v>
      </c>
      <c r="I1236">
        <v>66.380929499999993</v>
      </c>
      <c r="J1236">
        <v>-88.429726799999997</v>
      </c>
      <c r="K1236" s="1" t="str">
        <f t="shared" si="132"/>
        <v>Till</v>
      </c>
      <c r="L1236" s="1" t="str">
        <f t="shared" si="134"/>
        <v>Grain Mount: 0.25 – 0.50 mm (carbon coated)</v>
      </c>
      <c r="M1236">
        <v>1</v>
      </c>
      <c r="N1236">
        <v>40.987000000000002</v>
      </c>
      <c r="O1236">
        <v>1E-3</v>
      </c>
      <c r="P1236">
        <v>1E-3</v>
      </c>
      <c r="R1236">
        <v>8.9999999999999993E-3</v>
      </c>
      <c r="T1236">
        <v>49.078000000000003</v>
      </c>
      <c r="U1236">
        <v>1E-3</v>
      </c>
      <c r="V1236">
        <v>0.14000000000000001</v>
      </c>
      <c r="W1236">
        <v>9.5660000000000007</v>
      </c>
      <c r="X1236">
        <v>3.4000000000000002E-2</v>
      </c>
      <c r="Y1236">
        <v>0.433</v>
      </c>
    </row>
    <row r="1237" spans="1:25" x14ac:dyDescent="0.3">
      <c r="A1237" t="s">
        <v>4866</v>
      </c>
      <c r="B1237" t="s">
        <v>4867</v>
      </c>
      <c r="C1237" t="s">
        <v>4868</v>
      </c>
      <c r="D1237" s="1" t="str">
        <f t="shared" si="131"/>
        <v>21:1191</v>
      </c>
      <c r="E1237" s="1" t="str">
        <f t="shared" si="133"/>
        <v>21:0387</v>
      </c>
      <c r="F1237" t="s">
        <v>4852</v>
      </c>
      <c r="G1237" t="s">
        <v>4869</v>
      </c>
      <c r="I1237">
        <v>66.380929499999993</v>
      </c>
      <c r="J1237">
        <v>-88.429726799999997</v>
      </c>
      <c r="K1237" s="1" t="str">
        <f t="shared" si="132"/>
        <v>Till</v>
      </c>
      <c r="L1237" s="1" t="str">
        <f t="shared" si="134"/>
        <v>Grain Mount: 0.25 – 0.50 mm (carbon coated)</v>
      </c>
      <c r="M1237">
        <v>1</v>
      </c>
      <c r="N1237">
        <v>40.661000000000001</v>
      </c>
      <c r="O1237">
        <v>1E-3</v>
      </c>
      <c r="P1237">
        <v>1E-3</v>
      </c>
      <c r="R1237">
        <v>1E-3</v>
      </c>
      <c r="T1237">
        <v>48.667999999999999</v>
      </c>
      <c r="U1237">
        <v>1.0999999999999999E-2</v>
      </c>
      <c r="V1237">
        <v>0.16700000000000001</v>
      </c>
      <c r="W1237">
        <v>9.8840000000000003</v>
      </c>
      <c r="X1237">
        <v>1.7000000000000001E-2</v>
      </c>
      <c r="Y1237">
        <v>0.28399999999999997</v>
      </c>
    </row>
    <row r="1238" spans="1:25" x14ac:dyDescent="0.3">
      <c r="A1238" t="s">
        <v>4870</v>
      </c>
      <c r="B1238" t="s">
        <v>4871</v>
      </c>
      <c r="C1238" t="s">
        <v>4872</v>
      </c>
      <c r="D1238" s="1" t="str">
        <f t="shared" si="131"/>
        <v>21:1191</v>
      </c>
      <c r="E1238" s="1" t="str">
        <f t="shared" si="133"/>
        <v>21:0387</v>
      </c>
      <c r="F1238" t="s">
        <v>4852</v>
      </c>
      <c r="G1238" t="s">
        <v>4873</v>
      </c>
      <c r="I1238">
        <v>66.380929499999993</v>
      </c>
      <c r="J1238">
        <v>-88.429726799999997</v>
      </c>
      <c r="K1238" s="1" t="str">
        <f t="shared" si="132"/>
        <v>Till</v>
      </c>
      <c r="L1238" s="1" t="str">
        <f t="shared" si="134"/>
        <v>Grain Mount: 0.25 – 0.50 mm (carbon coated)</v>
      </c>
      <c r="M1238">
        <v>1</v>
      </c>
      <c r="N1238">
        <v>40.737000000000002</v>
      </c>
      <c r="O1238">
        <v>1E-3</v>
      </c>
      <c r="P1238">
        <v>1E-3</v>
      </c>
      <c r="R1238">
        <v>4.0000000000000001E-3</v>
      </c>
      <c r="T1238">
        <v>48.79</v>
      </c>
      <c r="U1238">
        <v>5.0000000000000001E-3</v>
      </c>
      <c r="V1238">
        <v>0.17299999999999999</v>
      </c>
      <c r="W1238">
        <v>10.058999999999999</v>
      </c>
      <c r="X1238">
        <v>0.02</v>
      </c>
      <c r="Y1238">
        <v>0.44700000000000001</v>
      </c>
    </row>
    <row r="1239" spans="1:25" x14ac:dyDescent="0.3">
      <c r="A1239" t="s">
        <v>4874</v>
      </c>
      <c r="B1239" t="s">
        <v>4875</v>
      </c>
      <c r="C1239" t="s">
        <v>4876</v>
      </c>
      <c r="D1239" s="1" t="str">
        <f t="shared" si="131"/>
        <v>21:1191</v>
      </c>
      <c r="E1239" s="1" t="str">
        <f t="shared" si="133"/>
        <v>21:0387</v>
      </c>
      <c r="F1239" t="s">
        <v>4852</v>
      </c>
      <c r="G1239" t="s">
        <v>4877</v>
      </c>
      <c r="I1239">
        <v>66.380929499999993</v>
      </c>
      <c r="J1239">
        <v>-88.429726799999997</v>
      </c>
      <c r="K1239" s="1" t="str">
        <f t="shared" si="132"/>
        <v>Till</v>
      </c>
      <c r="L1239" s="1" t="str">
        <f t="shared" si="134"/>
        <v>Grain Mount: 0.25 – 0.50 mm (carbon coated)</v>
      </c>
      <c r="M1239">
        <v>1</v>
      </c>
      <c r="N1239">
        <v>40.606999999999999</v>
      </c>
      <c r="O1239">
        <v>1E-3</v>
      </c>
      <c r="P1239">
        <v>1E-3</v>
      </c>
      <c r="R1239">
        <v>3.0000000000000001E-3</v>
      </c>
      <c r="T1239">
        <v>48.976999999999997</v>
      </c>
      <c r="U1239">
        <v>2E-3</v>
      </c>
      <c r="V1239">
        <v>0.11899999999999999</v>
      </c>
      <c r="W1239">
        <v>10.006</v>
      </c>
      <c r="X1239">
        <v>2.9000000000000001E-2</v>
      </c>
      <c r="Y1239">
        <v>0.48899999999999999</v>
      </c>
    </row>
    <row r="1240" spans="1:25" x14ac:dyDescent="0.3">
      <c r="A1240" t="s">
        <v>4878</v>
      </c>
      <c r="B1240" t="s">
        <v>4879</v>
      </c>
      <c r="C1240" t="s">
        <v>4880</v>
      </c>
      <c r="D1240" s="1" t="str">
        <f t="shared" si="131"/>
        <v>21:1191</v>
      </c>
      <c r="E1240" s="1" t="str">
        <f t="shared" si="133"/>
        <v>21:0387</v>
      </c>
      <c r="F1240" t="s">
        <v>4852</v>
      </c>
      <c r="G1240" t="s">
        <v>4881</v>
      </c>
      <c r="I1240">
        <v>66.380929499999993</v>
      </c>
      <c r="J1240">
        <v>-88.429726799999997</v>
      </c>
      <c r="K1240" s="1" t="str">
        <f t="shared" si="132"/>
        <v>Till</v>
      </c>
      <c r="L1240" s="1" t="str">
        <f t="shared" si="134"/>
        <v>Grain Mount: 0.25 – 0.50 mm (carbon coated)</v>
      </c>
      <c r="M1240">
        <v>1</v>
      </c>
      <c r="N1240">
        <v>40.637999999999998</v>
      </c>
      <c r="O1240">
        <v>8.0000000000000002E-3</v>
      </c>
      <c r="P1240">
        <v>2E-3</v>
      </c>
      <c r="R1240">
        <v>1E-3</v>
      </c>
      <c r="T1240">
        <v>49.311</v>
      </c>
      <c r="U1240">
        <v>1E-3</v>
      </c>
      <c r="V1240">
        <v>0.153</v>
      </c>
      <c r="W1240">
        <v>9.2430000000000003</v>
      </c>
      <c r="X1240">
        <v>2.3E-2</v>
      </c>
      <c r="Y1240">
        <v>0.42099999999999999</v>
      </c>
    </row>
    <row r="1241" spans="1:25" x14ac:dyDescent="0.3">
      <c r="A1241" t="s">
        <v>4882</v>
      </c>
      <c r="B1241" t="s">
        <v>4883</v>
      </c>
      <c r="C1241" t="s">
        <v>4884</v>
      </c>
      <c r="D1241" s="1" t="str">
        <f t="shared" si="131"/>
        <v>21:1191</v>
      </c>
      <c r="E1241" s="1" t="str">
        <f t="shared" si="133"/>
        <v>21:0387</v>
      </c>
      <c r="F1241" t="s">
        <v>2071</v>
      </c>
      <c r="G1241" t="s">
        <v>4885</v>
      </c>
      <c r="I1241">
        <v>66.290952500000003</v>
      </c>
      <c r="J1241">
        <v>-88.447744999999998</v>
      </c>
      <c r="K1241" s="1" t="str">
        <f t="shared" si="132"/>
        <v>Till</v>
      </c>
      <c r="L1241" s="1" t="str">
        <f t="shared" si="134"/>
        <v>Grain Mount: 0.25 – 0.50 mm (carbon coated)</v>
      </c>
      <c r="M1241">
        <v>1</v>
      </c>
      <c r="N1241">
        <v>40.195999999999998</v>
      </c>
      <c r="O1241">
        <v>1E-3</v>
      </c>
      <c r="P1241">
        <v>1E-3</v>
      </c>
      <c r="R1241">
        <v>1E-3</v>
      </c>
      <c r="T1241">
        <v>47.268000000000001</v>
      </c>
      <c r="U1241">
        <v>8.9999999999999993E-3</v>
      </c>
      <c r="V1241">
        <v>0.27400000000000002</v>
      </c>
      <c r="W1241">
        <v>11.537000000000001</v>
      </c>
      <c r="X1241">
        <v>2.5000000000000001E-2</v>
      </c>
      <c r="Y1241">
        <v>0.34</v>
      </c>
    </row>
    <row r="1242" spans="1:25" x14ac:dyDescent="0.3">
      <c r="A1242" t="s">
        <v>4886</v>
      </c>
      <c r="B1242" t="s">
        <v>4887</v>
      </c>
      <c r="C1242" t="s">
        <v>4888</v>
      </c>
      <c r="D1242" s="1" t="str">
        <f t="shared" si="131"/>
        <v>21:1191</v>
      </c>
      <c r="E1242" s="1" t="str">
        <f t="shared" si="133"/>
        <v>21:0387</v>
      </c>
      <c r="F1242" t="s">
        <v>2071</v>
      </c>
      <c r="G1242" t="s">
        <v>4889</v>
      </c>
      <c r="I1242">
        <v>66.290952500000003</v>
      </c>
      <c r="J1242">
        <v>-88.447744999999998</v>
      </c>
      <c r="K1242" s="1" t="str">
        <f t="shared" si="132"/>
        <v>Till</v>
      </c>
      <c r="L1242" s="1" t="str">
        <f t="shared" si="134"/>
        <v>Grain Mount: 0.25 – 0.50 mm (carbon coated)</v>
      </c>
      <c r="M1242">
        <v>1</v>
      </c>
      <c r="N1242">
        <v>40.524999999999999</v>
      </c>
      <c r="O1242">
        <v>1E-3</v>
      </c>
      <c r="P1242">
        <v>1E-3</v>
      </c>
      <c r="R1242">
        <v>5.0000000000000001E-3</v>
      </c>
      <c r="T1242">
        <v>48.512999999999998</v>
      </c>
      <c r="U1242">
        <v>5.0000000000000001E-3</v>
      </c>
      <c r="V1242">
        <v>0.114</v>
      </c>
      <c r="W1242">
        <v>10.653</v>
      </c>
      <c r="X1242">
        <v>1.9E-2</v>
      </c>
      <c r="Y1242">
        <v>0.33700000000000002</v>
      </c>
    </row>
    <row r="1243" spans="1:25" x14ac:dyDescent="0.3">
      <c r="A1243" t="s">
        <v>4890</v>
      </c>
      <c r="B1243" t="s">
        <v>4891</v>
      </c>
      <c r="C1243" t="s">
        <v>4892</v>
      </c>
      <c r="D1243" s="1" t="str">
        <f t="shared" si="131"/>
        <v>21:1191</v>
      </c>
      <c r="E1243" s="1" t="str">
        <f t="shared" si="133"/>
        <v>21:0387</v>
      </c>
      <c r="F1243" t="s">
        <v>2071</v>
      </c>
      <c r="G1243" t="s">
        <v>4893</v>
      </c>
      <c r="I1243">
        <v>66.290952500000003</v>
      </c>
      <c r="J1243">
        <v>-88.447744999999998</v>
      </c>
      <c r="K1243" s="1" t="str">
        <f t="shared" si="132"/>
        <v>Till</v>
      </c>
      <c r="L1243" s="1" t="str">
        <f t="shared" si="134"/>
        <v>Grain Mount: 0.25 – 0.50 mm (carbon coated)</v>
      </c>
      <c r="M1243">
        <v>1</v>
      </c>
      <c r="N1243">
        <v>40.950000000000003</v>
      </c>
      <c r="O1243">
        <v>2E-3</v>
      </c>
      <c r="P1243">
        <v>1E-3</v>
      </c>
      <c r="R1243">
        <v>1E-3</v>
      </c>
      <c r="T1243">
        <v>49.656999999999996</v>
      </c>
      <c r="U1243">
        <v>1E-3</v>
      </c>
      <c r="V1243">
        <v>0.13800000000000001</v>
      </c>
      <c r="W1243">
        <v>8.9730000000000008</v>
      </c>
      <c r="X1243">
        <v>1.6E-2</v>
      </c>
      <c r="Y1243">
        <v>0.33200000000000002</v>
      </c>
    </row>
    <row r="1244" spans="1:25" x14ac:dyDescent="0.3">
      <c r="A1244" t="s">
        <v>4894</v>
      </c>
      <c r="B1244" t="s">
        <v>4895</v>
      </c>
      <c r="C1244" t="s">
        <v>4896</v>
      </c>
      <c r="D1244" s="1" t="str">
        <f t="shared" si="131"/>
        <v>21:1191</v>
      </c>
      <c r="E1244" s="1" t="str">
        <f t="shared" si="133"/>
        <v>21:0387</v>
      </c>
      <c r="F1244" t="s">
        <v>2071</v>
      </c>
      <c r="G1244" t="s">
        <v>4897</v>
      </c>
      <c r="I1244">
        <v>66.290952500000003</v>
      </c>
      <c r="J1244">
        <v>-88.447744999999998</v>
      </c>
      <c r="K1244" s="1" t="str">
        <f t="shared" si="132"/>
        <v>Till</v>
      </c>
      <c r="L1244" s="1" t="str">
        <f t="shared" si="134"/>
        <v>Grain Mount: 0.25 – 0.50 mm (carbon coated)</v>
      </c>
      <c r="M1244">
        <v>1</v>
      </c>
      <c r="N1244">
        <v>40.475000000000001</v>
      </c>
      <c r="O1244">
        <v>5.0000000000000001E-3</v>
      </c>
      <c r="P1244">
        <v>1E-3</v>
      </c>
      <c r="R1244">
        <v>1E-3</v>
      </c>
      <c r="T1244">
        <v>47.627000000000002</v>
      </c>
      <c r="U1244">
        <v>1E-3</v>
      </c>
      <c r="V1244">
        <v>0.19800000000000001</v>
      </c>
      <c r="W1244">
        <v>11.454000000000001</v>
      </c>
      <c r="X1244">
        <v>2.1000000000000001E-2</v>
      </c>
      <c r="Y1244">
        <v>0.378</v>
      </c>
    </row>
    <row r="1245" spans="1:25" x14ac:dyDescent="0.3">
      <c r="A1245" t="s">
        <v>4898</v>
      </c>
      <c r="B1245" t="s">
        <v>4899</v>
      </c>
      <c r="C1245" t="s">
        <v>4900</v>
      </c>
      <c r="D1245" s="1" t="str">
        <f t="shared" si="131"/>
        <v>21:1191</v>
      </c>
      <c r="E1245" s="1" t="str">
        <f t="shared" si="133"/>
        <v>21:0387</v>
      </c>
      <c r="F1245" t="s">
        <v>2071</v>
      </c>
      <c r="G1245" t="s">
        <v>4901</v>
      </c>
      <c r="I1245">
        <v>66.290952500000003</v>
      </c>
      <c r="J1245">
        <v>-88.447744999999998</v>
      </c>
      <c r="K1245" s="1" t="str">
        <f t="shared" si="132"/>
        <v>Till</v>
      </c>
      <c r="L1245" s="1" t="str">
        <f t="shared" si="134"/>
        <v>Grain Mount: 0.25 – 0.50 mm (carbon coated)</v>
      </c>
      <c r="M1245">
        <v>1</v>
      </c>
      <c r="N1245">
        <v>40.451000000000001</v>
      </c>
      <c r="O1245">
        <v>1E-3</v>
      </c>
      <c r="P1245">
        <v>1E-3</v>
      </c>
      <c r="R1245">
        <v>1E-3</v>
      </c>
      <c r="T1245">
        <v>48.514000000000003</v>
      </c>
      <c r="U1245">
        <v>4.0000000000000001E-3</v>
      </c>
      <c r="V1245">
        <v>0.16700000000000001</v>
      </c>
      <c r="W1245">
        <v>9.94</v>
      </c>
      <c r="X1245">
        <v>2.1000000000000001E-2</v>
      </c>
      <c r="Y1245">
        <v>0.438</v>
      </c>
    </row>
    <row r="1246" spans="1:25" x14ac:dyDescent="0.3">
      <c r="A1246" t="s">
        <v>4902</v>
      </c>
      <c r="B1246" t="s">
        <v>4903</v>
      </c>
      <c r="C1246" t="s">
        <v>4904</v>
      </c>
      <c r="D1246" s="1" t="str">
        <f t="shared" si="131"/>
        <v>21:1191</v>
      </c>
      <c r="E1246" s="1" t="str">
        <f t="shared" si="133"/>
        <v>21:0387</v>
      </c>
      <c r="F1246" t="s">
        <v>2071</v>
      </c>
      <c r="G1246" t="s">
        <v>4905</v>
      </c>
      <c r="I1246">
        <v>66.290952500000003</v>
      </c>
      <c r="J1246">
        <v>-88.447744999999998</v>
      </c>
      <c r="K1246" s="1" t="str">
        <f t="shared" si="132"/>
        <v>Till</v>
      </c>
      <c r="L1246" s="1" t="str">
        <f t="shared" si="134"/>
        <v>Grain Mount: 0.25 – 0.50 mm (carbon coated)</v>
      </c>
      <c r="M1246">
        <v>1</v>
      </c>
      <c r="N1246">
        <v>40.466999999999999</v>
      </c>
      <c r="O1246">
        <v>1E-3</v>
      </c>
      <c r="P1246">
        <v>1E-3</v>
      </c>
      <c r="R1246">
        <v>1E-3</v>
      </c>
      <c r="T1246">
        <v>48.558</v>
      </c>
      <c r="U1246">
        <v>2E-3</v>
      </c>
      <c r="V1246">
        <v>0.187</v>
      </c>
      <c r="W1246">
        <v>10.082000000000001</v>
      </c>
      <c r="X1246">
        <v>2.1000000000000001E-2</v>
      </c>
      <c r="Y1246">
        <v>0.45100000000000001</v>
      </c>
    </row>
    <row r="1247" spans="1:25" x14ac:dyDescent="0.3">
      <c r="A1247" t="s">
        <v>4906</v>
      </c>
      <c r="B1247" t="s">
        <v>4907</v>
      </c>
      <c r="C1247" t="s">
        <v>4908</v>
      </c>
      <c r="D1247" s="1" t="str">
        <f t="shared" si="131"/>
        <v>21:1191</v>
      </c>
      <c r="E1247" s="1" t="str">
        <f t="shared" si="133"/>
        <v>21:0387</v>
      </c>
      <c r="F1247" t="s">
        <v>2071</v>
      </c>
      <c r="G1247" t="s">
        <v>4909</v>
      </c>
      <c r="I1247">
        <v>66.290952500000003</v>
      </c>
      <c r="J1247">
        <v>-88.447744999999998</v>
      </c>
      <c r="K1247" s="1" t="str">
        <f t="shared" si="132"/>
        <v>Till</v>
      </c>
      <c r="L1247" s="1" t="str">
        <f t="shared" si="134"/>
        <v>Grain Mount: 0.25 – 0.50 mm (carbon coated)</v>
      </c>
      <c r="M1247">
        <v>1</v>
      </c>
      <c r="N1247">
        <v>39.991999999999997</v>
      </c>
      <c r="O1247">
        <v>1E-3</v>
      </c>
      <c r="P1247">
        <v>1E-3</v>
      </c>
      <c r="R1247">
        <v>1E-3</v>
      </c>
      <c r="T1247">
        <v>45.978000000000002</v>
      </c>
      <c r="U1247">
        <v>2E-3</v>
      </c>
      <c r="V1247">
        <v>0.17599999999999999</v>
      </c>
      <c r="W1247">
        <v>13.172000000000001</v>
      </c>
      <c r="X1247">
        <v>2.1999999999999999E-2</v>
      </c>
      <c r="Y1247">
        <v>0.44</v>
      </c>
    </row>
    <row r="1248" spans="1:25" x14ac:dyDescent="0.3">
      <c r="A1248" t="s">
        <v>4910</v>
      </c>
      <c r="B1248" t="s">
        <v>4911</v>
      </c>
      <c r="C1248" t="s">
        <v>4912</v>
      </c>
      <c r="D1248" s="1" t="str">
        <f t="shared" si="131"/>
        <v>21:1191</v>
      </c>
      <c r="E1248" s="1" t="str">
        <f t="shared" si="133"/>
        <v>21:0387</v>
      </c>
      <c r="F1248" t="s">
        <v>2071</v>
      </c>
      <c r="G1248" t="s">
        <v>4913</v>
      </c>
      <c r="I1248">
        <v>66.290952500000003</v>
      </c>
      <c r="J1248">
        <v>-88.447744999999998</v>
      </c>
      <c r="K1248" s="1" t="str">
        <f t="shared" si="132"/>
        <v>Till</v>
      </c>
      <c r="L1248" s="1" t="str">
        <f>HYPERLINK("http://geochem.nrcan.gc.ca/cdogs/content/kwd/kwd080108_e.htm", "Grain Mount: 0.50 – 1.00 mm (carbon coated)")</f>
        <v>Grain Mount: 0.50 – 1.00 mm (carbon coated)</v>
      </c>
      <c r="M1248">
        <v>1</v>
      </c>
      <c r="N1248">
        <v>40.613999999999997</v>
      </c>
      <c r="O1248">
        <v>1E-3</v>
      </c>
      <c r="P1248">
        <v>1E-3</v>
      </c>
      <c r="R1248">
        <v>7.0000000000000001E-3</v>
      </c>
      <c r="T1248">
        <v>48.472999999999999</v>
      </c>
      <c r="U1248">
        <v>1E-3</v>
      </c>
      <c r="V1248">
        <v>0.11</v>
      </c>
      <c r="W1248">
        <v>10.413</v>
      </c>
      <c r="X1248">
        <v>1.2E-2</v>
      </c>
      <c r="Y1248">
        <v>0.38100000000000001</v>
      </c>
    </row>
    <row r="1249" spans="1:25" x14ac:dyDescent="0.3">
      <c r="A1249" t="s">
        <v>4914</v>
      </c>
      <c r="B1249" t="s">
        <v>4915</v>
      </c>
      <c r="C1249" t="s">
        <v>4916</v>
      </c>
      <c r="D1249" s="1" t="str">
        <f t="shared" si="131"/>
        <v>21:1191</v>
      </c>
      <c r="E1249" s="1" t="str">
        <f t="shared" si="133"/>
        <v>21:0387</v>
      </c>
      <c r="F1249" t="s">
        <v>2071</v>
      </c>
      <c r="G1249" t="s">
        <v>4917</v>
      </c>
      <c r="I1249">
        <v>66.290952500000003</v>
      </c>
      <c r="J1249">
        <v>-88.447744999999998</v>
      </c>
      <c r="K1249" s="1" t="str">
        <f t="shared" si="132"/>
        <v>Till</v>
      </c>
      <c r="L1249" s="1" t="str">
        <f>HYPERLINK("http://geochem.nrcan.gc.ca/cdogs/content/kwd/kwd080108_e.htm", "Grain Mount: 0.50 – 1.00 mm (carbon coated)")</f>
        <v>Grain Mount: 0.50 – 1.00 mm (carbon coated)</v>
      </c>
      <c r="M1249">
        <v>1</v>
      </c>
      <c r="N1249">
        <v>40.639000000000003</v>
      </c>
      <c r="O1249">
        <v>1E-3</v>
      </c>
      <c r="P1249">
        <v>1E-3</v>
      </c>
      <c r="R1249">
        <v>6.0000000000000001E-3</v>
      </c>
      <c r="T1249">
        <v>48.143999999999998</v>
      </c>
      <c r="U1249">
        <v>1E-3</v>
      </c>
      <c r="V1249">
        <v>0.107</v>
      </c>
      <c r="W1249">
        <v>10.336</v>
      </c>
      <c r="X1249">
        <v>2.5999999999999999E-2</v>
      </c>
      <c r="Y1249">
        <v>0.379</v>
      </c>
    </row>
    <row r="1250" spans="1:25" x14ac:dyDescent="0.3">
      <c r="A1250" t="s">
        <v>4918</v>
      </c>
      <c r="B1250" t="s">
        <v>4919</v>
      </c>
      <c r="C1250" t="s">
        <v>4920</v>
      </c>
      <c r="D1250" s="1" t="str">
        <f t="shared" si="131"/>
        <v>21:1191</v>
      </c>
      <c r="E1250" s="1" t="str">
        <f t="shared" si="133"/>
        <v>21:0387</v>
      </c>
      <c r="F1250" t="s">
        <v>2071</v>
      </c>
      <c r="G1250" t="s">
        <v>4921</v>
      </c>
      <c r="I1250">
        <v>66.290952500000003</v>
      </c>
      <c r="J1250">
        <v>-88.447744999999998</v>
      </c>
      <c r="K1250" s="1" t="str">
        <f t="shared" si="132"/>
        <v>Till</v>
      </c>
      <c r="L1250" s="1" t="str">
        <f t="shared" ref="L1250:L1294" si="135">HYPERLINK("http://geochem.nrcan.gc.ca/cdogs/content/kwd/kwd080107_e.htm", "Grain Mount: 0.25 – 0.50 mm (carbon coated)")</f>
        <v>Grain Mount: 0.25 – 0.50 mm (carbon coated)</v>
      </c>
      <c r="M1250">
        <v>1</v>
      </c>
      <c r="N1250">
        <v>39.664999999999999</v>
      </c>
      <c r="O1250">
        <v>1E-3</v>
      </c>
      <c r="P1250">
        <v>1E-3</v>
      </c>
      <c r="R1250">
        <v>4.0000000000000001E-3</v>
      </c>
      <c r="T1250">
        <v>44.984999999999999</v>
      </c>
      <c r="U1250">
        <v>2E-3</v>
      </c>
      <c r="V1250">
        <v>0.372</v>
      </c>
      <c r="W1250">
        <v>14.867000000000001</v>
      </c>
      <c r="X1250">
        <v>3.1E-2</v>
      </c>
      <c r="Y1250">
        <v>0.115</v>
      </c>
    </row>
    <row r="1251" spans="1:25" x14ac:dyDescent="0.3">
      <c r="A1251" t="s">
        <v>4922</v>
      </c>
      <c r="B1251" t="s">
        <v>4923</v>
      </c>
      <c r="C1251" t="s">
        <v>4924</v>
      </c>
      <c r="D1251" s="1" t="str">
        <f t="shared" si="131"/>
        <v>21:1191</v>
      </c>
      <c r="E1251" s="1" t="str">
        <f t="shared" si="133"/>
        <v>21:0387</v>
      </c>
      <c r="F1251" t="s">
        <v>2071</v>
      </c>
      <c r="G1251" t="s">
        <v>4925</v>
      </c>
      <c r="I1251">
        <v>66.290952500000003</v>
      </c>
      <c r="J1251">
        <v>-88.447744999999998</v>
      </c>
      <c r="K1251" s="1" t="str">
        <f t="shared" si="132"/>
        <v>Till</v>
      </c>
      <c r="L1251" s="1" t="str">
        <f t="shared" si="135"/>
        <v>Grain Mount: 0.25 – 0.50 mm (carbon coated)</v>
      </c>
      <c r="M1251">
        <v>1</v>
      </c>
      <c r="N1251">
        <v>40.095999999999997</v>
      </c>
      <c r="O1251">
        <v>7.0000000000000001E-3</v>
      </c>
      <c r="P1251">
        <v>1E-3</v>
      </c>
      <c r="R1251">
        <v>2E-3</v>
      </c>
      <c r="T1251">
        <v>47.024000000000001</v>
      </c>
      <c r="U1251">
        <v>1E-3</v>
      </c>
      <c r="V1251">
        <v>0.20799999999999999</v>
      </c>
      <c r="W1251">
        <v>11.695</v>
      </c>
      <c r="X1251">
        <v>2.8000000000000001E-2</v>
      </c>
      <c r="Y1251">
        <v>0.33200000000000002</v>
      </c>
    </row>
    <row r="1252" spans="1:25" x14ac:dyDescent="0.3">
      <c r="A1252" t="s">
        <v>4926</v>
      </c>
      <c r="B1252" t="s">
        <v>4927</v>
      </c>
      <c r="C1252" t="s">
        <v>4928</v>
      </c>
      <c r="D1252" s="1" t="str">
        <f t="shared" si="131"/>
        <v>21:1191</v>
      </c>
      <c r="E1252" s="1" t="str">
        <f t="shared" si="133"/>
        <v>21:0387</v>
      </c>
      <c r="F1252" t="s">
        <v>2071</v>
      </c>
      <c r="G1252" t="s">
        <v>4929</v>
      </c>
      <c r="I1252">
        <v>66.290952500000003</v>
      </c>
      <c r="J1252">
        <v>-88.447744999999998</v>
      </c>
      <c r="K1252" s="1" t="str">
        <f t="shared" si="132"/>
        <v>Till</v>
      </c>
      <c r="L1252" s="1" t="str">
        <f t="shared" si="135"/>
        <v>Grain Mount: 0.25 – 0.50 mm (carbon coated)</v>
      </c>
      <c r="M1252">
        <v>1</v>
      </c>
      <c r="N1252">
        <v>40.216000000000001</v>
      </c>
      <c r="O1252">
        <v>4.0000000000000001E-3</v>
      </c>
      <c r="P1252">
        <v>1E-3</v>
      </c>
      <c r="R1252">
        <v>1E-3</v>
      </c>
      <c r="T1252">
        <v>47.555999999999997</v>
      </c>
      <c r="U1252">
        <v>2E-3</v>
      </c>
      <c r="V1252">
        <v>0.16800000000000001</v>
      </c>
      <c r="W1252">
        <v>10.93</v>
      </c>
      <c r="X1252">
        <v>2.4E-2</v>
      </c>
      <c r="Y1252">
        <v>0.44500000000000001</v>
      </c>
    </row>
    <row r="1253" spans="1:25" x14ac:dyDescent="0.3">
      <c r="A1253" t="s">
        <v>4930</v>
      </c>
      <c r="B1253" t="s">
        <v>4931</v>
      </c>
      <c r="C1253" t="s">
        <v>4932</v>
      </c>
      <c r="D1253" s="1" t="str">
        <f t="shared" si="131"/>
        <v>21:1191</v>
      </c>
      <c r="E1253" s="1" t="str">
        <f t="shared" si="133"/>
        <v>21:0387</v>
      </c>
      <c r="F1253" t="s">
        <v>2071</v>
      </c>
      <c r="G1253" t="s">
        <v>4933</v>
      </c>
      <c r="I1253">
        <v>66.290952500000003</v>
      </c>
      <c r="J1253">
        <v>-88.447744999999998</v>
      </c>
      <c r="K1253" s="1" t="str">
        <f t="shared" si="132"/>
        <v>Till</v>
      </c>
      <c r="L1253" s="1" t="str">
        <f t="shared" si="135"/>
        <v>Grain Mount: 0.25 – 0.50 mm (carbon coated)</v>
      </c>
      <c r="M1253">
        <v>1</v>
      </c>
      <c r="N1253">
        <v>40.128</v>
      </c>
      <c r="O1253">
        <v>1E-3</v>
      </c>
      <c r="P1253">
        <v>1E-3</v>
      </c>
      <c r="R1253">
        <v>2E-3</v>
      </c>
      <c r="T1253">
        <v>46.521999999999998</v>
      </c>
      <c r="U1253">
        <v>1E-3</v>
      </c>
      <c r="V1253">
        <v>0.18</v>
      </c>
      <c r="W1253">
        <v>12.718</v>
      </c>
      <c r="X1253">
        <v>2.9000000000000001E-2</v>
      </c>
      <c r="Y1253">
        <v>0.442</v>
      </c>
    </row>
    <row r="1254" spans="1:25" x14ac:dyDescent="0.3">
      <c r="A1254" t="s">
        <v>4934</v>
      </c>
      <c r="B1254" t="s">
        <v>4935</v>
      </c>
      <c r="C1254" t="s">
        <v>4936</v>
      </c>
      <c r="D1254" s="1" t="str">
        <f t="shared" si="131"/>
        <v>21:1191</v>
      </c>
      <c r="E1254" s="1" t="str">
        <f t="shared" si="133"/>
        <v>21:0387</v>
      </c>
      <c r="F1254" t="s">
        <v>2071</v>
      </c>
      <c r="G1254" t="s">
        <v>4937</v>
      </c>
      <c r="I1254">
        <v>66.290952500000003</v>
      </c>
      <c r="J1254">
        <v>-88.447744999999998</v>
      </c>
      <c r="K1254" s="1" t="str">
        <f t="shared" si="132"/>
        <v>Till</v>
      </c>
      <c r="L1254" s="1" t="str">
        <f t="shared" si="135"/>
        <v>Grain Mount: 0.25 – 0.50 mm (carbon coated)</v>
      </c>
      <c r="M1254">
        <v>1</v>
      </c>
      <c r="N1254">
        <v>40.433999999999997</v>
      </c>
      <c r="O1254">
        <v>4.0000000000000001E-3</v>
      </c>
      <c r="P1254">
        <v>4.0000000000000001E-3</v>
      </c>
      <c r="R1254">
        <v>4.0000000000000001E-3</v>
      </c>
      <c r="T1254">
        <v>48.395000000000003</v>
      </c>
      <c r="U1254">
        <v>1E-3</v>
      </c>
      <c r="V1254">
        <v>0.21099999999999999</v>
      </c>
      <c r="W1254">
        <v>10.38</v>
      </c>
      <c r="X1254">
        <v>2.7E-2</v>
      </c>
      <c r="Y1254">
        <v>0.36299999999999999</v>
      </c>
    </row>
    <row r="1255" spans="1:25" x14ac:dyDescent="0.3">
      <c r="A1255" t="s">
        <v>4938</v>
      </c>
      <c r="B1255" t="s">
        <v>4939</v>
      </c>
      <c r="C1255" t="s">
        <v>4940</v>
      </c>
      <c r="D1255" s="1" t="str">
        <f t="shared" si="131"/>
        <v>21:1191</v>
      </c>
      <c r="E1255" s="1" t="str">
        <f t="shared" si="133"/>
        <v>21:0387</v>
      </c>
      <c r="F1255" t="s">
        <v>2071</v>
      </c>
      <c r="G1255" t="s">
        <v>4941</v>
      </c>
      <c r="I1255">
        <v>66.290952500000003</v>
      </c>
      <c r="J1255">
        <v>-88.447744999999998</v>
      </c>
      <c r="K1255" s="1" t="str">
        <f t="shared" si="132"/>
        <v>Till</v>
      </c>
      <c r="L1255" s="1" t="str">
        <f t="shared" si="135"/>
        <v>Grain Mount: 0.25 – 0.50 mm (carbon coated)</v>
      </c>
      <c r="M1255">
        <v>1</v>
      </c>
      <c r="N1255">
        <v>40.728000000000002</v>
      </c>
      <c r="O1255">
        <v>2E-3</v>
      </c>
      <c r="P1255">
        <v>1E-3</v>
      </c>
      <c r="R1255">
        <v>2E-3</v>
      </c>
      <c r="T1255">
        <v>48.482999999999997</v>
      </c>
      <c r="U1255">
        <v>3.0000000000000001E-3</v>
      </c>
      <c r="V1255">
        <v>0.184</v>
      </c>
      <c r="W1255">
        <v>10.298999999999999</v>
      </c>
      <c r="X1255">
        <v>0.03</v>
      </c>
      <c r="Y1255">
        <v>0.433</v>
      </c>
    </row>
    <row r="1256" spans="1:25" x14ac:dyDescent="0.3">
      <c r="A1256" t="s">
        <v>4942</v>
      </c>
      <c r="B1256" t="s">
        <v>4943</v>
      </c>
      <c r="C1256" t="s">
        <v>4944</v>
      </c>
      <c r="D1256" s="1" t="str">
        <f t="shared" si="131"/>
        <v>21:1191</v>
      </c>
      <c r="E1256" s="1" t="str">
        <f t="shared" si="133"/>
        <v>21:0387</v>
      </c>
      <c r="F1256" t="s">
        <v>2071</v>
      </c>
      <c r="G1256" t="s">
        <v>4945</v>
      </c>
      <c r="I1256">
        <v>66.290952500000003</v>
      </c>
      <c r="J1256">
        <v>-88.447744999999998</v>
      </c>
      <c r="K1256" s="1" t="str">
        <f t="shared" si="132"/>
        <v>Till</v>
      </c>
      <c r="L1256" s="1" t="str">
        <f t="shared" si="135"/>
        <v>Grain Mount: 0.25 – 0.50 mm (carbon coated)</v>
      </c>
      <c r="M1256">
        <v>1</v>
      </c>
      <c r="N1256">
        <v>40.64</v>
      </c>
      <c r="O1256">
        <v>4.0000000000000001E-3</v>
      </c>
      <c r="P1256">
        <v>1E-3</v>
      </c>
      <c r="R1256">
        <v>1E-3</v>
      </c>
      <c r="T1256">
        <v>48.844999999999999</v>
      </c>
      <c r="U1256">
        <v>1E-3</v>
      </c>
      <c r="V1256">
        <v>0.17599999999999999</v>
      </c>
      <c r="W1256">
        <v>10.113</v>
      </c>
      <c r="X1256">
        <v>2.1000000000000001E-2</v>
      </c>
      <c r="Y1256">
        <v>0.46300000000000002</v>
      </c>
    </row>
    <row r="1257" spans="1:25" x14ac:dyDescent="0.3">
      <c r="A1257" t="s">
        <v>4946</v>
      </c>
      <c r="B1257" t="s">
        <v>4947</v>
      </c>
      <c r="C1257" t="s">
        <v>4948</v>
      </c>
      <c r="D1257" s="1" t="str">
        <f t="shared" si="131"/>
        <v>21:1191</v>
      </c>
      <c r="E1257" s="1" t="str">
        <f t="shared" si="133"/>
        <v>21:0387</v>
      </c>
      <c r="F1257" t="s">
        <v>2071</v>
      </c>
      <c r="G1257" t="s">
        <v>4949</v>
      </c>
      <c r="I1257">
        <v>66.290952500000003</v>
      </c>
      <c r="J1257">
        <v>-88.447744999999998</v>
      </c>
      <c r="K1257" s="1" t="str">
        <f t="shared" si="132"/>
        <v>Till</v>
      </c>
      <c r="L1257" s="1" t="str">
        <f t="shared" si="135"/>
        <v>Grain Mount: 0.25 – 0.50 mm (carbon coated)</v>
      </c>
      <c r="M1257">
        <v>1</v>
      </c>
      <c r="N1257">
        <v>40.966999999999999</v>
      </c>
      <c r="O1257">
        <v>1E-3</v>
      </c>
      <c r="P1257">
        <v>1E-3</v>
      </c>
      <c r="R1257">
        <v>1E-3</v>
      </c>
      <c r="T1257">
        <v>50.156999999999996</v>
      </c>
      <c r="U1257">
        <v>1E-3</v>
      </c>
      <c r="V1257">
        <v>0.121</v>
      </c>
      <c r="W1257">
        <v>7.9450000000000003</v>
      </c>
      <c r="X1257">
        <v>0.02</v>
      </c>
      <c r="Y1257">
        <v>0.4</v>
      </c>
    </row>
    <row r="1258" spans="1:25" x14ac:dyDescent="0.3">
      <c r="A1258" t="s">
        <v>4950</v>
      </c>
      <c r="B1258" t="s">
        <v>4951</v>
      </c>
      <c r="C1258" t="s">
        <v>4952</v>
      </c>
      <c r="D1258" s="1" t="str">
        <f t="shared" si="131"/>
        <v>21:1191</v>
      </c>
      <c r="E1258" s="1" t="str">
        <f t="shared" si="133"/>
        <v>21:0387</v>
      </c>
      <c r="F1258" t="s">
        <v>2076</v>
      </c>
      <c r="G1258" t="s">
        <v>4953</v>
      </c>
      <c r="I1258">
        <v>66.198135600000001</v>
      </c>
      <c r="J1258">
        <v>-88.455063899999999</v>
      </c>
      <c r="K1258" s="1" t="str">
        <f t="shared" si="132"/>
        <v>Till</v>
      </c>
      <c r="L1258" s="1" t="str">
        <f t="shared" si="135"/>
        <v>Grain Mount: 0.25 – 0.50 mm (carbon coated)</v>
      </c>
      <c r="M1258">
        <v>1</v>
      </c>
      <c r="N1258">
        <v>40.554000000000002</v>
      </c>
      <c r="O1258">
        <v>6.0000000000000001E-3</v>
      </c>
      <c r="P1258">
        <v>1E-3</v>
      </c>
      <c r="R1258">
        <v>3.0000000000000001E-3</v>
      </c>
      <c r="T1258">
        <v>48.066000000000003</v>
      </c>
      <c r="U1258">
        <v>5.0000000000000001E-3</v>
      </c>
      <c r="V1258">
        <v>0.14000000000000001</v>
      </c>
      <c r="W1258">
        <v>10.733000000000001</v>
      </c>
      <c r="X1258">
        <v>1.2999999999999999E-2</v>
      </c>
      <c r="Y1258">
        <v>0.314</v>
      </c>
    </row>
    <row r="1259" spans="1:25" x14ac:dyDescent="0.3">
      <c r="A1259" t="s">
        <v>4954</v>
      </c>
      <c r="B1259" t="s">
        <v>4955</v>
      </c>
      <c r="C1259" t="s">
        <v>4956</v>
      </c>
      <c r="D1259" s="1" t="str">
        <f t="shared" si="131"/>
        <v>21:1191</v>
      </c>
      <c r="E1259" s="1" t="str">
        <f t="shared" si="133"/>
        <v>21:0387</v>
      </c>
      <c r="F1259" t="s">
        <v>2076</v>
      </c>
      <c r="G1259" t="s">
        <v>4957</v>
      </c>
      <c r="I1259">
        <v>66.198135600000001</v>
      </c>
      <c r="J1259">
        <v>-88.455063899999999</v>
      </c>
      <c r="K1259" s="1" t="str">
        <f t="shared" si="132"/>
        <v>Till</v>
      </c>
      <c r="L1259" s="1" t="str">
        <f t="shared" si="135"/>
        <v>Grain Mount: 0.25 – 0.50 mm (carbon coated)</v>
      </c>
      <c r="M1259">
        <v>1</v>
      </c>
      <c r="N1259">
        <v>39.978999999999999</v>
      </c>
      <c r="O1259">
        <v>2E-3</v>
      </c>
      <c r="P1259">
        <v>1E-3</v>
      </c>
      <c r="R1259">
        <v>1E-3</v>
      </c>
      <c r="T1259">
        <v>45.512999999999998</v>
      </c>
      <c r="U1259">
        <v>2E-3</v>
      </c>
      <c r="V1259">
        <v>0.21</v>
      </c>
      <c r="W1259">
        <v>13.861000000000001</v>
      </c>
      <c r="X1259">
        <v>2.7E-2</v>
      </c>
      <c r="Y1259">
        <v>0.41499999999999998</v>
      </c>
    </row>
    <row r="1260" spans="1:25" x14ac:dyDescent="0.3">
      <c r="A1260" t="s">
        <v>4958</v>
      </c>
      <c r="B1260" t="s">
        <v>4959</v>
      </c>
      <c r="C1260" t="s">
        <v>4960</v>
      </c>
      <c r="D1260" s="1" t="str">
        <f t="shared" si="131"/>
        <v>21:1191</v>
      </c>
      <c r="E1260" s="1" t="str">
        <f t="shared" si="133"/>
        <v>21:0387</v>
      </c>
      <c r="F1260" t="s">
        <v>2076</v>
      </c>
      <c r="G1260" t="s">
        <v>4961</v>
      </c>
      <c r="I1260">
        <v>66.198135600000001</v>
      </c>
      <c r="J1260">
        <v>-88.455063899999999</v>
      </c>
      <c r="K1260" s="1" t="str">
        <f t="shared" si="132"/>
        <v>Till</v>
      </c>
      <c r="L1260" s="1" t="str">
        <f t="shared" si="135"/>
        <v>Grain Mount: 0.25 – 0.50 mm (carbon coated)</v>
      </c>
      <c r="M1260">
        <v>1</v>
      </c>
      <c r="N1260">
        <v>40.853999999999999</v>
      </c>
      <c r="O1260">
        <v>1E-3</v>
      </c>
      <c r="P1260">
        <v>1E-3</v>
      </c>
      <c r="R1260">
        <v>1E-3</v>
      </c>
      <c r="T1260">
        <v>49.009</v>
      </c>
      <c r="U1260">
        <v>1E-3</v>
      </c>
      <c r="V1260">
        <v>0.153</v>
      </c>
      <c r="W1260">
        <v>9.8279999999999994</v>
      </c>
      <c r="X1260">
        <v>2.5999999999999999E-2</v>
      </c>
      <c r="Y1260">
        <v>0.435</v>
      </c>
    </row>
    <row r="1261" spans="1:25" x14ac:dyDescent="0.3">
      <c r="A1261" t="s">
        <v>4962</v>
      </c>
      <c r="B1261" t="s">
        <v>4963</v>
      </c>
      <c r="C1261" t="s">
        <v>4964</v>
      </c>
      <c r="D1261" s="1" t="str">
        <f t="shared" si="131"/>
        <v>21:1191</v>
      </c>
      <c r="E1261" s="1" t="str">
        <f t="shared" si="133"/>
        <v>21:0387</v>
      </c>
      <c r="F1261" t="s">
        <v>4965</v>
      </c>
      <c r="G1261" t="s">
        <v>4966</v>
      </c>
      <c r="I1261">
        <v>66.4845854</v>
      </c>
      <c r="J1261">
        <v>-89.059848400000007</v>
      </c>
      <c r="K1261" s="1" t="str">
        <f t="shared" si="132"/>
        <v>Till</v>
      </c>
      <c r="L1261" s="1" t="str">
        <f t="shared" si="135"/>
        <v>Grain Mount: 0.25 – 0.50 mm (carbon coated)</v>
      </c>
      <c r="M1261">
        <v>1</v>
      </c>
      <c r="N1261">
        <v>41.292999999999999</v>
      </c>
      <c r="O1261">
        <v>6.0000000000000001E-3</v>
      </c>
      <c r="P1261">
        <v>1E-3</v>
      </c>
      <c r="R1261">
        <v>3.0000000000000001E-3</v>
      </c>
      <c r="T1261">
        <v>49.741</v>
      </c>
      <c r="U1261">
        <v>5.0000000000000001E-3</v>
      </c>
      <c r="V1261">
        <v>0.126</v>
      </c>
      <c r="W1261">
        <v>7.8959999999999999</v>
      </c>
      <c r="X1261">
        <v>6.0000000000000001E-3</v>
      </c>
      <c r="Y1261">
        <v>0.54200000000000004</v>
      </c>
    </row>
    <row r="1262" spans="1:25" x14ac:dyDescent="0.3">
      <c r="A1262" t="s">
        <v>4967</v>
      </c>
      <c r="B1262" t="s">
        <v>4968</v>
      </c>
      <c r="C1262" t="s">
        <v>4969</v>
      </c>
      <c r="D1262" s="1" t="str">
        <f t="shared" si="131"/>
        <v>21:1191</v>
      </c>
      <c r="E1262" s="1" t="str">
        <f t="shared" si="133"/>
        <v>21:0387</v>
      </c>
      <c r="F1262" t="s">
        <v>4965</v>
      </c>
      <c r="G1262" t="s">
        <v>4970</v>
      </c>
      <c r="I1262">
        <v>66.4845854</v>
      </c>
      <c r="J1262">
        <v>-89.059848400000007</v>
      </c>
      <c r="K1262" s="1" t="str">
        <f t="shared" si="132"/>
        <v>Till</v>
      </c>
      <c r="L1262" s="1" t="str">
        <f t="shared" si="135"/>
        <v>Grain Mount: 0.25 – 0.50 mm (carbon coated)</v>
      </c>
      <c r="M1262">
        <v>1</v>
      </c>
      <c r="N1262">
        <v>41.600999999999999</v>
      </c>
      <c r="O1262">
        <v>1E-3</v>
      </c>
      <c r="P1262">
        <v>1E-3</v>
      </c>
      <c r="R1262">
        <v>1E-3</v>
      </c>
      <c r="T1262">
        <v>51.335999999999999</v>
      </c>
      <c r="U1262">
        <v>4.0000000000000001E-3</v>
      </c>
      <c r="V1262">
        <v>8.7999999999999995E-2</v>
      </c>
      <c r="W1262">
        <v>5.9130000000000003</v>
      </c>
      <c r="X1262">
        <v>2.1999999999999999E-2</v>
      </c>
      <c r="Y1262">
        <v>0.54</v>
      </c>
    </row>
    <row r="1263" spans="1:25" x14ac:dyDescent="0.3">
      <c r="A1263" t="s">
        <v>4971</v>
      </c>
      <c r="B1263" t="s">
        <v>4972</v>
      </c>
      <c r="C1263" t="s">
        <v>4973</v>
      </c>
      <c r="D1263" s="1" t="str">
        <f t="shared" si="131"/>
        <v>21:1191</v>
      </c>
      <c r="E1263" s="1" t="str">
        <f t="shared" si="133"/>
        <v>21:0387</v>
      </c>
      <c r="F1263" t="s">
        <v>4965</v>
      </c>
      <c r="G1263" t="s">
        <v>4974</v>
      </c>
      <c r="I1263">
        <v>66.4845854</v>
      </c>
      <c r="J1263">
        <v>-89.059848400000007</v>
      </c>
      <c r="K1263" s="1" t="str">
        <f t="shared" si="132"/>
        <v>Till</v>
      </c>
      <c r="L1263" s="1" t="str">
        <f t="shared" si="135"/>
        <v>Grain Mount: 0.25 – 0.50 mm (carbon coated)</v>
      </c>
      <c r="M1263">
        <v>1</v>
      </c>
      <c r="N1263">
        <v>41.064999999999998</v>
      </c>
      <c r="O1263">
        <v>2E-3</v>
      </c>
      <c r="P1263">
        <v>1E-3</v>
      </c>
      <c r="R1263">
        <v>5.0000000000000001E-3</v>
      </c>
      <c r="T1263">
        <v>49.582000000000001</v>
      </c>
      <c r="U1263">
        <v>1E-3</v>
      </c>
      <c r="V1263">
        <v>0.14399999999999999</v>
      </c>
      <c r="W1263">
        <v>8.2949999999999999</v>
      </c>
      <c r="X1263">
        <v>2.1000000000000001E-2</v>
      </c>
      <c r="Y1263">
        <v>0.49099999999999999</v>
      </c>
    </row>
    <row r="1264" spans="1:25" x14ac:dyDescent="0.3">
      <c r="A1264" t="s">
        <v>4975</v>
      </c>
      <c r="B1264" t="s">
        <v>4976</v>
      </c>
      <c r="C1264" t="s">
        <v>4977</v>
      </c>
      <c r="D1264" s="1" t="str">
        <f t="shared" si="131"/>
        <v>21:1191</v>
      </c>
      <c r="E1264" s="1" t="str">
        <f t="shared" si="133"/>
        <v>21:0387</v>
      </c>
      <c r="F1264" t="s">
        <v>4965</v>
      </c>
      <c r="G1264" t="s">
        <v>4978</v>
      </c>
      <c r="I1264">
        <v>66.4845854</v>
      </c>
      <c r="J1264">
        <v>-89.059848400000007</v>
      </c>
      <c r="K1264" s="1" t="str">
        <f t="shared" si="132"/>
        <v>Till</v>
      </c>
      <c r="L1264" s="1" t="str">
        <f t="shared" si="135"/>
        <v>Grain Mount: 0.25 – 0.50 mm (carbon coated)</v>
      </c>
      <c r="M1264">
        <v>1</v>
      </c>
      <c r="N1264">
        <v>41.045999999999999</v>
      </c>
      <c r="O1264">
        <v>1E-3</v>
      </c>
      <c r="P1264">
        <v>1E-3</v>
      </c>
      <c r="R1264">
        <v>5.0000000000000001E-3</v>
      </c>
      <c r="T1264">
        <v>50.155999999999999</v>
      </c>
      <c r="U1264">
        <v>4.0000000000000001E-3</v>
      </c>
      <c r="V1264">
        <v>0.125</v>
      </c>
      <c r="W1264">
        <v>7.9420000000000002</v>
      </c>
      <c r="X1264">
        <v>2.5000000000000001E-2</v>
      </c>
      <c r="Y1264">
        <v>0.54700000000000004</v>
      </c>
    </row>
    <row r="1265" spans="1:25" x14ac:dyDescent="0.3">
      <c r="A1265" t="s">
        <v>4979</v>
      </c>
      <c r="B1265" t="s">
        <v>4980</v>
      </c>
      <c r="C1265" t="s">
        <v>4981</v>
      </c>
      <c r="D1265" s="1" t="str">
        <f t="shared" si="131"/>
        <v>21:1191</v>
      </c>
      <c r="E1265" s="1" t="str">
        <f t="shared" si="133"/>
        <v>21:0387</v>
      </c>
      <c r="F1265" t="s">
        <v>4965</v>
      </c>
      <c r="G1265" t="s">
        <v>4982</v>
      </c>
      <c r="I1265">
        <v>66.4845854</v>
      </c>
      <c r="J1265">
        <v>-89.059848400000007</v>
      </c>
      <c r="K1265" s="1" t="str">
        <f t="shared" si="132"/>
        <v>Till</v>
      </c>
      <c r="L1265" s="1" t="str">
        <f t="shared" si="135"/>
        <v>Grain Mount: 0.25 – 0.50 mm (carbon coated)</v>
      </c>
      <c r="M1265">
        <v>1</v>
      </c>
      <c r="N1265">
        <v>41.457999999999998</v>
      </c>
      <c r="O1265">
        <v>4.0000000000000001E-3</v>
      </c>
      <c r="P1265">
        <v>1E-3</v>
      </c>
      <c r="R1265">
        <v>3.0000000000000001E-3</v>
      </c>
      <c r="T1265">
        <v>51.881</v>
      </c>
      <c r="U1265">
        <v>5.0000000000000001E-3</v>
      </c>
      <c r="V1265">
        <v>0.109</v>
      </c>
      <c r="W1265">
        <v>5.5860000000000003</v>
      </c>
      <c r="X1265">
        <v>2.4E-2</v>
      </c>
      <c r="Y1265">
        <v>0.56299999999999994</v>
      </c>
    </row>
    <row r="1266" spans="1:25" x14ac:dyDescent="0.3">
      <c r="A1266" t="s">
        <v>4983</v>
      </c>
      <c r="B1266" t="s">
        <v>4984</v>
      </c>
      <c r="C1266" t="s">
        <v>4985</v>
      </c>
      <c r="D1266" s="1" t="str">
        <f t="shared" si="131"/>
        <v>21:1191</v>
      </c>
      <c r="E1266" s="1" t="str">
        <f t="shared" si="133"/>
        <v>21:0387</v>
      </c>
      <c r="F1266" t="s">
        <v>4965</v>
      </c>
      <c r="G1266" t="s">
        <v>4986</v>
      </c>
      <c r="I1266">
        <v>66.4845854</v>
      </c>
      <c r="J1266">
        <v>-89.059848400000007</v>
      </c>
      <c r="K1266" s="1" t="str">
        <f t="shared" si="132"/>
        <v>Till</v>
      </c>
      <c r="L1266" s="1" t="str">
        <f t="shared" si="135"/>
        <v>Grain Mount: 0.25 – 0.50 mm (carbon coated)</v>
      </c>
      <c r="M1266">
        <v>1</v>
      </c>
      <c r="N1266">
        <v>41.585999999999999</v>
      </c>
      <c r="O1266">
        <v>4.0000000000000001E-3</v>
      </c>
      <c r="P1266">
        <v>1E-3</v>
      </c>
      <c r="R1266">
        <v>1E-3</v>
      </c>
      <c r="T1266">
        <v>51.906999999999996</v>
      </c>
      <c r="U1266">
        <v>1E-3</v>
      </c>
      <c r="V1266">
        <v>0.152</v>
      </c>
      <c r="W1266">
        <v>6.0289999999999999</v>
      </c>
      <c r="X1266">
        <v>3.4000000000000002E-2</v>
      </c>
      <c r="Y1266">
        <v>0.46100000000000002</v>
      </c>
    </row>
    <row r="1267" spans="1:25" x14ac:dyDescent="0.3">
      <c r="A1267" t="s">
        <v>4987</v>
      </c>
      <c r="B1267" t="s">
        <v>4988</v>
      </c>
      <c r="C1267" t="s">
        <v>4989</v>
      </c>
      <c r="D1267" s="1" t="str">
        <f t="shared" ref="D1267:D1330" si="136">HYPERLINK("http://geochem.nrcan.gc.ca/cdogs/content/bdl/bdl211191_e.htm", "21:1191")</f>
        <v>21:1191</v>
      </c>
      <c r="E1267" s="1" t="str">
        <f t="shared" si="133"/>
        <v>21:0387</v>
      </c>
      <c r="F1267" t="s">
        <v>4965</v>
      </c>
      <c r="G1267" t="s">
        <v>4990</v>
      </c>
      <c r="I1267">
        <v>66.4845854</v>
      </c>
      <c r="J1267">
        <v>-89.059848400000007</v>
      </c>
      <c r="K1267" s="1" t="str">
        <f t="shared" ref="K1267:K1330" si="137">HYPERLINK("http://geochem.nrcan.gc.ca/cdogs/content/kwd/kwd020044_e.htm", "Till")</f>
        <v>Till</v>
      </c>
      <c r="L1267" s="1" t="str">
        <f t="shared" si="135"/>
        <v>Grain Mount: 0.25 – 0.50 mm (carbon coated)</v>
      </c>
      <c r="M1267">
        <v>1</v>
      </c>
      <c r="N1267">
        <v>41.643000000000001</v>
      </c>
      <c r="O1267">
        <v>1E-3</v>
      </c>
      <c r="P1267">
        <v>1E-3</v>
      </c>
      <c r="R1267">
        <v>1E-3</v>
      </c>
      <c r="T1267">
        <v>52.027000000000001</v>
      </c>
      <c r="U1267">
        <v>1E-3</v>
      </c>
      <c r="V1267">
        <v>0.128</v>
      </c>
      <c r="W1267">
        <v>5.6840000000000002</v>
      </c>
      <c r="X1267">
        <v>2.3E-2</v>
      </c>
      <c r="Y1267">
        <v>0.46500000000000002</v>
      </c>
    </row>
    <row r="1268" spans="1:25" x14ac:dyDescent="0.3">
      <c r="A1268" t="s">
        <v>4991</v>
      </c>
      <c r="B1268" t="s">
        <v>4992</v>
      </c>
      <c r="C1268" t="s">
        <v>4993</v>
      </c>
      <c r="D1268" s="1" t="str">
        <f t="shared" si="136"/>
        <v>21:1191</v>
      </c>
      <c r="E1268" s="1" t="str">
        <f t="shared" si="133"/>
        <v>21:0387</v>
      </c>
      <c r="F1268" t="s">
        <v>2081</v>
      </c>
      <c r="G1268" t="s">
        <v>4994</v>
      </c>
      <c r="I1268">
        <v>65.875008300000005</v>
      </c>
      <c r="J1268">
        <v>-87.077765200000002</v>
      </c>
      <c r="K1268" s="1" t="str">
        <f t="shared" si="137"/>
        <v>Till</v>
      </c>
      <c r="L1268" s="1" t="str">
        <f t="shared" si="135"/>
        <v>Grain Mount: 0.25 – 0.50 mm (carbon coated)</v>
      </c>
      <c r="M1268">
        <v>1</v>
      </c>
      <c r="N1268">
        <v>40.692</v>
      </c>
      <c r="O1268">
        <v>1E-3</v>
      </c>
      <c r="P1268">
        <v>2E-3</v>
      </c>
      <c r="R1268">
        <v>4.0000000000000001E-3</v>
      </c>
      <c r="T1268">
        <v>48.171999999999997</v>
      </c>
      <c r="U1268">
        <v>1E-3</v>
      </c>
      <c r="V1268">
        <v>0.20100000000000001</v>
      </c>
      <c r="W1268">
        <v>10.239000000000001</v>
      </c>
      <c r="X1268">
        <v>1.9E-2</v>
      </c>
      <c r="Y1268">
        <v>0.38500000000000001</v>
      </c>
    </row>
    <row r="1269" spans="1:25" x14ac:dyDescent="0.3">
      <c r="A1269" t="s">
        <v>4995</v>
      </c>
      <c r="B1269" t="s">
        <v>4996</v>
      </c>
      <c r="C1269" t="s">
        <v>4997</v>
      </c>
      <c r="D1269" s="1" t="str">
        <f t="shared" si="136"/>
        <v>21:1191</v>
      </c>
      <c r="E1269" s="1" t="str">
        <f t="shared" si="133"/>
        <v>21:0387</v>
      </c>
      <c r="F1269" t="s">
        <v>2081</v>
      </c>
      <c r="G1269" t="s">
        <v>4998</v>
      </c>
      <c r="I1269">
        <v>65.875008300000005</v>
      </c>
      <c r="J1269">
        <v>-87.077765200000002</v>
      </c>
      <c r="K1269" s="1" t="str">
        <f t="shared" si="137"/>
        <v>Till</v>
      </c>
      <c r="L1269" s="1" t="str">
        <f t="shared" si="135"/>
        <v>Grain Mount: 0.25 – 0.50 mm (carbon coated)</v>
      </c>
      <c r="M1269">
        <v>1</v>
      </c>
      <c r="N1269">
        <v>40.723999999999997</v>
      </c>
      <c r="O1269">
        <v>1E-3</v>
      </c>
      <c r="P1269">
        <v>1E-3</v>
      </c>
      <c r="R1269">
        <v>3.0000000000000001E-3</v>
      </c>
      <c r="T1269">
        <v>48.204000000000001</v>
      </c>
      <c r="U1269">
        <v>1E-3</v>
      </c>
      <c r="V1269">
        <v>0.17499999999999999</v>
      </c>
      <c r="W1269">
        <v>10.505000000000001</v>
      </c>
      <c r="X1269">
        <v>2.5000000000000001E-2</v>
      </c>
      <c r="Y1269">
        <v>0.45800000000000002</v>
      </c>
    </row>
    <row r="1270" spans="1:25" x14ac:dyDescent="0.3">
      <c r="A1270" t="s">
        <v>4999</v>
      </c>
      <c r="B1270" t="s">
        <v>5000</v>
      </c>
      <c r="C1270" t="s">
        <v>5001</v>
      </c>
      <c r="D1270" s="1" t="str">
        <f t="shared" si="136"/>
        <v>21:1191</v>
      </c>
      <c r="E1270" s="1" t="str">
        <f t="shared" si="133"/>
        <v>21:0387</v>
      </c>
      <c r="F1270" t="s">
        <v>2081</v>
      </c>
      <c r="G1270" t="s">
        <v>5002</v>
      </c>
      <c r="I1270">
        <v>65.875008300000005</v>
      </c>
      <c r="J1270">
        <v>-87.077765200000002</v>
      </c>
      <c r="K1270" s="1" t="str">
        <f t="shared" si="137"/>
        <v>Till</v>
      </c>
      <c r="L1270" s="1" t="str">
        <f t="shared" si="135"/>
        <v>Grain Mount: 0.25 – 0.50 mm (carbon coated)</v>
      </c>
      <c r="M1270">
        <v>1</v>
      </c>
      <c r="N1270">
        <v>40.058999999999997</v>
      </c>
      <c r="O1270">
        <v>2E-3</v>
      </c>
      <c r="P1270">
        <v>1E-3</v>
      </c>
      <c r="R1270">
        <v>2.3E-2</v>
      </c>
      <c r="T1270">
        <v>44.813000000000002</v>
      </c>
      <c r="U1270">
        <v>1E-3</v>
      </c>
      <c r="V1270">
        <v>0.308</v>
      </c>
      <c r="W1270">
        <v>14.43</v>
      </c>
      <c r="X1270">
        <v>2.3E-2</v>
      </c>
      <c r="Y1270">
        <v>0.27400000000000002</v>
      </c>
    </row>
    <row r="1271" spans="1:25" x14ac:dyDescent="0.3">
      <c r="A1271" t="s">
        <v>5003</v>
      </c>
      <c r="B1271" t="s">
        <v>5004</v>
      </c>
      <c r="C1271" t="s">
        <v>5005</v>
      </c>
      <c r="D1271" s="1" t="str">
        <f t="shared" si="136"/>
        <v>21:1191</v>
      </c>
      <c r="E1271" s="1" t="str">
        <f t="shared" ref="E1271:E1334" si="138">HYPERLINK("http://geochem.nrcan.gc.ca/cdogs/content/svy/svy210387_e.htm", "21:0387")</f>
        <v>21:0387</v>
      </c>
      <c r="F1271" t="s">
        <v>5006</v>
      </c>
      <c r="G1271" t="s">
        <v>5007</v>
      </c>
      <c r="I1271">
        <v>65.785311100000001</v>
      </c>
      <c r="J1271">
        <v>-87.129661200000001</v>
      </c>
      <c r="K1271" s="1" t="str">
        <f t="shared" si="137"/>
        <v>Till</v>
      </c>
      <c r="L1271" s="1" t="str">
        <f t="shared" si="135"/>
        <v>Grain Mount: 0.25 – 0.50 mm (carbon coated)</v>
      </c>
      <c r="M1271">
        <v>1</v>
      </c>
      <c r="N1271">
        <v>39.988999999999997</v>
      </c>
      <c r="O1271">
        <v>4.0000000000000001E-3</v>
      </c>
      <c r="P1271">
        <v>1E-3</v>
      </c>
      <c r="R1271">
        <v>5.0000000000000001E-3</v>
      </c>
      <c r="T1271">
        <v>46.79</v>
      </c>
      <c r="U1271">
        <v>8.0000000000000002E-3</v>
      </c>
      <c r="V1271">
        <v>0.23499999999999999</v>
      </c>
      <c r="W1271">
        <v>12.308</v>
      </c>
      <c r="X1271">
        <v>1.6E-2</v>
      </c>
      <c r="Y1271">
        <v>0.18099999999999999</v>
      </c>
    </row>
    <row r="1272" spans="1:25" x14ac:dyDescent="0.3">
      <c r="A1272" t="s">
        <v>5008</v>
      </c>
      <c r="B1272" t="s">
        <v>5009</v>
      </c>
      <c r="C1272" t="s">
        <v>5010</v>
      </c>
      <c r="D1272" s="1" t="str">
        <f t="shared" si="136"/>
        <v>21:1191</v>
      </c>
      <c r="E1272" s="1" t="str">
        <f t="shared" si="138"/>
        <v>21:0387</v>
      </c>
      <c r="F1272" t="s">
        <v>5011</v>
      </c>
      <c r="G1272" t="s">
        <v>5012</v>
      </c>
      <c r="I1272">
        <v>65.681114100000002</v>
      </c>
      <c r="J1272">
        <v>-87.387244600000002</v>
      </c>
      <c r="K1272" s="1" t="str">
        <f t="shared" si="137"/>
        <v>Till</v>
      </c>
      <c r="L1272" s="1" t="str">
        <f t="shared" si="135"/>
        <v>Grain Mount: 0.25 – 0.50 mm (carbon coated)</v>
      </c>
      <c r="M1272">
        <v>1</v>
      </c>
      <c r="N1272">
        <v>40.536999999999999</v>
      </c>
      <c r="O1272">
        <v>1E-3</v>
      </c>
      <c r="P1272">
        <v>1E-3</v>
      </c>
      <c r="R1272">
        <v>1E-3</v>
      </c>
      <c r="T1272">
        <v>47.188000000000002</v>
      </c>
      <c r="U1272">
        <v>2E-3</v>
      </c>
      <c r="V1272">
        <v>0.17</v>
      </c>
      <c r="W1272">
        <v>12</v>
      </c>
      <c r="X1272">
        <v>2.8000000000000001E-2</v>
      </c>
      <c r="Y1272">
        <v>0.41599999999999998</v>
      </c>
    </row>
    <row r="1273" spans="1:25" x14ac:dyDescent="0.3">
      <c r="A1273" t="s">
        <v>5013</v>
      </c>
      <c r="B1273" t="s">
        <v>5014</v>
      </c>
      <c r="C1273" t="s">
        <v>5015</v>
      </c>
      <c r="D1273" s="1" t="str">
        <f t="shared" si="136"/>
        <v>21:1191</v>
      </c>
      <c r="E1273" s="1" t="str">
        <f t="shared" si="138"/>
        <v>21:0387</v>
      </c>
      <c r="F1273" t="s">
        <v>2086</v>
      </c>
      <c r="G1273" t="s">
        <v>5016</v>
      </c>
      <c r="I1273">
        <v>65.9562071</v>
      </c>
      <c r="J1273">
        <v>-86.274414899999996</v>
      </c>
      <c r="K1273" s="1" t="str">
        <f t="shared" si="137"/>
        <v>Till</v>
      </c>
      <c r="L1273" s="1" t="str">
        <f t="shared" si="135"/>
        <v>Grain Mount: 0.25 – 0.50 mm (carbon coated)</v>
      </c>
      <c r="M1273">
        <v>1</v>
      </c>
      <c r="N1273">
        <v>39.951000000000001</v>
      </c>
      <c r="O1273">
        <v>1E-3</v>
      </c>
      <c r="P1273">
        <v>1E-3</v>
      </c>
      <c r="R1273">
        <v>5.0000000000000001E-3</v>
      </c>
      <c r="T1273">
        <v>47.149000000000001</v>
      </c>
      <c r="U1273">
        <v>3.0000000000000001E-3</v>
      </c>
      <c r="V1273">
        <v>0.216</v>
      </c>
      <c r="W1273">
        <v>11.696999999999999</v>
      </c>
      <c r="X1273">
        <v>2.5999999999999999E-2</v>
      </c>
      <c r="Y1273">
        <v>0.25900000000000001</v>
      </c>
    </row>
    <row r="1274" spans="1:25" x14ac:dyDescent="0.3">
      <c r="A1274" t="s">
        <v>5017</v>
      </c>
      <c r="B1274" t="s">
        <v>5018</v>
      </c>
      <c r="C1274" t="s">
        <v>5019</v>
      </c>
      <c r="D1274" s="1" t="str">
        <f t="shared" si="136"/>
        <v>21:1191</v>
      </c>
      <c r="E1274" s="1" t="str">
        <f t="shared" si="138"/>
        <v>21:0387</v>
      </c>
      <c r="F1274" t="s">
        <v>2086</v>
      </c>
      <c r="G1274" t="s">
        <v>5020</v>
      </c>
      <c r="I1274">
        <v>65.9562071</v>
      </c>
      <c r="J1274">
        <v>-86.274414899999996</v>
      </c>
      <c r="K1274" s="1" t="str">
        <f t="shared" si="137"/>
        <v>Till</v>
      </c>
      <c r="L1274" s="1" t="str">
        <f t="shared" si="135"/>
        <v>Grain Mount: 0.25 – 0.50 mm (carbon coated)</v>
      </c>
      <c r="M1274">
        <v>1</v>
      </c>
      <c r="N1274">
        <v>39.784999999999997</v>
      </c>
      <c r="O1274">
        <v>1E-3</v>
      </c>
      <c r="P1274">
        <v>1E-3</v>
      </c>
      <c r="R1274">
        <v>1E-3</v>
      </c>
      <c r="T1274">
        <v>45.828000000000003</v>
      </c>
      <c r="U1274">
        <v>7.0000000000000001E-3</v>
      </c>
      <c r="V1274">
        <v>0.223</v>
      </c>
      <c r="W1274">
        <v>13.058</v>
      </c>
      <c r="X1274">
        <v>2.5000000000000001E-2</v>
      </c>
      <c r="Y1274">
        <v>0.29699999999999999</v>
      </c>
    </row>
    <row r="1275" spans="1:25" x14ac:dyDescent="0.3">
      <c r="A1275" t="s">
        <v>5021</v>
      </c>
      <c r="B1275" t="s">
        <v>5022</v>
      </c>
      <c r="C1275" t="s">
        <v>5023</v>
      </c>
      <c r="D1275" s="1" t="str">
        <f t="shared" si="136"/>
        <v>21:1191</v>
      </c>
      <c r="E1275" s="1" t="str">
        <f t="shared" si="138"/>
        <v>21:0387</v>
      </c>
      <c r="F1275" t="s">
        <v>2086</v>
      </c>
      <c r="G1275" t="s">
        <v>5024</v>
      </c>
      <c r="I1275">
        <v>65.9562071</v>
      </c>
      <c r="J1275">
        <v>-86.274414899999996</v>
      </c>
      <c r="K1275" s="1" t="str">
        <f t="shared" si="137"/>
        <v>Till</v>
      </c>
      <c r="L1275" s="1" t="str">
        <f t="shared" si="135"/>
        <v>Grain Mount: 0.25 – 0.50 mm (carbon coated)</v>
      </c>
      <c r="M1275">
        <v>1</v>
      </c>
      <c r="N1275">
        <v>40.28</v>
      </c>
      <c r="O1275">
        <v>1E-3</v>
      </c>
      <c r="P1275">
        <v>1E-3</v>
      </c>
      <c r="R1275">
        <v>1E-3</v>
      </c>
      <c r="T1275">
        <v>47.039000000000001</v>
      </c>
      <c r="U1275">
        <v>1E-3</v>
      </c>
      <c r="V1275">
        <v>0.246</v>
      </c>
      <c r="W1275">
        <v>11.832000000000001</v>
      </c>
      <c r="X1275">
        <v>1.4999999999999999E-2</v>
      </c>
      <c r="Y1275">
        <v>0.109</v>
      </c>
    </row>
    <row r="1276" spans="1:25" x14ac:dyDescent="0.3">
      <c r="A1276" t="s">
        <v>5025</v>
      </c>
      <c r="B1276" t="s">
        <v>5026</v>
      </c>
      <c r="C1276" t="s">
        <v>5027</v>
      </c>
      <c r="D1276" s="1" t="str">
        <f t="shared" si="136"/>
        <v>21:1191</v>
      </c>
      <c r="E1276" s="1" t="str">
        <f t="shared" si="138"/>
        <v>21:0387</v>
      </c>
      <c r="F1276" t="s">
        <v>2086</v>
      </c>
      <c r="G1276" t="s">
        <v>5028</v>
      </c>
      <c r="I1276">
        <v>65.9562071</v>
      </c>
      <c r="J1276">
        <v>-86.274414899999996</v>
      </c>
      <c r="K1276" s="1" t="str">
        <f t="shared" si="137"/>
        <v>Till</v>
      </c>
      <c r="L1276" s="1" t="str">
        <f t="shared" si="135"/>
        <v>Grain Mount: 0.25 – 0.50 mm (carbon coated)</v>
      </c>
      <c r="M1276">
        <v>1</v>
      </c>
      <c r="N1276">
        <v>39.219000000000001</v>
      </c>
      <c r="O1276">
        <v>2E-3</v>
      </c>
      <c r="P1276">
        <v>1E-3</v>
      </c>
      <c r="R1276">
        <v>1E-3</v>
      </c>
      <c r="T1276">
        <v>42.536999999999999</v>
      </c>
      <c r="U1276">
        <v>1E-3</v>
      </c>
      <c r="V1276">
        <v>0.245</v>
      </c>
      <c r="W1276">
        <v>17.114999999999998</v>
      </c>
      <c r="X1276">
        <v>0.04</v>
      </c>
      <c r="Y1276">
        <v>0.39</v>
      </c>
    </row>
    <row r="1277" spans="1:25" x14ac:dyDescent="0.3">
      <c r="A1277" t="s">
        <v>5029</v>
      </c>
      <c r="B1277" t="s">
        <v>5030</v>
      </c>
      <c r="C1277" t="s">
        <v>5031</v>
      </c>
      <c r="D1277" s="1" t="str">
        <f t="shared" si="136"/>
        <v>21:1191</v>
      </c>
      <c r="E1277" s="1" t="str">
        <f t="shared" si="138"/>
        <v>21:0387</v>
      </c>
      <c r="F1277" t="s">
        <v>5032</v>
      </c>
      <c r="G1277" t="s">
        <v>5033</v>
      </c>
      <c r="I1277">
        <v>65.894908700000002</v>
      </c>
      <c r="J1277">
        <v>-86.465602599999997</v>
      </c>
      <c r="K1277" s="1" t="str">
        <f t="shared" si="137"/>
        <v>Till</v>
      </c>
      <c r="L1277" s="1" t="str">
        <f t="shared" si="135"/>
        <v>Grain Mount: 0.25 – 0.50 mm (carbon coated)</v>
      </c>
      <c r="M1277">
        <v>1</v>
      </c>
      <c r="N1277">
        <v>39.216000000000001</v>
      </c>
      <c r="O1277">
        <v>5.0000000000000001E-3</v>
      </c>
      <c r="P1277">
        <v>1E-3</v>
      </c>
      <c r="R1277">
        <v>2E-3</v>
      </c>
      <c r="T1277">
        <v>41.898000000000003</v>
      </c>
      <c r="U1277">
        <v>2E-3</v>
      </c>
      <c r="V1277">
        <v>0.34599999999999997</v>
      </c>
      <c r="W1277">
        <v>18.204999999999998</v>
      </c>
      <c r="X1277">
        <v>2.9000000000000001E-2</v>
      </c>
      <c r="Y1277">
        <v>0.221</v>
      </c>
    </row>
    <row r="1278" spans="1:25" x14ac:dyDescent="0.3">
      <c r="A1278" t="s">
        <v>5034</v>
      </c>
      <c r="B1278" t="s">
        <v>5035</v>
      </c>
      <c r="C1278" t="s">
        <v>5036</v>
      </c>
      <c r="D1278" s="1" t="str">
        <f t="shared" si="136"/>
        <v>21:1191</v>
      </c>
      <c r="E1278" s="1" t="str">
        <f t="shared" si="138"/>
        <v>21:0387</v>
      </c>
      <c r="F1278" t="s">
        <v>2115</v>
      </c>
      <c r="G1278" t="s">
        <v>5037</v>
      </c>
      <c r="I1278">
        <v>65.784811500000004</v>
      </c>
      <c r="J1278">
        <v>-86.918973899999997</v>
      </c>
      <c r="K1278" s="1" t="str">
        <f t="shared" si="137"/>
        <v>Till</v>
      </c>
      <c r="L1278" s="1" t="str">
        <f t="shared" si="135"/>
        <v>Grain Mount: 0.25 – 0.50 mm (carbon coated)</v>
      </c>
      <c r="M1278">
        <v>1</v>
      </c>
      <c r="N1278">
        <v>40.642000000000003</v>
      </c>
      <c r="O1278">
        <v>7.0000000000000001E-3</v>
      </c>
      <c r="P1278">
        <v>1E-3</v>
      </c>
      <c r="R1278">
        <v>5.0000000000000001E-3</v>
      </c>
      <c r="T1278">
        <v>48.271000000000001</v>
      </c>
      <c r="U1278">
        <v>3.0000000000000001E-3</v>
      </c>
      <c r="V1278">
        <v>0.19</v>
      </c>
      <c r="W1278">
        <v>10.259</v>
      </c>
      <c r="X1278">
        <v>2.5000000000000001E-2</v>
      </c>
      <c r="Y1278">
        <v>0.34200000000000003</v>
      </c>
    </row>
    <row r="1279" spans="1:25" x14ac:dyDescent="0.3">
      <c r="A1279" t="s">
        <v>5038</v>
      </c>
      <c r="B1279" t="s">
        <v>5039</v>
      </c>
      <c r="C1279" t="s">
        <v>5040</v>
      </c>
      <c r="D1279" s="1" t="str">
        <f t="shared" si="136"/>
        <v>21:1191</v>
      </c>
      <c r="E1279" s="1" t="str">
        <f t="shared" si="138"/>
        <v>21:0387</v>
      </c>
      <c r="F1279" t="s">
        <v>2115</v>
      </c>
      <c r="G1279" t="s">
        <v>5041</v>
      </c>
      <c r="I1279">
        <v>65.784811500000004</v>
      </c>
      <c r="J1279">
        <v>-86.918973899999997</v>
      </c>
      <c r="K1279" s="1" t="str">
        <f t="shared" si="137"/>
        <v>Till</v>
      </c>
      <c r="L1279" s="1" t="str">
        <f t="shared" si="135"/>
        <v>Grain Mount: 0.25 – 0.50 mm (carbon coated)</v>
      </c>
      <c r="M1279">
        <v>1</v>
      </c>
      <c r="N1279">
        <v>40.685000000000002</v>
      </c>
      <c r="O1279">
        <v>1E-3</v>
      </c>
      <c r="P1279">
        <v>1E-3</v>
      </c>
      <c r="R1279">
        <v>2E-3</v>
      </c>
      <c r="T1279">
        <v>48.399000000000001</v>
      </c>
      <c r="U1279">
        <v>4.0000000000000001E-3</v>
      </c>
      <c r="V1279">
        <v>0.16400000000000001</v>
      </c>
      <c r="W1279">
        <v>10.356</v>
      </c>
      <c r="X1279">
        <v>2.1000000000000001E-2</v>
      </c>
      <c r="Y1279">
        <v>0.36399999999999999</v>
      </c>
    </row>
    <row r="1280" spans="1:25" x14ac:dyDescent="0.3">
      <c r="A1280" t="s">
        <v>5042</v>
      </c>
      <c r="B1280" t="s">
        <v>5043</v>
      </c>
      <c r="C1280" t="s">
        <v>5044</v>
      </c>
      <c r="D1280" s="1" t="str">
        <f t="shared" si="136"/>
        <v>21:1191</v>
      </c>
      <c r="E1280" s="1" t="str">
        <f t="shared" si="138"/>
        <v>21:0387</v>
      </c>
      <c r="F1280" t="s">
        <v>2115</v>
      </c>
      <c r="G1280" t="s">
        <v>5045</v>
      </c>
      <c r="I1280">
        <v>65.784811500000004</v>
      </c>
      <c r="J1280">
        <v>-86.918973899999997</v>
      </c>
      <c r="K1280" s="1" t="str">
        <f t="shared" si="137"/>
        <v>Till</v>
      </c>
      <c r="L1280" s="1" t="str">
        <f t="shared" si="135"/>
        <v>Grain Mount: 0.25 – 0.50 mm (carbon coated)</v>
      </c>
      <c r="M1280">
        <v>1</v>
      </c>
      <c r="N1280">
        <v>40.302999999999997</v>
      </c>
      <c r="O1280">
        <v>1E-3</v>
      </c>
      <c r="P1280">
        <v>1E-3</v>
      </c>
      <c r="R1280">
        <v>5.0000000000000001E-3</v>
      </c>
      <c r="T1280">
        <v>47.195999999999998</v>
      </c>
      <c r="U1280">
        <v>5.0000000000000001E-3</v>
      </c>
      <c r="V1280">
        <v>0.254</v>
      </c>
      <c r="W1280">
        <v>10.939</v>
      </c>
      <c r="X1280">
        <v>1.9E-2</v>
      </c>
      <c r="Y1280">
        <v>0.44600000000000001</v>
      </c>
    </row>
    <row r="1281" spans="1:25" x14ac:dyDescent="0.3">
      <c r="A1281" t="s">
        <v>5046</v>
      </c>
      <c r="B1281" t="s">
        <v>5047</v>
      </c>
      <c r="C1281" t="s">
        <v>5048</v>
      </c>
      <c r="D1281" s="1" t="str">
        <f t="shared" si="136"/>
        <v>21:1191</v>
      </c>
      <c r="E1281" s="1" t="str">
        <f t="shared" si="138"/>
        <v>21:0387</v>
      </c>
      <c r="F1281" t="s">
        <v>2115</v>
      </c>
      <c r="G1281" t="s">
        <v>5049</v>
      </c>
      <c r="I1281">
        <v>65.784811500000004</v>
      </c>
      <c r="J1281">
        <v>-86.918973899999997</v>
      </c>
      <c r="K1281" s="1" t="str">
        <f t="shared" si="137"/>
        <v>Till</v>
      </c>
      <c r="L1281" s="1" t="str">
        <f t="shared" si="135"/>
        <v>Grain Mount: 0.25 – 0.50 mm (carbon coated)</v>
      </c>
      <c r="M1281">
        <v>1</v>
      </c>
      <c r="N1281">
        <v>40.228000000000002</v>
      </c>
      <c r="O1281">
        <v>1E-3</v>
      </c>
      <c r="P1281">
        <v>1E-3</v>
      </c>
      <c r="R1281">
        <v>6.0000000000000001E-3</v>
      </c>
      <c r="T1281">
        <v>46.3</v>
      </c>
      <c r="U1281">
        <v>8.0000000000000002E-3</v>
      </c>
      <c r="V1281">
        <v>0.26800000000000002</v>
      </c>
      <c r="W1281">
        <v>12.94</v>
      </c>
      <c r="X1281">
        <v>2.7E-2</v>
      </c>
      <c r="Y1281">
        <v>0.26500000000000001</v>
      </c>
    </row>
    <row r="1282" spans="1:25" x14ac:dyDescent="0.3">
      <c r="A1282" t="s">
        <v>5050</v>
      </c>
      <c r="B1282" t="s">
        <v>5051</v>
      </c>
      <c r="C1282" t="s">
        <v>5052</v>
      </c>
      <c r="D1282" s="1" t="str">
        <f t="shared" si="136"/>
        <v>21:1191</v>
      </c>
      <c r="E1282" s="1" t="str">
        <f t="shared" si="138"/>
        <v>21:0387</v>
      </c>
      <c r="F1282" t="s">
        <v>2115</v>
      </c>
      <c r="G1282" t="s">
        <v>5053</v>
      </c>
      <c r="I1282">
        <v>65.784811500000004</v>
      </c>
      <c r="J1282">
        <v>-86.918973899999997</v>
      </c>
      <c r="K1282" s="1" t="str">
        <f t="shared" si="137"/>
        <v>Till</v>
      </c>
      <c r="L1282" s="1" t="str">
        <f t="shared" si="135"/>
        <v>Grain Mount: 0.25 – 0.50 mm (carbon coated)</v>
      </c>
      <c r="M1282">
        <v>1</v>
      </c>
      <c r="N1282">
        <v>40.125</v>
      </c>
      <c r="O1282">
        <v>3.0000000000000001E-3</v>
      </c>
      <c r="P1282">
        <v>1E-3</v>
      </c>
      <c r="R1282">
        <v>3.0000000000000001E-3</v>
      </c>
      <c r="T1282">
        <v>46.018999999999998</v>
      </c>
      <c r="U1282">
        <v>1E-3</v>
      </c>
      <c r="V1282">
        <v>0.251</v>
      </c>
      <c r="W1282">
        <v>12.887</v>
      </c>
      <c r="X1282">
        <v>1.6E-2</v>
      </c>
      <c r="Y1282">
        <v>0.255</v>
      </c>
    </row>
    <row r="1283" spans="1:25" x14ac:dyDescent="0.3">
      <c r="A1283" t="s">
        <v>5054</v>
      </c>
      <c r="B1283" t="s">
        <v>5055</v>
      </c>
      <c r="C1283" t="s">
        <v>5056</v>
      </c>
      <c r="D1283" s="1" t="str">
        <f t="shared" si="136"/>
        <v>21:1191</v>
      </c>
      <c r="E1283" s="1" t="str">
        <f t="shared" si="138"/>
        <v>21:0387</v>
      </c>
      <c r="F1283" t="s">
        <v>2115</v>
      </c>
      <c r="G1283" t="s">
        <v>5057</v>
      </c>
      <c r="I1283">
        <v>65.784811500000004</v>
      </c>
      <c r="J1283">
        <v>-86.918973899999997</v>
      </c>
      <c r="K1283" s="1" t="str">
        <f t="shared" si="137"/>
        <v>Till</v>
      </c>
      <c r="L1283" s="1" t="str">
        <f t="shared" si="135"/>
        <v>Grain Mount: 0.25 – 0.50 mm (carbon coated)</v>
      </c>
      <c r="M1283">
        <v>1</v>
      </c>
      <c r="N1283">
        <v>40.337000000000003</v>
      </c>
      <c r="O1283">
        <v>1E-3</v>
      </c>
      <c r="P1283">
        <v>1E-3</v>
      </c>
      <c r="R1283">
        <v>3.0000000000000001E-3</v>
      </c>
      <c r="T1283">
        <v>47.366</v>
      </c>
      <c r="U1283">
        <v>4.0000000000000001E-3</v>
      </c>
      <c r="V1283">
        <v>0.16600000000000001</v>
      </c>
      <c r="W1283">
        <v>11.352</v>
      </c>
      <c r="X1283">
        <v>2.1000000000000001E-2</v>
      </c>
      <c r="Y1283">
        <v>0.3</v>
      </c>
    </row>
    <row r="1284" spans="1:25" x14ac:dyDescent="0.3">
      <c r="A1284" t="s">
        <v>5058</v>
      </c>
      <c r="B1284" t="s">
        <v>5059</v>
      </c>
      <c r="C1284" t="s">
        <v>5060</v>
      </c>
      <c r="D1284" s="1" t="str">
        <f t="shared" si="136"/>
        <v>21:1191</v>
      </c>
      <c r="E1284" s="1" t="str">
        <f t="shared" si="138"/>
        <v>21:0387</v>
      </c>
      <c r="F1284" t="s">
        <v>2115</v>
      </c>
      <c r="G1284" t="s">
        <v>5061</v>
      </c>
      <c r="I1284">
        <v>65.784811500000004</v>
      </c>
      <c r="J1284">
        <v>-86.918973899999997</v>
      </c>
      <c r="K1284" s="1" t="str">
        <f t="shared" si="137"/>
        <v>Till</v>
      </c>
      <c r="L1284" s="1" t="str">
        <f t="shared" si="135"/>
        <v>Grain Mount: 0.25 – 0.50 mm (carbon coated)</v>
      </c>
      <c r="M1284">
        <v>1</v>
      </c>
      <c r="N1284">
        <v>40.329000000000001</v>
      </c>
      <c r="O1284">
        <v>1E-3</v>
      </c>
      <c r="P1284">
        <v>1E-3</v>
      </c>
      <c r="R1284">
        <v>1E-3</v>
      </c>
      <c r="T1284">
        <v>46.021000000000001</v>
      </c>
      <c r="U1284">
        <v>1E-3</v>
      </c>
      <c r="V1284">
        <v>0.25</v>
      </c>
      <c r="W1284">
        <v>12.907999999999999</v>
      </c>
      <c r="X1284">
        <v>0.01</v>
      </c>
      <c r="Y1284">
        <v>0.26400000000000001</v>
      </c>
    </row>
    <row r="1285" spans="1:25" x14ac:dyDescent="0.3">
      <c r="A1285" t="s">
        <v>5062</v>
      </c>
      <c r="B1285" t="s">
        <v>5063</v>
      </c>
      <c r="C1285" t="s">
        <v>5064</v>
      </c>
      <c r="D1285" s="1" t="str">
        <f t="shared" si="136"/>
        <v>21:1191</v>
      </c>
      <c r="E1285" s="1" t="str">
        <f t="shared" si="138"/>
        <v>21:0387</v>
      </c>
      <c r="F1285" t="s">
        <v>2115</v>
      </c>
      <c r="G1285" t="s">
        <v>5065</v>
      </c>
      <c r="I1285">
        <v>65.784811500000004</v>
      </c>
      <c r="J1285">
        <v>-86.918973899999997</v>
      </c>
      <c r="K1285" s="1" t="str">
        <f t="shared" si="137"/>
        <v>Till</v>
      </c>
      <c r="L1285" s="1" t="str">
        <f t="shared" si="135"/>
        <v>Grain Mount: 0.25 – 0.50 mm (carbon coated)</v>
      </c>
      <c r="M1285">
        <v>1</v>
      </c>
      <c r="N1285">
        <v>40.363</v>
      </c>
      <c r="O1285">
        <v>1E-3</v>
      </c>
      <c r="P1285">
        <v>1E-3</v>
      </c>
      <c r="R1285">
        <v>2E-3</v>
      </c>
      <c r="T1285">
        <v>48.131999999999998</v>
      </c>
      <c r="U1285">
        <v>1E-3</v>
      </c>
      <c r="V1285">
        <v>0.193</v>
      </c>
      <c r="W1285">
        <v>10.459</v>
      </c>
      <c r="X1285">
        <v>0.02</v>
      </c>
      <c r="Y1285">
        <v>0.34399999999999997</v>
      </c>
    </row>
    <row r="1286" spans="1:25" x14ac:dyDescent="0.3">
      <c r="A1286" t="s">
        <v>5066</v>
      </c>
      <c r="B1286" t="s">
        <v>5067</v>
      </c>
      <c r="C1286" t="s">
        <v>5068</v>
      </c>
      <c r="D1286" s="1" t="str">
        <f t="shared" si="136"/>
        <v>21:1191</v>
      </c>
      <c r="E1286" s="1" t="str">
        <f t="shared" si="138"/>
        <v>21:0387</v>
      </c>
      <c r="F1286" t="s">
        <v>2115</v>
      </c>
      <c r="G1286" t="s">
        <v>5069</v>
      </c>
      <c r="I1286">
        <v>65.784811500000004</v>
      </c>
      <c r="J1286">
        <v>-86.918973899999997</v>
      </c>
      <c r="K1286" s="1" t="str">
        <f t="shared" si="137"/>
        <v>Till</v>
      </c>
      <c r="L1286" s="1" t="str">
        <f t="shared" si="135"/>
        <v>Grain Mount: 0.25 – 0.50 mm (carbon coated)</v>
      </c>
      <c r="M1286">
        <v>1</v>
      </c>
      <c r="N1286">
        <v>40.305</v>
      </c>
      <c r="O1286">
        <v>1E-3</v>
      </c>
      <c r="P1286">
        <v>1E-3</v>
      </c>
      <c r="R1286">
        <v>1E-3</v>
      </c>
      <c r="T1286">
        <v>48.073999999999998</v>
      </c>
      <c r="U1286">
        <v>4.0000000000000001E-3</v>
      </c>
      <c r="V1286">
        <v>0.193</v>
      </c>
      <c r="W1286">
        <v>10.326000000000001</v>
      </c>
      <c r="X1286">
        <v>2.1000000000000001E-2</v>
      </c>
      <c r="Y1286">
        <v>0.33900000000000002</v>
      </c>
    </row>
    <row r="1287" spans="1:25" x14ac:dyDescent="0.3">
      <c r="A1287" t="s">
        <v>5070</v>
      </c>
      <c r="B1287" t="s">
        <v>5071</v>
      </c>
      <c r="C1287" t="s">
        <v>5072</v>
      </c>
      <c r="D1287" s="1" t="str">
        <f t="shared" si="136"/>
        <v>21:1191</v>
      </c>
      <c r="E1287" s="1" t="str">
        <f t="shared" si="138"/>
        <v>21:0387</v>
      </c>
      <c r="F1287" t="s">
        <v>2115</v>
      </c>
      <c r="G1287" t="s">
        <v>5073</v>
      </c>
      <c r="I1287">
        <v>65.784811500000004</v>
      </c>
      <c r="J1287">
        <v>-86.918973899999997</v>
      </c>
      <c r="K1287" s="1" t="str">
        <f t="shared" si="137"/>
        <v>Till</v>
      </c>
      <c r="L1287" s="1" t="str">
        <f t="shared" si="135"/>
        <v>Grain Mount: 0.25 – 0.50 mm (carbon coated)</v>
      </c>
      <c r="M1287">
        <v>1</v>
      </c>
      <c r="N1287">
        <v>40.106000000000002</v>
      </c>
      <c r="O1287">
        <v>1E-3</v>
      </c>
      <c r="P1287">
        <v>1E-3</v>
      </c>
      <c r="R1287">
        <v>2E-3</v>
      </c>
      <c r="T1287">
        <v>46.081000000000003</v>
      </c>
      <c r="U1287">
        <v>5.0000000000000001E-3</v>
      </c>
      <c r="V1287">
        <v>0.25800000000000001</v>
      </c>
      <c r="W1287">
        <v>12.842000000000001</v>
      </c>
      <c r="X1287">
        <v>1.7000000000000001E-2</v>
      </c>
      <c r="Y1287">
        <v>0.25600000000000001</v>
      </c>
    </row>
    <row r="1288" spans="1:25" x14ac:dyDescent="0.3">
      <c r="A1288" t="s">
        <v>5074</v>
      </c>
      <c r="B1288" t="s">
        <v>5075</v>
      </c>
      <c r="C1288" t="s">
        <v>5076</v>
      </c>
      <c r="D1288" s="1" t="str">
        <f t="shared" si="136"/>
        <v>21:1191</v>
      </c>
      <c r="E1288" s="1" t="str">
        <f t="shared" si="138"/>
        <v>21:0387</v>
      </c>
      <c r="F1288" t="s">
        <v>2137</v>
      </c>
      <c r="G1288" t="s">
        <v>5077</v>
      </c>
      <c r="I1288">
        <v>66.741975999999994</v>
      </c>
      <c r="J1288">
        <v>-89.879898299999994</v>
      </c>
      <c r="K1288" s="1" t="str">
        <f t="shared" si="137"/>
        <v>Till</v>
      </c>
      <c r="L1288" s="1" t="str">
        <f t="shared" si="135"/>
        <v>Grain Mount: 0.25 – 0.50 mm (carbon coated)</v>
      </c>
      <c r="M1288">
        <v>1</v>
      </c>
      <c r="N1288">
        <v>40.646999999999998</v>
      </c>
      <c r="O1288">
        <v>1E-3</v>
      </c>
      <c r="P1288">
        <v>1E-3</v>
      </c>
      <c r="R1288">
        <v>1E-3</v>
      </c>
      <c r="T1288">
        <v>47.76</v>
      </c>
      <c r="U1288">
        <v>1E-3</v>
      </c>
      <c r="V1288">
        <v>0.16700000000000001</v>
      </c>
      <c r="W1288">
        <v>10.766</v>
      </c>
      <c r="X1288">
        <v>1.9E-2</v>
      </c>
      <c r="Y1288">
        <v>0.33500000000000002</v>
      </c>
    </row>
    <row r="1289" spans="1:25" x14ac:dyDescent="0.3">
      <c r="A1289" t="s">
        <v>5078</v>
      </c>
      <c r="B1289" t="s">
        <v>5079</v>
      </c>
      <c r="C1289" t="s">
        <v>5080</v>
      </c>
      <c r="D1289" s="1" t="str">
        <f t="shared" si="136"/>
        <v>21:1191</v>
      </c>
      <c r="E1289" s="1" t="str">
        <f t="shared" si="138"/>
        <v>21:0387</v>
      </c>
      <c r="F1289" t="s">
        <v>2146</v>
      </c>
      <c r="G1289" t="s">
        <v>5081</v>
      </c>
      <c r="I1289">
        <v>65.418421800000004</v>
      </c>
      <c r="J1289">
        <v>-87.937709299999995</v>
      </c>
      <c r="K1289" s="1" t="str">
        <f t="shared" si="137"/>
        <v>Till</v>
      </c>
      <c r="L1289" s="1" t="str">
        <f t="shared" si="135"/>
        <v>Grain Mount: 0.25 – 0.50 mm (carbon coated)</v>
      </c>
      <c r="M1289">
        <v>1</v>
      </c>
      <c r="N1289">
        <v>40.151000000000003</v>
      </c>
      <c r="O1289">
        <v>1E-3</v>
      </c>
      <c r="P1289">
        <v>2E-3</v>
      </c>
      <c r="R1289">
        <v>1E-3</v>
      </c>
      <c r="T1289">
        <v>46.351999999999997</v>
      </c>
      <c r="U1289">
        <v>2E-3</v>
      </c>
      <c r="V1289">
        <v>0.36599999999999999</v>
      </c>
      <c r="W1289">
        <v>12.744</v>
      </c>
      <c r="X1289">
        <v>2.1000000000000001E-2</v>
      </c>
      <c r="Y1289">
        <v>0.40500000000000003</v>
      </c>
    </row>
    <row r="1290" spans="1:25" x14ac:dyDescent="0.3">
      <c r="A1290" t="s">
        <v>5082</v>
      </c>
      <c r="B1290" t="s">
        <v>5083</v>
      </c>
      <c r="C1290" t="s">
        <v>5084</v>
      </c>
      <c r="D1290" s="1" t="str">
        <f t="shared" si="136"/>
        <v>21:1191</v>
      </c>
      <c r="E1290" s="1" t="str">
        <f t="shared" si="138"/>
        <v>21:0387</v>
      </c>
      <c r="F1290" t="s">
        <v>2146</v>
      </c>
      <c r="G1290" t="s">
        <v>5085</v>
      </c>
      <c r="I1290">
        <v>65.418421800000004</v>
      </c>
      <c r="J1290">
        <v>-87.937709299999995</v>
      </c>
      <c r="K1290" s="1" t="str">
        <f t="shared" si="137"/>
        <v>Till</v>
      </c>
      <c r="L1290" s="1" t="str">
        <f t="shared" si="135"/>
        <v>Grain Mount: 0.25 – 0.50 mm (carbon coated)</v>
      </c>
      <c r="M1290">
        <v>1</v>
      </c>
      <c r="N1290">
        <v>40.347999999999999</v>
      </c>
      <c r="O1290">
        <v>1E-3</v>
      </c>
      <c r="P1290">
        <v>1E-3</v>
      </c>
      <c r="R1290">
        <v>3.0000000000000001E-3</v>
      </c>
      <c r="T1290">
        <v>47.537999999999997</v>
      </c>
      <c r="U1290">
        <v>2E-3</v>
      </c>
      <c r="V1290">
        <v>0.30599999999999999</v>
      </c>
      <c r="W1290">
        <v>11.147</v>
      </c>
      <c r="X1290">
        <v>2.1000000000000001E-2</v>
      </c>
      <c r="Y1290">
        <v>0.28000000000000003</v>
      </c>
    </row>
    <row r="1291" spans="1:25" x14ac:dyDescent="0.3">
      <c r="A1291" t="s">
        <v>5086</v>
      </c>
      <c r="B1291" t="s">
        <v>5087</v>
      </c>
      <c r="C1291" t="s">
        <v>5088</v>
      </c>
      <c r="D1291" s="1" t="str">
        <f t="shared" si="136"/>
        <v>21:1191</v>
      </c>
      <c r="E1291" s="1" t="str">
        <f t="shared" si="138"/>
        <v>21:0387</v>
      </c>
      <c r="F1291" t="s">
        <v>2146</v>
      </c>
      <c r="G1291" t="s">
        <v>5089</v>
      </c>
      <c r="I1291">
        <v>65.418421800000004</v>
      </c>
      <c r="J1291">
        <v>-87.937709299999995</v>
      </c>
      <c r="K1291" s="1" t="str">
        <f t="shared" si="137"/>
        <v>Till</v>
      </c>
      <c r="L1291" s="1" t="str">
        <f t="shared" si="135"/>
        <v>Grain Mount: 0.25 – 0.50 mm (carbon coated)</v>
      </c>
      <c r="M1291">
        <v>1</v>
      </c>
      <c r="N1291">
        <v>40.319000000000003</v>
      </c>
      <c r="O1291">
        <v>5.0000000000000001E-3</v>
      </c>
      <c r="P1291">
        <v>1E-3</v>
      </c>
      <c r="R1291">
        <v>4.0000000000000001E-3</v>
      </c>
      <c r="T1291">
        <v>46.83</v>
      </c>
      <c r="U1291">
        <v>7.0000000000000001E-3</v>
      </c>
      <c r="V1291">
        <v>0.23699999999999999</v>
      </c>
      <c r="W1291">
        <v>12.041</v>
      </c>
      <c r="X1291">
        <v>2.3E-2</v>
      </c>
      <c r="Y1291">
        <v>0.43099999999999999</v>
      </c>
    </row>
    <row r="1292" spans="1:25" x14ac:dyDescent="0.3">
      <c r="A1292" t="s">
        <v>5090</v>
      </c>
      <c r="B1292" t="s">
        <v>5091</v>
      </c>
      <c r="C1292" t="s">
        <v>5092</v>
      </c>
      <c r="D1292" s="1" t="str">
        <f t="shared" si="136"/>
        <v>21:1191</v>
      </c>
      <c r="E1292" s="1" t="str">
        <f t="shared" si="138"/>
        <v>21:0387</v>
      </c>
      <c r="F1292" t="s">
        <v>2146</v>
      </c>
      <c r="G1292" t="s">
        <v>5093</v>
      </c>
      <c r="I1292">
        <v>65.418421800000004</v>
      </c>
      <c r="J1292">
        <v>-87.937709299999995</v>
      </c>
      <c r="K1292" s="1" t="str">
        <f t="shared" si="137"/>
        <v>Till</v>
      </c>
      <c r="L1292" s="1" t="str">
        <f t="shared" si="135"/>
        <v>Grain Mount: 0.25 – 0.50 mm (carbon coated)</v>
      </c>
      <c r="M1292">
        <v>1</v>
      </c>
      <c r="N1292">
        <v>39.478999999999999</v>
      </c>
      <c r="O1292">
        <v>4.0000000000000001E-3</v>
      </c>
      <c r="P1292">
        <v>1E-3</v>
      </c>
      <c r="R1292">
        <v>0.01</v>
      </c>
      <c r="T1292">
        <v>43.677999999999997</v>
      </c>
      <c r="U1292">
        <v>8.0000000000000002E-3</v>
      </c>
      <c r="V1292">
        <v>0.313</v>
      </c>
      <c r="W1292">
        <v>15.52</v>
      </c>
      <c r="X1292">
        <v>3.1E-2</v>
      </c>
      <c r="Y1292">
        <v>0.40699999999999997</v>
      </c>
    </row>
    <row r="1293" spans="1:25" x14ac:dyDescent="0.3">
      <c r="A1293" t="s">
        <v>5094</v>
      </c>
      <c r="B1293" t="s">
        <v>5095</v>
      </c>
      <c r="C1293" t="s">
        <v>5096</v>
      </c>
      <c r="D1293" s="1" t="str">
        <f t="shared" si="136"/>
        <v>21:1191</v>
      </c>
      <c r="E1293" s="1" t="str">
        <f t="shared" si="138"/>
        <v>21:0387</v>
      </c>
      <c r="F1293" t="s">
        <v>2146</v>
      </c>
      <c r="G1293" t="s">
        <v>5097</v>
      </c>
      <c r="I1293">
        <v>65.418421800000004</v>
      </c>
      <c r="J1293">
        <v>-87.937709299999995</v>
      </c>
      <c r="K1293" s="1" t="str">
        <f t="shared" si="137"/>
        <v>Till</v>
      </c>
      <c r="L1293" s="1" t="str">
        <f t="shared" si="135"/>
        <v>Grain Mount: 0.25 – 0.50 mm (carbon coated)</v>
      </c>
      <c r="M1293">
        <v>1</v>
      </c>
      <c r="N1293">
        <v>41.154000000000003</v>
      </c>
      <c r="O1293">
        <v>8.9999999999999993E-3</v>
      </c>
      <c r="P1293">
        <v>5.0000000000000001E-3</v>
      </c>
      <c r="R1293">
        <v>4.0000000000000001E-3</v>
      </c>
      <c r="T1293">
        <v>48.8</v>
      </c>
      <c r="U1293">
        <v>4.0000000000000001E-3</v>
      </c>
      <c r="V1293">
        <v>0.25700000000000001</v>
      </c>
      <c r="W1293">
        <v>9.7490000000000006</v>
      </c>
      <c r="X1293">
        <v>2.5000000000000001E-2</v>
      </c>
      <c r="Y1293">
        <v>0.433</v>
      </c>
    </row>
    <row r="1294" spans="1:25" x14ac:dyDescent="0.3">
      <c r="A1294" t="s">
        <v>5098</v>
      </c>
      <c r="B1294" t="s">
        <v>5099</v>
      </c>
      <c r="C1294" t="s">
        <v>5100</v>
      </c>
      <c r="D1294" s="1" t="str">
        <f t="shared" si="136"/>
        <v>21:1191</v>
      </c>
      <c r="E1294" s="1" t="str">
        <f t="shared" si="138"/>
        <v>21:0387</v>
      </c>
      <c r="F1294" t="s">
        <v>2146</v>
      </c>
      <c r="G1294" t="s">
        <v>5101</v>
      </c>
      <c r="I1294">
        <v>65.418421800000004</v>
      </c>
      <c r="J1294">
        <v>-87.937709299999995</v>
      </c>
      <c r="K1294" s="1" t="str">
        <f t="shared" si="137"/>
        <v>Till</v>
      </c>
      <c r="L1294" s="1" t="str">
        <f t="shared" si="135"/>
        <v>Grain Mount: 0.25 – 0.50 mm (carbon coated)</v>
      </c>
      <c r="M1294">
        <v>1</v>
      </c>
      <c r="N1294">
        <v>40.750999999999998</v>
      </c>
      <c r="O1294">
        <v>3.0000000000000001E-3</v>
      </c>
      <c r="P1294">
        <v>1E-3</v>
      </c>
      <c r="R1294">
        <v>2E-3</v>
      </c>
      <c r="T1294">
        <v>47.72</v>
      </c>
      <c r="U1294">
        <v>1E-3</v>
      </c>
      <c r="V1294">
        <v>0.32400000000000001</v>
      </c>
      <c r="W1294">
        <v>10.662000000000001</v>
      </c>
      <c r="X1294">
        <v>2.3E-2</v>
      </c>
      <c r="Y1294">
        <v>0.30399999999999999</v>
      </c>
    </row>
    <row r="1295" spans="1:25" x14ac:dyDescent="0.3">
      <c r="A1295" t="s">
        <v>5102</v>
      </c>
      <c r="B1295" t="s">
        <v>5103</v>
      </c>
      <c r="C1295" t="s">
        <v>5104</v>
      </c>
      <c r="D1295" s="1" t="str">
        <f t="shared" si="136"/>
        <v>21:1191</v>
      </c>
      <c r="E1295" s="1" t="str">
        <f t="shared" si="138"/>
        <v>21:0387</v>
      </c>
      <c r="F1295" t="s">
        <v>2146</v>
      </c>
      <c r="G1295" t="s">
        <v>5105</v>
      </c>
      <c r="I1295">
        <v>65.418421800000004</v>
      </c>
      <c r="J1295">
        <v>-87.937709299999995</v>
      </c>
      <c r="K1295" s="1" t="str">
        <f t="shared" si="137"/>
        <v>Till</v>
      </c>
      <c r="L1295" s="1" t="str">
        <f>HYPERLINK("http://geochem.nrcan.gc.ca/cdogs/content/kwd/kwd080108_e.htm", "Grain Mount: 0.50 – 1.00 mm (carbon coated)")</f>
        <v>Grain Mount: 0.50 – 1.00 mm (carbon coated)</v>
      </c>
      <c r="M1295">
        <v>1</v>
      </c>
      <c r="N1295">
        <v>39.651000000000003</v>
      </c>
      <c r="O1295">
        <v>7.0000000000000001E-3</v>
      </c>
      <c r="P1295">
        <v>1E-3</v>
      </c>
      <c r="R1295">
        <v>1E-3</v>
      </c>
      <c r="T1295">
        <v>44.570999999999998</v>
      </c>
      <c r="U1295">
        <v>0.11700000000000001</v>
      </c>
      <c r="V1295">
        <v>0.28499999999999998</v>
      </c>
      <c r="W1295">
        <v>14.468999999999999</v>
      </c>
      <c r="X1295">
        <v>2.5999999999999999E-2</v>
      </c>
      <c r="Y1295">
        <v>0.39200000000000002</v>
      </c>
    </row>
    <row r="1296" spans="1:25" x14ac:dyDescent="0.3">
      <c r="A1296" t="s">
        <v>5106</v>
      </c>
      <c r="B1296" t="s">
        <v>5107</v>
      </c>
      <c r="C1296" t="s">
        <v>5108</v>
      </c>
      <c r="D1296" s="1" t="str">
        <f t="shared" si="136"/>
        <v>21:1191</v>
      </c>
      <c r="E1296" s="1" t="str">
        <f t="shared" si="138"/>
        <v>21:0387</v>
      </c>
      <c r="F1296" t="s">
        <v>2151</v>
      </c>
      <c r="G1296" t="s">
        <v>5109</v>
      </c>
      <c r="I1296">
        <v>65.490819599999995</v>
      </c>
      <c r="J1296">
        <v>-87.814017300000003</v>
      </c>
      <c r="K1296" s="1" t="str">
        <f t="shared" si="137"/>
        <v>Till</v>
      </c>
      <c r="L1296" s="1" t="str">
        <f t="shared" ref="L1296:L1309" si="139">HYPERLINK("http://geochem.nrcan.gc.ca/cdogs/content/kwd/kwd080107_e.htm", "Grain Mount: 0.25 – 0.50 mm (carbon coated)")</f>
        <v>Grain Mount: 0.25 – 0.50 mm (carbon coated)</v>
      </c>
      <c r="M1296">
        <v>1</v>
      </c>
      <c r="N1296">
        <v>39.362000000000002</v>
      </c>
      <c r="O1296">
        <v>4.0000000000000001E-3</v>
      </c>
      <c r="P1296">
        <v>1E-3</v>
      </c>
      <c r="R1296">
        <v>1E-3</v>
      </c>
      <c r="T1296">
        <v>42.71</v>
      </c>
      <c r="U1296">
        <v>1E-3</v>
      </c>
      <c r="V1296">
        <v>0.33900000000000002</v>
      </c>
      <c r="W1296">
        <v>17.228000000000002</v>
      </c>
      <c r="X1296">
        <v>2.9000000000000001E-2</v>
      </c>
      <c r="Y1296">
        <v>0.21</v>
      </c>
    </row>
    <row r="1297" spans="1:25" x14ac:dyDescent="0.3">
      <c r="A1297" t="s">
        <v>5110</v>
      </c>
      <c r="B1297" t="s">
        <v>5111</v>
      </c>
      <c r="C1297" t="s">
        <v>5112</v>
      </c>
      <c r="D1297" s="1" t="str">
        <f t="shared" si="136"/>
        <v>21:1191</v>
      </c>
      <c r="E1297" s="1" t="str">
        <f t="shared" si="138"/>
        <v>21:0387</v>
      </c>
      <c r="F1297" t="s">
        <v>2151</v>
      </c>
      <c r="G1297" t="s">
        <v>5113</v>
      </c>
      <c r="I1297">
        <v>65.490819599999995</v>
      </c>
      <c r="J1297">
        <v>-87.814017300000003</v>
      </c>
      <c r="K1297" s="1" t="str">
        <f t="shared" si="137"/>
        <v>Till</v>
      </c>
      <c r="L1297" s="1" t="str">
        <f t="shared" si="139"/>
        <v>Grain Mount: 0.25 – 0.50 mm (carbon coated)</v>
      </c>
      <c r="M1297">
        <v>1</v>
      </c>
      <c r="N1297">
        <v>39.718000000000004</v>
      </c>
      <c r="O1297">
        <v>1E-3</v>
      </c>
      <c r="P1297">
        <v>1E-3</v>
      </c>
      <c r="R1297">
        <v>1E-3</v>
      </c>
      <c r="T1297">
        <v>44.988999999999997</v>
      </c>
      <c r="U1297">
        <v>1E-3</v>
      </c>
      <c r="V1297">
        <v>0.25</v>
      </c>
      <c r="W1297">
        <v>14.303000000000001</v>
      </c>
      <c r="X1297">
        <v>2.7E-2</v>
      </c>
      <c r="Y1297">
        <v>0.33900000000000002</v>
      </c>
    </row>
    <row r="1298" spans="1:25" x14ac:dyDescent="0.3">
      <c r="A1298" t="s">
        <v>5114</v>
      </c>
      <c r="B1298" t="s">
        <v>5115</v>
      </c>
      <c r="C1298" t="s">
        <v>5116</v>
      </c>
      <c r="D1298" s="1" t="str">
        <f t="shared" si="136"/>
        <v>21:1191</v>
      </c>
      <c r="E1298" s="1" t="str">
        <f t="shared" si="138"/>
        <v>21:0387</v>
      </c>
      <c r="F1298" t="s">
        <v>2151</v>
      </c>
      <c r="G1298" t="s">
        <v>5117</v>
      </c>
      <c r="I1298">
        <v>65.490819599999995</v>
      </c>
      <c r="J1298">
        <v>-87.814017300000003</v>
      </c>
      <c r="K1298" s="1" t="str">
        <f t="shared" si="137"/>
        <v>Till</v>
      </c>
      <c r="L1298" s="1" t="str">
        <f t="shared" si="139"/>
        <v>Grain Mount: 0.25 – 0.50 mm (carbon coated)</v>
      </c>
      <c r="M1298">
        <v>1</v>
      </c>
      <c r="N1298">
        <v>38.936</v>
      </c>
      <c r="O1298">
        <v>4.0000000000000001E-3</v>
      </c>
      <c r="P1298">
        <v>1E-3</v>
      </c>
      <c r="R1298">
        <v>3.0000000000000001E-3</v>
      </c>
      <c r="T1298">
        <v>42.18</v>
      </c>
      <c r="U1298">
        <v>1E-3</v>
      </c>
      <c r="V1298">
        <v>0.32700000000000001</v>
      </c>
      <c r="W1298">
        <v>18.067</v>
      </c>
      <c r="X1298">
        <v>2.7E-2</v>
      </c>
      <c r="Y1298">
        <v>0.20899999999999999</v>
      </c>
    </row>
    <row r="1299" spans="1:25" x14ac:dyDescent="0.3">
      <c r="A1299" t="s">
        <v>5118</v>
      </c>
      <c r="B1299" t="s">
        <v>5119</v>
      </c>
      <c r="C1299" t="s">
        <v>5120</v>
      </c>
      <c r="D1299" s="1" t="str">
        <f t="shared" si="136"/>
        <v>21:1191</v>
      </c>
      <c r="E1299" s="1" t="str">
        <f t="shared" si="138"/>
        <v>21:0387</v>
      </c>
      <c r="F1299" t="s">
        <v>2151</v>
      </c>
      <c r="G1299" t="s">
        <v>5121</v>
      </c>
      <c r="I1299">
        <v>65.490819599999995</v>
      </c>
      <c r="J1299">
        <v>-87.814017300000003</v>
      </c>
      <c r="K1299" s="1" t="str">
        <f t="shared" si="137"/>
        <v>Till</v>
      </c>
      <c r="L1299" s="1" t="str">
        <f t="shared" si="139"/>
        <v>Grain Mount: 0.25 – 0.50 mm (carbon coated)</v>
      </c>
      <c r="M1299">
        <v>1</v>
      </c>
      <c r="N1299">
        <v>39.22</v>
      </c>
      <c r="O1299">
        <v>2E-3</v>
      </c>
      <c r="P1299">
        <v>1E-3</v>
      </c>
      <c r="R1299">
        <v>2E-3</v>
      </c>
      <c r="T1299">
        <v>42.468000000000004</v>
      </c>
      <c r="U1299">
        <v>4.0000000000000001E-3</v>
      </c>
      <c r="V1299">
        <v>0.34100000000000003</v>
      </c>
      <c r="W1299">
        <v>17.326000000000001</v>
      </c>
      <c r="X1299">
        <v>3.5999999999999997E-2</v>
      </c>
      <c r="Y1299">
        <v>0.21</v>
      </c>
    </row>
    <row r="1300" spans="1:25" x14ac:dyDescent="0.3">
      <c r="A1300" t="s">
        <v>5122</v>
      </c>
      <c r="B1300" t="s">
        <v>5123</v>
      </c>
      <c r="C1300" t="s">
        <v>5124</v>
      </c>
      <c r="D1300" s="1" t="str">
        <f t="shared" si="136"/>
        <v>21:1191</v>
      </c>
      <c r="E1300" s="1" t="str">
        <f t="shared" si="138"/>
        <v>21:0387</v>
      </c>
      <c r="F1300" t="s">
        <v>2151</v>
      </c>
      <c r="G1300" t="s">
        <v>5125</v>
      </c>
      <c r="I1300">
        <v>65.490819599999995</v>
      </c>
      <c r="J1300">
        <v>-87.814017300000003</v>
      </c>
      <c r="K1300" s="1" t="str">
        <f t="shared" si="137"/>
        <v>Till</v>
      </c>
      <c r="L1300" s="1" t="str">
        <f t="shared" si="139"/>
        <v>Grain Mount: 0.25 – 0.50 mm (carbon coated)</v>
      </c>
      <c r="M1300">
        <v>1</v>
      </c>
      <c r="N1300">
        <v>39.305999999999997</v>
      </c>
      <c r="O1300">
        <v>1E-3</v>
      </c>
      <c r="P1300">
        <v>1E-3</v>
      </c>
      <c r="R1300">
        <v>1E-3</v>
      </c>
      <c r="T1300">
        <v>42.466000000000001</v>
      </c>
      <c r="U1300">
        <v>1E-3</v>
      </c>
      <c r="V1300">
        <v>0.32700000000000001</v>
      </c>
      <c r="W1300">
        <v>17.411999999999999</v>
      </c>
      <c r="X1300">
        <v>2.7E-2</v>
      </c>
      <c r="Y1300">
        <v>0.20699999999999999</v>
      </c>
    </row>
    <row r="1301" spans="1:25" x14ac:dyDescent="0.3">
      <c r="A1301" t="s">
        <v>5126</v>
      </c>
      <c r="B1301" t="s">
        <v>5127</v>
      </c>
      <c r="C1301" t="s">
        <v>5128</v>
      </c>
      <c r="D1301" s="1" t="str">
        <f t="shared" si="136"/>
        <v>21:1191</v>
      </c>
      <c r="E1301" s="1" t="str">
        <f t="shared" si="138"/>
        <v>21:0387</v>
      </c>
      <c r="F1301" t="s">
        <v>2151</v>
      </c>
      <c r="G1301" t="s">
        <v>5129</v>
      </c>
      <c r="I1301">
        <v>65.490819599999995</v>
      </c>
      <c r="J1301">
        <v>-87.814017300000003</v>
      </c>
      <c r="K1301" s="1" t="str">
        <f t="shared" si="137"/>
        <v>Till</v>
      </c>
      <c r="L1301" s="1" t="str">
        <f t="shared" si="139"/>
        <v>Grain Mount: 0.25 – 0.50 mm (carbon coated)</v>
      </c>
      <c r="M1301">
        <v>1</v>
      </c>
      <c r="N1301">
        <v>39.271999999999998</v>
      </c>
      <c r="O1301">
        <v>1E-3</v>
      </c>
      <c r="P1301">
        <v>1E-3</v>
      </c>
      <c r="R1301">
        <v>1E-3</v>
      </c>
      <c r="T1301">
        <v>42.445999999999998</v>
      </c>
      <c r="U1301">
        <v>3.0000000000000001E-3</v>
      </c>
      <c r="V1301">
        <v>0.32200000000000001</v>
      </c>
      <c r="W1301">
        <v>17.783999999999999</v>
      </c>
      <c r="X1301">
        <v>2.8000000000000001E-2</v>
      </c>
      <c r="Y1301">
        <v>0.214</v>
      </c>
    </row>
    <row r="1302" spans="1:25" x14ac:dyDescent="0.3">
      <c r="A1302" t="s">
        <v>5130</v>
      </c>
      <c r="B1302" t="s">
        <v>5131</v>
      </c>
      <c r="C1302" t="s">
        <v>5132</v>
      </c>
      <c r="D1302" s="1" t="str">
        <f t="shared" si="136"/>
        <v>21:1191</v>
      </c>
      <c r="E1302" s="1" t="str">
        <f t="shared" si="138"/>
        <v>21:0387</v>
      </c>
      <c r="F1302" t="s">
        <v>2151</v>
      </c>
      <c r="G1302" t="s">
        <v>5133</v>
      </c>
      <c r="I1302">
        <v>65.490819599999995</v>
      </c>
      <c r="J1302">
        <v>-87.814017300000003</v>
      </c>
      <c r="K1302" s="1" t="str">
        <f t="shared" si="137"/>
        <v>Till</v>
      </c>
      <c r="L1302" s="1" t="str">
        <f t="shared" si="139"/>
        <v>Grain Mount: 0.25 – 0.50 mm (carbon coated)</v>
      </c>
      <c r="M1302">
        <v>1</v>
      </c>
      <c r="N1302">
        <v>39.18</v>
      </c>
      <c r="O1302">
        <v>1E-3</v>
      </c>
      <c r="P1302">
        <v>3.0000000000000001E-3</v>
      </c>
      <c r="R1302">
        <v>1E-3</v>
      </c>
      <c r="T1302">
        <v>42.231000000000002</v>
      </c>
      <c r="U1302">
        <v>3.0000000000000001E-3</v>
      </c>
      <c r="V1302">
        <v>0.35899999999999999</v>
      </c>
      <c r="W1302">
        <v>17.774000000000001</v>
      </c>
      <c r="X1302">
        <v>2.5000000000000001E-2</v>
      </c>
      <c r="Y1302">
        <v>0.23</v>
      </c>
    </row>
    <row r="1303" spans="1:25" x14ac:dyDescent="0.3">
      <c r="A1303" t="s">
        <v>5134</v>
      </c>
      <c r="B1303" t="s">
        <v>5135</v>
      </c>
      <c r="C1303" t="s">
        <v>5136</v>
      </c>
      <c r="D1303" s="1" t="str">
        <f t="shared" si="136"/>
        <v>21:1191</v>
      </c>
      <c r="E1303" s="1" t="str">
        <f t="shared" si="138"/>
        <v>21:0387</v>
      </c>
      <c r="F1303" t="s">
        <v>2151</v>
      </c>
      <c r="G1303" t="s">
        <v>5137</v>
      </c>
      <c r="I1303">
        <v>65.490819599999995</v>
      </c>
      <c r="J1303">
        <v>-87.814017300000003</v>
      </c>
      <c r="K1303" s="1" t="str">
        <f t="shared" si="137"/>
        <v>Till</v>
      </c>
      <c r="L1303" s="1" t="str">
        <f t="shared" si="139"/>
        <v>Grain Mount: 0.25 – 0.50 mm (carbon coated)</v>
      </c>
      <c r="M1303">
        <v>1</v>
      </c>
      <c r="N1303">
        <v>39.314</v>
      </c>
      <c r="O1303">
        <v>1E-3</v>
      </c>
      <c r="P1303">
        <v>2E-3</v>
      </c>
      <c r="R1303">
        <v>2E-3</v>
      </c>
      <c r="T1303">
        <v>42.546999999999997</v>
      </c>
      <c r="U1303">
        <v>1E-3</v>
      </c>
      <c r="V1303">
        <v>0.35499999999999998</v>
      </c>
      <c r="W1303">
        <v>17.292000000000002</v>
      </c>
      <c r="X1303">
        <v>3.7999999999999999E-2</v>
      </c>
      <c r="Y1303">
        <v>0.21099999999999999</v>
      </c>
    </row>
    <row r="1304" spans="1:25" x14ac:dyDescent="0.3">
      <c r="A1304" t="s">
        <v>5138</v>
      </c>
      <c r="B1304" t="s">
        <v>5139</v>
      </c>
      <c r="C1304" t="s">
        <v>5140</v>
      </c>
      <c r="D1304" s="1" t="str">
        <f t="shared" si="136"/>
        <v>21:1191</v>
      </c>
      <c r="E1304" s="1" t="str">
        <f t="shared" si="138"/>
        <v>21:0387</v>
      </c>
      <c r="F1304" t="s">
        <v>2151</v>
      </c>
      <c r="G1304" t="s">
        <v>5141</v>
      </c>
      <c r="I1304">
        <v>65.490819599999995</v>
      </c>
      <c r="J1304">
        <v>-87.814017300000003</v>
      </c>
      <c r="K1304" s="1" t="str">
        <f t="shared" si="137"/>
        <v>Till</v>
      </c>
      <c r="L1304" s="1" t="str">
        <f t="shared" si="139"/>
        <v>Grain Mount: 0.25 – 0.50 mm (carbon coated)</v>
      </c>
      <c r="M1304">
        <v>1</v>
      </c>
      <c r="N1304">
        <v>39.167999999999999</v>
      </c>
      <c r="O1304">
        <v>1E-3</v>
      </c>
      <c r="P1304">
        <v>1E-3</v>
      </c>
      <c r="R1304">
        <v>1E-3</v>
      </c>
      <c r="T1304">
        <v>42.027000000000001</v>
      </c>
      <c r="U1304">
        <v>4.0000000000000001E-3</v>
      </c>
      <c r="V1304">
        <v>0.34599999999999997</v>
      </c>
      <c r="W1304">
        <v>18.003</v>
      </c>
      <c r="X1304">
        <v>3.1E-2</v>
      </c>
      <c r="Y1304">
        <v>0.21099999999999999</v>
      </c>
    </row>
    <row r="1305" spans="1:25" x14ac:dyDescent="0.3">
      <c r="A1305" t="s">
        <v>5142</v>
      </c>
      <c r="B1305" t="s">
        <v>5143</v>
      </c>
      <c r="C1305" t="s">
        <v>5144</v>
      </c>
      <c r="D1305" s="1" t="str">
        <f t="shared" si="136"/>
        <v>21:1191</v>
      </c>
      <c r="E1305" s="1" t="str">
        <f t="shared" si="138"/>
        <v>21:0387</v>
      </c>
      <c r="F1305" t="s">
        <v>2151</v>
      </c>
      <c r="G1305" t="s">
        <v>5145</v>
      </c>
      <c r="I1305">
        <v>65.490819599999995</v>
      </c>
      <c r="J1305">
        <v>-87.814017300000003</v>
      </c>
      <c r="K1305" s="1" t="str">
        <f t="shared" si="137"/>
        <v>Till</v>
      </c>
      <c r="L1305" s="1" t="str">
        <f t="shared" si="139"/>
        <v>Grain Mount: 0.25 – 0.50 mm (carbon coated)</v>
      </c>
      <c r="M1305">
        <v>1</v>
      </c>
      <c r="N1305">
        <v>39.417000000000002</v>
      </c>
      <c r="O1305">
        <v>1E-3</v>
      </c>
      <c r="P1305">
        <v>1E-3</v>
      </c>
      <c r="R1305">
        <v>1E-3</v>
      </c>
      <c r="T1305">
        <v>42.731000000000002</v>
      </c>
      <c r="U1305">
        <v>1E-3</v>
      </c>
      <c r="V1305">
        <v>0.34499999999999997</v>
      </c>
      <c r="W1305">
        <v>17.484999999999999</v>
      </c>
      <c r="X1305">
        <v>2.8000000000000001E-2</v>
      </c>
      <c r="Y1305">
        <v>0.215</v>
      </c>
    </row>
    <row r="1306" spans="1:25" x14ac:dyDescent="0.3">
      <c r="A1306" t="s">
        <v>5146</v>
      </c>
      <c r="B1306" t="s">
        <v>5147</v>
      </c>
      <c r="C1306" t="s">
        <v>5148</v>
      </c>
      <c r="D1306" s="1" t="str">
        <f t="shared" si="136"/>
        <v>21:1191</v>
      </c>
      <c r="E1306" s="1" t="str">
        <f t="shared" si="138"/>
        <v>21:0387</v>
      </c>
      <c r="F1306" t="s">
        <v>2151</v>
      </c>
      <c r="G1306" t="s">
        <v>5149</v>
      </c>
      <c r="I1306">
        <v>65.490819599999995</v>
      </c>
      <c r="J1306">
        <v>-87.814017300000003</v>
      </c>
      <c r="K1306" s="1" t="str">
        <f t="shared" si="137"/>
        <v>Till</v>
      </c>
      <c r="L1306" s="1" t="str">
        <f t="shared" si="139"/>
        <v>Grain Mount: 0.25 – 0.50 mm (carbon coated)</v>
      </c>
      <c r="M1306">
        <v>1</v>
      </c>
      <c r="N1306">
        <v>39.256</v>
      </c>
      <c r="O1306">
        <v>1E-3</v>
      </c>
      <c r="P1306">
        <v>1E-3</v>
      </c>
      <c r="R1306">
        <v>3.0000000000000001E-3</v>
      </c>
      <c r="T1306">
        <v>42.554000000000002</v>
      </c>
      <c r="U1306">
        <v>3.0000000000000001E-3</v>
      </c>
      <c r="V1306">
        <v>0.33300000000000002</v>
      </c>
      <c r="W1306">
        <v>17.510999999999999</v>
      </c>
      <c r="X1306">
        <v>2.5999999999999999E-2</v>
      </c>
      <c r="Y1306">
        <v>0.21</v>
      </c>
    </row>
    <row r="1307" spans="1:25" x14ac:dyDescent="0.3">
      <c r="A1307" t="s">
        <v>5150</v>
      </c>
      <c r="B1307" t="s">
        <v>5151</v>
      </c>
      <c r="C1307" t="s">
        <v>5152</v>
      </c>
      <c r="D1307" s="1" t="str">
        <f t="shared" si="136"/>
        <v>21:1191</v>
      </c>
      <c r="E1307" s="1" t="str">
        <f t="shared" si="138"/>
        <v>21:0387</v>
      </c>
      <c r="F1307" t="s">
        <v>2151</v>
      </c>
      <c r="G1307" t="s">
        <v>5153</v>
      </c>
      <c r="I1307">
        <v>65.490819599999995</v>
      </c>
      <c r="J1307">
        <v>-87.814017300000003</v>
      </c>
      <c r="K1307" s="1" t="str">
        <f t="shared" si="137"/>
        <v>Till</v>
      </c>
      <c r="L1307" s="1" t="str">
        <f t="shared" si="139"/>
        <v>Grain Mount: 0.25 – 0.50 mm (carbon coated)</v>
      </c>
      <c r="M1307">
        <v>1</v>
      </c>
      <c r="N1307">
        <v>39.192</v>
      </c>
      <c r="O1307">
        <v>1E-3</v>
      </c>
      <c r="P1307">
        <v>1E-3</v>
      </c>
      <c r="R1307">
        <v>3.0000000000000001E-3</v>
      </c>
      <c r="T1307">
        <v>42.503999999999998</v>
      </c>
      <c r="U1307">
        <v>1E-3</v>
      </c>
      <c r="V1307">
        <v>0.33700000000000002</v>
      </c>
      <c r="W1307">
        <v>17.489999999999998</v>
      </c>
      <c r="X1307">
        <v>2.5000000000000001E-2</v>
      </c>
      <c r="Y1307">
        <v>0.214</v>
      </c>
    </row>
    <row r="1308" spans="1:25" x14ac:dyDescent="0.3">
      <c r="A1308" t="s">
        <v>5154</v>
      </c>
      <c r="B1308" t="s">
        <v>5155</v>
      </c>
      <c r="C1308" t="s">
        <v>5156</v>
      </c>
      <c r="D1308" s="1" t="str">
        <f t="shared" si="136"/>
        <v>21:1191</v>
      </c>
      <c r="E1308" s="1" t="str">
        <f t="shared" si="138"/>
        <v>21:0387</v>
      </c>
      <c r="F1308" t="s">
        <v>2151</v>
      </c>
      <c r="G1308" t="s">
        <v>5157</v>
      </c>
      <c r="I1308">
        <v>65.490819599999995</v>
      </c>
      <c r="J1308">
        <v>-87.814017300000003</v>
      </c>
      <c r="K1308" s="1" t="str">
        <f t="shared" si="137"/>
        <v>Till</v>
      </c>
      <c r="L1308" s="1" t="str">
        <f t="shared" si="139"/>
        <v>Grain Mount: 0.25 – 0.50 mm (carbon coated)</v>
      </c>
      <c r="M1308">
        <v>1</v>
      </c>
      <c r="N1308">
        <v>39.334000000000003</v>
      </c>
      <c r="O1308">
        <v>1E-3</v>
      </c>
      <c r="P1308">
        <v>1E-3</v>
      </c>
      <c r="R1308">
        <v>3.0000000000000001E-3</v>
      </c>
      <c r="T1308">
        <v>42.93</v>
      </c>
      <c r="U1308">
        <v>1E-3</v>
      </c>
      <c r="V1308">
        <v>0.313</v>
      </c>
      <c r="W1308">
        <v>16.876999999999999</v>
      </c>
      <c r="X1308">
        <v>0.03</v>
      </c>
      <c r="Y1308">
        <v>0.193</v>
      </c>
    </row>
    <row r="1309" spans="1:25" x14ac:dyDescent="0.3">
      <c r="A1309" t="s">
        <v>5158</v>
      </c>
      <c r="B1309" t="s">
        <v>5159</v>
      </c>
      <c r="C1309" t="s">
        <v>5160</v>
      </c>
      <c r="D1309" s="1" t="str">
        <f t="shared" si="136"/>
        <v>21:1191</v>
      </c>
      <c r="E1309" s="1" t="str">
        <f t="shared" si="138"/>
        <v>21:0387</v>
      </c>
      <c r="F1309" t="s">
        <v>2151</v>
      </c>
      <c r="G1309" t="s">
        <v>5161</v>
      </c>
      <c r="I1309">
        <v>65.490819599999995</v>
      </c>
      <c r="J1309">
        <v>-87.814017300000003</v>
      </c>
      <c r="K1309" s="1" t="str">
        <f t="shared" si="137"/>
        <v>Till</v>
      </c>
      <c r="L1309" s="1" t="str">
        <f t="shared" si="139"/>
        <v>Grain Mount: 0.25 – 0.50 mm (carbon coated)</v>
      </c>
      <c r="M1309">
        <v>1</v>
      </c>
      <c r="N1309">
        <v>38.86</v>
      </c>
      <c r="O1309">
        <v>6.0000000000000001E-3</v>
      </c>
      <c r="P1309">
        <v>1E-3</v>
      </c>
      <c r="R1309">
        <v>1E-3</v>
      </c>
      <c r="T1309">
        <v>42.359000000000002</v>
      </c>
      <c r="U1309">
        <v>4.0000000000000001E-3</v>
      </c>
      <c r="V1309">
        <v>0.36</v>
      </c>
      <c r="W1309">
        <v>17.474</v>
      </c>
      <c r="X1309">
        <v>3.5000000000000003E-2</v>
      </c>
      <c r="Y1309">
        <v>0.20499999999999999</v>
      </c>
    </row>
    <row r="1310" spans="1:25" x14ac:dyDescent="0.3">
      <c r="A1310" t="s">
        <v>5162</v>
      </c>
      <c r="B1310" t="s">
        <v>5163</v>
      </c>
      <c r="C1310" t="s">
        <v>5164</v>
      </c>
      <c r="D1310" s="1" t="str">
        <f t="shared" si="136"/>
        <v>21:1191</v>
      </c>
      <c r="E1310" s="1" t="str">
        <f t="shared" si="138"/>
        <v>21:0387</v>
      </c>
      <c r="F1310" t="s">
        <v>2151</v>
      </c>
      <c r="G1310" t="s">
        <v>5165</v>
      </c>
      <c r="I1310">
        <v>65.490819599999995</v>
      </c>
      <c r="J1310">
        <v>-87.814017300000003</v>
      </c>
      <c r="K1310" s="1" t="str">
        <f t="shared" si="137"/>
        <v>Till</v>
      </c>
      <c r="L1310" s="1" t="str">
        <f>HYPERLINK("http://geochem.nrcan.gc.ca/cdogs/content/kwd/kwd080108_e.htm", "Grain Mount: 0.50 – 1.00 mm (carbon coated)")</f>
        <v>Grain Mount: 0.50 – 1.00 mm (carbon coated)</v>
      </c>
      <c r="M1310">
        <v>1</v>
      </c>
      <c r="N1310">
        <v>40.843000000000004</v>
      </c>
      <c r="O1310">
        <v>1E-3</v>
      </c>
      <c r="P1310">
        <v>2E-3</v>
      </c>
      <c r="R1310">
        <v>2E-3</v>
      </c>
      <c r="T1310">
        <v>48.482999999999997</v>
      </c>
      <c r="U1310">
        <v>3.0000000000000001E-3</v>
      </c>
      <c r="V1310">
        <v>0.154</v>
      </c>
      <c r="W1310">
        <v>9.9979999999999993</v>
      </c>
      <c r="X1310">
        <v>2.4E-2</v>
      </c>
      <c r="Y1310">
        <v>0.40300000000000002</v>
      </c>
    </row>
    <row r="1311" spans="1:25" x14ac:dyDescent="0.3">
      <c r="A1311" t="s">
        <v>5166</v>
      </c>
      <c r="B1311" t="s">
        <v>5167</v>
      </c>
      <c r="C1311" t="s">
        <v>5168</v>
      </c>
      <c r="D1311" s="1" t="str">
        <f t="shared" si="136"/>
        <v>21:1191</v>
      </c>
      <c r="E1311" s="1" t="str">
        <f t="shared" si="138"/>
        <v>21:0387</v>
      </c>
      <c r="F1311" t="s">
        <v>2172</v>
      </c>
      <c r="G1311" t="s">
        <v>5169</v>
      </c>
      <c r="I1311">
        <v>65.4782194</v>
      </c>
      <c r="J1311">
        <v>-88.2321922</v>
      </c>
      <c r="K1311" s="1" t="str">
        <f t="shared" si="137"/>
        <v>Till</v>
      </c>
      <c r="L1311" s="1" t="str">
        <f>HYPERLINK("http://geochem.nrcan.gc.ca/cdogs/content/kwd/kwd080107_e.htm", "Grain Mount: 0.25 – 0.50 mm (carbon coated)")</f>
        <v>Grain Mount: 0.25 – 0.50 mm (carbon coated)</v>
      </c>
      <c r="M1311">
        <v>1</v>
      </c>
      <c r="N1311">
        <v>40.231999999999999</v>
      </c>
      <c r="O1311">
        <v>1E-3</v>
      </c>
      <c r="P1311">
        <v>1E-3</v>
      </c>
      <c r="R1311">
        <v>8.9999999999999993E-3</v>
      </c>
      <c r="T1311">
        <v>46.737000000000002</v>
      </c>
      <c r="U1311">
        <v>1E-3</v>
      </c>
      <c r="V1311">
        <v>0.252</v>
      </c>
      <c r="W1311">
        <v>11.984999999999999</v>
      </c>
      <c r="X1311">
        <v>3.4000000000000002E-2</v>
      </c>
      <c r="Y1311">
        <v>0.42199999999999999</v>
      </c>
    </row>
    <row r="1312" spans="1:25" x14ac:dyDescent="0.3">
      <c r="A1312" t="s">
        <v>5170</v>
      </c>
      <c r="B1312" t="s">
        <v>5171</v>
      </c>
      <c r="C1312" t="s">
        <v>5172</v>
      </c>
      <c r="D1312" s="1" t="str">
        <f t="shared" si="136"/>
        <v>21:1191</v>
      </c>
      <c r="E1312" s="1" t="str">
        <f t="shared" si="138"/>
        <v>21:0387</v>
      </c>
      <c r="F1312" t="s">
        <v>2172</v>
      </c>
      <c r="G1312" t="s">
        <v>5173</v>
      </c>
      <c r="I1312">
        <v>65.4782194</v>
      </c>
      <c r="J1312">
        <v>-88.2321922</v>
      </c>
      <c r="K1312" s="1" t="str">
        <f t="shared" si="137"/>
        <v>Till</v>
      </c>
      <c r="L1312" s="1" t="str">
        <f>HYPERLINK("http://geochem.nrcan.gc.ca/cdogs/content/kwd/kwd080107_e.htm", "Grain Mount: 0.25 – 0.50 mm (carbon coated)")</f>
        <v>Grain Mount: 0.25 – 0.50 mm (carbon coated)</v>
      </c>
      <c r="M1312">
        <v>1</v>
      </c>
      <c r="N1312">
        <v>40.011000000000003</v>
      </c>
      <c r="O1312">
        <v>2E-3</v>
      </c>
      <c r="P1312">
        <v>1E-3</v>
      </c>
      <c r="R1312">
        <v>1E-3</v>
      </c>
      <c r="T1312">
        <v>46.258000000000003</v>
      </c>
      <c r="U1312">
        <v>6.0000000000000001E-3</v>
      </c>
      <c r="V1312">
        <v>0.17899999999999999</v>
      </c>
      <c r="W1312">
        <v>13.249000000000001</v>
      </c>
      <c r="X1312">
        <v>2.3E-2</v>
      </c>
      <c r="Y1312">
        <v>0.34100000000000003</v>
      </c>
    </row>
    <row r="1313" spans="1:25" x14ac:dyDescent="0.3">
      <c r="A1313" t="s">
        <v>5174</v>
      </c>
      <c r="B1313" t="s">
        <v>5175</v>
      </c>
      <c r="C1313" t="s">
        <v>5176</v>
      </c>
      <c r="D1313" s="1" t="str">
        <f t="shared" si="136"/>
        <v>21:1191</v>
      </c>
      <c r="E1313" s="1" t="str">
        <f t="shared" si="138"/>
        <v>21:0387</v>
      </c>
      <c r="F1313" t="s">
        <v>2172</v>
      </c>
      <c r="G1313" t="s">
        <v>5177</v>
      </c>
      <c r="I1313">
        <v>65.4782194</v>
      </c>
      <c r="J1313">
        <v>-88.2321922</v>
      </c>
      <c r="K1313" s="1" t="str">
        <f t="shared" si="137"/>
        <v>Till</v>
      </c>
      <c r="L1313" s="1" t="str">
        <f>HYPERLINK("http://geochem.nrcan.gc.ca/cdogs/content/kwd/kwd080107_e.htm", "Grain Mount: 0.25 – 0.50 mm (carbon coated)")</f>
        <v>Grain Mount: 0.25 – 0.50 mm (carbon coated)</v>
      </c>
      <c r="M1313">
        <v>1</v>
      </c>
      <c r="N1313">
        <v>40.201999999999998</v>
      </c>
      <c r="O1313">
        <v>4.0000000000000001E-3</v>
      </c>
      <c r="P1313">
        <v>1E-3</v>
      </c>
      <c r="R1313">
        <v>6.0000000000000001E-3</v>
      </c>
      <c r="T1313">
        <v>46.719000000000001</v>
      </c>
      <c r="U1313">
        <v>1E-3</v>
      </c>
      <c r="V1313">
        <v>0.22</v>
      </c>
      <c r="W1313">
        <v>12.175000000000001</v>
      </c>
      <c r="X1313">
        <v>2.4E-2</v>
      </c>
      <c r="Y1313">
        <v>0.377</v>
      </c>
    </row>
    <row r="1314" spans="1:25" x14ac:dyDescent="0.3">
      <c r="A1314" t="s">
        <v>5178</v>
      </c>
      <c r="B1314" t="s">
        <v>5179</v>
      </c>
      <c r="C1314" t="s">
        <v>5180</v>
      </c>
      <c r="D1314" s="1" t="str">
        <f t="shared" si="136"/>
        <v>21:1191</v>
      </c>
      <c r="E1314" s="1" t="str">
        <f t="shared" si="138"/>
        <v>21:0387</v>
      </c>
      <c r="F1314" t="s">
        <v>2172</v>
      </c>
      <c r="G1314" t="s">
        <v>5181</v>
      </c>
      <c r="I1314">
        <v>65.4782194</v>
      </c>
      <c r="J1314">
        <v>-88.2321922</v>
      </c>
      <c r="K1314" s="1" t="str">
        <f t="shared" si="137"/>
        <v>Till</v>
      </c>
      <c r="L1314" s="1" t="str">
        <f>HYPERLINK("http://geochem.nrcan.gc.ca/cdogs/content/kwd/kwd080107_e.htm", "Grain Mount: 0.25 – 0.50 mm (carbon coated)")</f>
        <v>Grain Mount: 0.25 – 0.50 mm (carbon coated)</v>
      </c>
      <c r="M1314">
        <v>1</v>
      </c>
      <c r="N1314">
        <v>40.308999999999997</v>
      </c>
      <c r="O1314">
        <v>1E-3</v>
      </c>
      <c r="P1314">
        <v>1E-3</v>
      </c>
      <c r="R1314">
        <v>4.0000000000000001E-3</v>
      </c>
      <c r="T1314">
        <v>47.064</v>
      </c>
      <c r="U1314">
        <v>3.0000000000000001E-3</v>
      </c>
      <c r="V1314">
        <v>0.22500000000000001</v>
      </c>
      <c r="W1314">
        <v>11.76</v>
      </c>
      <c r="X1314">
        <v>1.4999999999999999E-2</v>
      </c>
      <c r="Y1314">
        <v>0.375</v>
      </c>
    </row>
    <row r="1315" spans="1:25" x14ac:dyDescent="0.3">
      <c r="A1315" t="s">
        <v>5182</v>
      </c>
      <c r="B1315" t="s">
        <v>5183</v>
      </c>
      <c r="C1315" t="s">
        <v>5184</v>
      </c>
      <c r="D1315" s="1" t="str">
        <f t="shared" si="136"/>
        <v>21:1191</v>
      </c>
      <c r="E1315" s="1" t="str">
        <f t="shared" si="138"/>
        <v>21:0387</v>
      </c>
      <c r="F1315" t="s">
        <v>2172</v>
      </c>
      <c r="G1315" t="s">
        <v>5185</v>
      </c>
      <c r="I1315">
        <v>65.4782194</v>
      </c>
      <c r="J1315">
        <v>-88.2321922</v>
      </c>
      <c r="K1315" s="1" t="str">
        <f t="shared" si="137"/>
        <v>Till</v>
      </c>
      <c r="L1315" s="1" t="str">
        <f>HYPERLINK("http://geochem.nrcan.gc.ca/cdogs/content/kwd/kwd080107_e.htm", "Grain Mount: 0.25 – 0.50 mm (carbon coated)")</f>
        <v>Grain Mount: 0.25 – 0.50 mm (carbon coated)</v>
      </c>
      <c r="M1315">
        <v>1</v>
      </c>
      <c r="N1315">
        <v>40.154000000000003</v>
      </c>
      <c r="O1315">
        <v>1E-3</v>
      </c>
      <c r="P1315">
        <v>1E-3</v>
      </c>
      <c r="R1315">
        <v>1E-3</v>
      </c>
      <c r="T1315">
        <v>46.575000000000003</v>
      </c>
      <c r="U1315">
        <v>2E-3</v>
      </c>
      <c r="V1315">
        <v>0.19400000000000001</v>
      </c>
      <c r="W1315">
        <v>12.221</v>
      </c>
      <c r="X1315">
        <v>2.5999999999999999E-2</v>
      </c>
      <c r="Y1315">
        <v>0.41599999999999998</v>
      </c>
    </row>
    <row r="1316" spans="1:25" x14ac:dyDescent="0.3">
      <c r="A1316" t="s">
        <v>5186</v>
      </c>
      <c r="B1316" t="s">
        <v>5187</v>
      </c>
      <c r="C1316" t="s">
        <v>5188</v>
      </c>
      <c r="D1316" s="1" t="str">
        <f t="shared" si="136"/>
        <v>21:1191</v>
      </c>
      <c r="E1316" s="1" t="str">
        <f t="shared" si="138"/>
        <v>21:0387</v>
      </c>
      <c r="F1316" t="s">
        <v>2172</v>
      </c>
      <c r="G1316" t="s">
        <v>5189</v>
      </c>
      <c r="I1316">
        <v>65.4782194</v>
      </c>
      <c r="J1316">
        <v>-88.2321922</v>
      </c>
      <c r="K1316" s="1" t="str">
        <f t="shared" si="137"/>
        <v>Till</v>
      </c>
      <c r="L1316" s="1" t="str">
        <f>HYPERLINK("http://geochem.nrcan.gc.ca/cdogs/content/kwd/kwd080108_e.htm", "Grain Mount: 0.50 – 1.00 mm (carbon coated)")</f>
        <v>Grain Mount: 0.50 – 1.00 mm (carbon coated)</v>
      </c>
      <c r="M1316">
        <v>1</v>
      </c>
      <c r="N1316">
        <v>40.512999999999998</v>
      </c>
      <c r="O1316">
        <v>2E-3</v>
      </c>
      <c r="P1316">
        <v>1E-3</v>
      </c>
      <c r="R1316">
        <v>2E-3</v>
      </c>
      <c r="T1316">
        <v>47.920999999999999</v>
      </c>
      <c r="U1316">
        <v>3.0000000000000001E-3</v>
      </c>
      <c r="V1316">
        <v>0.17599999999999999</v>
      </c>
      <c r="W1316">
        <v>10.616</v>
      </c>
      <c r="X1316">
        <v>1.4999999999999999E-2</v>
      </c>
      <c r="Y1316">
        <v>0.41399999999999998</v>
      </c>
    </row>
    <row r="1317" spans="1:25" x14ac:dyDescent="0.3">
      <c r="A1317" t="s">
        <v>5190</v>
      </c>
      <c r="B1317" t="s">
        <v>5191</v>
      </c>
      <c r="C1317" t="s">
        <v>5192</v>
      </c>
      <c r="D1317" s="1" t="str">
        <f t="shared" si="136"/>
        <v>21:1191</v>
      </c>
      <c r="E1317" s="1" t="str">
        <f t="shared" si="138"/>
        <v>21:0387</v>
      </c>
      <c r="F1317" t="s">
        <v>2185</v>
      </c>
      <c r="G1317" t="s">
        <v>5193</v>
      </c>
      <c r="I1317">
        <v>65.499919000000006</v>
      </c>
      <c r="J1317">
        <v>-88.054502999999997</v>
      </c>
      <c r="K1317" s="1" t="str">
        <f t="shared" si="137"/>
        <v>Till</v>
      </c>
      <c r="L1317" s="1" t="str">
        <f t="shared" ref="L1317:L1331" si="140">HYPERLINK("http://geochem.nrcan.gc.ca/cdogs/content/kwd/kwd080107_e.htm", "Grain Mount: 0.25 – 0.50 mm (carbon coated)")</f>
        <v>Grain Mount: 0.25 – 0.50 mm (carbon coated)</v>
      </c>
      <c r="M1317">
        <v>1</v>
      </c>
      <c r="N1317">
        <v>39.942999999999998</v>
      </c>
      <c r="O1317">
        <v>1E-3</v>
      </c>
      <c r="P1317">
        <v>1E-3</v>
      </c>
      <c r="R1317">
        <v>1E-3</v>
      </c>
      <c r="T1317">
        <v>46.347000000000001</v>
      </c>
      <c r="U1317">
        <v>1E-3</v>
      </c>
      <c r="V1317">
        <v>0.22900000000000001</v>
      </c>
      <c r="W1317">
        <v>13.042999999999999</v>
      </c>
      <c r="X1317">
        <v>1.9E-2</v>
      </c>
      <c r="Y1317">
        <v>0.219</v>
      </c>
    </row>
    <row r="1318" spans="1:25" x14ac:dyDescent="0.3">
      <c r="A1318" t="s">
        <v>5194</v>
      </c>
      <c r="B1318" t="s">
        <v>5195</v>
      </c>
      <c r="C1318" t="s">
        <v>5196</v>
      </c>
      <c r="D1318" s="1" t="str">
        <f t="shared" si="136"/>
        <v>21:1191</v>
      </c>
      <c r="E1318" s="1" t="str">
        <f t="shared" si="138"/>
        <v>21:0387</v>
      </c>
      <c r="F1318" t="s">
        <v>2185</v>
      </c>
      <c r="G1318" t="s">
        <v>5197</v>
      </c>
      <c r="I1318">
        <v>65.499919000000006</v>
      </c>
      <c r="J1318">
        <v>-88.054502999999997</v>
      </c>
      <c r="K1318" s="1" t="str">
        <f t="shared" si="137"/>
        <v>Till</v>
      </c>
      <c r="L1318" s="1" t="str">
        <f t="shared" si="140"/>
        <v>Grain Mount: 0.25 – 0.50 mm (carbon coated)</v>
      </c>
      <c r="M1318">
        <v>1</v>
      </c>
      <c r="N1318">
        <v>40.524999999999999</v>
      </c>
      <c r="O1318">
        <v>1E-3</v>
      </c>
      <c r="P1318">
        <v>1E-3</v>
      </c>
      <c r="R1318">
        <v>5.0000000000000001E-3</v>
      </c>
      <c r="T1318">
        <v>48.005000000000003</v>
      </c>
      <c r="U1318">
        <v>2E-3</v>
      </c>
      <c r="V1318">
        <v>0.312</v>
      </c>
      <c r="W1318">
        <v>10.563000000000001</v>
      </c>
      <c r="X1318">
        <v>2.4E-2</v>
      </c>
      <c r="Y1318">
        <v>0.36799999999999999</v>
      </c>
    </row>
    <row r="1319" spans="1:25" x14ac:dyDescent="0.3">
      <c r="A1319" t="s">
        <v>5198</v>
      </c>
      <c r="B1319" t="s">
        <v>5199</v>
      </c>
      <c r="C1319" t="s">
        <v>5200</v>
      </c>
      <c r="D1319" s="1" t="str">
        <f t="shared" si="136"/>
        <v>21:1191</v>
      </c>
      <c r="E1319" s="1" t="str">
        <f t="shared" si="138"/>
        <v>21:0387</v>
      </c>
      <c r="F1319" t="s">
        <v>2185</v>
      </c>
      <c r="G1319" t="s">
        <v>5201</v>
      </c>
      <c r="I1319">
        <v>65.499919000000006</v>
      </c>
      <c r="J1319">
        <v>-88.054502999999997</v>
      </c>
      <c r="K1319" s="1" t="str">
        <f t="shared" si="137"/>
        <v>Till</v>
      </c>
      <c r="L1319" s="1" t="str">
        <f t="shared" si="140"/>
        <v>Grain Mount: 0.25 – 0.50 mm (carbon coated)</v>
      </c>
      <c r="M1319">
        <v>1</v>
      </c>
      <c r="N1319">
        <v>40.130000000000003</v>
      </c>
      <c r="O1319">
        <v>8.0000000000000002E-3</v>
      </c>
      <c r="P1319">
        <v>1E-3</v>
      </c>
      <c r="R1319">
        <v>5.0000000000000001E-3</v>
      </c>
      <c r="T1319">
        <v>46.72</v>
      </c>
      <c r="U1319">
        <v>1E-3</v>
      </c>
      <c r="V1319">
        <v>0.314</v>
      </c>
      <c r="W1319">
        <v>12.356999999999999</v>
      </c>
      <c r="X1319">
        <v>2.3E-2</v>
      </c>
      <c r="Y1319">
        <v>0.24399999999999999</v>
      </c>
    </row>
    <row r="1320" spans="1:25" x14ac:dyDescent="0.3">
      <c r="A1320" t="s">
        <v>5202</v>
      </c>
      <c r="B1320" t="s">
        <v>5203</v>
      </c>
      <c r="C1320" t="s">
        <v>5204</v>
      </c>
      <c r="D1320" s="1" t="str">
        <f t="shared" si="136"/>
        <v>21:1191</v>
      </c>
      <c r="E1320" s="1" t="str">
        <f t="shared" si="138"/>
        <v>21:0387</v>
      </c>
      <c r="F1320" t="s">
        <v>2185</v>
      </c>
      <c r="G1320" t="s">
        <v>5205</v>
      </c>
      <c r="I1320">
        <v>65.499919000000006</v>
      </c>
      <c r="J1320">
        <v>-88.054502999999997</v>
      </c>
      <c r="K1320" s="1" t="str">
        <f t="shared" si="137"/>
        <v>Till</v>
      </c>
      <c r="L1320" s="1" t="str">
        <f t="shared" si="140"/>
        <v>Grain Mount: 0.25 – 0.50 mm (carbon coated)</v>
      </c>
      <c r="M1320">
        <v>1</v>
      </c>
      <c r="N1320">
        <v>39.808</v>
      </c>
      <c r="O1320">
        <v>6.0000000000000001E-3</v>
      </c>
      <c r="P1320">
        <v>1E-3</v>
      </c>
      <c r="R1320">
        <v>1E-3</v>
      </c>
      <c r="T1320">
        <v>44.606000000000002</v>
      </c>
      <c r="U1320">
        <v>7.0000000000000001E-3</v>
      </c>
      <c r="V1320">
        <v>0.3</v>
      </c>
      <c r="W1320">
        <v>14.64</v>
      </c>
      <c r="X1320">
        <v>3.3000000000000002E-2</v>
      </c>
      <c r="Y1320">
        <v>0.38100000000000001</v>
      </c>
    </row>
    <row r="1321" spans="1:25" x14ac:dyDescent="0.3">
      <c r="A1321" t="s">
        <v>5206</v>
      </c>
      <c r="B1321" t="s">
        <v>5207</v>
      </c>
      <c r="C1321" t="s">
        <v>5208</v>
      </c>
      <c r="D1321" s="1" t="str">
        <f t="shared" si="136"/>
        <v>21:1191</v>
      </c>
      <c r="E1321" s="1" t="str">
        <f t="shared" si="138"/>
        <v>21:0387</v>
      </c>
      <c r="F1321" t="s">
        <v>2185</v>
      </c>
      <c r="G1321" t="s">
        <v>5209</v>
      </c>
      <c r="I1321">
        <v>65.499919000000006</v>
      </c>
      <c r="J1321">
        <v>-88.054502999999997</v>
      </c>
      <c r="K1321" s="1" t="str">
        <f t="shared" si="137"/>
        <v>Till</v>
      </c>
      <c r="L1321" s="1" t="str">
        <f t="shared" si="140"/>
        <v>Grain Mount: 0.25 – 0.50 mm (carbon coated)</v>
      </c>
      <c r="M1321">
        <v>1</v>
      </c>
      <c r="N1321">
        <v>40.164999999999999</v>
      </c>
      <c r="O1321">
        <v>1E-3</v>
      </c>
      <c r="P1321">
        <v>1E-3</v>
      </c>
      <c r="R1321">
        <v>1E-3</v>
      </c>
      <c r="T1321">
        <v>46.682000000000002</v>
      </c>
      <c r="U1321">
        <v>2E-3</v>
      </c>
      <c r="V1321">
        <v>0.11600000000000001</v>
      </c>
      <c r="W1321">
        <v>12.613</v>
      </c>
      <c r="X1321">
        <v>2.5000000000000001E-2</v>
      </c>
      <c r="Y1321">
        <v>0.46200000000000002</v>
      </c>
    </row>
    <row r="1322" spans="1:25" x14ac:dyDescent="0.3">
      <c r="A1322" t="s">
        <v>5210</v>
      </c>
      <c r="B1322" t="s">
        <v>5211</v>
      </c>
      <c r="C1322" t="s">
        <v>5212</v>
      </c>
      <c r="D1322" s="1" t="str">
        <f t="shared" si="136"/>
        <v>21:1191</v>
      </c>
      <c r="E1322" s="1" t="str">
        <f t="shared" si="138"/>
        <v>21:0387</v>
      </c>
      <c r="F1322" t="s">
        <v>2226</v>
      </c>
      <c r="G1322" t="s">
        <v>5213</v>
      </c>
      <c r="I1322">
        <v>66.043703300000004</v>
      </c>
      <c r="J1322">
        <v>-86.741587499999994</v>
      </c>
      <c r="K1322" s="1" t="str">
        <f t="shared" si="137"/>
        <v>Till</v>
      </c>
      <c r="L1322" s="1" t="str">
        <f t="shared" si="140"/>
        <v>Grain Mount: 0.25 – 0.50 mm (carbon coated)</v>
      </c>
      <c r="M1322">
        <v>1</v>
      </c>
      <c r="N1322">
        <v>39.218000000000004</v>
      </c>
      <c r="O1322">
        <v>1E-3</v>
      </c>
      <c r="P1322">
        <v>1E-3</v>
      </c>
      <c r="R1322">
        <v>3.0000000000000001E-3</v>
      </c>
      <c r="T1322">
        <v>42.506999999999998</v>
      </c>
      <c r="U1322">
        <v>1E-3</v>
      </c>
      <c r="V1322">
        <v>0.35799999999999998</v>
      </c>
      <c r="W1322">
        <v>17.664999999999999</v>
      </c>
      <c r="X1322">
        <v>2.5000000000000001E-2</v>
      </c>
      <c r="Y1322">
        <v>0.21199999999999999</v>
      </c>
    </row>
    <row r="1323" spans="1:25" x14ac:dyDescent="0.3">
      <c r="A1323" t="s">
        <v>5214</v>
      </c>
      <c r="B1323" t="s">
        <v>5215</v>
      </c>
      <c r="C1323" t="s">
        <v>5216</v>
      </c>
      <c r="D1323" s="1" t="str">
        <f t="shared" si="136"/>
        <v>21:1191</v>
      </c>
      <c r="E1323" s="1" t="str">
        <f t="shared" si="138"/>
        <v>21:0387</v>
      </c>
      <c r="F1323" t="s">
        <v>2226</v>
      </c>
      <c r="G1323" t="s">
        <v>5217</v>
      </c>
      <c r="I1323">
        <v>66.043703300000004</v>
      </c>
      <c r="J1323">
        <v>-86.741587499999994</v>
      </c>
      <c r="K1323" s="1" t="str">
        <f t="shared" si="137"/>
        <v>Till</v>
      </c>
      <c r="L1323" s="1" t="str">
        <f t="shared" si="140"/>
        <v>Grain Mount: 0.25 – 0.50 mm (carbon coated)</v>
      </c>
      <c r="M1323">
        <v>1</v>
      </c>
      <c r="N1323">
        <v>40.590000000000003</v>
      </c>
      <c r="O1323">
        <v>1E-3</v>
      </c>
      <c r="P1323">
        <v>1E-3</v>
      </c>
      <c r="R1323">
        <v>2E-3</v>
      </c>
      <c r="T1323">
        <v>50.448999999999998</v>
      </c>
      <c r="U1323">
        <v>7.0000000000000001E-3</v>
      </c>
      <c r="V1323">
        <v>1</v>
      </c>
      <c r="W1323">
        <v>6.968</v>
      </c>
      <c r="X1323">
        <v>1E-3</v>
      </c>
      <c r="Y1323">
        <v>1E-3</v>
      </c>
    </row>
    <row r="1324" spans="1:25" x14ac:dyDescent="0.3">
      <c r="A1324" t="s">
        <v>5218</v>
      </c>
      <c r="B1324" t="s">
        <v>5219</v>
      </c>
      <c r="C1324" t="s">
        <v>5220</v>
      </c>
      <c r="D1324" s="1" t="str">
        <f t="shared" si="136"/>
        <v>21:1191</v>
      </c>
      <c r="E1324" s="1" t="str">
        <f t="shared" si="138"/>
        <v>21:0387</v>
      </c>
      <c r="F1324" t="s">
        <v>2226</v>
      </c>
      <c r="G1324" t="s">
        <v>5221</v>
      </c>
      <c r="I1324">
        <v>66.043703300000004</v>
      </c>
      <c r="J1324">
        <v>-86.741587499999994</v>
      </c>
      <c r="K1324" s="1" t="str">
        <f t="shared" si="137"/>
        <v>Till</v>
      </c>
      <c r="L1324" s="1" t="str">
        <f t="shared" si="140"/>
        <v>Grain Mount: 0.25 – 0.50 mm (carbon coated)</v>
      </c>
      <c r="M1324">
        <v>1</v>
      </c>
      <c r="N1324">
        <v>39.03</v>
      </c>
      <c r="O1324">
        <v>1E-3</v>
      </c>
      <c r="P1324">
        <v>2E-3</v>
      </c>
      <c r="R1324">
        <v>1E-3</v>
      </c>
      <c r="T1324">
        <v>42.448999999999998</v>
      </c>
      <c r="U1324">
        <v>3.0000000000000001E-3</v>
      </c>
      <c r="V1324">
        <v>0.35199999999999998</v>
      </c>
      <c r="W1324">
        <v>17.667999999999999</v>
      </c>
      <c r="X1324">
        <v>2.7E-2</v>
      </c>
      <c r="Y1324">
        <v>0.223</v>
      </c>
    </row>
    <row r="1325" spans="1:25" x14ac:dyDescent="0.3">
      <c r="A1325" t="s">
        <v>5222</v>
      </c>
      <c r="B1325" t="s">
        <v>5223</v>
      </c>
      <c r="C1325" t="s">
        <v>5224</v>
      </c>
      <c r="D1325" s="1" t="str">
        <f t="shared" si="136"/>
        <v>21:1191</v>
      </c>
      <c r="E1325" s="1" t="str">
        <f t="shared" si="138"/>
        <v>21:0387</v>
      </c>
      <c r="F1325" t="s">
        <v>2226</v>
      </c>
      <c r="G1325" t="s">
        <v>5225</v>
      </c>
      <c r="I1325">
        <v>66.043703300000004</v>
      </c>
      <c r="J1325">
        <v>-86.741587499999994</v>
      </c>
      <c r="K1325" s="1" t="str">
        <f t="shared" si="137"/>
        <v>Till</v>
      </c>
      <c r="L1325" s="1" t="str">
        <f t="shared" si="140"/>
        <v>Grain Mount: 0.25 – 0.50 mm (carbon coated)</v>
      </c>
      <c r="M1325">
        <v>1</v>
      </c>
      <c r="N1325">
        <v>40.542999999999999</v>
      </c>
      <c r="O1325">
        <v>1E-3</v>
      </c>
      <c r="P1325">
        <v>1E-3</v>
      </c>
      <c r="R1325">
        <v>4.0000000000000001E-3</v>
      </c>
      <c r="T1325">
        <v>47.783000000000001</v>
      </c>
      <c r="U1325">
        <v>1E-3</v>
      </c>
      <c r="V1325">
        <v>0.193</v>
      </c>
      <c r="W1325">
        <v>10.894</v>
      </c>
      <c r="X1325">
        <v>2.1000000000000001E-2</v>
      </c>
      <c r="Y1325">
        <v>0.24099999999999999</v>
      </c>
    </row>
    <row r="1326" spans="1:25" x14ac:dyDescent="0.3">
      <c r="A1326" t="s">
        <v>5226</v>
      </c>
      <c r="B1326" t="s">
        <v>5227</v>
      </c>
      <c r="C1326" t="s">
        <v>5228</v>
      </c>
      <c r="D1326" s="1" t="str">
        <f t="shared" si="136"/>
        <v>21:1191</v>
      </c>
      <c r="E1326" s="1" t="str">
        <f t="shared" si="138"/>
        <v>21:0387</v>
      </c>
      <c r="F1326" t="s">
        <v>2226</v>
      </c>
      <c r="G1326" t="s">
        <v>5229</v>
      </c>
      <c r="I1326">
        <v>66.043703300000004</v>
      </c>
      <c r="J1326">
        <v>-86.741587499999994</v>
      </c>
      <c r="K1326" s="1" t="str">
        <f t="shared" si="137"/>
        <v>Till</v>
      </c>
      <c r="L1326" s="1" t="str">
        <f t="shared" si="140"/>
        <v>Grain Mount: 0.25 – 0.50 mm (carbon coated)</v>
      </c>
      <c r="M1326">
        <v>1</v>
      </c>
      <c r="N1326">
        <v>39.343000000000004</v>
      </c>
      <c r="O1326">
        <v>4.0000000000000001E-3</v>
      </c>
      <c r="P1326">
        <v>1E-3</v>
      </c>
      <c r="R1326">
        <v>3.0000000000000001E-3</v>
      </c>
      <c r="T1326">
        <v>42.180999999999997</v>
      </c>
      <c r="U1326">
        <v>8.0000000000000002E-3</v>
      </c>
      <c r="V1326">
        <v>0.35099999999999998</v>
      </c>
      <c r="W1326">
        <v>18.036999999999999</v>
      </c>
      <c r="X1326">
        <v>4.2999999999999997E-2</v>
      </c>
      <c r="Y1326">
        <v>0.21299999999999999</v>
      </c>
    </row>
    <row r="1327" spans="1:25" x14ac:dyDescent="0.3">
      <c r="A1327" t="s">
        <v>5230</v>
      </c>
      <c r="B1327" t="s">
        <v>5231</v>
      </c>
      <c r="C1327" t="s">
        <v>5232</v>
      </c>
      <c r="D1327" s="1" t="str">
        <f t="shared" si="136"/>
        <v>21:1191</v>
      </c>
      <c r="E1327" s="1" t="str">
        <f t="shared" si="138"/>
        <v>21:0387</v>
      </c>
      <c r="F1327" t="s">
        <v>2226</v>
      </c>
      <c r="G1327" t="s">
        <v>5233</v>
      </c>
      <c r="I1327">
        <v>66.043703300000004</v>
      </c>
      <c r="J1327">
        <v>-86.741587499999994</v>
      </c>
      <c r="K1327" s="1" t="str">
        <f t="shared" si="137"/>
        <v>Till</v>
      </c>
      <c r="L1327" s="1" t="str">
        <f t="shared" si="140"/>
        <v>Grain Mount: 0.25 – 0.50 mm (carbon coated)</v>
      </c>
      <c r="M1327">
        <v>1</v>
      </c>
      <c r="N1327">
        <v>40.430999999999997</v>
      </c>
      <c r="O1327">
        <v>2E-3</v>
      </c>
      <c r="P1327">
        <v>1E-3</v>
      </c>
      <c r="R1327">
        <v>1E-3</v>
      </c>
      <c r="T1327">
        <v>47.881</v>
      </c>
      <c r="U1327">
        <v>1E-3</v>
      </c>
      <c r="V1327">
        <v>0.17499999999999999</v>
      </c>
      <c r="W1327">
        <v>10.609</v>
      </c>
      <c r="X1327">
        <v>2.3E-2</v>
      </c>
      <c r="Y1327">
        <v>0.45300000000000001</v>
      </c>
    </row>
    <row r="1328" spans="1:25" x14ac:dyDescent="0.3">
      <c r="A1328" t="s">
        <v>5234</v>
      </c>
      <c r="B1328" t="s">
        <v>5235</v>
      </c>
      <c r="C1328" t="s">
        <v>5236</v>
      </c>
      <c r="D1328" s="1" t="str">
        <f t="shared" si="136"/>
        <v>21:1191</v>
      </c>
      <c r="E1328" s="1" t="str">
        <f t="shared" si="138"/>
        <v>21:0387</v>
      </c>
      <c r="F1328" t="s">
        <v>2226</v>
      </c>
      <c r="G1328" t="s">
        <v>5237</v>
      </c>
      <c r="I1328">
        <v>66.043703300000004</v>
      </c>
      <c r="J1328">
        <v>-86.741587499999994</v>
      </c>
      <c r="K1328" s="1" t="str">
        <f t="shared" si="137"/>
        <v>Till</v>
      </c>
      <c r="L1328" s="1" t="str">
        <f t="shared" si="140"/>
        <v>Grain Mount: 0.25 – 0.50 mm (carbon coated)</v>
      </c>
      <c r="M1328">
        <v>1</v>
      </c>
      <c r="N1328">
        <v>39.088000000000001</v>
      </c>
      <c r="O1328">
        <v>1E-3</v>
      </c>
      <c r="P1328">
        <v>1E-3</v>
      </c>
      <c r="R1328">
        <v>1E-3</v>
      </c>
      <c r="T1328">
        <v>42.975000000000001</v>
      </c>
      <c r="U1328">
        <v>4.0000000000000001E-3</v>
      </c>
      <c r="V1328">
        <v>0.34599999999999997</v>
      </c>
      <c r="W1328">
        <v>17.359000000000002</v>
      </c>
      <c r="X1328">
        <v>2.8000000000000001E-2</v>
      </c>
      <c r="Y1328">
        <v>0.214</v>
      </c>
    </row>
    <row r="1329" spans="1:25" x14ac:dyDescent="0.3">
      <c r="A1329" t="s">
        <v>5238</v>
      </c>
      <c r="B1329" t="s">
        <v>5239</v>
      </c>
      <c r="C1329" t="s">
        <v>5240</v>
      </c>
      <c r="D1329" s="1" t="str">
        <f t="shared" si="136"/>
        <v>21:1191</v>
      </c>
      <c r="E1329" s="1" t="str">
        <f t="shared" si="138"/>
        <v>21:0387</v>
      </c>
      <c r="F1329" t="s">
        <v>2226</v>
      </c>
      <c r="G1329" t="s">
        <v>5241</v>
      </c>
      <c r="I1329">
        <v>66.043703300000004</v>
      </c>
      <c r="J1329">
        <v>-86.741587499999994</v>
      </c>
      <c r="K1329" s="1" t="str">
        <f t="shared" si="137"/>
        <v>Till</v>
      </c>
      <c r="L1329" s="1" t="str">
        <f t="shared" si="140"/>
        <v>Grain Mount: 0.25 – 0.50 mm (carbon coated)</v>
      </c>
      <c r="M1329">
        <v>1</v>
      </c>
      <c r="N1329">
        <v>41.116</v>
      </c>
      <c r="O1329">
        <v>1E-3</v>
      </c>
      <c r="P1329">
        <v>1E-3</v>
      </c>
      <c r="R1329">
        <v>3.0000000000000001E-3</v>
      </c>
      <c r="T1329">
        <v>49.92</v>
      </c>
      <c r="U1329">
        <v>1E-3</v>
      </c>
      <c r="V1329">
        <v>0.13</v>
      </c>
      <c r="W1329">
        <v>8.1829999999999998</v>
      </c>
      <c r="X1329">
        <v>1.7000000000000001E-2</v>
      </c>
      <c r="Y1329">
        <v>0.443</v>
      </c>
    </row>
    <row r="1330" spans="1:25" x14ac:dyDescent="0.3">
      <c r="A1330" t="s">
        <v>5242</v>
      </c>
      <c r="B1330" t="s">
        <v>5243</v>
      </c>
      <c r="C1330" t="s">
        <v>5244</v>
      </c>
      <c r="D1330" s="1" t="str">
        <f t="shared" si="136"/>
        <v>21:1191</v>
      </c>
      <c r="E1330" s="1" t="str">
        <f t="shared" si="138"/>
        <v>21:0387</v>
      </c>
      <c r="F1330" t="s">
        <v>2226</v>
      </c>
      <c r="G1330" t="s">
        <v>5245</v>
      </c>
      <c r="I1330">
        <v>66.043703300000004</v>
      </c>
      <c r="J1330">
        <v>-86.741587499999994</v>
      </c>
      <c r="K1330" s="1" t="str">
        <f t="shared" si="137"/>
        <v>Till</v>
      </c>
      <c r="L1330" s="1" t="str">
        <f t="shared" si="140"/>
        <v>Grain Mount: 0.25 – 0.50 mm (carbon coated)</v>
      </c>
      <c r="M1330">
        <v>1</v>
      </c>
      <c r="N1330">
        <v>39.023000000000003</v>
      </c>
      <c r="O1330">
        <v>1E-3</v>
      </c>
      <c r="P1330">
        <v>1E-3</v>
      </c>
      <c r="R1330">
        <v>1E-3</v>
      </c>
      <c r="T1330">
        <v>42.402000000000001</v>
      </c>
      <c r="U1330">
        <v>1E-3</v>
      </c>
      <c r="V1330">
        <v>0.33</v>
      </c>
      <c r="W1330">
        <v>17.881</v>
      </c>
      <c r="X1330">
        <v>3.2000000000000001E-2</v>
      </c>
      <c r="Y1330">
        <v>0.216</v>
      </c>
    </row>
    <row r="1331" spans="1:25" x14ac:dyDescent="0.3">
      <c r="A1331" t="s">
        <v>5246</v>
      </c>
      <c r="B1331" t="s">
        <v>5247</v>
      </c>
      <c r="C1331" t="s">
        <v>5248</v>
      </c>
      <c r="D1331" s="1" t="str">
        <f t="shared" ref="D1331:D1394" si="141">HYPERLINK("http://geochem.nrcan.gc.ca/cdogs/content/bdl/bdl211191_e.htm", "21:1191")</f>
        <v>21:1191</v>
      </c>
      <c r="E1331" s="1" t="str">
        <f t="shared" si="138"/>
        <v>21:0387</v>
      </c>
      <c r="F1331" t="s">
        <v>2226</v>
      </c>
      <c r="G1331" t="s">
        <v>5249</v>
      </c>
      <c r="I1331">
        <v>66.043703300000004</v>
      </c>
      <c r="J1331">
        <v>-86.741587499999994</v>
      </c>
      <c r="K1331" s="1" t="str">
        <f t="shared" ref="K1331:K1394" si="142">HYPERLINK("http://geochem.nrcan.gc.ca/cdogs/content/kwd/kwd020044_e.htm", "Till")</f>
        <v>Till</v>
      </c>
      <c r="L1331" s="1" t="str">
        <f t="shared" si="140"/>
        <v>Grain Mount: 0.25 – 0.50 mm (carbon coated)</v>
      </c>
      <c r="M1331">
        <v>1</v>
      </c>
      <c r="N1331">
        <v>39.299999999999997</v>
      </c>
      <c r="O1331">
        <v>1E-3</v>
      </c>
      <c r="P1331">
        <v>1E-3</v>
      </c>
      <c r="R1331">
        <v>1E-3</v>
      </c>
      <c r="T1331">
        <v>42.777000000000001</v>
      </c>
      <c r="U1331">
        <v>2E-3</v>
      </c>
      <c r="V1331">
        <v>0.34</v>
      </c>
      <c r="W1331">
        <v>17.239999999999998</v>
      </c>
      <c r="X1331">
        <v>3.1E-2</v>
      </c>
      <c r="Y1331">
        <v>0.20899999999999999</v>
      </c>
    </row>
    <row r="1332" spans="1:25" x14ac:dyDescent="0.3">
      <c r="A1332" t="s">
        <v>5250</v>
      </c>
      <c r="B1332" t="s">
        <v>5251</v>
      </c>
      <c r="C1332" t="s">
        <v>5252</v>
      </c>
      <c r="D1332" s="1" t="str">
        <f t="shared" si="141"/>
        <v>21:1191</v>
      </c>
      <c r="E1332" s="1" t="str">
        <f t="shared" si="138"/>
        <v>21:0387</v>
      </c>
      <c r="F1332" t="s">
        <v>2226</v>
      </c>
      <c r="G1332" t="s">
        <v>5253</v>
      </c>
      <c r="I1332">
        <v>66.043703300000004</v>
      </c>
      <c r="J1332">
        <v>-86.741587499999994</v>
      </c>
      <c r="K1332" s="1" t="str">
        <f t="shared" si="142"/>
        <v>Till</v>
      </c>
      <c r="L1332" s="1" t="str">
        <f>HYPERLINK("http://geochem.nrcan.gc.ca/cdogs/content/kwd/kwd080108_e.htm", "Grain Mount: 0.50 – 1.00 mm (carbon coated)")</f>
        <v>Grain Mount: 0.50 – 1.00 mm (carbon coated)</v>
      </c>
      <c r="M1332">
        <v>1</v>
      </c>
      <c r="N1332">
        <v>37.750999999999998</v>
      </c>
      <c r="O1332">
        <v>1E-3</v>
      </c>
      <c r="P1332">
        <v>1E-3</v>
      </c>
      <c r="R1332">
        <v>1E-3</v>
      </c>
      <c r="T1332">
        <v>35.868000000000002</v>
      </c>
      <c r="U1332">
        <v>1.7999999999999999E-2</v>
      </c>
      <c r="V1332">
        <v>1.3380000000000001</v>
      </c>
      <c r="W1332">
        <v>24.678000000000001</v>
      </c>
      <c r="X1332">
        <v>1E-3</v>
      </c>
      <c r="Y1332">
        <v>2E-3</v>
      </c>
    </row>
    <row r="1333" spans="1:25" x14ac:dyDescent="0.3">
      <c r="A1333" t="s">
        <v>5254</v>
      </c>
      <c r="B1333" t="s">
        <v>5255</v>
      </c>
      <c r="C1333" t="s">
        <v>5256</v>
      </c>
      <c r="D1333" s="1" t="str">
        <f t="shared" si="141"/>
        <v>21:1191</v>
      </c>
      <c r="E1333" s="1" t="str">
        <f t="shared" si="138"/>
        <v>21:0387</v>
      </c>
      <c r="F1333" t="s">
        <v>2260</v>
      </c>
      <c r="G1333" t="s">
        <v>5257</v>
      </c>
      <c r="I1333">
        <v>66.299490399999996</v>
      </c>
      <c r="J1333">
        <v>-91.2895094</v>
      </c>
      <c r="K1333" s="1" t="str">
        <f t="shared" si="142"/>
        <v>Till</v>
      </c>
      <c r="L1333" s="1" t="str">
        <f t="shared" ref="L1333:L1373" si="143">HYPERLINK("http://geochem.nrcan.gc.ca/cdogs/content/kwd/kwd080107_e.htm", "Grain Mount: 0.25 – 0.50 mm (carbon coated)")</f>
        <v>Grain Mount: 0.25 – 0.50 mm (carbon coated)</v>
      </c>
      <c r="M1333">
        <v>1</v>
      </c>
      <c r="N1333">
        <v>40.046999999999997</v>
      </c>
      <c r="O1333">
        <v>0.02</v>
      </c>
      <c r="P1333">
        <v>1.9E-2</v>
      </c>
      <c r="R1333">
        <v>0.05</v>
      </c>
      <c r="T1333">
        <v>45.908999999999999</v>
      </c>
      <c r="U1333">
        <v>0.1</v>
      </c>
      <c r="V1333">
        <v>0.16</v>
      </c>
      <c r="W1333">
        <v>13.179</v>
      </c>
      <c r="X1333">
        <v>2.5999999999999999E-2</v>
      </c>
      <c r="Y1333">
        <v>0.30499999999999999</v>
      </c>
    </row>
    <row r="1334" spans="1:25" x14ac:dyDescent="0.3">
      <c r="A1334" t="s">
        <v>5258</v>
      </c>
      <c r="B1334" t="s">
        <v>5259</v>
      </c>
      <c r="C1334" t="s">
        <v>5260</v>
      </c>
      <c r="D1334" s="1" t="str">
        <f t="shared" si="141"/>
        <v>21:1191</v>
      </c>
      <c r="E1334" s="1" t="str">
        <f t="shared" si="138"/>
        <v>21:0387</v>
      </c>
      <c r="F1334" t="s">
        <v>2260</v>
      </c>
      <c r="G1334" t="s">
        <v>5261</v>
      </c>
      <c r="I1334">
        <v>66.299490399999996</v>
      </c>
      <c r="J1334">
        <v>-91.2895094</v>
      </c>
      <c r="K1334" s="1" t="str">
        <f t="shared" si="142"/>
        <v>Till</v>
      </c>
      <c r="L1334" s="1" t="str">
        <f t="shared" si="143"/>
        <v>Grain Mount: 0.25 – 0.50 mm (carbon coated)</v>
      </c>
      <c r="M1334">
        <v>1</v>
      </c>
      <c r="N1334">
        <v>40.960999999999999</v>
      </c>
      <c r="O1334">
        <v>2.1999999999999999E-2</v>
      </c>
      <c r="P1334">
        <v>3.9E-2</v>
      </c>
      <c r="R1334">
        <v>5.8000000000000003E-2</v>
      </c>
      <c r="T1334">
        <v>48.37</v>
      </c>
      <c r="U1334">
        <v>0.104</v>
      </c>
      <c r="V1334">
        <v>0.12</v>
      </c>
      <c r="W1334">
        <v>9.6620000000000008</v>
      </c>
      <c r="X1334">
        <v>2.3E-2</v>
      </c>
      <c r="Y1334">
        <v>0.39900000000000002</v>
      </c>
    </row>
    <row r="1335" spans="1:25" x14ac:dyDescent="0.3">
      <c r="A1335" t="s">
        <v>5262</v>
      </c>
      <c r="B1335" t="s">
        <v>5263</v>
      </c>
      <c r="C1335" t="s">
        <v>5264</v>
      </c>
      <c r="D1335" s="1" t="str">
        <f t="shared" si="141"/>
        <v>21:1191</v>
      </c>
      <c r="E1335" s="1" t="str">
        <f t="shared" ref="E1335:E1398" si="144">HYPERLINK("http://geochem.nrcan.gc.ca/cdogs/content/svy/svy210387_e.htm", "21:0387")</f>
        <v>21:0387</v>
      </c>
      <c r="F1335" t="s">
        <v>3661</v>
      </c>
      <c r="G1335" t="s">
        <v>5265</v>
      </c>
      <c r="I1335">
        <v>66.2423924</v>
      </c>
      <c r="J1335">
        <v>-90.874634999999998</v>
      </c>
      <c r="K1335" s="1" t="str">
        <f t="shared" si="142"/>
        <v>Till</v>
      </c>
      <c r="L1335" s="1" t="str">
        <f t="shared" si="143"/>
        <v>Grain Mount: 0.25 – 0.50 mm (carbon coated)</v>
      </c>
      <c r="M1335">
        <v>1</v>
      </c>
      <c r="N1335">
        <v>40.883000000000003</v>
      </c>
      <c r="O1335">
        <v>1.2E-2</v>
      </c>
      <c r="P1335">
        <v>2.9000000000000001E-2</v>
      </c>
      <c r="R1335">
        <v>4.3999999999999997E-2</v>
      </c>
      <c r="T1335">
        <v>49.243000000000002</v>
      </c>
      <c r="U1335">
        <v>6.8000000000000005E-2</v>
      </c>
      <c r="V1335">
        <v>0.105</v>
      </c>
      <c r="W1335">
        <v>9.0690000000000008</v>
      </c>
      <c r="X1335">
        <v>1.4E-2</v>
      </c>
      <c r="Y1335">
        <v>0.40100000000000002</v>
      </c>
    </row>
    <row r="1336" spans="1:25" x14ac:dyDescent="0.3">
      <c r="A1336" t="s">
        <v>5266</v>
      </c>
      <c r="B1336" t="s">
        <v>5267</v>
      </c>
      <c r="C1336" t="s">
        <v>5268</v>
      </c>
      <c r="D1336" s="1" t="str">
        <f t="shared" si="141"/>
        <v>21:1191</v>
      </c>
      <c r="E1336" s="1" t="str">
        <f t="shared" si="144"/>
        <v>21:0387</v>
      </c>
      <c r="F1336" t="s">
        <v>3661</v>
      </c>
      <c r="G1336" t="s">
        <v>5269</v>
      </c>
      <c r="I1336">
        <v>66.2423924</v>
      </c>
      <c r="J1336">
        <v>-90.874634999999998</v>
      </c>
      <c r="K1336" s="1" t="str">
        <f t="shared" si="142"/>
        <v>Till</v>
      </c>
      <c r="L1336" s="1" t="str">
        <f t="shared" si="143"/>
        <v>Grain Mount: 0.25 – 0.50 mm (carbon coated)</v>
      </c>
      <c r="M1336">
        <v>1</v>
      </c>
      <c r="N1336">
        <v>40.665999999999997</v>
      </c>
      <c r="O1336">
        <v>1.7000000000000001E-2</v>
      </c>
      <c r="P1336">
        <v>3.6999999999999998E-2</v>
      </c>
      <c r="R1336">
        <v>0.04</v>
      </c>
      <c r="T1336">
        <v>48.61</v>
      </c>
      <c r="U1336">
        <v>7.4999999999999997E-2</v>
      </c>
      <c r="V1336">
        <v>0.108</v>
      </c>
      <c r="W1336">
        <v>9.5660000000000007</v>
      </c>
      <c r="X1336">
        <v>2.5999999999999999E-2</v>
      </c>
      <c r="Y1336">
        <v>0.38800000000000001</v>
      </c>
    </row>
    <row r="1337" spans="1:25" x14ac:dyDescent="0.3">
      <c r="A1337" t="s">
        <v>5270</v>
      </c>
      <c r="B1337" t="s">
        <v>5271</v>
      </c>
      <c r="C1337" t="s">
        <v>5272</v>
      </c>
      <c r="D1337" s="1" t="str">
        <f t="shared" si="141"/>
        <v>21:1191</v>
      </c>
      <c r="E1337" s="1" t="str">
        <f t="shared" si="144"/>
        <v>21:0387</v>
      </c>
      <c r="F1337" t="s">
        <v>2280</v>
      </c>
      <c r="G1337" t="s">
        <v>5273</v>
      </c>
      <c r="I1337">
        <v>66.143395699999999</v>
      </c>
      <c r="J1337">
        <v>-90.763741600000003</v>
      </c>
      <c r="K1337" s="1" t="str">
        <f t="shared" si="142"/>
        <v>Till</v>
      </c>
      <c r="L1337" s="1" t="str">
        <f t="shared" si="143"/>
        <v>Grain Mount: 0.25 – 0.50 mm (carbon coated)</v>
      </c>
      <c r="M1337">
        <v>1</v>
      </c>
      <c r="N1337">
        <v>40.686999999999998</v>
      </c>
      <c r="O1337">
        <v>1.4E-2</v>
      </c>
      <c r="P1337">
        <v>0.02</v>
      </c>
      <c r="R1337">
        <v>0.04</v>
      </c>
      <c r="T1337">
        <v>49.207999999999998</v>
      </c>
      <c r="U1337">
        <v>6.3E-2</v>
      </c>
      <c r="V1337">
        <v>0.111</v>
      </c>
      <c r="W1337">
        <v>9.51</v>
      </c>
      <c r="X1337">
        <v>1.6E-2</v>
      </c>
      <c r="Y1337">
        <v>0.38300000000000001</v>
      </c>
    </row>
    <row r="1338" spans="1:25" x14ac:dyDescent="0.3">
      <c r="A1338" t="s">
        <v>5274</v>
      </c>
      <c r="B1338" t="s">
        <v>5275</v>
      </c>
      <c r="C1338" t="s">
        <v>5276</v>
      </c>
      <c r="D1338" s="1" t="str">
        <f t="shared" si="141"/>
        <v>21:1191</v>
      </c>
      <c r="E1338" s="1" t="str">
        <f t="shared" si="144"/>
        <v>21:0387</v>
      </c>
      <c r="F1338" t="s">
        <v>5277</v>
      </c>
      <c r="G1338" t="s">
        <v>5278</v>
      </c>
      <c r="I1338">
        <v>66.051798700000006</v>
      </c>
      <c r="J1338">
        <v>-90.911432399999995</v>
      </c>
      <c r="K1338" s="1" t="str">
        <f t="shared" si="142"/>
        <v>Till</v>
      </c>
      <c r="L1338" s="1" t="str">
        <f t="shared" si="143"/>
        <v>Grain Mount: 0.25 – 0.50 mm (carbon coated)</v>
      </c>
      <c r="M1338">
        <v>1</v>
      </c>
      <c r="N1338">
        <v>40.338999999999999</v>
      </c>
      <c r="O1338">
        <v>1.9E-2</v>
      </c>
      <c r="P1338">
        <v>2.3E-2</v>
      </c>
      <c r="R1338">
        <v>0.08</v>
      </c>
      <c r="T1338">
        <v>47.097000000000001</v>
      </c>
      <c r="U1338">
        <v>0.106</v>
      </c>
      <c r="V1338">
        <v>0.14000000000000001</v>
      </c>
      <c r="W1338">
        <v>11.436</v>
      </c>
      <c r="X1338">
        <v>3.1E-2</v>
      </c>
      <c r="Y1338">
        <v>0.33800000000000002</v>
      </c>
    </row>
    <row r="1339" spans="1:25" x14ac:dyDescent="0.3">
      <c r="A1339" t="s">
        <v>5279</v>
      </c>
      <c r="B1339" t="s">
        <v>5280</v>
      </c>
      <c r="C1339" t="s">
        <v>5281</v>
      </c>
      <c r="D1339" s="1" t="str">
        <f t="shared" si="141"/>
        <v>21:1191</v>
      </c>
      <c r="E1339" s="1" t="str">
        <f t="shared" si="144"/>
        <v>21:0387</v>
      </c>
      <c r="F1339" t="s">
        <v>2285</v>
      </c>
      <c r="G1339" t="s">
        <v>5282</v>
      </c>
      <c r="I1339">
        <v>66.147195600000003</v>
      </c>
      <c r="J1339">
        <v>-90.629249900000005</v>
      </c>
      <c r="K1339" s="1" t="str">
        <f t="shared" si="142"/>
        <v>Till</v>
      </c>
      <c r="L1339" s="1" t="str">
        <f t="shared" si="143"/>
        <v>Grain Mount: 0.25 – 0.50 mm (carbon coated)</v>
      </c>
      <c r="M1339">
        <v>1</v>
      </c>
      <c r="N1339">
        <v>40.299999999999997</v>
      </c>
      <c r="O1339">
        <v>1E-3</v>
      </c>
      <c r="P1339">
        <v>1E-3</v>
      </c>
      <c r="R1339">
        <v>5.0000000000000001E-3</v>
      </c>
      <c r="T1339">
        <v>47.128999999999998</v>
      </c>
      <c r="U1339">
        <v>4.0000000000000001E-3</v>
      </c>
      <c r="V1339">
        <v>0.155</v>
      </c>
      <c r="W1339">
        <v>11.484999999999999</v>
      </c>
      <c r="X1339">
        <v>3.2000000000000001E-2</v>
      </c>
      <c r="Y1339">
        <v>0.38300000000000001</v>
      </c>
    </row>
    <row r="1340" spans="1:25" x14ac:dyDescent="0.3">
      <c r="A1340" t="s">
        <v>5283</v>
      </c>
      <c r="B1340" t="s">
        <v>5284</v>
      </c>
      <c r="C1340" t="s">
        <v>5285</v>
      </c>
      <c r="D1340" s="1" t="str">
        <f t="shared" si="141"/>
        <v>21:1191</v>
      </c>
      <c r="E1340" s="1" t="str">
        <f t="shared" si="144"/>
        <v>21:0387</v>
      </c>
      <c r="F1340" t="s">
        <v>2285</v>
      </c>
      <c r="G1340" t="s">
        <v>5286</v>
      </c>
      <c r="I1340">
        <v>66.147195600000003</v>
      </c>
      <c r="J1340">
        <v>-90.629249900000005</v>
      </c>
      <c r="K1340" s="1" t="str">
        <f t="shared" si="142"/>
        <v>Till</v>
      </c>
      <c r="L1340" s="1" t="str">
        <f t="shared" si="143"/>
        <v>Grain Mount: 0.25 – 0.50 mm (carbon coated)</v>
      </c>
      <c r="M1340">
        <v>1</v>
      </c>
      <c r="N1340">
        <v>40.276000000000003</v>
      </c>
      <c r="O1340">
        <v>1E-3</v>
      </c>
      <c r="P1340">
        <v>1E-3</v>
      </c>
      <c r="R1340">
        <v>3.0000000000000001E-3</v>
      </c>
      <c r="T1340">
        <v>47.095999999999997</v>
      </c>
      <c r="U1340">
        <v>1E-3</v>
      </c>
      <c r="V1340">
        <v>0.14799999999999999</v>
      </c>
      <c r="W1340">
        <v>11.738</v>
      </c>
      <c r="X1340">
        <v>2.5999999999999999E-2</v>
      </c>
      <c r="Y1340">
        <v>0.371</v>
      </c>
    </row>
    <row r="1341" spans="1:25" x14ac:dyDescent="0.3">
      <c r="A1341" t="s">
        <v>5287</v>
      </c>
      <c r="B1341" t="s">
        <v>5288</v>
      </c>
      <c r="C1341" t="s">
        <v>5289</v>
      </c>
      <c r="D1341" s="1" t="str">
        <f t="shared" si="141"/>
        <v>21:1191</v>
      </c>
      <c r="E1341" s="1" t="str">
        <f t="shared" si="144"/>
        <v>21:0387</v>
      </c>
      <c r="F1341" t="s">
        <v>2285</v>
      </c>
      <c r="G1341" t="s">
        <v>5290</v>
      </c>
      <c r="I1341">
        <v>66.147195600000003</v>
      </c>
      <c r="J1341">
        <v>-90.629249900000005</v>
      </c>
      <c r="K1341" s="1" t="str">
        <f t="shared" si="142"/>
        <v>Till</v>
      </c>
      <c r="L1341" s="1" t="str">
        <f t="shared" si="143"/>
        <v>Grain Mount: 0.25 – 0.50 mm (carbon coated)</v>
      </c>
      <c r="M1341">
        <v>1</v>
      </c>
      <c r="N1341">
        <v>40.293999999999997</v>
      </c>
      <c r="O1341">
        <v>4.0000000000000001E-3</v>
      </c>
      <c r="P1341">
        <v>1E-3</v>
      </c>
      <c r="R1341">
        <v>2E-3</v>
      </c>
      <c r="T1341">
        <v>46.509</v>
      </c>
      <c r="U1341">
        <v>1E-3</v>
      </c>
      <c r="V1341">
        <v>0.161</v>
      </c>
      <c r="W1341">
        <v>12.742000000000001</v>
      </c>
      <c r="X1341">
        <v>2.5000000000000001E-2</v>
      </c>
      <c r="Y1341">
        <v>0.33900000000000002</v>
      </c>
    </row>
    <row r="1342" spans="1:25" x14ac:dyDescent="0.3">
      <c r="A1342" t="s">
        <v>5291</v>
      </c>
      <c r="B1342" t="s">
        <v>5292</v>
      </c>
      <c r="C1342" t="s">
        <v>5293</v>
      </c>
      <c r="D1342" s="1" t="str">
        <f t="shared" si="141"/>
        <v>21:1191</v>
      </c>
      <c r="E1342" s="1" t="str">
        <f t="shared" si="144"/>
        <v>21:0387</v>
      </c>
      <c r="F1342" t="s">
        <v>2285</v>
      </c>
      <c r="G1342" t="s">
        <v>5294</v>
      </c>
      <c r="I1342">
        <v>66.147195600000003</v>
      </c>
      <c r="J1342">
        <v>-90.629249900000005</v>
      </c>
      <c r="K1342" s="1" t="str">
        <f t="shared" si="142"/>
        <v>Till</v>
      </c>
      <c r="L1342" s="1" t="str">
        <f t="shared" si="143"/>
        <v>Grain Mount: 0.25 – 0.50 mm (carbon coated)</v>
      </c>
      <c r="M1342">
        <v>1</v>
      </c>
      <c r="N1342">
        <v>40.420999999999999</v>
      </c>
      <c r="O1342">
        <v>4.0000000000000001E-3</v>
      </c>
      <c r="P1342">
        <v>1E-3</v>
      </c>
      <c r="R1342">
        <v>2E-3</v>
      </c>
      <c r="T1342">
        <v>46.473999999999997</v>
      </c>
      <c r="U1342">
        <v>3.0000000000000001E-3</v>
      </c>
      <c r="V1342">
        <v>0.17</v>
      </c>
      <c r="W1342">
        <v>11.959</v>
      </c>
      <c r="X1342">
        <v>2.3E-2</v>
      </c>
      <c r="Y1342">
        <v>0.39500000000000002</v>
      </c>
    </row>
    <row r="1343" spans="1:25" x14ac:dyDescent="0.3">
      <c r="A1343" t="s">
        <v>5295</v>
      </c>
      <c r="B1343" t="s">
        <v>5296</v>
      </c>
      <c r="C1343" t="s">
        <v>5297</v>
      </c>
      <c r="D1343" s="1" t="str">
        <f t="shared" si="141"/>
        <v>21:1191</v>
      </c>
      <c r="E1343" s="1" t="str">
        <f t="shared" si="144"/>
        <v>21:0387</v>
      </c>
      <c r="F1343" t="s">
        <v>2285</v>
      </c>
      <c r="G1343" t="s">
        <v>5298</v>
      </c>
      <c r="I1343">
        <v>66.147195600000003</v>
      </c>
      <c r="J1343">
        <v>-90.629249900000005</v>
      </c>
      <c r="K1343" s="1" t="str">
        <f t="shared" si="142"/>
        <v>Till</v>
      </c>
      <c r="L1343" s="1" t="str">
        <f t="shared" si="143"/>
        <v>Grain Mount: 0.25 – 0.50 mm (carbon coated)</v>
      </c>
      <c r="M1343">
        <v>1</v>
      </c>
      <c r="N1343">
        <v>40.116</v>
      </c>
      <c r="O1343">
        <v>5.0000000000000001E-3</v>
      </c>
      <c r="P1343">
        <v>1E-3</v>
      </c>
      <c r="R1343">
        <v>1E-3</v>
      </c>
      <c r="T1343">
        <v>46.356999999999999</v>
      </c>
      <c r="U1343">
        <v>1E-3</v>
      </c>
      <c r="V1343">
        <v>0.14099999999999999</v>
      </c>
      <c r="W1343">
        <v>12.75</v>
      </c>
      <c r="X1343">
        <v>1.7999999999999999E-2</v>
      </c>
      <c r="Y1343">
        <v>0.379</v>
      </c>
    </row>
    <row r="1344" spans="1:25" x14ac:dyDescent="0.3">
      <c r="A1344" t="s">
        <v>5299</v>
      </c>
      <c r="B1344" t="s">
        <v>5300</v>
      </c>
      <c r="C1344" t="s">
        <v>5301</v>
      </c>
      <c r="D1344" s="1" t="str">
        <f t="shared" si="141"/>
        <v>21:1191</v>
      </c>
      <c r="E1344" s="1" t="str">
        <f t="shared" si="144"/>
        <v>21:0387</v>
      </c>
      <c r="F1344" t="s">
        <v>2285</v>
      </c>
      <c r="G1344" t="s">
        <v>5302</v>
      </c>
      <c r="I1344">
        <v>66.147195600000003</v>
      </c>
      <c r="J1344">
        <v>-90.629249900000005</v>
      </c>
      <c r="K1344" s="1" t="str">
        <f t="shared" si="142"/>
        <v>Till</v>
      </c>
      <c r="L1344" s="1" t="str">
        <f t="shared" si="143"/>
        <v>Grain Mount: 0.25 – 0.50 mm (carbon coated)</v>
      </c>
      <c r="M1344">
        <v>1</v>
      </c>
      <c r="N1344">
        <v>40.389000000000003</v>
      </c>
      <c r="O1344">
        <v>3.0000000000000001E-3</v>
      </c>
      <c r="P1344">
        <v>3.0000000000000001E-3</v>
      </c>
      <c r="R1344">
        <v>3.6999999999999998E-2</v>
      </c>
      <c r="T1344">
        <v>47.09</v>
      </c>
      <c r="U1344">
        <v>2E-3</v>
      </c>
      <c r="V1344">
        <v>0.157</v>
      </c>
      <c r="W1344">
        <v>12.04</v>
      </c>
      <c r="X1344">
        <v>2.3E-2</v>
      </c>
      <c r="Y1344">
        <v>0.36699999999999999</v>
      </c>
    </row>
    <row r="1345" spans="1:25" x14ac:dyDescent="0.3">
      <c r="A1345" t="s">
        <v>5303</v>
      </c>
      <c r="B1345" t="s">
        <v>5304</v>
      </c>
      <c r="C1345" t="s">
        <v>5305</v>
      </c>
      <c r="D1345" s="1" t="str">
        <f t="shared" si="141"/>
        <v>21:1191</v>
      </c>
      <c r="E1345" s="1" t="str">
        <f t="shared" si="144"/>
        <v>21:0387</v>
      </c>
      <c r="F1345" t="s">
        <v>2285</v>
      </c>
      <c r="G1345" t="s">
        <v>5306</v>
      </c>
      <c r="I1345">
        <v>66.147195600000003</v>
      </c>
      <c r="J1345">
        <v>-90.629249900000005</v>
      </c>
      <c r="K1345" s="1" t="str">
        <f t="shared" si="142"/>
        <v>Till</v>
      </c>
      <c r="L1345" s="1" t="str">
        <f t="shared" si="143"/>
        <v>Grain Mount: 0.25 – 0.50 mm (carbon coated)</v>
      </c>
      <c r="M1345">
        <v>1</v>
      </c>
      <c r="N1345">
        <v>40.125</v>
      </c>
      <c r="O1345">
        <v>1E-3</v>
      </c>
      <c r="P1345">
        <v>1E-3</v>
      </c>
      <c r="R1345">
        <v>1E-3</v>
      </c>
      <c r="T1345">
        <v>46.668999999999997</v>
      </c>
      <c r="U1345">
        <v>2E-3</v>
      </c>
      <c r="V1345">
        <v>0.157</v>
      </c>
      <c r="W1345">
        <v>12.266999999999999</v>
      </c>
      <c r="X1345">
        <v>2.1000000000000001E-2</v>
      </c>
      <c r="Y1345">
        <v>0.36199999999999999</v>
      </c>
    </row>
    <row r="1346" spans="1:25" x14ac:dyDescent="0.3">
      <c r="A1346" t="s">
        <v>5307</v>
      </c>
      <c r="B1346" t="s">
        <v>5308</v>
      </c>
      <c r="C1346" t="s">
        <v>5309</v>
      </c>
      <c r="D1346" s="1" t="str">
        <f t="shared" si="141"/>
        <v>21:1191</v>
      </c>
      <c r="E1346" s="1" t="str">
        <f t="shared" si="144"/>
        <v>21:0387</v>
      </c>
      <c r="F1346" t="s">
        <v>2285</v>
      </c>
      <c r="G1346" t="s">
        <v>5310</v>
      </c>
      <c r="I1346">
        <v>66.147195600000003</v>
      </c>
      <c r="J1346">
        <v>-90.629249900000005</v>
      </c>
      <c r="K1346" s="1" t="str">
        <f t="shared" si="142"/>
        <v>Till</v>
      </c>
      <c r="L1346" s="1" t="str">
        <f t="shared" si="143"/>
        <v>Grain Mount: 0.25 – 0.50 mm (carbon coated)</v>
      </c>
      <c r="M1346">
        <v>1</v>
      </c>
      <c r="N1346">
        <v>40.088000000000001</v>
      </c>
      <c r="O1346">
        <v>1E-3</v>
      </c>
      <c r="P1346">
        <v>1E-3</v>
      </c>
      <c r="R1346">
        <v>1E-3</v>
      </c>
      <c r="T1346">
        <v>46.722999999999999</v>
      </c>
      <c r="U1346">
        <v>5.0000000000000001E-3</v>
      </c>
      <c r="V1346">
        <v>0.13800000000000001</v>
      </c>
      <c r="W1346">
        <v>12.472</v>
      </c>
      <c r="X1346">
        <v>2.1000000000000001E-2</v>
      </c>
      <c r="Y1346">
        <v>0.34200000000000003</v>
      </c>
    </row>
    <row r="1347" spans="1:25" x14ac:dyDescent="0.3">
      <c r="A1347" t="s">
        <v>5311</v>
      </c>
      <c r="B1347" t="s">
        <v>5312</v>
      </c>
      <c r="C1347" t="s">
        <v>5313</v>
      </c>
      <c r="D1347" s="1" t="str">
        <f t="shared" si="141"/>
        <v>21:1191</v>
      </c>
      <c r="E1347" s="1" t="str">
        <f t="shared" si="144"/>
        <v>21:0387</v>
      </c>
      <c r="F1347" t="s">
        <v>2285</v>
      </c>
      <c r="G1347" t="s">
        <v>5314</v>
      </c>
      <c r="I1347">
        <v>66.147195600000003</v>
      </c>
      <c r="J1347">
        <v>-90.629249900000005</v>
      </c>
      <c r="K1347" s="1" t="str">
        <f t="shared" si="142"/>
        <v>Till</v>
      </c>
      <c r="L1347" s="1" t="str">
        <f t="shared" si="143"/>
        <v>Grain Mount: 0.25 – 0.50 mm (carbon coated)</v>
      </c>
      <c r="M1347">
        <v>1</v>
      </c>
      <c r="N1347">
        <v>40.298000000000002</v>
      </c>
      <c r="O1347">
        <v>1E-3</v>
      </c>
      <c r="P1347">
        <v>1E-3</v>
      </c>
      <c r="R1347">
        <v>2E-3</v>
      </c>
      <c r="T1347">
        <v>46.238</v>
      </c>
      <c r="U1347">
        <v>1E-3</v>
      </c>
      <c r="V1347">
        <v>0.13800000000000001</v>
      </c>
      <c r="W1347">
        <v>12.772</v>
      </c>
      <c r="X1347">
        <v>2.5999999999999999E-2</v>
      </c>
      <c r="Y1347">
        <v>0.373</v>
      </c>
    </row>
    <row r="1348" spans="1:25" x14ac:dyDescent="0.3">
      <c r="A1348" t="s">
        <v>5315</v>
      </c>
      <c r="B1348" t="s">
        <v>5316</v>
      </c>
      <c r="C1348" t="s">
        <v>5317</v>
      </c>
      <c r="D1348" s="1" t="str">
        <f t="shared" si="141"/>
        <v>21:1191</v>
      </c>
      <c r="E1348" s="1" t="str">
        <f t="shared" si="144"/>
        <v>21:0387</v>
      </c>
      <c r="F1348" t="s">
        <v>2285</v>
      </c>
      <c r="G1348" t="s">
        <v>5318</v>
      </c>
      <c r="I1348">
        <v>66.147195600000003</v>
      </c>
      <c r="J1348">
        <v>-90.629249900000005</v>
      </c>
      <c r="K1348" s="1" t="str">
        <f t="shared" si="142"/>
        <v>Till</v>
      </c>
      <c r="L1348" s="1" t="str">
        <f t="shared" si="143"/>
        <v>Grain Mount: 0.25 – 0.50 mm (carbon coated)</v>
      </c>
      <c r="M1348">
        <v>1</v>
      </c>
      <c r="N1348">
        <v>40.156999999999996</v>
      </c>
      <c r="O1348">
        <v>4.0000000000000001E-3</v>
      </c>
      <c r="P1348">
        <v>2E-3</v>
      </c>
      <c r="R1348">
        <v>1E-3</v>
      </c>
      <c r="T1348">
        <v>46.609000000000002</v>
      </c>
      <c r="U1348">
        <v>1E-3</v>
      </c>
      <c r="V1348">
        <v>0.161</v>
      </c>
      <c r="W1348">
        <v>12.474</v>
      </c>
      <c r="X1348">
        <v>2.3E-2</v>
      </c>
      <c r="Y1348">
        <v>0.36</v>
      </c>
    </row>
    <row r="1349" spans="1:25" x14ac:dyDescent="0.3">
      <c r="A1349" t="s">
        <v>5319</v>
      </c>
      <c r="B1349" t="s">
        <v>5320</v>
      </c>
      <c r="C1349" t="s">
        <v>5321</v>
      </c>
      <c r="D1349" s="1" t="str">
        <f t="shared" si="141"/>
        <v>21:1191</v>
      </c>
      <c r="E1349" s="1" t="str">
        <f t="shared" si="144"/>
        <v>21:0387</v>
      </c>
      <c r="F1349" t="s">
        <v>5322</v>
      </c>
      <c r="G1349" t="s">
        <v>5323</v>
      </c>
      <c r="I1349">
        <v>66.304690399999998</v>
      </c>
      <c r="J1349">
        <v>-90.615351099999998</v>
      </c>
      <c r="K1349" s="1" t="str">
        <f t="shared" si="142"/>
        <v>Till</v>
      </c>
      <c r="L1349" s="1" t="str">
        <f t="shared" si="143"/>
        <v>Grain Mount: 0.25 – 0.50 mm (carbon coated)</v>
      </c>
      <c r="M1349">
        <v>1</v>
      </c>
      <c r="N1349">
        <v>40.555999999999997</v>
      </c>
      <c r="O1349">
        <v>1E-3</v>
      </c>
      <c r="P1349">
        <v>1E-3</v>
      </c>
      <c r="R1349">
        <v>1E-3</v>
      </c>
      <c r="T1349">
        <v>48.912999999999997</v>
      </c>
      <c r="U1349">
        <v>1E-3</v>
      </c>
      <c r="V1349">
        <v>0.318</v>
      </c>
      <c r="W1349">
        <v>9.6920000000000002</v>
      </c>
      <c r="X1349">
        <v>1.7000000000000001E-2</v>
      </c>
      <c r="Y1349">
        <v>0.186</v>
      </c>
    </row>
    <row r="1350" spans="1:25" x14ac:dyDescent="0.3">
      <c r="A1350" t="s">
        <v>5324</v>
      </c>
      <c r="B1350" t="s">
        <v>5325</v>
      </c>
      <c r="C1350" t="s">
        <v>5326</v>
      </c>
      <c r="D1350" s="1" t="str">
        <f t="shared" si="141"/>
        <v>21:1191</v>
      </c>
      <c r="E1350" s="1" t="str">
        <f t="shared" si="144"/>
        <v>21:0387</v>
      </c>
      <c r="F1350" t="s">
        <v>2360</v>
      </c>
      <c r="G1350" t="s">
        <v>5327</v>
      </c>
      <c r="I1350">
        <v>66.3923877</v>
      </c>
      <c r="J1350">
        <v>-90.025187900000006</v>
      </c>
      <c r="K1350" s="1" t="str">
        <f t="shared" si="142"/>
        <v>Till</v>
      </c>
      <c r="L1350" s="1" t="str">
        <f t="shared" si="143"/>
        <v>Grain Mount: 0.25 – 0.50 mm (carbon coated)</v>
      </c>
      <c r="M1350">
        <v>1</v>
      </c>
      <c r="N1350">
        <v>40.887999999999998</v>
      </c>
      <c r="O1350">
        <v>3.0000000000000001E-3</v>
      </c>
      <c r="P1350">
        <v>1E-3</v>
      </c>
      <c r="R1350">
        <v>3.0000000000000001E-3</v>
      </c>
      <c r="T1350">
        <v>49.387</v>
      </c>
      <c r="U1350">
        <v>5.0000000000000001E-3</v>
      </c>
      <c r="V1350">
        <v>0.17299999999999999</v>
      </c>
      <c r="W1350">
        <v>8.6690000000000005</v>
      </c>
      <c r="X1350">
        <v>1.9E-2</v>
      </c>
      <c r="Y1350">
        <v>0.51</v>
      </c>
    </row>
    <row r="1351" spans="1:25" x14ac:dyDescent="0.3">
      <c r="A1351" t="s">
        <v>5328</v>
      </c>
      <c r="B1351" t="s">
        <v>5329</v>
      </c>
      <c r="C1351" t="s">
        <v>5330</v>
      </c>
      <c r="D1351" s="1" t="str">
        <f t="shared" si="141"/>
        <v>21:1191</v>
      </c>
      <c r="E1351" s="1" t="str">
        <f t="shared" si="144"/>
        <v>21:0387</v>
      </c>
      <c r="F1351" t="s">
        <v>2360</v>
      </c>
      <c r="G1351" t="s">
        <v>5331</v>
      </c>
      <c r="I1351">
        <v>66.3923877</v>
      </c>
      <c r="J1351">
        <v>-90.025187900000006</v>
      </c>
      <c r="K1351" s="1" t="str">
        <f t="shared" si="142"/>
        <v>Till</v>
      </c>
      <c r="L1351" s="1" t="str">
        <f t="shared" si="143"/>
        <v>Grain Mount: 0.25 – 0.50 mm (carbon coated)</v>
      </c>
      <c r="M1351">
        <v>1</v>
      </c>
      <c r="N1351">
        <v>40.558999999999997</v>
      </c>
      <c r="O1351">
        <v>3.0000000000000001E-3</v>
      </c>
      <c r="P1351">
        <v>1E-3</v>
      </c>
      <c r="R1351">
        <v>2E-3</v>
      </c>
      <c r="T1351">
        <v>47.999000000000002</v>
      </c>
      <c r="U1351">
        <v>2E-3</v>
      </c>
      <c r="V1351">
        <v>0.186</v>
      </c>
      <c r="W1351">
        <v>10.862</v>
      </c>
      <c r="X1351">
        <v>1.7999999999999999E-2</v>
      </c>
      <c r="Y1351">
        <v>0.39100000000000001</v>
      </c>
    </row>
    <row r="1352" spans="1:25" x14ac:dyDescent="0.3">
      <c r="A1352" t="s">
        <v>5332</v>
      </c>
      <c r="B1352" t="s">
        <v>5333</v>
      </c>
      <c r="C1352" t="s">
        <v>5334</v>
      </c>
      <c r="D1352" s="1" t="str">
        <f t="shared" si="141"/>
        <v>21:1191</v>
      </c>
      <c r="E1352" s="1" t="str">
        <f t="shared" si="144"/>
        <v>21:0387</v>
      </c>
      <c r="F1352" t="s">
        <v>5335</v>
      </c>
      <c r="G1352" t="s">
        <v>5336</v>
      </c>
      <c r="I1352">
        <v>66.315990099999993</v>
      </c>
      <c r="J1352">
        <v>-90.292771099999996</v>
      </c>
      <c r="K1352" s="1" t="str">
        <f t="shared" si="142"/>
        <v>Till</v>
      </c>
      <c r="L1352" s="1" t="str">
        <f t="shared" si="143"/>
        <v>Grain Mount: 0.25 – 0.50 mm (carbon coated)</v>
      </c>
      <c r="M1352">
        <v>1</v>
      </c>
      <c r="N1352">
        <v>40.481999999999999</v>
      </c>
      <c r="O1352">
        <v>6.0000000000000001E-3</v>
      </c>
      <c r="P1352">
        <v>3.0000000000000001E-3</v>
      </c>
      <c r="R1352">
        <v>1E-3</v>
      </c>
      <c r="T1352">
        <v>47.381999999999998</v>
      </c>
      <c r="U1352">
        <v>2E-3</v>
      </c>
      <c r="V1352">
        <v>0.217</v>
      </c>
      <c r="W1352">
        <v>11.728999999999999</v>
      </c>
      <c r="X1352">
        <v>1.6E-2</v>
      </c>
      <c r="Y1352">
        <v>0.20300000000000001</v>
      </c>
    </row>
    <row r="1353" spans="1:25" x14ac:dyDescent="0.3">
      <c r="A1353" t="s">
        <v>5337</v>
      </c>
      <c r="B1353" t="s">
        <v>5338</v>
      </c>
      <c r="C1353" t="s">
        <v>5339</v>
      </c>
      <c r="D1353" s="1" t="str">
        <f t="shared" si="141"/>
        <v>21:1191</v>
      </c>
      <c r="E1353" s="1" t="str">
        <f t="shared" si="144"/>
        <v>21:0387</v>
      </c>
      <c r="F1353" t="s">
        <v>2390</v>
      </c>
      <c r="G1353" t="s">
        <v>5340</v>
      </c>
      <c r="I1353">
        <v>66.417786699999994</v>
      </c>
      <c r="J1353">
        <v>-90.467960500000004</v>
      </c>
      <c r="K1353" s="1" t="str">
        <f t="shared" si="142"/>
        <v>Till</v>
      </c>
      <c r="L1353" s="1" t="str">
        <f t="shared" si="143"/>
        <v>Grain Mount: 0.25 – 0.50 mm (carbon coated)</v>
      </c>
      <c r="M1353">
        <v>1</v>
      </c>
      <c r="N1353">
        <v>40.703000000000003</v>
      </c>
      <c r="O1353">
        <v>1E-3</v>
      </c>
      <c r="P1353">
        <v>1E-3</v>
      </c>
      <c r="R1353">
        <v>3.0000000000000001E-3</v>
      </c>
      <c r="T1353">
        <v>48.066000000000003</v>
      </c>
      <c r="U1353">
        <v>1E-3</v>
      </c>
      <c r="V1353">
        <v>0.245</v>
      </c>
      <c r="W1353">
        <v>10.581</v>
      </c>
      <c r="X1353">
        <v>1.9E-2</v>
      </c>
      <c r="Y1353">
        <v>0.23599999999999999</v>
      </c>
    </row>
    <row r="1354" spans="1:25" x14ac:dyDescent="0.3">
      <c r="A1354" t="s">
        <v>5341</v>
      </c>
      <c r="B1354" t="s">
        <v>5342</v>
      </c>
      <c r="C1354" t="s">
        <v>5343</v>
      </c>
      <c r="D1354" s="1" t="str">
        <f t="shared" si="141"/>
        <v>21:1191</v>
      </c>
      <c r="E1354" s="1" t="str">
        <f t="shared" si="144"/>
        <v>21:0387</v>
      </c>
      <c r="F1354" t="s">
        <v>2390</v>
      </c>
      <c r="G1354" t="s">
        <v>5344</v>
      </c>
      <c r="I1354">
        <v>66.417786699999994</v>
      </c>
      <c r="J1354">
        <v>-90.467960500000004</v>
      </c>
      <c r="K1354" s="1" t="str">
        <f t="shared" si="142"/>
        <v>Till</v>
      </c>
      <c r="L1354" s="1" t="str">
        <f t="shared" si="143"/>
        <v>Grain Mount: 0.25 – 0.50 mm (carbon coated)</v>
      </c>
      <c r="M1354">
        <v>1</v>
      </c>
      <c r="N1354">
        <v>40.83</v>
      </c>
      <c r="O1354">
        <v>1E-3</v>
      </c>
      <c r="P1354">
        <v>1E-3</v>
      </c>
      <c r="R1354">
        <v>1E-3</v>
      </c>
      <c r="T1354">
        <v>47.716000000000001</v>
      </c>
      <c r="U1354">
        <v>2E-3</v>
      </c>
      <c r="V1354">
        <v>0.43</v>
      </c>
      <c r="W1354">
        <v>10.701000000000001</v>
      </c>
      <c r="X1354">
        <v>1.7000000000000001E-2</v>
      </c>
      <c r="Y1354">
        <v>0.252</v>
      </c>
    </row>
    <row r="1355" spans="1:25" x14ac:dyDescent="0.3">
      <c r="A1355" t="s">
        <v>5345</v>
      </c>
      <c r="B1355" t="s">
        <v>5346</v>
      </c>
      <c r="C1355" t="s">
        <v>5347</v>
      </c>
      <c r="D1355" s="1" t="str">
        <f t="shared" si="141"/>
        <v>21:1191</v>
      </c>
      <c r="E1355" s="1" t="str">
        <f t="shared" si="144"/>
        <v>21:0387</v>
      </c>
      <c r="F1355" t="s">
        <v>2390</v>
      </c>
      <c r="G1355" t="s">
        <v>5348</v>
      </c>
      <c r="I1355">
        <v>66.417786699999994</v>
      </c>
      <c r="J1355">
        <v>-90.467960500000004</v>
      </c>
      <c r="K1355" s="1" t="str">
        <f t="shared" si="142"/>
        <v>Till</v>
      </c>
      <c r="L1355" s="1" t="str">
        <f t="shared" si="143"/>
        <v>Grain Mount: 0.25 – 0.50 mm (carbon coated)</v>
      </c>
      <c r="M1355">
        <v>1</v>
      </c>
      <c r="N1355">
        <v>40.323999999999998</v>
      </c>
      <c r="O1355">
        <v>1E-3</v>
      </c>
      <c r="P1355">
        <v>1E-3</v>
      </c>
      <c r="R1355">
        <v>3.0000000000000001E-3</v>
      </c>
      <c r="T1355">
        <v>48.085000000000001</v>
      </c>
      <c r="U1355">
        <v>1E-3</v>
      </c>
      <c r="V1355">
        <v>0.255</v>
      </c>
      <c r="W1355">
        <v>10.454000000000001</v>
      </c>
      <c r="X1355">
        <v>1.6E-2</v>
      </c>
      <c r="Y1355">
        <v>0.23699999999999999</v>
      </c>
    </row>
    <row r="1356" spans="1:25" x14ac:dyDescent="0.3">
      <c r="A1356" t="s">
        <v>5349</v>
      </c>
      <c r="B1356" t="s">
        <v>5350</v>
      </c>
      <c r="C1356" t="s">
        <v>5351</v>
      </c>
      <c r="D1356" s="1" t="str">
        <f t="shared" si="141"/>
        <v>21:1191</v>
      </c>
      <c r="E1356" s="1" t="str">
        <f t="shared" si="144"/>
        <v>21:0387</v>
      </c>
      <c r="F1356" t="s">
        <v>2390</v>
      </c>
      <c r="G1356" t="s">
        <v>5352</v>
      </c>
      <c r="I1356">
        <v>66.417786699999994</v>
      </c>
      <c r="J1356">
        <v>-90.467960500000004</v>
      </c>
      <c r="K1356" s="1" t="str">
        <f t="shared" si="142"/>
        <v>Till</v>
      </c>
      <c r="L1356" s="1" t="str">
        <f t="shared" si="143"/>
        <v>Grain Mount: 0.25 – 0.50 mm (carbon coated)</v>
      </c>
      <c r="M1356">
        <v>1</v>
      </c>
      <c r="N1356">
        <v>40.804000000000002</v>
      </c>
      <c r="O1356">
        <v>8.9999999999999993E-3</v>
      </c>
      <c r="P1356">
        <v>1E-3</v>
      </c>
      <c r="R1356">
        <v>1E-3</v>
      </c>
      <c r="T1356">
        <v>48.375</v>
      </c>
      <c r="U1356">
        <v>1E-3</v>
      </c>
      <c r="V1356">
        <v>0.23799999999999999</v>
      </c>
      <c r="W1356">
        <v>10.489000000000001</v>
      </c>
      <c r="X1356">
        <v>0.02</v>
      </c>
      <c r="Y1356">
        <v>0.26800000000000002</v>
      </c>
    </row>
    <row r="1357" spans="1:25" x14ac:dyDescent="0.3">
      <c r="A1357" t="s">
        <v>5353</v>
      </c>
      <c r="B1357" t="s">
        <v>5354</v>
      </c>
      <c r="C1357" t="s">
        <v>5355</v>
      </c>
      <c r="D1357" s="1" t="str">
        <f t="shared" si="141"/>
        <v>21:1191</v>
      </c>
      <c r="E1357" s="1" t="str">
        <f t="shared" si="144"/>
        <v>21:0387</v>
      </c>
      <c r="F1357" t="s">
        <v>2390</v>
      </c>
      <c r="G1357" t="s">
        <v>5356</v>
      </c>
      <c r="I1357">
        <v>66.417786699999994</v>
      </c>
      <c r="J1357">
        <v>-90.467960500000004</v>
      </c>
      <c r="K1357" s="1" t="str">
        <f t="shared" si="142"/>
        <v>Till</v>
      </c>
      <c r="L1357" s="1" t="str">
        <f t="shared" si="143"/>
        <v>Grain Mount: 0.25 – 0.50 mm (carbon coated)</v>
      </c>
      <c r="M1357">
        <v>1</v>
      </c>
      <c r="N1357">
        <v>40.499000000000002</v>
      </c>
      <c r="O1357">
        <v>1E-3</v>
      </c>
      <c r="P1357">
        <v>3.0000000000000001E-3</v>
      </c>
      <c r="R1357">
        <v>1E-3</v>
      </c>
      <c r="T1357">
        <v>48.51</v>
      </c>
      <c r="U1357">
        <v>1E-3</v>
      </c>
      <c r="V1357">
        <v>0.22800000000000001</v>
      </c>
      <c r="W1357">
        <v>10.103</v>
      </c>
      <c r="X1357">
        <v>1.7000000000000001E-2</v>
      </c>
      <c r="Y1357">
        <v>0.26100000000000001</v>
      </c>
    </row>
    <row r="1358" spans="1:25" x14ac:dyDescent="0.3">
      <c r="A1358" t="s">
        <v>5357</v>
      </c>
      <c r="B1358" t="s">
        <v>5358</v>
      </c>
      <c r="C1358" t="s">
        <v>5359</v>
      </c>
      <c r="D1358" s="1" t="str">
        <f t="shared" si="141"/>
        <v>21:1191</v>
      </c>
      <c r="E1358" s="1" t="str">
        <f t="shared" si="144"/>
        <v>21:0387</v>
      </c>
      <c r="F1358" t="s">
        <v>2390</v>
      </c>
      <c r="G1358" t="s">
        <v>5360</v>
      </c>
      <c r="I1358">
        <v>66.417786699999994</v>
      </c>
      <c r="J1358">
        <v>-90.467960500000004</v>
      </c>
      <c r="K1358" s="1" t="str">
        <f t="shared" si="142"/>
        <v>Till</v>
      </c>
      <c r="L1358" s="1" t="str">
        <f t="shared" si="143"/>
        <v>Grain Mount: 0.25 – 0.50 mm (carbon coated)</v>
      </c>
      <c r="M1358">
        <v>1</v>
      </c>
      <c r="N1358">
        <v>40.65</v>
      </c>
      <c r="O1358">
        <v>4.0000000000000001E-3</v>
      </c>
      <c r="P1358">
        <v>1E-3</v>
      </c>
      <c r="R1358">
        <v>1E-3</v>
      </c>
      <c r="T1358">
        <v>48.652999999999999</v>
      </c>
      <c r="U1358">
        <v>1E-3</v>
      </c>
      <c r="V1358">
        <v>0.35399999999999998</v>
      </c>
      <c r="W1358">
        <v>10.122</v>
      </c>
      <c r="X1358">
        <v>1.7999999999999999E-2</v>
      </c>
      <c r="Y1358">
        <v>0.253</v>
      </c>
    </row>
    <row r="1359" spans="1:25" x14ac:dyDescent="0.3">
      <c r="A1359" t="s">
        <v>5361</v>
      </c>
      <c r="B1359" t="s">
        <v>5362</v>
      </c>
      <c r="C1359" t="s">
        <v>5363</v>
      </c>
      <c r="D1359" s="1" t="str">
        <f t="shared" si="141"/>
        <v>21:1191</v>
      </c>
      <c r="E1359" s="1" t="str">
        <f t="shared" si="144"/>
        <v>21:0387</v>
      </c>
      <c r="F1359" t="s">
        <v>2390</v>
      </c>
      <c r="G1359" t="s">
        <v>5364</v>
      </c>
      <c r="I1359">
        <v>66.417786699999994</v>
      </c>
      <c r="J1359">
        <v>-90.467960500000004</v>
      </c>
      <c r="K1359" s="1" t="str">
        <f t="shared" si="142"/>
        <v>Till</v>
      </c>
      <c r="L1359" s="1" t="str">
        <f t="shared" si="143"/>
        <v>Grain Mount: 0.25 – 0.50 mm (carbon coated)</v>
      </c>
      <c r="M1359">
        <v>1</v>
      </c>
      <c r="N1359">
        <v>40.628999999999998</v>
      </c>
      <c r="O1359">
        <v>1E-3</v>
      </c>
      <c r="P1359">
        <v>2E-3</v>
      </c>
      <c r="R1359">
        <v>6.0000000000000001E-3</v>
      </c>
      <c r="T1359">
        <v>47.146999999999998</v>
      </c>
      <c r="U1359">
        <v>1E-3</v>
      </c>
      <c r="V1359">
        <v>0.26</v>
      </c>
      <c r="W1359">
        <v>11.952</v>
      </c>
      <c r="X1359">
        <v>1.7000000000000001E-2</v>
      </c>
      <c r="Y1359">
        <v>0.19700000000000001</v>
      </c>
    </row>
    <row r="1360" spans="1:25" x14ac:dyDescent="0.3">
      <c r="A1360" t="s">
        <v>5365</v>
      </c>
      <c r="B1360" t="s">
        <v>5366</v>
      </c>
      <c r="C1360" t="s">
        <v>5367</v>
      </c>
      <c r="D1360" s="1" t="str">
        <f t="shared" si="141"/>
        <v>21:1191</v>
      </c>
      <c r="E1360" s="1" t="str">
        <f t="shared" si="144"/>
        <v>21:0387</v>
      </c>
      <c r="F1360" t="s">
        <v>2390</v>
      </c>
      <c r="G1360" t="s">
        <v>5368</v>
      </c>
      <c r="I1360">
        <v>66.417786699999994</v>
      </c>
      <c r="J1360">
        <v>-90.467960500000004</v>
      </c>
      <c r="K1360" s="1" t="str">
        <f t="shared" si="142"/>
        <v>Till</v>
      </c>
      <c r="L1360" s="1" t="str">
        <f t="shared" si="143"/>
        <v>Grain Mount: 0.25 – 0.50 mm (carbon coated)</v>
      </c>
      <c r="M1360">
        <v>1</v>
      </c>
      <c r="N1360">
        <v>40.777000000000001</v>
      </c>
      <c r="O1360">
        <v>1E-3</v>
      </c>
      <c r="P1360">
        <v>2E-3</v>
      </c>
      <c r="R1360">
        <v>5.0000000000000001E-3</v>
      </c>
      <c r="T1360">
        <v>48.402999999999999</v>
      </c>
      <c r="U1360">
        <v>1E-3</v>
      </c>
      <c r="V1360">
        <v>0.24</v>
      </c>
      <c r="W1360">
        <v>10.353</v>
      </c>
      <c r="X1360">
        <v>2.1000000000000001E-2</v>
      </c>
      <c r="Y1360">
        <v>0.26300000000000001</v>
      </c>
    </row>
    <row r="1361" spans="1:25" x14ac:dyDescent="0.3">
      <c r="A1361" t="s">
        <v>5369</v>
      </c>
      <c r="B1361" t="s">
        <v>5370</v>
      </c>
      <c r="C1361" t="s">
        <v>5371</v>
      </c>
      <c r="D1361" s="1" t="str">
        <f t="shared" si="141"/>
        <v>21:1191</v>
      </c>
      <c r="E1361" s="1" t="str">
        <f t="shared" si="144"/>
        <v>21:0387</v>
      </c>
      <c r="F1361" t="s">
        <v>2390</v>
      </c>
      <c r="G1361" t="s">
        <v>5372</v>
      </c>
      <c r="I1361">
        <v>66.417786699999994</v>
      </c>
      <c r="J1361">
        <v>-90.467960500000004</v>
      </c>
      <c r="K1361" s="1" t="str">
        <f t="shared" si="142"/>
        <v>Till</v>
      </c>
      <c r="L1361" s="1" t="str">
        <f t="shared" si="143"/>
        <v>Grain Mount: 0.25 – 0.50 mm (carbon coated)</v>
      </c>
      <c r="M1361">
        <v>1</v>
      </c>
      <c r="N1361">
        <v>40.546999999999997</v>
      </c>
      <c r="O1361">
        <v>3.0000000000000001E-3</v>
      </c>
      <c r="P1361">
        <v>1E-3</v>
      </c>
      <c r="R1361">
        <v>1E-3</v>
      </c>
      <c r="T1361">
        <v>49.052</v>
      </c>
      <c r="U1361">
        <v>1E-3</v>
      </c>
      <c r="V1361">
        <v>0.21199999999999999</v>
      </c>
      <c r="W1361">
        <v>9.1910000000000007</v>
      </c>
      <c r="X1361">
        <v>1.4999999999999999E-2</v>
      </c>
      <c r="Y1361">
        <v>0.32</v>
      </c>
    </row>
    <row r="1362" spans="1:25" x14ac:dyDescent="0.3">
      <c r="A1362" t="s">
        <v>5373</v>
      </c>
      <c r="B1362" t="s">
        <v>5374</v>
      </c>
      <c r="C1362" t="s">
        <v>5375</v>
      </c>
      <c r="D1362" s="1" t="str">
        <f t="shared" si="141"/>
        <v>21:1191</v>
      </c>
      <c r="E1362" s="1" t="str">
        <f t="shared" si="144"/>
        <v>21:0387</v>
      </c>
      <c r="F1362" t="s">
        <v>2390</v>
      </c>
      <c r="G1362" t="s">
        <v>5376</v>
      </c>
      <c r="I1362">
        <v>66.417786699999994</v>
      </c>
      <c r="J1362">
        <v>-90.467960500000004</v>
      </c>
      <c r="K1362" s="1" t="str">
        <f t="shared" si="142"/>
        <v>Till</v>
      </c>
      <c r="L1362" s="1" t="str">
        <f t="shared" si="143"/>
        <v>Grain Mount: 0.25 – 0.50 mm (carbon coated)</v>
      </c>
      <c r="M1362">
        <v>1</v>
      </c>
      <c r="N1362">
        <v>40.478000000000002</v>
      </c>
      <c r="O1362">
        <v>7.0000000000000001E-3</v>
      </c>
      <c r="P1362">
        <v>4.0000000000000001E-3</v>
      </c>
      <c r="R1362">
        <v>5.0000000000000001E-3</v>
      </c>
      <c r="T1362">
        <v>48.026000000000003</v>
      </c>
      <c r="U1362">
        <v>7.0000000000000001E-3</v>
      </c>
      <c r="V1362">
        <v>0.249</v>
      </c>
      <c r="W1362">
        <v>10.538</v>
      </c>
      <c r="X1362">
        <v>2.5999999999999999E-2</v>
      </c>
      <c r="Y1362">
        <v>0.26100000000000001</v>
      </c>
    </row>
    <row r="1363" spans="1:25" x14ac:dyDescent="0.3">
      <c r="A1363" t="s">
        <v>5377</v>
      </c>
      <c r="B1363" t="s">
        <v>5378</v>
      </c>
      <c r="C1363" t="s">
        <v>5379</v>
      </c>
      <c r="D1363" s="1" t="str">
        <f t="shared" si="141"/>
        <v>21:1191</v>
      </c>
      <c r="E1363" s="1" t="str">
        <f t="shared" si="144"/>
        <v>21:0387</v>
      </c>
      <c r="F1363" t="s">
        <v>2390</v>
      </c>
      <c r="G1363" t="s">
        <v>5380</v>
      </c>
      <c r="I1363">
        <v>66.417786699999994</v>
      </c>
      <c r="J1363">
        <v>-90.467960500000004</v>
      </c>
      <c r="K1363" s="1" t="str">
        <f t="shared" si="142"/>
        <v>Till</v>
      </c>
      <c r="L1363" s="1" t="str">
        <f t="shared" si="143"/>
        <v>Grain Mount: 0.25 – 0.50 mm (carbon coated)</v>
      </c>
      <c r="M1363">
        <v>1</v>
      </c>
      <c r="N1363">
        <v>40.659999999999997</v>
      </c>
      <c r="O1363">
        <v>1E-3</v>
      </c>
      <c r="P1363">
        <v>1E-3</v>
      </c>
      <c r="R1363">
        <v>3.0000000000000001E-3</v>
      </c>
      <c r="T1363">
        <v>48.914999999999999</v>
      </c>
      <c r="U1363">
        <v>1E-3</v>
      </c>
      <c r="V1363">
        <v>0.24399999999999999</v>
      </c>
      <c r="W1363">
        <v>9.7539999999999996</v>
      </c>
      <c r="X1363">
        <v>1.6E-2</v>
      </c>
      <c r="Y1363">
        <v>0.30599999999999999</v>
      </c>
    </row>
    <row r="1364" spans="1:25" x14ac:dyDescent="0.3">
      <c r="A1364" t="s">
        <v>5381</v>
      </c>
      <c r="B1364" t="s">
        <v>5382</v>
      </c>
      <c r="C1364" t="s">
        <v>5383</v>
      </c>
      <c r="D1364" s="1" t="str">
        <f t="shared" si="141"/>
        <v>21:1191</v>
      </c>
      <c r="E1364" s="1" t="str">
        <f t="shared" si="144"/>
        <v>21:0387</v>
      </c>
      <c r="F1364" t="s">
        <v>2390</v>
      </c>
      <c r="G1364" t="s">
        <v>5384</v>
      </c>
      <c r="I1364">
        <v>66.417786699999994</v>
      </c>
      <c r="J1364">
        <v>-90.467960500000004</v>
      </c>
      <c r="K1364" s="1" t="str">
        <f t="shared" si="142"/>
        <v>Till</v>
      </c>
      <c r="L1364" s="1" t="str">
        <f t="shared" si="143"/>
        <v>Grain Mount: 0.25 – 0.50 mm (carbon coated)</v>
      </c>
      <c r="M1364">
        <v>1</v>
      </c>
      <c r="N1364">
        <v>40.448</v>
      </c>
      <c r="O1364">
        <v>1E-3</v>
      </c>
      <c r="P1364">
        <v>1E-3</v>
      </c>
      <c r="R1364">
        <v>5.0000000000000001E-3</v>
      </c>
      <c r="T1364">
        <v>47.304000000000002</v>
      </c>
      <c r="U1364">
        <v>1E-3</v>
      </c>
      <c r="V1364">
        <v>0.26700000000000002</v>
      </c>
      <c r="W1364">
        <v>11.8</v>
      </c>
      <c r="X1364">
        <v>1.0999999999999999E-2</v>
      </c>
      <c r="Y1364">
        <v>0.24099999999999999</v>
      </c>
    </row>
    <row r="1365" spans="1:25" x14ac:dyDescent="0.3">
      <c r="A1365" t="s">
        <v>5385</v>
      </c>
      <c r="B1365" t="s">
        <v>5386</v>
      </c>
      <c r="C1365" t="s">
        <v>5387</v>
      </c>
      <c r="D1365" s="1" t="str">
        <f t="shared" si="141"/>
        <v>21:1191</v>
      </c>
      <c r="E1365" s="1" t="str">
        <f t="shared" si="144"/>
        <v>21:0387</v>
      </c>
      <c r="F1365" t="s">
        <v>2390</v>
      </c>
      <c r="G1365" t="s">
        <v>5388</v>
      </c>
      <c r="I1365">
        <v>66.417786699999994</v>
      </c>
      <c r="J1365">
        <v>-90.467960500000004</v>
      </c>
      <c r="K1365" s="1" t="str">
        <f t="shared" si="142"/>
        <v>Till</v>
      </c>
      <c r="L1365" s="1" t="str">
        <f t="shared" si="143"/>
        <v>Grain Mount: 0.25 – 0.50 mm (carbon coated)</v>
      </c>
      <c r="M1365">
        <v>1</v>
      </c>
      <c r="N1365">
        <v>40.780999999999999</v>
      </c>
      <c r="O1365">
        <v>1E-3</v>
      </c>
      <c r="P1365">
        <v>1E-3</v>
      </c>
      <c r="R1365">
        <v>1E-3</v>
      </c>
      <c r="T1365">
        <v>48.488</v>
      </c>
      <c r="U1365">
        <v>2E-3</v>
      </c>
      <c r="V1365">
        <v>0.27400000000000002</v>
      </c>
      <c r="W1365">
        <v>10.331</v>
      </c>
      <c r="X1365">
        <v>1.4E-2</v>
      </c>
      <c r="Y1365">
        <v>0.25800000000000001</v>
      </c>
    </row>
    <row r="1366" spans="1:25" x14ac:dyDescent="0.3">
      <c r="A1366" t="s">
        <v>5389</v>
      </c>
      <c r="B1366" t="s">
        <v>5390</v>
      </c>
      <c r="C1366" t="s">
        <v>5391</v>
      </c>
      <c r="D1366" s="1" t="str">
        <f t="shared" si="141"/>
        <v>21:1191</v>
      </c>
      <c r="E1366" s="1" t="str">
        <f t="shared" si="144"/>
        <v>21:0387</v>
      </c>
      <c r="F1366" t="s">
        <v>2390</v>
      </c>
      <c r="G1366" t="s">
        <v>5392</v>
      </c>
      <c r="I1366">
        <v>66.417786699999994</v>
      </c>
      <c r="J1366">
        <v>-90.467960500000004</v>
      </c>
      <c r="K1366" s="1" t="str">
        <f t="shared" si="142"/>
        <v>Till</v>
      </c>
      <c r="L1366" s="1" t="str">
        <f t="shared" si="143"/>
        <v>Grain Mount: 0.25 – 0.50 mm (carbon coated)</v>
      </c>
      <c r="M1366">
        <v>1</v>
      </c>
      <c r="N1366">
        <v>40.613</v>
      </c>
      <c r="O1366">
        <v>5.0000000000000001E-3</v>
      </c>
      <c r="P1366">
        <v>1E-3</v>
      </c>
      <c r="R1366">
        <v>1E-3</v>
      </c>
      <c r="T1366">
        <v>48.076999999999998</v>
      </c>
      <c r="U1366">
        <v>1E-3</v>
      </c>
      <c r="V1366">
        <v>0.252</v>
      </c>
      <c r="W1366">
        <v>10.343</v>
      </c>
      <c r="X1366">
        <v>1.7000000000000001E-2</v>
      </c>
      <c r="Y1366">
        <v>0.245</v>
      </c>
    </row>
    <row r="1367" spans="1:25" x14ac:dyDescent="0.3">
      <c r="A1367" t="s">
        <v>5393</v>
      </c>
      <c r="B1367" t="s">
        <v>5394</v>
      </c>
      <c r="C1367" t="s">
        <v>5395</v>
      </c>
      <c r="D1367" s="1" t="str">
        <f t="shared" si="141"/>
        <v>21:1191</v>
      </c>
      <c r="E1367" s="1" t="str">
        <f t="shared" si="144"/>
        <v>21:0387</v>
      </c>
      <c r="F1367" t="s">
        <v>2390</v>
      </c>
      <c r="G1367" t="s">
        <v>5396</v>
      </c>
      <c r="I1367">
        <v>66.417786699999994</v>
      </c>
      <c r="J1367">
        <v>-90.467960500000004</v>
      </c>
      <c r="K1367" s="1" t="str">
        <f t="shared" si="142"/>
        <v>Till</v>
      </c>
      <c r="L1367" s="1" t="str">
        <f t="shared" si="143"/>
        <v>Grain Mount: 0.25 – 0.50 mm (carbon coated)</v>
      </c>
      <c r="M1367">
        <v>1</v>
      </c>
      <c r="N1367">
        <v>40.712000000000003</v>
      </c>
      <c r="O1367">
        <v>1E-3</v>
      </c>
      <c r="P1367">
        <v>1E-3</v>
      </c>
      <c r="R1367">
        <v>1E-3</v>
      </c>
      <c r="T1367">
        <v>48.228999999999999</v>
      </c>
      <c r="U1367">
        <v>1E-3</v>
      </c>
      <c r="V1367">
        <v>0.32700000000000001</v>
      </c>
      <c r="W1367">
        <v>10.454000000000001</v>
      </c>
      <c r="X1367">
        <v>1.7000000000000001E-2</v>
      </c>
      <c r="Y1367">
        <v>0.14599999999999999</v>
      </c>
    </row>
    <row r="1368" spans="1:25" x14ac:dyDescent="0.3">
      <c r="A1368" t="s">
        <v>5397</v>
      </c>
      <c r="B1368" t="s">
        <v>5398</v>
      </c>
      <c r="C1368" t="s">
        <v>5399</v>
      </c>
      <c r="D1368" s="1" t="str">
        <f t="shared" si="141"/>
        <v>21:1191</v>
      </c>
      <c r="E1368" s="1" t="str">
        <f t="shared" si="144"/>
        <v>21:0387</v>
      </c>
      <c r="F1368" t="s">
        <v>2390</v>
      </c>
      <c r="G1368" t="s">
        <v>5400</v>
      </c>
      <c r="I1368">
        <v>66.417786699999994</v>
      </c>
      <c r="J1368">
        <v>-90.467960500000004</v>
      </c>
      <c r="K1368" s="1" t="str">
        <f t="shared" si="142"/>
        <v>Till</v>
      </c>
      <c r="L1368" s="1" t="str">
        <f t="shared" si="143"/>
        <v>Grain Mount: 0.25 – 0.50 mm (carbon coated)</v>
      </c>
      <c r="M1368">
        <v>1</v>
      </c>
      <c r="N1368">
        <v>40.579000000000001</v>
      </c>
      <c r="O1368">
        <v>3.0000000000000001E-3</v>
      </c>
      <c r="P1368">
        <v>1E-3</v>
      </c>
      <c r="R1368">
        <v>1E-3</v>
      </c>
      <c r="T1368">
        <v>48.253</v>
      </c>
      <c r="U1368">
        <v>1E-3</v>
      </c>
      <c r="V1368">
        <v>0.246</v>
      </c>
      <c r="W1368">
        <v>10.387</v>
      </c>
      <c r="X1368">
        <v>2.3E-2</v>
      </c>
      <c r="Y1368">
        <v>0.29599999999999999</v>
      </c>
    </row>
    <row r="1369" spans="1:25" x14ac:dyDescent="0.3">
      <c r="A1369" t="s">
        <v>5401</v>
      </c>
      <c r="B1369" t="s">
        <v>5402</v>
      </c>
      <c r="C1369" t="s">
        <v>5403</v>
      </c>
      <c r="D1369" s="1" t="str">
        <f t="shared" si="141"/>
        <v>21:1191</v>
      </c>
      <c r="E1369" s="1" t="str">
        <f t="shared" si="144"/>
        <v>21:0387</v>
      </c>
      <c r="F1369" t="s">
        <v>2390</v>
      </c>
      <c r="G1369" t="s">
        <v>5404</v>
      </c>
      <c r="I1369">
        <v>66.417786699999994</v>
      </c>
      <c r="J1369">
        <v>-90.467960500000004</v>
      </c>
      <c r="K1369" s="1" t="str">
        <f t="shared" si="142"/>
        <v>Till</v>
      </c>
      <c r="L1369" s="1" t="str">
        <f t="shared" si="143"/>
        <v>Grain Mount: 0.25 – 0.50 mm (carbon coated)</v>
      </c>
      <c r="M1369">
        <v>1</v>
      </c>
      <c r="N1369">
        <v>40.658999999999999</v>
      </c>
      <c r="O1369">
        <v>4.0000000000000001E-3</v>
      </c>
      <c r="P1369">
        <v>1E-3</v>
      </c>
      <c r="R1369">
        <v>3.0000000000000001E-3</v>
      </c>
      <c r="T1369">
        <v>48.314</v>
      </c>
      <c r="U1369">
        <v>2E-3</v>
      </c>
      <c r="V1369">
        <v>0.21299999999999999</v>
      </c>
      <c r="W1369">
        <v>10.436</v>
      </c>
      <c r="X1369">
        <v>1.2999999999999999E-2</v>
      </c>
      <c r="Y1369">
        <v>0.33100000000000002</v>
      </c>
    </row>
    <row r="1370" spans="1:25" x14ac:dyDescent="0.3">
      <c r="A1370" t="s">
        <v>5405</v>
      </c>
      <c r="B1370" t="s">
        <v>5406</v>
      </c>
      <c r="C1370" t="s">
        <v>5407</v>
      </c>
      <c r="D1370" s="1" t="str">
        <f t="shared" si="141"/>
        <v>21:1191</v>
      </c>
      <c r="E1370" s="1" t="str">
        <f t="shared" si="144"/>
        <v>21:0387</v>
      </c>
      <c r="F1370" t="s">
        <v>2390</v>
      </c>
      <c r="G1370" t="s">
        <v>5408</v>
      </c>
      <c r="I1370">
        <v>66.417786699999994</v>
      </c>
      <c r="J1370">
        <v>-90.467960500000004</v>
      </c>
      <c r="K1370" s="1" t="str">
        <f t="shared" si="142"/>
        <v>Till</v>
      </c>
      <c r="L1370" s="1" t="str">
        <f t="shared" si="143"/>
        <v>Grain Mount: 0.25 – 0.50 mm (carbon coated)</v>
      </c>
      <c r="M1370">
        <v>1</v>
      </c>
      <c r="N1370">
        <v>40.645000000000003</v>
      </c>
      <c r="O1370">
        <v>2E-3</v>
      </c>
      <c r="P1370">
        <v>1E-3</v>
      </c>
      <c r="R1370">
        <v>1E-3</v>
      </c>
      <c r="T1370">
        <v>48.923000000000002</v>
      </c>
      <c r="U1370">
        <v>5.0000000000000001E-3</v>
      </c>
      <c r="V1370">
        <v>0.219</v>
      </c>
      <c r="W1370">
        <v>9.3670000000000009</v>
      </c>
      <c r="X1370">
        <v>1.4999999999999999E-2</v>
      </c>
      <c r="Y1370">
        <v>0.311</v>
      </c>
    </row>
    <row r="1371" spans="1:25" x14ac:dyDescent="0.3">
      <c r="A1371" t="s">
        <v>5409</v>
      </c>
      <c r="B1371" t="s">
        <v>5410</v>
      </c>
      <c r="C1371" t="s">
        <v>5411</v>
      </c>
      <c r="D1371" s="1" t="str">
        <f t="shared" si="141"/>
        <v>21:1191</v>
      </c>
      <c r="E1371" s="1" t="str">
        <f t="shared" si="144"/>
        <v>21:0387</v>
      </c>
      <c r="F1371" t="s">
        <v>2390</v>
      </c>
      <c r="G1371" t="s">
        <v>5412</v>
      </c>
      <c r="I1371">
        <v>66.417786699999994</v>
      </c>
      <c r="J1371">
        <v>-90.467960500000004</v>
      </c>
      <c r="K1371" s="1" t="str">
        <f t="shared" si="142"/>
        <v>Till</v>
      </c>
      <c r="L1371" s="1" t="str">
        <f t="shared" si="143"/>
        <v>Grain Mount: 0.25 – 0.50 mm (carbon coated)</v>
      </c>
      <c r="M1371">
        <v>1</v>
      </c>
      <c r="N1371">
        <v>40.798999999999999</v>
      </c>
      <c r="O1371">
        <v>3.0000000000000001E-3</v>
      </c>
      <c r="P1371">
        <v>1E-3</v>
      </c>
      <c r="R1371">
        <v>2E-3</v>
      </c>
      <c r="T1371">
        <v>48.423000000000002</v>
      </c>
      <c r="U1371">
        <v>1E-3</v>
      </c>
      <c r="V1371">
        <v>0.24299999999999999</v>
      </c>
      <c r="W1371">
        <v>10.462</v>
      </c>
      <c r="X1371">
        <v>2.5999999999999999E-2</v>
      </c>
      <c r="Y1371">
        <v>0.25800000000000001</v>
      </c>
    </row>
    <row r="1372" spans="1:25" x14ac:dyDescent="0.3">
      <c r="A1372" t="s">
        <v>5413</v>
      </c>
      <c r="B1372" t="s">
        <v>5414</v>
      </c>
      <c r="C1372" t="s">
        <v>5415</v>
      </c>
      <c r="D1372" s="1" t="str">
        <f t="shared" si="141"/>
        <v>21:1191</v>
      </c>
      <c r="E1372" s="1" t="str">
        <f t="shared" si="144"/>
        <v>21:0387</v>
      </c>
      <c r="F1372" t="s">
        <v>2390</v>
      </c>
      <c r="G1372" t="s">
        <v>5416</v>
      </c>
      <c r="I1372">
        <v>66.417786699999994</v>
      </c>
      <c r="J1372">
        <v>-90.467960500000004</v>
      </c>
      <c r="K1372" s="1" t="str">
        <f t="shared" si="142"/>
        <v>Till</v>
      </c>
      <c r="L1372" s="1" t="str">
        <f t="shared" si="143"/>
        <v>Grain Mount: 0.25 – 0.50 mm (carbon coated)</v>
      </c>
      <c r="M1372">
        <v>1</v>
      </c>
      <c r="N1372">
        <v>40.58</v>
      </c>
      <c r="O1372">
        <v>1E-3</v>
      </c>
      <c r="P1372">
        <v>1E-3</v>
      </c>
      <c r="R1372">
        <v>5.0000000000000001E-3</v>
      </c>
      <c r="T1372">
        <v>48.259</v>
      </c>
      <c r="U1372">
        <v>3.0000000000000001E-3</v>
      </c>
      <c r="V1372">
        <v>0.248</v>
      </c>
      <c r="W1372">
        <v>10.518000000000001</v>
      </c>
      <c r="X1372">
        <v>2.3E-2</v>
      </c>
      <c r="Y1372">
        <v>0.25600000000000001</v>
      </c>
    </row>
    <row r="1373" spans="1:25" x14ac:dyDescent="0.3">
      <c r="A1373" t="s">
        <v>5417</v>
      </c>
      <c r="B1373" t="s">
        <v>5418</v>
      </c>
      <c r="C1373" t="s">
        <v>5419</v>
      </c>
      <c r="D1373" s="1" t="str">
        <f t="shared" si="141"/>
        <v>21:1191</v>
      </c>
      <c r="E1373" s="1" t="str">
        <f t="shared" si="144"/>
        <v>21:0387</v>
      </c>
      <c r="F1373" t="s">
        <v>2390</v>
      </c>
      <c r="G1373" t="s">
        <v>5420</v>
      </c>
      <c r="I1373">
        <v>66.417786699999994</v>
      </c>
      <c r="J1373">
        <v>-90.467960500000004</v>
      </c>
      <c r="K1373" s="1" t="str">
        <f t="shared" si="142"/>
        <v>Till</v>
      </c>
      <c r="L1373" s="1" t="str">
        <f t="shared" si="143"/>
        <v>Grain Mount: 0.25 – 0.50 mm (carbon coated)</v>
      </c>
      <c r="M1373">
        <v>1</v>
      </c>
      <c r="N1373">
        <v>40.671999999999997</v>
      </c>
      <c r="O1373">
        <v>2E-3</v>
      </c>
      <c r="P1373">
        <v>1E-3</v>
      </c>
      <c r="R1373">
        <v>3.0000000000000001E-3</v>
      </c>
      <c r="T1373">
        <v>47.93</v>
      </c>
      <c r="U1373">
        <v>1E-3</v>
      </c>
      <c r="V1373">
        <v>0.28799999999999998</v>
      </c>
      <c r="W1373">
        <v>10.673</v>
      </c>
      <c r="X1373">
        <v>1.4E-2</v>
      </c>
      <c r="Y1373">
        <v>0.253</v>
      </c>
    </row>
    <row r="1374" spans="1:25" x14ac:dyDescent="0.3">
      <c r="A1374" t="s">
        <v>5421</v>
      </c>
      <c r="B1374" t="s">
        <v>5422</v>
      </c>
      <c r="C1374" t="s">
        <v>5423</v>
      </c>
      <c r="D1374" s="1" t="str">
        <f t="shared" si="141"/>
        <v>21:1191</v>
      </c>
      <c r="E1374" s="1" t="str">
        <f t="shared" si="144"/>
        <v>21:0387</v>
      </c>
      <c r="F1374" t="s">
        <v>2390</v>
      </c>
      <c r="G1374" t="s">
        <v>5424</v>
      </c>
      <c r="I1374">
        <v>66.417786699999994</v>
      </c>
      <c r="J1374">
        <v>-90.467960500000004</v>
      </c>
      <c r="K1374" s="1" t="str">
        <f t="shared" si="142"/>
        <v>Till</v>
      </c>
      <c r="L1374" s="1" t="str">
        <f t="shared" ref="L1374:L1379" si="145">HYPERLINK("http://geochem.nrcan.gc.ca/cdogs/content/kwd/kwd080108_e.htm", "Grain Mount: 0.50 – 1.00 mm (carbon coated)")</f>
        <v>Grain Mount: 0.50 – 1.00 mm (carbon coated)</v>
      </c>
      <c r="M1374">
        <v>1</v>
      </c>
      <c r="N1374">
        <v>40.844000000000001</v>
      </c>
      <c r="O1374">
        <v>1E-3</v>
      </c>
      <c r="P1374">
        <v>1E-3</v>
      </c>
      <c r="R1374">
        <v>1E-3</v>
      </c>
      <c r="T1374">
        <v>48.441000000000003</v>
      </c>
      <c r="U1374">
        <v>1E-3</v>
      </c>
      <c r="V1374">
        <v>0.23799999999999999</v>
      </c>
      <c r="W1374">
        <v>10.185</v>
      </c>
      <c r="X1374">
        <v>1.7000000000000001E-2</v>
      </c>
      <c r="Y1374">
        <v>0.26800000000000002</v>
      </c>
    </row>
    <row r="1375" spans="1:25" x14ac:dyDescent="0.3">
      <c r="A1375" t="s">
        <v>5425</v>
      </c>
      <c r="B1375" t="s">
        <v>5426</v>
      </c>
      <c r="C1375" t="s">
        <v>5427</v>
      </c>
      <c r="D1375" s="1" t="str">
        <f t="shared" si="141"/>
        <v>21:1191</v>
      </c>
      <c r="E1375" s="1" t="str">
        <f t="shared" si="144"/>
        <v>21:0387</v>
      </c>
      <c r="F1375" t="s">
        <v>2390</v>
      </c>
      <c r="G1375" t="s">
        <v>5428</v>
      </c>
      <c r="I1375">
        <v>66.417786699999994</v>
      </c>
      <c r="J1375">
        <v>-90.467960500000004</v>
      </c>
      <c r="K1375" s="1" t="str">
        <f t="shared" si="142"/>
        <v>Till</v>
      </c>
      <c r="L1375" s="1" t="str">
        <f t="shared" si="145"/>
        <v>Grain Mount: 0.50 – 1.00 mm (carbon coated)</v>
      </c>
      <c r="M1375">
        <v>1</v>
      </c>
      <c r="N1375">
        <v>40.609000000000002</v>
      </c>
      <c r="O1375">
        <v>1E-3</v>
      </c>
      <c r="P1375">
        <v>1E-3</v>
      </c>
      <c r="R1375">
        <v>1E-3</v>
      </c>
      <c r="T1375">
        <v>48.146999999999998</v>
      </c>
      <c r="U1375">
        <v>5.0000000000000001E-3</v>
      </c>
      <c r="V1375">
        <v>0.20100000000000001</v>
      </c>
      <c r="W1375">
        <v>10.417999999999999</v>
      </c>
      <c r="X1375">
        <v>1.4E-2</v>
      </c>
      <c r="Y1375">
        <v>0.33100000000000002</v>
      </c>
    </row>
    <row r="1376" spans="1:25" x14ac:dyDescent="0.3">
      <c r="A1376" t="s">
        <v>5429</v>
      </c>
      <c r="B1376" t="s">
        <v>5430</v>
      </c>
      <c r="C1376" t="s">
        <v>5431</v>
      </c>
      <c r="D1376" s="1" t="str">
        <f t="shared" si="141"/>
        <v>21:1191</v>
      </c>
      <c r="E1376" s="1" t="str">
        <f t="shared" si="144"/>
        <v>21:0387</v>
      </c>
      <c r="F1376" t="s">
        <v>2390</v>
      </c>
      <c r="G1376" t="s">
        <v>5432</v>
      </c>
      <c r="I1376">
        <v>66.417786699999994</v>
      </c>
      <c r="J1376">
        <v>-90.467960500000004</v>
      </c>
      <c r="K1376" s="1" t="str">
        <f t="shared" si="142"/>
        <v>Till</v>
      </c>
      <c r="L1376" s="1" t="str">
        <f t="shared" si="145"/>
        <v>Grain Mount: 0.50 – 1.00 mm (carbon coated)</v>
      </c>
      <c r="M1376">
        <v>1</v>
      </c>
      <c r="N1376">
        <v>41.107999999999997</v>
      </c>
      <c r="O1376">
        <v>5.0000000000000001E-3</v>
      </c>
      <c r="P1376">
        <v>0.01</v>
      </c>
      <c r="R1376">
        <v>2E-3</v>
      </c>
      <c r="T1376">
        <v>47.975999999999999</v>
      </c>
      <c r="U1376">
        <v>4.0000000000000001E-3</v>
      </c>
      <c r="V1376">
        <v>0.253</v>
      </c>
      <c r="W1376">
        <v>10.704000000000001</v>
      </c>
      <c r="X1376">
        <v>1.7999999999999999E-2</v>
      </c>
      <c r="Y1376">
        <v>0.247</v>
      </c>
    </row>
    <row r="1377" spans="1:25" x14ac:dyDescent="0.3">
      <c r="A1377" t="s">
        <v>5433</v>
      </c>
      <c r="B1377" t="s">
        <v>5434</v>
      </c>
      <c r="C1377" t="s">
        <v>5435</v>
      </c>
      <c r="D1377" s="1" t="str">
        <f t="shared" si="141"/>
        <v>21:1191</v>
      </c>
      <c r="E1377" s="1" t="str">
        <f t="shared" si="144"/>
        <v>21:0387</v>
      </c>
      <c r="F1377" t="s">
        <v>2390</v>
      </c>
      <c r="G1377" t="s">
        <v>5436</v>
      </c>
      <c r="I1377">
        <v>66.417786699999994</v>
      </c>
      <c r="J1377">
        <v>-90.467960500000004</v>
      </c>
      <c r="K1377" s="1" t="str">
        <f t="shared" si="142"/>
        <v>Till</v>
      </c>
      <c r="L1377" s="1" t="str">
        <f t="shared" si="145"/>
        <v>Grain Mount: 0.50 – 1.00 mm (carbon coated)</v>
      </c>
      <c r="M1377">
        <v>1</v>
      </c>
      <c r="N1377">
        <v>40.604999999999997</v>
      </c>
      <c r="O1377">
        <v>1E-3</v>
      </c>
      <c r="P1377">
        <v>1E-3</v>
      </c>
      <c r="R1377">
        <v>5.0000000000000001E-3</v>
      </c>
      <c r="T1377">
        <v>49.448</v>
      </c>
      <c r="U1377">
        <v>5.0000000000000001E-3</v>
      </c>
      <c r="V1377">
        <v>0.184</v>
      </c>
      <c r="W1377">
        <v>8.8170000000000002</v>
      </c>
      <c r="X1377">
        <v>2.4E-2</v>
      </c>
      <c r="Y1377">
        <v>0.36499999999999999</v>
      </c>
    </row>
    <row r="1378" spans="1:25" x14ac:dyDescent="0.3">
      <c r="A1378" t="s">
        <v>5437</v>
      </c>
      <c r="B1378" t="s">
        <v>5438</v>
      </c>
      <c r="C1378" t="s">
        <v>5439</v>
      </c>
      <c r="D1378" s="1" t="str">
        <f t="shared" si="141"/>
        <v>21:1191</v>
      </c>
      <c r="E1378" s="1" t="str">
        <f t="shared" si="144"/>
        <v>21:0387</v>
      </c>
      <c r="F1378" t="s">
        <v>2390</v>
      </c>
      <c r="G1378" t="s">
        <v>5440</v>
      </c>
      <c r="I1378">
        <v>66.417786699999994</v>
      </c>
      <c r="J1378">
        <v>-90.467960500000004</v>
      </c>
      <c r="K1378" s="1" t="str">
        <f t="shared" si="142"/>
        <v>Till</v>
      </c>
      <c r="L1378" s="1" t="str">
        <f t="shared" si="145"/>
        <v>Grain Mount: 0.50 – 1.00 mm (carbon coated)</v>
      </c>
      <c r="M1378">
        <v>1</v>
      </c>
      <c r="N1378">
        <v>40.619</v>
      </c>
      <c r="O1378">
        <v>1E-3</v>
      </c>
      <c r="P1378">
        <v>1E-3</v>
      </c>
      <c r="R1378">
        <v>1E-3</v>
      </c>
      <c r="T1378">
        <v>47.853000000000002</v>
      </c>
      <c r="U1378">
        <v>1E-3</v>
      </c>
      <c r="V1378">
        <v>0.21299999999999999</v>
      </c>
      <c r="W1378">
        <v>10.821</v>
      </c>
      <c r="X1378">
        <v>1.6E-2</v>
      </c>
      <c r="Y1378">
        <v>0.21299999999999999</v>
      </c>
    </row>
    <row r="1379" spans="1:25" x14ac:dyDescent="0.3">
      <c r="A1379" t="s">
        <v>5441</v>
      </c>
      <c r="B1379" t="s">
        <v>5442</v>
      </c>
      <c r="C1379" t="s">
        <v>5443</v>
      </c>
      <c r="D1379" s="1" t="str">
        <f t="shared" si="141"/>
        <v>21:1191</v>
      </c>
      <c r="E1379" s="1" t="str">
        <f t="shared" si="144"/>
        <v>21:0387</v>
      </c>
      <c r="F1379" t="s">
        <v>2390</v>
      </c>
      <c r="G1379" t="s">
        <v>5444</v>
      </c>
      <c r="I1379">
        <v>66.417786699999994</v>
      </c>
      <c r="J1379">
        <v>-90.467960500000004</v>
      </c>
      <c r="K1379" s="1" t="str">
        <f t="shared" si="142"/>
        <v>Till</v>
      </c>
      <c r="L1379" s="1" t="str">
        <f t="shared" si="145"/>
        <v>Grain Mount: 0.50 – 1.00 mm (carbon coated)</v>
      </c>
      <c r="M1379">
        <v>1</v>
      </c>
      <c r="N1379">
        <v>40.804000000000002</v>
      </c>
      <c r="O1379">
        <v>1E-3</v>
      </c>
      <c r="P1379">
        <v>1E-3</v>
      </c>
      <c r="R1379">
        <v>1.0999999999999999E-2</v>
      </c>
      <c r="T1379">
        <v>49.868000000000002</v>
      </c>
      <c r="U1379">
        <v>1E-3</v>
      </c>
      <c r="V1379">
        <v>0.20599999999999999</v>
      </c>
      <c r="W1379">
        <v>8.0980000000000008</v>
      </c>
      <c r="X1379">
        <v>2.4E-2</v>
      </c>
      <c r="Y1379">
        <v>0.36299999999999999</v>
      </c>
    </row>
    <row r="1380" spans="1:25" x14ac:dyDescent="0.3">
      <c r="A1380" t="s">
        <v>5445</v>
      </c>
      <c r="B1380" t="s">
        <v>5446</v>
      </c>
      <c r="C1380" t="s">
        <v>5447</v>
      </c>
      <c r="D1380" s="1" t="str">
        <f t="shared" si="141"/>
        <v>21:1191</v>
      </c>
      <c r="E1380" s="1" t="str">
        <f t="shared" si="144"/>
        <v>21:0387</v>
      </c>
      <c r="F1380" t="s">
        <v>5448</v>
      </c>
      <c r="G1380" t="s">
        <v>5449</v>
      </c>
      <c r="I1380">
        <v>66.320889699999995</v>
      </c>
      <c r="J1380">
        <v>-91.792678199999997</v>
      </c>
      <c r="K1380" s="1" t="str">
        <f t="shared" si="142"/>
        <v>Till</v>
      </c>
      <c r="L1380" s="1" t="str">
        <f t="shared" ref="L1380:L1399" si="146">HYPERLINK("http://geochem.nrcan.gc.ca/cdogs/content/kwd/kwd080107_e.htm", "Grain Mount: 0.25 – 0.50 mm (carbon coated)")</f>
        <v>Grain Mount: 0.25 – 0.50 mm (carbon coated)</v>
      </c>
      <c r="M1380">
        <v>1</v>
      </c>
      <c r="N1380">
        <v>40.698</v>
      </c>
      <c r="O1380">
        <v>1E-3</v>
      </c>
      <c r="P1380">
        <v>1E-3</v>
      </c>
      <c r="R1380">
        <v>1.2999999999999999E-2</v>
      </c>
      <c r="T1380">
        <v>48.395000000000003</v>
      </c>
      <c r="U1380">
        <v>1E-3</v>
      </c>
      <c r="V1380">
        <v>0.13500000000000001</v>
      </c>
      <c r="W1380">
        <v>10.323</v>
      </c>
      <c r="X1380">
        <v>1.7999999999999999E-2</v>
      </c>
      <c r="Y1380">
        <v>0.41</v>
      </c>
    </row>
    <row r="1381" spans="1:25" x14ac:dyDescent="0.3">
      <c r="A1381" t="s">
        <v>5450</v>
      </c>
      <c r="B1381" t="s">
        <v>5451</v>
      </c>
      <c r="C1381" t="s">
        <v>5452</v>
      </c>
      <c r="D1381" s="1" t="str">
        <f t="shared" si="141"/>
        <v>21:1191</v>
      </c>
      <c r="E1381" s="1" t="str">
        <f t="shared" si="144"/>
        <v>21:0387</v>
      </c>
      <c r="F1381" t="s">
        <v>5448</v>
      </c>
      <c r="G1381" t="s">
        <v>5453</v>
      </c>
      <c r="I1381">
        <v>66.320889699999995</v>
      </c>
      <c r="J1381">
        <v>-91.792678199999997</v>
      </c>
      <c r="K1381" s="1" t="str">
        <f t="shared" si="142"/>
        <v>Till</v>
      </c>
      <c r="L1381" s="1" t="str">
        <f t="shared" si="146"/>
        <v>Grain Mount: 0.25 – 0.50 mm (carbon coated)</v>
      </c>
      <c r="M1381">
        <v>1</v>
      </c>
      <c r="N1381">
        <v>39.543999999999997</v>
      </c>
      <c r="O1381">
        <v>2E-3</v>
      </c>
      <c r="P1381">
        <v>1E-3</v>
      </c>
      <c r="R1381">
        <v>2E-3</v>
      </c>
      <c r="T1381">
        <v>43.871000000000002</v>
      </c>
      <c r="U1381">
        <v>1E-3</v>
      </c>
      <c r="V1381">
        <v>0.308</v>
      </c>
      <c r="W1381">
        <v>15.773999999999999</v>
      </c>
      <c r="X1381">
        <v>2.8000000000000001E-2</v>
      </c>
      <c r="Y1381">
        <v>0.35199999999999998</v>
      </c>
    </row>
    <row r="1382" spans="1:25" x14ac:dyDescent="0.3">
      <c r="A1382" t="s">
        <v>5454</v>
      </c>
      <c r="B1382" t="s">
        <v>5455</v>
      </c>
      <c r="C1382" t="s">
        <v>5456</v>
      </c>
      <c r="D1382" s="1" t="str">
        <f t="shared" si="141"/>
        <v>21:1191</v>
      </c>
      <c r="E1382" s="1" t="str">
        <f t="shared" si="144"/>
        <v>21:0387</v>
      </c>
      <c r="F1382" t="s">
        <v>5457</v>
      </c>
      <c r="G1382" t="s">
        <v>5458</v>
      </c>
      <c r="I1382">
        <v>66.348101200000002</v>
      </c>
      <c r="J1382">
        <v>-88.003692900000004</v>
      </c>
      <c r="K1382" s="1" t="str">
        <f t="shared" si="142"/>
        <v>Till</v>
      </c>
      <c r="L1382" s="1" t="str">
        <f t="shared" si="146"/>
        <v>Grain Mount: 0.25 – 0.50 mm (carbon coated)</v>
      </c>
      <c r="M1382">
        <v>1</v>
      </c>
      <c r="N1382">
        <v>41.003999999999998</v>
      </c>
      <c r="O1382">
        <v>1E-3</v>
      </c>
      <c r="P1382">
        <v>1E-3</v>
      </c>
      <c r="R1382">
        <v>4.0000000000000001E-3</v>
      </c>
      <c r="T1382">
        <v>49.177999999999997</v>
      </c>
      <c r="U1382">
        <v>2E-3</v>
      </c>
      <c r="V1382">
        <v>0.124</v>
      </c>
      <c r="W1382">
        <v>9.1509999999999998</v>
      </c>
      <c r="X1382">
        <v>1.2999999999999999E-2</v>
      </c>
      <c r="Y1382">
        <v>0.42799999999999999</v>
      </c>
    </row>
    <row r="1383" spans="1:25" x14ac:dyDescent="0.3">
      <c r="A1383" t="s">
        <v>5459</v>
      </c>
      <c r="B1383" t="s">
        <v>5460</v>
      </c>
      <c r="C1383" t="s">
        <v>5461</v>
      </c>
      <c r="D1383" s="1" t="str">
        <f t="shared" si="141"/>
        <v>21:1191</v>
      </c>
      <c r="E1383" s="1" t="str">
        <f t="shared" si="144"/>
        <v>21:0387</v>
      </c>
      <c r="F1383" t="s">
        <v>2400</v>
      </c>
      <c r="G1383" t="s">
        <v>5462</v>
      </c>
      <c r="I1383">
        <v>66.225864999999999</v>
      </c>
      <c r="J1383">
        <v>-88.202409700000004</v>
      </c>
      <c r="K1383" s="1" t="str">
        <f t="shared" si="142"/>
        <v>Till</v>
      </c>
      <c r="L1383" s="1" t="str">
        <f t="shared" si="146"/>
        <v>Grain Mount: 0.25 – 0.50 mm (carbon coated)</v>
      </c>
      <c r="M1383">
        <v>1</v>
      </c>
      <c r="N1383">
        <v>41.011000000000003</v>
      </c>
      <c r="O1383">
        <v>1E-3</v>
      </c>
      <c r="P1383">
        <v>1E-3</v>
      </c>
      <c r="R1383">
        <v>4.0000000000000001E-3</v>
      </c>
      <c r="T1383">
        <v>50.061999999999998</v>
      </c>
      <c r="U1383">
        <v>1E-3</v>
      </c>
      <c r="V1383">
        <v>0.13200000000000001</v>
      </c>
      <c r="W1383">
        <v>8.36</v>
      </c>
      <c r="X1383">
        <v>2.1000000000000001E-2</v>
      </c>
      <c r="Y1383">
        <v>0.41399999999999998</v>
      </c>
    </row>
    <row r="1384" spans="1:25" x14ac:dyDescent="0.3">
      <c r="A1384" t="s">
        <v>5463</v>
      </c>
      <c r="B1384" t="s">
        <v>5464</v>
      </c>
      <c r="C1384" t="s">
        <v>5465</v>
      </c>
      <c r="D1384" s="1" t="str">
        <f t="shared" si="141"/>
        <v>21:1191</v>
      </c>
      <c r="E1384" s="1" t="str">
        <f t="shared" si="144"/>
        <v>21:0387</v>
      </c>
      <c r="F1384" t="s">
        <v>2400</v>
      </c>
      <c r="G1384" t="s">
        <v>5466</v>
      </c>
      <c r="I1384">
        <v>66.225864999999999</v>
      </c>
      <c r="J1384">
        <v>-88.202409700000004</v>
      </c>
      <c r="K1384" s="1" t="str">
        <f t="shared" si="142"/>
        <v>Till</v>
      </c>
      <c r="L1384" s="1" t="str">
        <f t="shared" si="146"/>
        <v>Grain Mount: 0.25 – 0.50 mm (carbon coated)</v>
      </c>
      <c r="M1384">
        <v>1</v>
      </c>
      <c r="N1384">
        <v>41.05</v>
      </c>
      <c r="O1384">
        <v>2E-3</v>
      </c>
      <c r="P1384">
        <v>3.0000000000000001E-3</v>
      </c>
      <c r="R1384">
        <v>5.0000000000000001E-3</v>
      </c>
      <c r="T1384">
        <v>50.040999999999997</v>
      </c>
      <c r="U1384">
        <v>5.0000000000000001E-3</v>
      </c>
      <c r="V1384">
        <v>0.13300000000000001</v>
      </c>
      <c r="W1384">
        <v>8.1839999999999993</v>
      </c>
      <c r="X1384">
        <v>1.6E-2</v>
      </c>
      <c r="Y1384">
        <v>0.46500000000000002</v>
      </c>
    </row>
    <row r="1385" spans="1:25" x14ac:dyDescent="0.3">
      <c r="A1385" t="s">
        <v>5467</v>
      </c>
      <c r="B1385" t="s">
        <v>5468</v>
      </c>
      <c r="C1385" t="s">
        <v>5469</v>
      </c>
      <c r="D1385" s="1" t="str">
        <f t="shared" si="141"/>
        <v>21:1191</v>
      </c>
      <c r="E1385" s="1" t="str">
        <f t="shared" si="144"/>
        <v>21:0387</v>
      </c>
      <c r="F1385" t="s">
        <v>2400</v>
      </c>
      <c r="G1385" t="s">
        <v>5470</v>
      </c>
      <c r="I1385">
        <v>66.225864999999999</v>
      </c>
      <c r="J1385">
        <v>-88.202409700000004</v>
      </c>
      <c r="K1385" s="1" t="str">
        <f t="shared" si="142"/>
        <v>Till</v>
      </c>
      <c r="L1385" s="1" t="str">
        <f t="shared" si="146"/>
        <v>Grain Mount: 0.25 – 0.50 mm (carbon coated)</v>
      </c>
      <c r="M1385">
        <v>1</v>
      </c>
      <c r="N1385">
        <v>41.103999999999999</v>
      </c>
      <c r="O1385">
        <v>6.0000000000000001E-3</v>
      </c>
      <c r="P1385">
        <v>1E-3</v>
      </c>
      <c r="R1385">
        <v>4.0000000000000001E-3</v>
      </c>
      <c r="T1385">
        <v>50.076000000000001</v>
      </c>
      <c r="U1385">
        <v>1E-3</v>
      </c>
      <c r="V1385">
        <v>0.125</v>
      </c>
      <c r="W1385">
        <v>8.5069999999999997</v>
      </c>
      <c r="X1385">
        <v>1.7999999999999999E-2</v>
      </c>
      <c r="Y1385">
        <v>0.39100000000000001</v>
      </c>
    </row>
    <row r="1386" spans="1:25" x14ac:dyDescent="0.3">
      <c r="A1386" t="s">
        <v>5471</v>
      </c>
      <c r="B1386" t="s">
        <v>5472</v>
      </c>
      <c r="C1386" t="s">
        <v>5473</v>
      </c>
      <c r="D1386" s="1" t="str">
        <f t="shared" si="141"/>
        <v>21:1191</v>
      </c>
      <c r="E1386" s="1" t="str">
        <f t="shared" si="144"/>
        <v>21:0387</v>
      </c>
      <c r="F1386" t="s">
        <v>2400</v>
      </c>
      <c r="G1386" t="s">
        <v>5474</v>
      </c>
      <c r="I1386">
        <v>66.225864999999999</v>
      </c>
      <c r="J1386">
        <v>-88.202409700000004</v>
      </c>
      <c r="K1386" s="1" t="str">
        <f t="shared" si="142"/>
        <v>Till</v>
      </c>
      <c r="L1386" s="1" t="str">
        <f t="shared" si="146"/>
        <v>Grain Mount: 0.25 – 0.50 mm (carbon coated)</v>
      </c>
      <c r="M1386">
        <v>1</v>
      </c>
      <c r="N1386">
        <v>39.593000000000004</v>
      </c>
      <c r="O1386">
        <v>1E-3</v>
      </c>
      <c r="P1386">
        <v>1E-3</v>
      </c>
      <c r="R1386">
        <v>3.0000000000000001E-3</v>
      </c>
      <c r="T1386">
        <v>43.311</v>
      </c>
      <c r="U1386">
        <v>1.2999999999999999E-2</v>
      </c>
      <c r="V1386">
        <v>0.26600000000000001</v>
      </c>
      <c r="W1386">
        <v>16.184999999999999</v>
      </c>
      <c r="X1386">
        <v>3.2000000000000001E-2</v>
      </c>
      <c r="Y1386">
        <v>0.246</v>
      </c>
    </row>
    <row r="1387" spans="1:25" x14ac:dyDescent="0.3">
      <c r="A1387" t="s">
        <v>5475</v>
      </c>
      <c r="B1387" t="s">
        <v>5476</v>
      </c>
      <c r="C1387" t="s">
        <v>5477</v>
      </c>
      <c r="D1387" s="1" t="str">
        <f t="shared" si="141"/>
        <v>21:1191</v>
      </c>
      <c r="E1387" s="1" t="str">
        <f t="shared" si="144"/>
        <v>21:0387</v>
      </c>
      <c r="F1387" t="s">
        <v>2400</v>
      </c>
      <c r="G1387" t="s">
        <v>5478</v>
      </c>
      <c r="I1387">
        <v>66.225864999999999</v>
      </c>
      <c r="J1387">
        <v>-88.202409700000004</v>
      </c>
      <c r="K1387" s="1" t="str">
        <f t="shared" si="142"/>
        <v>Till</v>
      </c>
      <c r="L1387" s="1" t="str">
        <f t="shared" si="146"/>
        <v>Grain Mount: 0.25 – 0.50 mm (carbon coated)</v>
      </c>
      <c r="M1387">
        <v>1</v>
      </c>
      <c r="N1387">
        <v>41.091999999999999</v>
      </c>
      <c r="O1387">
        <v>1E-3</v>
      </c>
      <c r="P1387">
        <v>1E-3</v>
      </c>
      <c r="R1387">
        <v>2E-3</v>
      </c>
      <c r="T1387">
        <v>50.354999999999997</v>
      </c>
      <c r="U1387">
        <v>2E-3</v>
      </c>
      <c r="V1387">
        <v>0.13</v>
      </c>
      <c r="W1387">
        <v>7.5730000000000004</v>
      </c>
      <c r="X1387">
        <v>2.3E-2</v>
      </c>
      <c r="Y1387">
        <v>0.45</v>
      </c>
    </row>
    <row r="1388" spans="1:25" x14ac:dyDescent="0.3">
      <c r="A1388" t="s">
        <v>5479</v>
      </c>
      <c r="B1388" t="s">
        <v>5480</v>
      </c>
      <c r="C1388" t="s">
        <v>5481</v>
      </c>
      <c r="D1388" s="1" t="str">
        <f t="shared" si="141"/>
        <v>21:1191</v>
      </c>
      <c r="E1388" s="1" t="str">
        <f t="shared" si="144"/>
        <v>21:0387</v>
      </c>
      <c r="F1388" t="s">
        <v>2400</v>
      </c>
      <c r="G1388" t="s">
        <v>5482</v>
      </c>
      <c r="I1388">
        <v>66.225864999999999</v>
      </c>
      <c r="J1388">
        <v>-88.202409700000004</v>
      </c>
      <c r="K1388" s="1" t="str">
        <f t="shared" si="142"/>
        <v>Till</v>
      </c>
      <c r="L1388" s="1" t="str">
        <f t="shared" si="146"/>
        <v>Grain Mount: 0.25 – 0.50 mm (carbon coated)</v>
      </c>
      <c r="M1388">
        <v>1</v>
      </c>
      <c r="N1388">
        <v>41.104999999999997</v>
      </c>
      <c r="O1388">
        <v>4.0000000000000001E-3</v>
      </c>
      <c r="P1388">
        <v>1E-3</v>
      </c>
      <c r="R1388">
        <v>3.0000000000000001E-3</v>
      </c>
      <c r="T1388">
        <v>50.045999999999999</v>
      </c>
      <c r="U1388">
        <v>1E-3</v>
      </c>
      <c r="V1388">
        <v>9.9000000000000005E-2</v>
      </c>
      <c r="W1388">
        <v>8.3390000000000004</v>
      </c>
      <c r="X1388">
        <v>2.4E-2</v>
      </c>
      <c r="Y1388">
        <v>0.47299999999999998</v>
      </c>
    </row>
    <row r="1389" spans="1:25" x14ac:dyDescent="0.3">
      <c r="A1389" t="s">
        <v>5483</v>
      </c>
      <c r="B1389" t="s">
        <v>5484</v>
      </c>
      <c r="C1389" t="s">
        <v>5485</v>
      </c>
      <c r="D1389" s="1" t="str">
        <f t="shared" si="141"/>
        <v>21:1191</v>
      </c>
      <c r="E1389" s="1" t="str">
        <f t="shared" si="144"/>
        <v>21:0387</v>
      </c>
      <c r="F1389" t="s">
        <v>2400</v>
      </c>
      <c r="G1389" t="s">
        <v>5486</v>
      </c>
      <c r="I1389">
        <v>66.225864999999999</v>
      </c>
      <c r="J1389">
        <v>-88.202409700000004</v>
      </c>
      <c r="K1389" s="1" t="str">
        <f t="shared" si="142"/>
        <v>Till</v>
      </c>
      <c r="L1389" s="1" t="str">
        <f t="shared" si="146"/>
        <v>Grain Mount: 0.25 – 0.50 mm (carbon coated)</v>
      </c>
      <c r="M1389">
        <v>1</v>
      </c>
      <c r="N1389">
        <v>41.133000000000003</v>
      </c>
      <c r="O1389">
        <v>1E-3</v>
      </c>
      <c r="P1389">
        <v>1E-3</v>
      </c>
      <c r="R1389">
        <v>7.0000000000000001E-3</v>
      </c>
      <c r="T1389">
        <v>49.305999999999997</v>
      </c>
      <c r="U1389">
        <v>2E-3</v>
      </c>
      <c r="V1389">
        <v>0.154</v>
      </c>
      <c r="W1389">
        <v>8.8149999999999995</v>
      </c>
      <c r="X1389">
        <v>2.1999999999999999E-2</v>
      </c>
      <c r="Y1389">
        <v>0.46</v>
      </c>
    </row>
    <row r="1390" spans="1:25" x14ac:dyDescent="0.3">
      <c r="A1390" t="s">
        <v>5487</v>
      </c>
      <c r="B1390" t="s">
        <v>5488</v>
      </c>
      <c r="C1390" t="s">
        <v>5489</v>
      </c>
      <c r="D1390" s="1" t="str">
        <f t="shared" si="141"/>
        <v>21:1191</v>
      </c>
      <c r="E1390" s="1" t="str">
        <f t="shared" si="144"/>
        <v>21:0387</v>
      </c>
      <c r="F1390" t="s">
        <v>2400</v>
      </c>
      <c r="G1390" t="s">
        <v>5490</v>
      </c>
      <c r="I1390">
        <v>66.225864999999999</v>
      </c>
      <c r="J1390">
        <v>-88.202409700000004</v>
      </c>
      <c r="K1390" s="1" t="str">
        <f t="shared" si="142"/>
        <v>Till</v>
      </c>
      <c r="L1390" s="1" t="str">
        <f t="shared" si="146"/>
        <v>Grain Mount: 0.25 – 0.50 mm (carbon coated)</v>
      </c>
      <c r="M1390">
        <v>1</v>
      </c>
      <c r="N1390">
        <v>40.71</v>
      </c>
      <c r="O1390">
        <v>1E-3</v>
      </c>
      <c r="P1390">
        <v>1E-3</v>
      </c>
      <c r="R1390">
        <v>4.0000000000000001E-3</v>
      </c>
      <c r="T1390">
        <v>47.688000000000002</v>
      </c>
      <c r="U1390">
        <v>2E-3</v>
      </c>
      <c r="V1390">
        <v>0.16300000000000001</v>
      </c>
      <c r="W1390">
        <v>11.009</v>
      </c>
      <c r="X1390">
        <v>1.4999999999999999E-2</v>
      </c>
      <c r="Y1390">
        <v>0.42</v>
      </c>
    </row>
    <row r="1391" spans="1:25" x14ac:dyDescent="0.3">
      <c r="A1391" t="s">
        <v>5491</v>
      </c>
      <c r="B1391" t="s">
        <v>5492</v>
      </c>
      <c r="C1391" t="s">
        <v>5493</v>
      </c>
      <c r="D1391" s="1" t="str">
        <f t="shared" si="141"/>
        <v>21:1191</v>
      </c>
      <c r="E1391" s="1" t="str">
        <f t="shared" si="144"/>
        <v>21:0387</v>
      </c>
      <c r="F1391" t="s">
        <v>2400</v>
      </c>
      <c r="G1391" t="s">
        <v>5494</v>
      </c>
      <c r="I1391">
        <v>66.225864999999999</v>
      </c>
      <c r="J1391">
        <v>-88.202409700000004</v>
      </c>
      <c r="K1391" s="1" t="str">
        <f t="shared" si="142"/>
        <v>Till</v>
      </c>
      <c r="L1391" s="1" t="str">
        <f t="shared" si="146"/>
        <v>Grain Mount: 0.25 – 0.50 mm (carbon coated)</v>
      </c>
      <c r="M1391">
        <v>1</v>
      </c>
      <c r="N1391">
        <v>40.826000000000001</v>
      </c>
      <c r="O1391">
        <v>1E-3</v>
      </c>
      <c r="P1391">
        <v>1E-3</v>
      </c>
      <c r="R1391">
        <v>1E-3</v>
      </c>
      <c r="T1391">
        <v>48.494</v>
      </c>
      <c r="U1391">
        <v>1E-3</v>
      </c>
      <c r="V1391">
        <v>0.17</v>
      </c>
      <c r="W1391">
        <v>10.093999999999999</v>
      </c>
      <c r="X1391">
        <v>2.5000000000000001E-2</v>
      </c>
      <c r="Y1391">
        <v>0.46200000000000002</v>
      </c>
    </row>
    <row r="1392" spans="1:25" x14ac:dyDescent="0.3">
      <c r="A1392" t="s">
        <v>5495</v>
      </c>
      <c r="B1392" t="s">
        <v>5496</v>
      </c>
      <c r="C1392" t="s">
        <v>5497</v>
      </c>
      <c r="D1392" s="1" t="str">
        <f t="shared" si="141"/>
        <v>21:1191</v>
      </c>
      <c r="E1392" s="1" t="str">
        <f t="shared" si="144"/>
        <v>21:0387</v>
      </c>
      <c r="F1392" t="s">
        <v>2400</v>
      </c>
      <c r="G1392" t="s">
        <v>5498</v>
      </c>
      <c r="I1392">
        <v>66.225864999999999</v>
      </c>
      <c r="J1392">
        <v>-88.202409700000004</v>
      </c>
      <c r="K1392" s="1" t="str">
        <f t="shared" si="142"/>
        <v>Till</v>
      </c>
      <c r="L1392" s="1" t="str">
        <f t="shared" si="146"/>
        <v>Grain Mount: 0.25 – 0.50 mm (carbon coated)</v>
      </c>
      <c r="M1392">
        <v>1</v>
      </c>
      <c r="N1392">
        <v>41.161000000000001</v>
      </c>
      <c r="O1392">
        <v>2E-3</v>
      </c>
      <c r="P1392">
        <v>1E-3</v>
      </c>
      <c r="R1392">
        <v>4.0000000000000001E-3</v>
      </c>
      <c r="T1392">
        <v>49.973999999999997</v>
      </c>
      <c r="U1392">
        <v>1E-3</v>
      </c>
      <c r="V1392">
        <v>0.104</v>
      </c>
      <c r="W1392">
        <v>8.2249999999999996</v>
      </c>
      <c r="X1392">
        <v>2.3E-2</v>
      </c>
      <c r="Y1392">
        <v>0.47299999999999998</v>
      </c>
    </row>
    <row r="1393" spans="1:25" x14ac:dyDescent="0.3">
      <c r="A1393" t="s">
        <v>5499</v>
      </c>
      <c r="B1393" t="s">
        <v>5500</v>
      </c>
      <c r="C1393" t="s">
        <v>5501</v>
      </c>
      <c r="D1393" s="1" t="str">
        <f t="shared" si="141"/>
        <v>21:1191</v>
      </c>
      <c r="E1393" s="1" t="str">
        <f t="shared" si="144"/>
        <v>21:0387</v>
      </c>
      <c r="F1393" t="s">
        <v>2400</v>
      </c>
      <c r="G1393" t="s">
        <v>5502</v>
      </c>
      <c r="I1393">
        <v>66.225864999999999</v>
      </c>
      <c r="J1393">
        <v>-88.202409700000004</v>
      </c>
      <c r="K1393" s="1" t="str">
        <f t="shared" si="142"/>
        <v>Till</v>
      </c>
      <c r="L1393" s="1" t="str">
        <f t="shared" si="146"/>
        <v>Grain Mount: 0.25 – 0.50 mm (carbon coated)</v>
      </c>
      <c r="M1393">
        <v>1</v>
      </c>
      <c r="N1393">
        <v>40.796999999999997</v>
      </c>
      <c r="O1393">
        <v>7.0000000000000001E-3</v>
      </c>
      <c r="P1393">
        <v>1E-3</v>
      </c>
      <c r="R1393">
        <v>1E-3</v>
      </c>
      <c r="T1393">
        <v>47.951999999999998</v>
      </c>
      <c r="U1393">
        <v>1E-3</v>
      </c>
      <c r="V1393">
        <v>0.17799999999999999</v>
      </c>
      <c r="W1393">
        <v>10.904</v>
      </c>
      <c r="X1393">
        <v>2.3E-2</v>
      </c>
      <c r="Y1393">
        <v>0.435</v>
      </c>
    </row>
    <row r="1394" spans="1:25" x14ac:dyDescent="0.3">
      <c r="A1394" t="s">
        <v>5503</v>
      </c>
      <c r="B1394" t="s">
        <v>5504</v>
      </c>
      <c r="C1394" t="s">
        <v>5505</v>
      </c>
      <c r="D1394" s="1" t="str">
        <f t="shared" si="141"/>
        <v>21:1191</v>
      </c>
      <c r="E1394" s="1" t="str">
        <f t="shared" si="144"/>
        <v>21:0387</v>
      </c>
      <c r="F1394" t="s">
        <v>2400</v>
      </c>
      <c r="G1394" t="s">
        <v>5506</v>
      </c>
      <c r="I1394">
        <v>66.225864999999999</v>
      </c>
      <c r="J1394">
        <v>-88.202409700000004</v>
      </c>
      <c r="K1394" s="1" t="str">
        <f t="shared" si="142"/>
        <v>Till</v>
      </c>
      <c r="L1394" s="1" t="str">
        <f t="shared" si="146"/>
        <v>Grain Mount: 0.25 – 0.50 mm (carbon coated)</v>
      </c>
      <c r="M1394">
        <v>1</v>
      </c>
      <c r="N1394">
        <v>41.113</v>
      </c>
      <c r="O1394">
        <v>7.0000000000000001E-3</v>
      </c>
      <c r="P1394">
        <v>1E-3</v>
      </c>
      <c r="R1394">
        <v>3.0000000000000001E-3</v>
      </c>
      <c r="T1394">
        <v>49.780999999999999</v>
      </c>
      <c r="U1394">
        <v>1E-3</v>
      </c>
      <c r="V1394">
        <v>0.13</v>
      </c>
      <c r="W1394">
        <v>8.4350000000000005</v>
      </c>
      <c r="X1394">
        <v>1.7999999999999999E-2</v>
      </c>
      <c r="Y1394">
        <v>0.42799999999999999</v>
      </c>
    </row>
    <row r="1395" spans="1:25" x14ac:dyDescent="0.3">
      <c r="A1395" t="s">
        <v>5507</v>
      </c>
      <c r="B1395" t="s">
        <v>5508</v>
      </c>
      <c r="C1395" t="s">
        <v>5509</v>
      </c>
      <c r="D1395" s="1" t="str">
        <f t="shared" ref="D1395:D1458" si="147">HYPERLINK("http://geochem.nrcan.gc.ca/cdogs/content/bdl/bdl211191_e.htm", "21:1191")</f>
        <v>21:1191</v>
      </c>
      <c r="E1395" s="1" t="str">
        <f t="shared" si="144"/>
        <v>21:0387</v>
      </c>
      <c r="F1395" t="s">
        <v>2400</v>
      </c>
      <c r="G1395" t="s">
        <v>5510</v>
      </c>
      <c r="I1395">
        <v>66.225864999999999</v>
      </c>
      <c r="J1395">
        <v>-88.202409700000004</v>
      </c>
      <c r="K1395" s="1" t="str">
        <f t="shared" ref="K1395:K1458" si="148">HYPERLINK("http://geochem.nrcan.gc.ca/cdogs/content/kwd/kwd020044_e.htm", "Till")</f>
        <v>Till</v>
      </c>
      <c r="L1395" s="1" t="str">
        <f t="shared" si="146"/>
        <v>Grain Mount: 0.25 – 0.50 mm (carbon coated)</v>
      </c>
      <c r="M1395">
        <v>1</v>
      </c>
      <c r="N1395">
        <v>41.029000000000003</v>
      </c>
      <c r="O1395">
        <v>3.0000000000000001E-3</v>
      </c>
      <c r="P1395">
        <v>1E-3</v>
      </c>
      <c r="R1395">
        <v>4.0000000000000001E-3</v>
      </c>
      <c r="T1395">
        <v>49.212000000000003</v>
      </c>
      <c r="U1395">
        <v>2E-3</v>
      </c>
      <c r="V1395">
        <v>0.123</v>
      </c>
      <c r="W1395">
        <v>9.1679999999999993</v>
      </c>
      <c r="X1395">
        <v>2.1999999999999999E-2</v>
      </c>
      <c r="Y1395">
        <v>0.437</v>
      </c>
    </row>
    <row r="1396" spans="1:25" x14ac:dyDescent="0.3">
      <c r="A1396" t="s">
        <v>5511</v>
      </c>
      <c r="B1396" t="s">
        <v>5512</v>
      </c>
      <c r="C1396" t="s">
        <v>5513</v>
      </c>
      <c r="D1396" s="1" t="str">
        <f t="shared" si="147"/>
        <v>21:1191</v>
      </c>
      <c r="E1396" s="1" t="str">
        <f t="shared" si="144"/>
        <v>21:0387</v>
      </c>
      <c r="F1396" t="s">
        <v>2400</v>
      </c>
      <c r="G1396" t="s">
        <v>5514</v>
      </c>
      <c r="I1396">
        <v>66.225864999999999</v>
      </c>
      <c r="J1396">
        <v>-88.202409700000004</v>
      </c>
      <c r="K1396" s="1" t="str">
        <f t="shared" si="148"/>
        <v>Till</v>
      </c>
      <c r="L1396" s="1" t="str">
        <f t="shared" si="146"/>
        <v>Grain Mount: 0.25 – 0.50 mm (carbon coated)</v>
      </c>
      <c r="M1396">
        <v>1</v>
      </c>
      <c r="N1396">
        <v>41.07</v>
      </c>
      <c r="O1396">
        <v>1E-3</v>
      </c>
      <c r="P1396">
        <v>1E-3</v>
      </c>
      <c r="R1396">
        <v>2E-3</v>
      </c>
      <c r="T1396">
        <v>49.996000000000002</v>
      </c>
      <c r="U1396">
        <v>1E-3</v>
      </c>
      <c r="V1396">
        <v>0.13</v>
      </c>
      <c r="W1396">
        <v>8.3539999999999992</v>
      </c>
      <c r="X1396">
        <v>2.1000000000000001E-2</v>
      </c>
      <c r="Y1396">
        <v>0.47199999999999998</v>
      </c>
    </row>
    <row r="1397" spans="1:25" x14ac:dyDescent="0.3">
      <c r="A1397" t="s">
        <v>5515</v>
      </c>
      <c r="B1397" t="s">
        <v>5516</v>
      </c>
      <c r="C1397" t="s">
        <v>5517</v>
      </c>
      <c r="D1397" s="1" t="str">
        <f t="shared" si="147"/>
        <v>21:1191</v>
      </c>
      <c r="E1397" s="1" t="str">
        <f t="shared" si="144"/>
        <v>21:0387</v>
      </c>
      <c r="F1397" t="s">
        <v>2400</v>
      </c>
      <c r="G1397" t="s">
        <v>5518</v>
      </c>
      <c r="I1397">
        <v>66.225864999999999</v>
      </c>
      <c r="J1397">
        <v>-88.202409700000004</v>
      </c>
      <c r="K1397" s="1" t="str">
        <f t="shared" si="148"/>
        <v>Till</v>
      </c>
      <c r="L1397" s="1" t="str">
        <f t="shared" si="146"/>
        <v>Grain Mount: 0.25 – 0.50 mm (carbon coated)</v>
      </c>
      <c r="M1397">
        <v>1</v>
      </c>
      <c r="N1397">
        <v>41.131999999999998</v>
      </c>
      <c r="O1397">
        <v>1E-3</v>
      </c>
      <c r="P1397">
        <v>1E-3</v>
      </c>
      <c r="R1397">
        <v>1E-3</v>
      </c>
      <c r="T1397">
        <v>49.051000000000002</v>
      </c>
      <c r="U1397">
        <v>1E-3</v>
      </c>
      <c r="V1397">
        <v>0.112</v>
      </c>
      <c r="W1397">
        <v>9.27</v>
      </c>
      <c r="X1397">
        <v>2.3E-2</v>
      </c>
      <c r="Y1397">
        <v>0.44900000000000001</v>
      </c>
    </row>
    <row r="1398" spans="1:25" x14ac:dyDescent="0.3">
      <c r="A1398" t="s">
        <v>5519</v>
      </c>
      <c r="B1398" t="s">
        <v>5520</v>
      </c>
      <c r="C1398" t="s">
        <v>5521</v>
      </c>
      <c r="D1398" s="1" t="str">
        <f t="shared" si="147"/>
        <v>21:1191</v>
      </c>
      <c r="E1398" s="1" t="str">
        <f t="shared" si="144"/>
        <v>21:0387</v>
      </c>
      <c r="F1398" t="s">
        <v>2400</v>
      </c>
      <c r="G1398" t="s">
        <v>5522</v>
      </c>
      <c r="I1398">
        <v>66.225864999999999</v>
      </c>
      <c r="J1398">
        <v>-88.202409700000004</v>
      </c>
      <c r="K1398" s="1" t="str">
        <f t="shared" si="148"/>
        <v>Till</v>
      </c>
      <c r="L1398" s="1" t="str">
        <f t="shared" si="146"/>
        <v>Grain Mount: 0.25 – 0.50 mm (carbon coated)</v>
      </c>
      <c r="M1398">
        <v>1</v>
      </c>
      <c r="N1398">
        <v>40.805</v>
      </c>
      <c r="O1398">
        <v>1E-3</v>
      </c>
      <c r="P1398">
        <v>1E-3</v>
      </c>
      <c r="R1398">
        <v>1E-3</v>
      </c>
      <c r="T1398">
        <v>49.448</v>
      </c>
      <c r="U1398">
        <v>1E-3</v>
      </c>
      <c r="V1398">
        <v>0.121</v>
      </c>
      <c r="W1398">
        <v>8.7360000000000007</v>
      </c>
      <c r="X1398">
        <v>0.02</v>
      </c>
      <c r="Y1398">
        <v>0.46100000000000002</v>
      </c>
    </row>
    <row r="1399" spans="1:25" x14ac:dyDescent="0.3">
      <c r="A1399" t="s">
        <v>5523</v>
      </c>
      <c r="B1399" t="s">
        <v>5524</v>
      </c>
      <c r="C1399" t="s">
        <v>5525</v>
      </c>
      <c r="D1399" s="1" t="str">
        <f t="shared" si="147"/>
        <v>21:1191</v>
      </c>
      <c r="E1399" s="1" t="str">
        <f t="shared" ref="E1399:E1462" si="149">HYPERLINK("http://geochem.nrcan.gc.ca/cdogs/content/svy/svy210387_e.htm", "21:0387")</f>
        <v>21:0387</v>
      </c>
      <c r="F1399" t="s">
        <v>2400</v>
      </c>
      <c r="G1399" t="s">
        <v>5526</v>
      </c>
      <c r="I1399">
        <v>66.225864999999999</v>
      </c>
      <c r="J1399">
        <v>-88.202409700000004</v>
      </c>
      <c r="K1399" s="1" t="str">
        <f t="shared" si="148"/>
        <v>Till</v>
      </c>
      <c r="L1399" s="1" t="str">
        <f t="shared" si="146"/>
        <v>Grain Mount: 0.25 – 0.50 mm (carbon coated)</v>
      </c>
      <c r="M1399">
        <v>1</v>
      </c>
      <c r="N1399">
        <v>40.213999999999999</v>
      </c>
      <c r="O1399">
        <v>1E-3</v>
      </c>
      <c r="P1399">
        <v>2E-3</v>
      </c>
      <c r="R1399">
        <v>3.0000000000000001E-3</v>
      </c>
      <c r="T1399">
        <v>47.058999999999997</v>
      </c>
      <c r="U1399">
        <v>1E-3</v>
      </c>
      <c r="V1399">
        <v>0.152</v>
      </c>
      <c r="W1399">
        <v>11.742000000000001</v>
      </c>
      <c r="X1399">
        <v>2.3E-2</v>
      </c>
      <c r="Y1399">
        <v>0.34799999999999998</v>
      </c>
    </row>
    <row r="1400" spans="1:25" x14ac:dyDescent="0.3">
      <c r="A1400" t="s">
        <v>5527</v>
      </c>
      <c r="B1400" t="s">
        <v>5528</v>
      </c>
      <c r="C1400" t="s">
        <v>5529</v>
      </c>
      <c r="D1400" s="1" t="str">
        <f t="shared" si="147"/>
        <v>21:1191</v>
      </c>
      <c r="E1400" s="1" t="str">
        <f t="shared" si="149"/>
        <v>21:0387</v>
      </c>
      <c r="F1400" t="s">
        <v>2400</v>
      </c>
      <c r="G1400" t="s">
        <v>5530</v>
      </c>
      <c r="I1400">
        <v>66.225864999999999</v>
      </c>
      <c r="J1400">
        <v>-88.202409700000004</v>
      </c>
      <c r="K1400" s="1" t="str">
        <f t="shared" si="148"/>
        <v>Till</v>
      </c>
      <c r="L1400" s="1" t="str">
        <f>HYPERLINK("http://geochem.nrcan.gc.ca/cdogs/content/kwd/kwd080108_e.htm", "Grain Mount: 0.50 – 1.00 mm (carbon coated)")</f>
        <v>Grain Mount: 0.50 – 1.00 mm (carbon coated)</v>
      </c>
      <c r="M1400">
        <v>1</v>
      </c>
      <c r="N1400">
        <v>40.790999999999997</v>
      </c>
      <c r="O1400">
        <v>2E-3</v>
      </c>
      <c r="P1400">
        <v>1E-3</v>
      </c>
      <c r="R1400">
        <v>4.0000000000000001E-3</v>
      </c>
      <c r="T1400">
        <v>49.414000000000001</v>
      </c>
      <c r="U1400">
        <v>1E-3</v>
      </c>
      <c r="V1400">
        <v>0.13300000000000001</v>
      </c>
      <c r="W1400">
        <v>9.2379999999999995</v>
      </c>
      <c r="X1400">
        <v>1.6E-2</v>
      </c>
      <c r="Y1400">
        <v>0.42799999999999999</v>
      </c>
    </row>
    <row r="1401" spans="1:25" x14ac:dyDescent="0.3">
      <c r="A1401" t="s">
        <v>5531</v>
      </c>
      <c r="B1401" t="s">
        <v>5532</v>
      </c>
      <c r="C1401" t="s">
        <v>5533</v>
      </c>
      <c r="D1401" s="1" t="str">
        <f t="shared" si="147"/>
        <v>21:1191</v>
      </c>
      <c r="E1401" s="1" t="str">
        <f t="shared" si="149"/>
        <v>21:0387</v>
      </c>
      <c r="F1401" t="s">
        <v>2400</v>
      </c>
      <c r="G1401" t="s">
        <v>5534</v>
      </c>
      <c r="I1401">
        <v>66.225864999999999</v>
      </c>
      <c r="J1401">
        <v>-88.202409700000004</v>
      </c>
      <c r="K1401" s="1" t="str">
        <f t="shared" si="148"/>
        <v>Till</v>
      </c>
      <c r="L1401" s="1" t="str">
        <f>HYPERLINK("http://geochem.nrcan.gc.ca/cdogs/content/kwd/kwd080108_e.htm", "Grain Mount: 0.50 – 1.00 mm (carbon coated)")</f>
        <v>Grain Mount: 0.50 – 1.00 mm (carbon coated)</v>
      </c>
      <c r="M1401">
        <v>1</v>
      </c>
      <c r="N1401">
        <v>40.79</v>
      </c>
      <c r="O1401">
        <v>8.0000000000000002E-3</v>
      </c>
      <c r="P1401">
        <v>1E-3</v>
      </c>
      <c r="R1401">
        <v>6.0000000000000001E-3</v>
      </c>
      <c r="T1401">
        <v>49.213999999999999</v>
      </c>
      <c r="U1401">
        <v>3.0000000000000001E-3</v>
      </c>
      <c r="V1401">
        <v>0.23899999999999999</v>
      </c>
      <c r="W1401">
        <v>9.375</v>
      </c>
      <c r="X1401">
        <v>1.9E-2</v>
      </c>
      <c r="Y1401">
        <v>0.33</v>
      </c>
    </row>
    <row r="1402" spans="1:25" x14ac:dyDescent="0.3">
      <c r="A1402" t="s">
        <v>5535</v>
      </c>
      <c r="B1402" t="s">
        <v>5536</v>
      </c>
      <c r="C1402" t="s">
        <v>5537</v>
      </c>
      <c r="D1402" s="1" t="str">
        <f t="shared" si="147"/>
        <v>21:1191</v>
      </c>
      <c r="E1402" s="1" t="str">
        <f t="shared" si="149"/>
        <v>21:0387</v>
      </c>
      <c r="F1402" t="s">
        <v>2400</v>
      </c>
      <c r="G1402" t="s">
        <v>5538</v>
      </c>
      <c r="I1402">
        <v>66.225864999999999</v>
      </c>
      <c r="J1402">
        <v>-88.202409700000004</v>
      </c>
      <c r="K1402" s="1" t="str">
        <f t="shared" si="148"/>
        <v>Till</v>
      </c>
      <c r="L1402" s="1" t="str">
        <f>HYPERLINK("http://geochem.nrcan.gc.ca/cdogs/content/kwd/kwd080109_e.htm", "Grain Mount: 1.00 – 2.00 mm (carbon coated)")</f>
        <v>Grain Mount: 1.00 – 2.00 mm (carbon coated)</v>
      </c>
      <c r="M1402">
        <v>1</v>
      </c>
      <c r="N1402">
        <v>40.801000000000002</v>
      </c>
      <c r="O1402">
        <v>1E-3</v>
      </c>
      <c r="P1402">
        <v>1E-3</v>
      </c>
      <c r="R1402">
        <v>1.0999999999999999E-2</v>
      </c>
      <c r="T1402">
        <v>48.273000000000003</v>
      </c>
      <c r="U1402">
        <v>1E-3</v>
      </c>
      <c r="V1402">
        <v>0.15</v>
      </c>
      <c r="W1402">
        <v>10.313000000000001</v>
      </c>
      <c r="X1402">
        <v>2.4E-2</v>
      </c>
      <c r="Y1402">
        <v>0.439</v>
      </c>
    </row>
    <row r="1403" spans="1:25" x14ac:dyDescent="0.3">
      <c r="A1403" t="s">
        <v>5539</v>
      </c>
      <c r="B1403" t="s">
        <v>5540</v>
      </c>
      <c r="C1403" t="s">
        <v>5541</v>
      </c>
      <c r="D1403" s="1" t="str">
        <f t="shared" si="147"/>
        <v>21:1191</v>
      </c>
      <c r="E1403" s="1" t="str">
        <f t="shared" si="149"/>
        <v>21:0387</v>
      </c>
      <c r="F1403" t="s">
        <v>2400</v>
      </c>
      <c r="G1403" t="s">
        <v>5542</v>
      </c>
      <c r="I1403">
        <v>66.225864999999999</v>
      </c>
      <c r="J1403">
        <v>-88.202409700000004</v>
      </c>
      <c r="K1403" s="1" t="str">
        <f t="shared" si="148"/>
        <v>Till</v>
      </c>
      <c r="L1403" s="1" t="str">
        <f>HYPERLINK("http://geochem.nrcan.gc.ca/cdogs/content/kwd/kwd080109_e.htm", "Grain Mount: 1.00 – 2.00 mm (carbon coated)")</f>
        <v>Grain Mount: 1.00 – 2.00 mm (carbon coated)</v>
      </c>
      <c r="M1403">
        <v>1</v>
      </c>
      <c r="N1403">
        <v>41.287999999999997</v>
      </c>
      <c r="O1403">
        <v>8.0000000000000002E-3</v>
      </c>
      <c r="P1403">
        <v>1E-3</v>
      </c>
      <c r="R1403">
        <v>4.0000000000000001E-3</v>
      </c>
      <c r="T1403">
        <v>49.91</v>
      </c>
      <c r="U1403">
        <v>1E-3</v>
      </c>
      <c r="V1403">
        <v>0.128</v>
      </c>
      <c r="W1403">
        <v>8.1920000000000002</v>
      </c>
      <c r="X1403">
        <v>1.7999999999999999E-2</v>
      </c>
      <c r="Y1403">
        <v>0.45400000000000001</v>
      </c>
    </row>
    <row r="1404" spans="1:25" x14ac:dyDescent="0.3">
      <c r="A1404" t="s">
        <v>5543</v>
      </c>
      <c r="B1404" t="s">
        <v>5544</v>
      </c>
      <c r="C1404" t="s">
        <v>5545</v>
      </c>
      <c r="D1404" s="1" t="str">
        <f t="shared" si="147"/>
        <v>21:1191</v>
      </c>
      <c r="E1404" s="1" t="str">
        <f t="shared" si="149"/>
        <v>21:0387</v>
      </c>
      <c r="F1404" t="s">
        <v>2405</v>
      </c>
      <c r="G1404" t="s">
        <v>5546</v>
      </c>
      <c r="I1404">
        <v>66.064820299999994</v>
      </c>
      <c r="J1404">
        <v>-88.175700000000006</v>
      </c>
      <c r="K1404" s="1" t="str">
        <f t="shared" si="148"/>
        <v>Till</v>
      </c>
      <c r="L1404" s="1" t="str">
        <f t="shared" ref="L1404:L1424" si="150">HYPERLINK("http://geochem.nrcan.gc.ca/cdogs/content/kwd/kwd080107_e.htm", "Grain Mount: 0.25 – 0.50 mm (carbon coated)")</f>
        <v>Grain Mount: 0.25 – 0.50 mm (carbon coated)</v>
      </c>
      <c r="M1404">
        <v>1</v>
      </c>
      <c r="N1404">
        <v>40.372</v>
      </c>
      <c r="O1404">
        <v>2E-3</v>
      </c>
      <c r="P1404">
        <v>1E-3</v>
      </c>
      <c r="R1404">
        <v>3.0000000000000001E-3</v>
      </c>
      <c r="T1404">
        <v>46.625999999999998</v>
      </c>
      <c r="U1404">
        <v>6.0000000000000001E-3</v>
      </c>
      <c r="V1404">
        <v>0.16700000000000001</v>
      </c>
      <c r="W1404">
        <v>12.442</v>
      </c>
      <c r="X1404">
        <v>2.5999999999999999E-2</v>
      </c>
      <c r="Y1404">
        <v>0.33100000000000002</v>
      </c>
    </row>
    <row r="1405" spans="1:25" x14ac:dyDescent="0.3">
      <c r="A1405" t="s">
        <v>5547</v>
      </c>
      <c r="B1405" t="s">
        <v>5548</v>
      </c>
      <c r="C1405" t="s">
        <v>5549</v>
      </c>
      <c r="D1405" s="1" t="str">
        <f t="shared" si="147"/>
        <v>21:1191</v>
      </c>
      <c r="E1405" s="1" t="str">
        <f t="shared" si="149"/>
        <v>21:0387</v>
      </c>
      <c r="F1405" t="s">
        <v>2405</v>
      </c>
      <c r="G1405" t="s">
        <v>5550</v>
      </c>
      <c r="I1405">
        <v>66.064820299999994</v>
      </c>
      <c r="J1405">
        <v>-88.175700000000006</v>
      </c>
      <c r="K1405" s="1" t="str">
        <f t="shared" si="148"/>
        <v>Till</v>
      </c>
      <c r="L1405" s="1" t="str">
        <f t="shared" si="150"/>
        <v>Grain Mount: 0.25 – 0.50 mm (carbon coated)</v>
      </c>
      <c r="M1405">
        <v>1</v>
      </c>
      <c r="N1405">
        <v>39.631999999999998</v>
      </c>
      <c r="O1405">
        <v>8.9999999999999993E-3</v>
      </c>
      <c r="P1405">
        <v>1E-3</v>
      </c>
      <c r="R1405">
        <v>8.0000000000000002E-3</v>
      </c>
      <c r="T1405">
        <v>44.183</v>
      </c>
      <c r="U1405">
        <v>5.0000000000000001E-3</v>
      </c>
      <c r="V1405">
        <v>0.21199999999999999</v>
      </c>
      <c r="W1405">
        <v>15.624000000000001</v>
      </c>
      <c r="X1405">
        <v>2.1999999999999999E-2</v>
      </c>
      <c r="Y1405">
        <v>0.318</v>
      </c>
    </row>
    <row r="1406" spans="1:25" x14ac:dyDescent="0.3">
      <c r="A1406" t="s">
        <v>5551</v>
      </c>
      <c r="B1406" t="s">
        <v>5552</v>
      </c>
      <c r="C1406" t="s">
        <v>5553</v>
      </c>
      <c r="D1406" s="1" t="str">
        <f t="shared" si="147"/>
        <v>21:1191</v>
      </c>
      <c r="E1406" s="1" t="str">
        <f t="shared" si="149"/>
        <v>21:0387</v>
      </c>
      <c r="F1406" t="s">
        <v>2405</v>
      </c>
      <c r="G1406" t="s">
        <v>5554</v>
      </c>
      <c r="I1406">
        <v>66.064820299999994</v>
      </c>
      <c r="J1406">
        <v>-88.175700000000006</v>
      </c>
      <c r="K1406" s="1" t="str">
        <f t="shared" si="148"/>
        <v>Till</v>
      </c>
      <c r="L1406" s="1" t="str">
        <f t="shared" si="150"/>
        <v>Grain Mount: 0.25 – 0.50 mm (carbon coated)</v>
      </c>
      <c r="M1406">
        <v>1</v>
      </c>
      <c r="N1406">
        <v>40.534999999999997</v>
      </c>
      <c r="O1406">
        <v>1E-3</v>
      </c>
      <c r="P1406">
        <v>1E-3</v>
      </c>
      <c r="R1406">
        <v>1E-3</v>
      </c>
      <c r="T1406">
        <v>46.77</v>
      </c>
      <c r="U1406">
        <v>1E-3</v>
      </c>
      <c r="V1406">
        <v>0.18099999999999999</v>
      </c>
      <c r="W1406">
        <v>11.797000000000001</v>
      </c>
      <c r="X1406">
        <v>1.7000000000000001E-2</v>
      </c>
      <c r="Y1406">
        <v>0.32600000000000001</v>
      </c>
    </row>
    <row r="1407" spans="1:25" x14ac:dyDescent="0.3">
      <c r="A1407" t="s">
        <v>5555</v>
      </c>
      <c r="B1407" t="s">
        <v>5556</v>
      </c>
      <c r="C1407" t="s">
        <v>5557</v>
      </c>
      <c r="D1407" s="1" t="str">
        <f t="shared" si="147"/>
        <v>21:1191</v>
      </c>
      <c r="E1407" s="1" t="str">
        <f t="shared" si="149"/>
        <v>21:0387</v>
      </c>
      <c r="F1407" t="s">
        <v>2405</v>
      </c>
      <c r="G1407" t="s">
        <v>5558</v>
      </c>
      <c r="I1407">
        <v>66.064820299999994</v>
      </c>
      <c r="J1407">
        <v>-88.175700000000006</v>
      </c>
      <c r="K1407" s="1" t="str">
        <f t="shared" si="148"/>
        <v>Till</v>
      </c>
      <c r="L1407" s="1" t="str">
        <f t="shared" si="150"/>
        <v>Grain Mount: 0.25 – 0.50 mm (carbon coated)</v>
      </c>
      <c r="M1407">
        <v>1</v>
      </c>
      <c r="N1407">
        <v>40.624000000000002</v>
      </c>
      <c r="O1407">
        <v>2E-3</v>
      </c>
      <c r="P1407">
        <v>4.0000000000000001E-3</v>
      </c>
      <c r="R1407">
        <v>1E-3</v>
      </c>
      <c r="T1407">
        <v>48.244999999999997</v>
      </c>
      <c r="U1407">
        <v>5.0000000000000001E-3</v>
      </c>
      <c r="V1407">
        <v>0.14899999999999999</v>
      </c>
      <c r="W1407">
        <v>10.727</v>
      </c>
      <c r="X1407">
        <v>2.1999999999999999E-2</v>
      </c>
      <c r="Y1407">
        <v>0.36899999999999999</v>
      </c>
    </row>
    <row r="1408" spans="1:25" x14ac:dyDescent="0.3">
      <c r="A1408" t="s">
        <v>5559</v>
      </c>
      <c r="B1408" t="s">
        <v>5560</v>
      </c>
      <c r="C1408" t="s">
        <v>5561</v>
      </c>
      <c r="D1408" s="1" t="str">
        <f t="shared" si="147"/>
        <v>21:1191</v>
      </c>
      <c r="E1408" s="1" t="str">
        <f t="shared" si="149"/>
        <v>21:0387</v>
      </c>
      <c r="F1408" t="s">
        <v>2405</v>
      </c>
      <c r="G1408" t="s">
        <v>5562</v>
      </c>
      <c r="I1408">
        <v>66.064820299999994</v>
      </c>
      <c r="J1408">
        <v>-88.175700000000006</v>
      </c>
      <c r="K1408" s="1" t="str">
        <f t="shared" si="148"/>
        <v>Till</v>
      </c>
      <c r="L1408" s="1" t="str">
        <f t="shared" si="150"/>
        <v>Grain Mount: 0.25 – 0.50 mm (carbon coated)</v>
      </c>
      <c r="M1408">
        <v>1</v>
      </c>
      <c r="N1408">
        <v>40.192999999999998</v>
      </c>
      <c r="O1408">
        <v>1E-3</v>
      </c>
      <c r="P1408">
        <v>1E-3</v>
      </c>
      <c r="R1408">
        <v>1E-3</v>
      </c>
      <c r="T1408">
        <v>47.3</v>
      </c>
      <c r="U1408">
        <v>3.0000000000000001E-3</v>
      </c>
      <c r="V1408">
        <v>0.158</v>
      </c>
      <c r="W1408">
        <v>11.468999999999999</v>
      </c>
      <c r="X1408">
        <v>1.9E-2</v>
      </c>
      <c r="Y1408">
        <v>0.39500000000000002</v>
      </c>
    </row>
    <row r="1409" spans="1:25" x14ac:dyDescent="0.3">
      <c r="A1409" t="s">
        <v>5563</v>
      </c>
      <c r="B1409" t="s">
        <v>5564</v>
      </c>
      <c r="C1409" t="s">
        <v>5565</v>
      </c>
      <c r="D1409" s="1" t="str">
        <f t="shared" si="147"/>
        <v>21:1191</v>
      </c>
      <c r="E1409" s="1" t="str">
        <f t="shared" si="149"/>
        <v>21:0387</v>
      </c>
      <c r="F1409" t="s">
        <v>2405</v>
      </c>
      <c r="G1409" t="s">
        <v>5566</v>
      </c>
      <c r="I1409">
        <v>66.064820299999994</v>
      </c>
      <c r="J1409">
        <v>-88.175700000000006</v>
      </c>
      <c r="K1409" s="1" t="str">
        <f t="shared" si="148"/>
        <v>Till</v>
      </c>
      <c r="L1409" s="1" t="str">
        <f t="shared" si="150"/>
        <v>Grain Mount: 0.25 – 0.50 mm (carbon coated)</v>
      </c>
      <c r="M1409">
        <v>1</v>
      </c>
      <c r="N1409">
        <v>40.659999999999997</v>
      </c>
      <c r="O1409">
        <v>1E-3</v>
      </c>
      <c r="P1409">
        <v>1E-3</v>
      </c>
      <c r="R1409">
        <v>2E-3</v>
      </c>
      <c r="T1409">
        <v>47.259</v>
      </c>
      <c r="U1409">
        <v>1E-3</v>
      </c>
      <c r="V1409">
        <v>0.189</v>
      </c>
      <c r="W1409">
        <v>11.318</v>
      </c>
      <c r="X1409">
        <v>2.1000000000000001E-2</v>
      </c>
      <c r="Y1409">
        <v>0.39100000000000001</v>
      </c>
    </row>
    <row r="1410" spans="1:25" x14ac:dyDescent="0.3">
      <c r="A1410" t="s">
        <v>5567</v>
      </c>
      <c r="B1410" t="s">
        <v>5568</v>
      </c>
      <c r="C1410" t="s">
        <v>5569</v>
      </c>
      <c r="D1410" s="1" t="str">
        <f t="shared" si="147"/>
        <v>21:1191</v>
      </c>
      <c r="E1410" s="1" t="str">
        <f t="shared" si="149"/>
        <v>21:0387</v>
      </c>
      <c r="F1410" t="s">
        <v>2405</v>
      </c>
      <c r="G1410" t="s">
        <v>5570</v>
      </c>
      <c r="I1410">
        <v>66.064820299999994</v>
      </c>
      <c r="J1410">
        <v>-88.175700000000006</v>
      </c>
      <c r="K1410" s="1" t="str">
        <f t="shared" si="148"/>
        <v>Till</v>
      </c>
      <c r="L1410" s="1" t="str">
        <f t="shared" si="150"/>
        <v>Grain Mount: 0.25 – 0.50 mm (carbon coated)</v>
      </c>
      <c r="M1410">
        <v>1</v>
      </c>
      <c r="N1410">
        <v>40.042999999999999</v>
      </c>
      <c r="O1410">
        <v>2E-3</v>
      </c>
      <c r="P1410">
        <v>1E-3</v>
      </c>
      <c r="R1410">
        <v>4.0000000000000001E-3</v>
      </c>
      <c r="T1410">
        <v>45.798999999999999</v>
      </c>
      <c r="U1410">
        <v>4.0000000000000001E-3</v>
      </c>
      <c r="V1410">
        <v>0.17299999999999999</v>
      </c>
      <c r="W1410">
        <v>13.205</v>
      </c>
      <c r="X1410">
        <v>1.7999999999999999E-2</v>
      </c>
      <c r="Y1410">
        <v>0.377</v>
      </c>
    </row>
    <row r="1411" spans="1:25" x14ac:dyDescent="0.3">
      <c r="A1411" t="s">
        <v>5571</v>
      </c>
      <c r="B1411" t="s">
        <v>5572</v>
      </c>
      <c r="C1411" t="s">
        <v>5573</v>
      </c>
      <c r="D1411" s="1" t="str">
        <f t="shared" si="147"/>
        <v>21:1191</v>
      </c>
      <c r="E1411" s="1" t="str">
        <f t="shared" si="149"/>
        <v>21:0387</v>
      </c>
      <c r="F1411" t="s">
        <v>2405</v>
      </c>
      <c r="G1411" t="s">
        <v>5574</v>
      </c>
      <c r="I1411">
        <v>66.064820299999994</v>
      </c>
      <c r="J1411">
        <v>-88.175700000000006</v>
      </c>
      <c r="K1411" s="1" t="str">
        <f t="shared" si="148"/>
        <v>Till</v>
      </c>
      <c r="L1411" s="1" t="str">
        <f t="shared" si="150"/>
        <v>Grain Mount: 0.25 – 0.50 mm (carbon coated)</v>
      </c>
      <c r="M1411">
        <v>1</v>
      </c>
      <c r="N1411">
        <v>40.912999999999997</v>
      </c>
      <c r="O1411">
        <v>1E-3</v>
      </c>
      <c r="P1411">
        <v>1E-3</v>
      </c>
      <c r="R1411">
        <v>2E-3</v>
      </c>
      <c r="T1411">
        <v>47.927999999999997</v>
      </c>
      <c r="U1411">
        <v>7.0000000000000001E-3</v>
      </c>
      <c r="V1411">
        <v>0.16200000000000001</v>
      </c>
      <c r="W1411">
        <v>10.446</v>
      </c>
      <c r="X1411">
        <v>2.1000000000000001E-2</v>
      </c>
      <c r="Y1411">
        <v>0.28699999999999998</v>
      </c>
    </row>
    <row r="1412" spans="1:25" x14ac:dyDescent="0.3">
      <c r="A1412" t="s">
        <v>5575</v>
      </c>
      <c r="B1412" t="s">
        <v>5576</v>
      </c>
      <c r="C1412" t="s">
        <v>5577</v>
      </c>
      <c r="D1412" s="1" t="str">
        <f t="shared" si="147"/>
        <v>21:1191</v>
      </c>
      <c r="E1412" s="1" t="str">
        <f t="shared" si="149"/>
        <v>21:0387</v>
      </c>
      <c r="F1412" t="s">
        <v>2405</v>
      </c>
      <c r="G1412" t="s">
        <v>5578</v>
      </c>
      <c r="I1412">
        <v>66.064820299999994</v>
      </c>
      <c r="J1412">
        <v>-88.175700000000006</v>
      </c>
      <c r="K1412" s="1" t="str">
        <f t="shared" si="148"/>
        <v>Till</v>
      </c>
      <c r="L1412" s="1" t="str">
        <f t="shared" si="150"/>
        <v>Grain Mount: 0.25 – 0.50 mm (carbon coated)</v>
      </c>
      <c r="M1412">
        <v>1</v>
      </c>
      <c r="N1412">
        <v>41.079000000000001</v>
      </c>
      <c r="O1412">
        <v>2E-3</v>
      </c>
      <c r="P1412">
        <v>1E-3</v>
      </c>
      <c r="R1412">
        <v>3.0000000000000001E-3</v>
      </c>
      <c r="T1412">
        <v>49.219000000000001</v>
      </c>
      <c r="U1412">
        <v>2E-3</v>
      </c>
      <c r="V1412">
        <v>0.13900000000000001</v>
      </c>
      <c r="W1412">
        <v>9.0109999999999992</v>
      </c>
      <c r="X1412">
        <v>2.4E-2</v>
      </c>
      <c r="Y1412">
        <v>0.43099999999999999</v>
      </c>
    </row>
    <row r="1413" spans="1:25" x14ac:dyDescent="0.3">
      <c r="A1413" t="s">
        <v>5579</v>
      </c>
      <c r="B1413" t="s">
        <v>5580</v>
      </c>
      <c r="C1413" t="s">
        <v>5581</v>
      </c>
      <c r="D1413" s="1" t="str">
        <f t="shared" si="147"/>
        <v>21:1191</v>
      </c>
      <c r="E1413" s="1" t="str">
        <f t="shared" si="149"/>
        <v>21:0387</v>
      </c>
      <c r="F1413" t="s">
        <v>2410</v>
      </c>
      <c r="G1413" t="s">
        <v>5582</v>
      </c>
      <c r="I1413">
        <v>66.4037778</v>
      </c>
      <c r="J1413">
        <v>-89.302542799999998</v>
      </c>
      <c r="K1413" s="1" t="str">
        <f t="shared" si="148"/>
        <v>Till</v>
      </c>
      <c r="L1413" s="1" t="str">
        <f t="shared" si="150"/>
        <v>Grain Mount: 0.25 – 0.50 mm (carbon coated)</v>
      </c>
      <c r="M1413">
        <v>1</v>
      </c>
      <c r="N1413">
        <v>40.671999999999997</v>
      </c>
      <c r="O1413">
        <v>1E-3</v>
      </c>
      <c r="P1413">
        <v>1E-3</v>
      </c>
      <c r="R1413">
        <v>1E-3</v>
      </c>
      <c r="T1413">
        <v>48.302</v>
      </c>
      <c r="U1413">
        <v>2E-3</v>
      </c>
      <c r="V1413">
        <v>0.18</v>
      </c>
      <c r="W1413">
        <v>10.005000000000001</v>
      </c>
      <c r="X1413">
        <v>2.4E-2</v>
      </c>
      <c r="Y1413">
        <v>0.42699999999999999</v>
      </c>
    </row>
    <row r="1414" spans="1:25" x14ac:dyDescent="0.3">
      <c r="A1414" t="s">
        <v>5583</v>
      </c>
      <c r="B1414" t="s">
        <v>5584</v>
      </c>
      <c r="C1414" t="s">
        <v>5585</v>
      </c>
      <c r="D1414" s="1" t="str">
        <f t="shared" si="147"/>
        <v>21:1191</v>
      </c>
      <c r="E1414" s="1" t="str">
        <f t="shared" si="149"/>
        <v>21:0387</v>
      </c>
      <c r="F1414" t="s">
        <v>2410</v>
      </c>
      <c r="G1414" t="s">
        <v>5586</v>
      </c>
      <c r="I1414">
        <v>66.4037778</v>
      </c>
      <c r="J1414">
        <v>-89.302542799999998</v>
      </c>
      <c r="K1414" s="1" t="str">
        <f t="shared" si="148"/>
        <v>Till</v>
      </c>
      <c r="L1414" s="1" t="str">
        <f t="shared" si="150"/>
        <v>Grain Mount: 0.25 – 0.50 mm (carbon coated)</v>
      </c>
      <c r="M1414">
        <v>1</v>
      </c>
      <c r="N1414">
        <v>40.911000000000001</v>
      </c>
      <c r="O1414">
        <v>1E-3</v>
      </c>
      <c r="P1414">
        <v>1E-3</v>
      </c>
      <c r="R1414">
        <v>6.0000000000000001E-3</v>
      </c>
      <c r="T1414">
        <v>49.12</v>
      </c>
      <c r="U1414">
        <v>3.0000000000000001E-3</v>
      </c>
      <c r="V1414">
        <v>0.10199999999999999</v>
      </c>
      <c r="W1414">
        <v>9.1069999999999993</v>
      </c>
      <c r="X1414">
        <v>1.7000000000000001E-2</v>
      </c>
      <c r="Y1414">
        <v>0.51400000000000001</v>
      </c>
    </row>
    <row r="1415" spans="1:25" x14ac:dyDescent="0.3">
      <c r="A1415" t="s">
        <v>5587</v>
      </c>
      <c r="B1415" t="s">
        <v>5588</v>
      </c>
      <c r="C1415" t="s">
        <v>5589</v>
      </c>
      <c r="D1415" s="1" t="str">
        <f t="shared" si="147"/>
        <v>21:1191</v>
      </c>
      <c r="E1415" s="1" t="str">
        <f t="shared" si="149"/>
        <v>21:0387</v>
      </c>
      <c r="F1415" t="s">
        <v>2439</v>
      </c>
      <c r="G1415" t="s">
        <v>5590</v>
      </c>
      <c r="I1415">
        <v>66.450166199999998</v>
      </c>
      <c r="J1415">
        <v>-89.368568999999994</v>
      </c>
      <c r="K1415" s="1" t="str">
        <f t="shared" si="148"/>
        <v>Till</v>
      </c>
      <c r="L1415" s="1" t="str">
        <f t="shared" si="150"/>
        <v>Grain Mount: 0.25 – 0.50 mm (carbon coated)</v>
      </c>
      <c r="M1415">
        <v>1</v>
      </c>
      <c r="N1415">
        <v>40.847999999999999</v>
      </c>
      <c r="O1415">
        <v>1E-3</v>
      </c>
      <c r="P1415">
        <v>1E-3</v>
      </c>
      <c r="R1415">
        <v>1.4E-2</v>
      </c>
      <c r="T1415">
        <v>49.234000000000002</v>
      </c>
      <c r="U1415">
        <v>1E-3</v>
      </c>
      <c r="V1415">
        <v>0.18</v>
      </c>
      <c r="W1415">
        <v>9.125</v>
      </c>
      <c r="X1415">
        <v>1.7999999999999999E-2</v>
      </c>
      <c r="Y1415">
        <v>0.38800000000000001</v>
      </c>
    </row>
    <row r="1416" spans="1:25" x14ac:dyDescent="0.3">
      <c r="A1416" t="s">
        <v>5591</v>
      </c>
      <c r="B1416" t="s">
        <v>5592</v>
      </c>
      <c r="C1416" t="s">
        <v>5593</v>
      </c>
      <c r="D1416" s="1" t="str">
        <f t="shared" si="147"/>
        <v>21:1191</v>
      </c>
      <c r="E1416" s="1" t="str">
        <f t="shared" si="149"/>
        <v>21:0387</v>
      </c>
      <c r="F1416" t="s">
        <v>5594</v>
      </c>
      <c r="G1416" t="s">
        <v>5595</v>
      </c>
      <c r="I1416">
        <v>66.542683199999999</v>
      </c>
      <c r="J1416">
        <v>-89.282454799999996</v>
      </c>
      <c r="K1416" s="1" t="str">
        <f t="shared" si="148"/>
        <v>Till</v>
      </c>
      <c r="L1416" s="1" t="str">
        <f t="shared" si="150"/>
        <v>Grain Mount: 0.25 – 0.50 mm (carbon coated)</v>
      </c>
      <c r="M1416">
        <v>1</v>
      </c>
      <c r="N1416">
        <v>40.822000000000003</v>
      </c>
      <c r="O1416">
        <v>1E-3</v>
      </c>
      <c r="P1416">
        <v>1E-3</v>
      </c>
      <c r="R1416">
        <v>1E-3</v>
      </c>
      <c r="T1416">
        <v>48.27</v>
      </c>
      <c r="U1416">
        <v>1E-3</v>
      </c>
      <c r="V1416">
        <v>0.13900000000000001</v>
      </c>
      <c r="W1416">
        <v>10.252000000000001</v>
      </c>
      <c r="X1416">
        <v>1.4999999999999999E-2</v>
      </c>
      <c r="Y1416">
        <v>0.34499999999999997</v>
      </c>
    </row>
    <row r="1417" spans="1:25" x14ac:dyDescent="0.3">
      <c r="A1417" t="s">
        <v>5596</v>
      </c>
      <c r="B1417" t="s">
        <v>5597</v>
      </c>
      <c r="C1417" t="s">
        <v>5598</v>
      </c>
      <c r="D1417" s="1" t="str">
        <f t="shared" si="147"/>
        <v>21:1191</v>
      </c>
      <c r="E1417" s="1" t="str">
        <f t="shared" si="149"/>
        <v>21:0387</v>
      </c>
      <c r="F1417" t="s">
        <v>5594</v>
      </c>
      <c r="G1417" t="s">
        <v>5599</v>
      </c>
      <c r="I1417">
        <v>66.542683199999999</v>
      </c>
      <c r="J1417">
        <v>-89.282454799999996</v>
      </c>
      <c r="K1417" s="1" t="str">
        <f t="shared" si="148"/>
        <v>Till</v>
      </c>
      <c r="L1417" s="1" t="str">
        <f t="shared" si="150"/>
        <v>Grain Mount: 0.25 – 0.50 mm (carbon coated)</v>
      </c>
      <c r="M1417">
        <v>1</v>
      </c>
      <c r="N1417">
        <v>40.634999999999998</v>
      </c>
      <c r="O1417">
        <v>1E-3</v>
      </c>
      <c r="P1417">
        <v>1E-3</v>
      </c>
      <c r="R1417">
        <v>6.0000000000000001E-3</v>
      </c>
      <c r="T1417">
        <v>47.145000000000003</v>
      </c>
      <c r="U1417">
        <v>2E-3</v>
      </c>
      <c r="V1417">
        <v>0.27300000000000002</v>
      </c>
      <c r="W1417">
        <v>11.718999999999999</v>
      </c>
      <c r="X1417">
        <v>0.02</v>
      </c>
      <c r="Y1417">
        <v>0.35699999999999998</v>
      </c>
    </row>
    <row r="1418" spans="1:25" x14ac:dyDescent="0.3">
      <c r="A1418" t="s">
        <v>5600</v>
      </c>
      <c r="B1418" t="s">
        <v>5601</v>
      </c>
      <c r="C1418" t="s">
        <v>5602</v>
      </c>
      <c r="D1418" s="1" t="str">
        <f t="shared" si="147"/>
        <v>21:1191</v>
      </c>
      <c r="E1418" s="1" t="str">
        <f t="shared" si="149"/>
        <v>21:0387</v>
      </c>
      <c r="F1418" t="s">
        <v>5594</v>
      </c>
      <c r="G1418" t="s">
        <v>5603</v>
      </c>
      <c r="I1418">
        <v>66.542683199999999</v>
      </c>
      <c r="J1418">
        <v>-89.282454799999996</v>
      </c>
      <c r="K1418" s="1" t="str">
        <f t="shared" si="148"/>
        <v>Till</v>
      </c>
      <c r="L1418" s="1" t="str">
        <f t="shared" si="150"/>
        <v>Grain Mount: 0.25 – 0.50 mm (carbon coated)</v>
      </c>
      <c r="M1418">
        <v>1</v>
      </c>
      <c r="N1418">
        <v>40.905000000000001</v>
      </c>
      <c r="O1418">
        <v>2E-3</v>
      </c>
      <c r="P1418">
        <v>1E-3</v>
      </c>
      <c r="R1418">
        <v>1E-3</v>
      </c>
      <c r="T1418">
        <v>49.384</v>
      </c>
      <c r="U1418">
        <v>1E-3</v>
      </c>
      <c r="V1418">
        <v>0.39800000000000002</v>
      </c>
      <c r="W1418">
        <v>8.9749999999999996</v>
      </c>
      <c r="X1418">
        <v>2.5999999999999999E-2</v>
      </c>
      <c r="Y1418">
        <v>0.19600000000000001</v>
      </c>
    </row>
    <row r="1419" spans="1:25" x14ac:dyDescent="0.3">
      <c r="A1419" t="s">
        <v>5604</v>
      </c>
      <c r="B1419" t="s">
        <v>5605</v>
      </c>
      <c r="C1419" t="s">
        <v>5606</v>
      </c>
      <c r="D1419" s="1" t="str">
        <f t="shared" si="147"/>
        <v>21:1191</v>
      </c>
      <c r="E1419" s="1" t="str">
        <f t="shared" si="149"/>
        <v>21:0387</v>
      </c>
      <c r="F1419" t="s">
        <v>5594</v>
      </c>
      <c r="G1419" t="s">
        <v>5607</v>
      </c>
      <c r="I1419">
        <v>66.542683199999999</v>
      </c>
      <c r="J1419">
        <v>-89.282454799999996</v>
      </c>
      <c r="K1419" s="1" t="str">
        <f t="shared" si="148"/>
        <v>Till</v>
      </c>
      <c r="L1419" s="1" t="str">
        <f t="shared" si="150"/>
        <v>Grain Mount: 0.25 – 0.50 mm (carbon coated)</v>
      </c>
      <c r="M1419">
        <v>1</v>
      </c>
      <c r="N1419">
        <v>40.905000000000001</v>
      </c>
      <c r="O1419">
        <v>1E-3</v>
      </c>
      <c r="P1419">
        <v>1E-3</v>
      </c>
      <c r="R1419">
        <v>1E-3</v>
      </c>
      <c r="T1419">
        <v>48.581000000000003</v>
      </c>
      <c r="U1419">
        <v>2E-3</v>
      </c>
      <c r="V1419">
        <v>0.157</v>
      </c>
      <c r="W1419">
        <v>9.5779999999999994</v>
      </c>
      <c r="X1419">
        <v>2.7E-2</v>
      </c>
      <c r="Y1419">
        <v>0.44600000000000001</v>
      </c>
    </row>
    <row r="1420" spans="1:25" x14ac:dyDescent="0.3">
      <c r="A1420" t="s">
        <v>5608</v>
      </c>
      <c r="B1420" t="s">
        <v>5609</v>
      </c>
      <c r="C1420" t="s">
        <v>5610</v>
      </c>
      <c r="D1420" s="1" t="str">
        <f t="shared" si="147"/>
        <v>21:1191</v>
      </c>
      <c r="E1420" s="1" t="str">
        <f t="shared" si="149"/>
        <v>21:0387</v>
      </c>
      <c r="F1420" t="s">
        <v>5594</v>
      </c>
      <c r="G1420" t="s">
        <v>5611</v>
      </c>
      <c r="I1420">
        <v>66.542683199999999</v>
      </c>
      <c r="J1420">
        <v>-89.282454799999996</v>
      </c>
      <c r="K1420" s="1" t="str">
        <f t="shared" si="148"/>
        <v>Till</v>
      </c>
      <c r="L1420" s="1" t="str">
        <f t="shared" si="150"/>
        <v>Grain Mount: 0.25 – 0.50 mm (carbon coated)</v>
      </c>
      <c r="M1420">
        <v>1</v>
      </c>
      <c r="N1420">
        <v>40.844000000000001</v>
      </c>
      <c r="O1420">
        <v>5.0000000000000001E-3</v>
      </c>
      <c r="P1420">
        <v>1E-3</v>
      </c>
      <c r="R1420">
        <v>3.0000000000000001E-3</v>
      </c>
      <c r="T1420">
        <v>49.59</v>
      </c>
      <c r="U1420">
        <v>1E-3</v>
      </c>
      <c r="V1420">
        <v>0.40899999999999997</v>
      </c>
      <c r="W1420">
        <v>8.9480000000000004</v>
      </c>
      <c r="X1420">
        <v>2.3E-2</v>
      </c>
      <c r="Y1420">
        <v>0.20399999999999999</v>
      </c>
    </row>
    <row r="1421" spans="1:25" x14ac:dyDescent="0.3">
      <c r="A1421" t="s">
        <v>5612</v>
      </c>
      <c r="B1421" t="s">
        <v>5613</v>
      </c>
      <c r="C1421" t="s">
        <v>5614</v>
      </c>
      <c r="D1421" s="1" t="str">
        <f t="shared" si="147"/>
        <v>21:1191</v>
      </c>
      <c r="E1421" s="1" t="str">
        <f t="shared" si="149"/>
        <v>21:0387</v>
      </c>
      <c r="F1421" t="s">
        <v>5594</v>
      </c>
      <c r="G1421" t="s">
        <v>5615</v>
      </c>
      <c r="I1421">
        <v>66.542683199999999</v>
      </c>
      <c r="J1421">
        <v>-89.282454799999996</v>
      </c>
      <c r="K1421" s="1" t="str">
        <f t="shared" si="148"/>
        <v>Till</v>
      </c>
      <c r="L1421" s="1" t="str">
        <f t="shared" si="150"/>
        <v>Grain Mount: 0.25 – 0.50 mm (carbon coated)</v>
      </c>
      <c r="M1421">
        <v>1</v>
      </c>
      <c r="N1421">
        <v>40.853000000000002</v>
      </c>
      <c r="O1421">
        <v>1E-3</v>
      </c>
      <c r="P1421">
        <v>1E-3</v>
      </c>
      <c r="R1421">
        <v>1E-3</v>
      </c>
      <c r="T1421">
        <v>48.908000000000001</v>
      </c>
      <c r="U1421">
        <v>4.0000000000000001E-3</v>
      </c>
      <c r="V1421">
        <v>0.11799999999999999</v>
      </c>
      <c r="W1421">
        <v>9.4600000000000009</v>
      </c>
      <c r="X1421">
        <v>2.1999999999999999E-2</v>
      </c>
      <c r="Y1421">
        <v>0.36299999999999999</v>
      </c>
    </row>
    <row r="1422" spans="1:25" x14ac:dyDescent="0.3">
      <c r="A1422" t="s">
        <v>5616</v>
      </c>
      <c r="B1422" t="s">
        <v>5617</v>
      </c>
      <c r="C1422" t="s">
        <v>5618</v>
      </c>
      <c r="D1422" s="1" t="str">
        <f t="shared" si="147"/>
        <v>21:1191</v>
      </c>
      <c r="E1422" s="1" t="str">
        <f t="shared" si="149"/>
        <v>21:0387</v>
      </c>
      <c r="F1422" t="s">
        <v>2492</v>
      </c>
      <c r="G1422" t="s">
        <v>5619</v>
      </c>
      <c r="I1422">
        <v>66.641639999999995</v>
      </c>
      <c r="J1422">
        <v>-89.116975699999998</v>
      </c>
      <c r="K1422" s="1" t="str">
        <f t="shared" si="148"/>
        <v>Till</v>
      </c>
      <c r="L1422" s="1" t="str">
        <f t="shared" si="150"/>
        <v>Grain Mount: 0.25 – 0.50 mm (carbon coated)</v>
      </c>
      <c r="M1422">
        <v>1</v>
      </c>
      <c r="N1422">
        <v>38.037999999999997</v>
      </c>
      <c r="O1422">
        <v>8.0000000000000002E-3</v>
      </c>
      <c r="P1422">
        <v>1E-3</v>
      </c>
      <c r="R1422">
        <v>3.0000000000000001E-3</v>
      </c>
      <c r="T1422">
        <v>36.22</v>
      </c>
      <c r="U1422">
        <v>6.0000000000000001E-3</v>
      </c>
      <c r="V1422">
        <v>0.51300000000000001</v>
      </c>
      <c r="W1422">
        <v>24.744</v>
      </c>
      <c r="X1422">
        <v>2.3E-2</v>
      </c>
      <c r="Y1422">
        <v>0.13</v>
      </c>
    </row>
    <row r="1423" spans="1:25" x14ac:dyDescent="0.3">
      <c r="A1423" t="s">
        <v>5620</v>
      </c>
      <c r="B1423" t="s">
        <v>5621</v>
      </c>
      <c r="C1423" t="s">
        <v>5622</v>
      </c>
      <c r="D1423" s="1" t="str">
        <f t="shared" si="147"/>
        <v>21:1191</v>
      </c>
      <c r="E1423" s="1" t="str">
        <f t="shared" si="149"/>
        <v>21:0387</v>
      </c>
      <c r="F1423" t="s">
        <v>5623</v>
      </c>
      <c r="G1423" t="s">
        <v>5624</v>
      </c>
      <c r="I1423">
        <v>66.5353736</v>
      </c>
      <c r="J1423">
        <v>-89.158382500000002</v>
      </c>
      <c r="K1423" s="1" t="str">
        <f t="shared" si="148"/>
        <v>Till</v>
      </c>
      <c r="L1423" s="1" t="str">
        <f t="shared" si="150"/>
        <v>Grain Mount: 0.25 – 0.50 mm (carbon coated)</v>
      </c>
      <c r="M1423">
        <v>1</v>
      </c>
      <c r="N1423">
        <v>41.024999999999999</v>
      </c>
      <c r="O1423">
        <v>1E-3</v>
      </c>
      <c r="P1423">
        <v>1E-3</v>
      </c>
      <c r="R1423">
        <v>1E-3</v>
      </c>
      <c r="T1423">
        <v>49.348999999999997</v>
      </c>
      <c r="U1423">
        <v>1E-3</v>
      </c>
      <c r="V1423">
        <v>0.183</v>
      </c>
      <c r="W1423">
        <v>8.8879999999999999</v>
      </c>
      <c r="X1423">
        <v>2.5000000000000001E-2</v>
      </c>
      <c r="Y1423">
        <v>0.27500000000000002</v>
      </c>
    </row>
    <row r="1424" spans="1:25" x14ac:dyDescent="0.3">
      <c r="A1424" t="s">
        <v>5625</v>
      </c>
      <c r="B1424" t="s">
        <v>5626</v>
      </c>
      <c r="C1424" t="s">
        <v>5627</v>
      </c>
      <c r="D1424" s="1" t="str">
        <f t="shared" si="147"/>
        <v>21:1191</v>
      </c>
      <c r="E1424" s="1" t="str">
        <f t="shared" si="149"/>
        <v>21:0387</v>
      </c>
      <c r="F1424" t="s">
        <v>5623</v>
      </c>
      <c r="G1424" t="s">
        <v>5628</v>
      </c>
      <c r="I1424">
        <v>66.5353736</v>
      </c>
      <c r="J1424">
        <v>-89.158382500000002</v>
      </c>
      <c r="K1424" s="1" t="str">
        <f t="shared" si="148"/>
        <v>Till</v>
      </c>
      <c r="L1424" s="1" t="str">
        <f t="shared" si="150"/>
        <v>Grain Mount: 0.25 – 0.50 mm (carbon coated)</v>
      </c>
      <c r="M1424">
        <v>1</v>
      </c>
      <c r="N1424">
        <v>40.9</v>
      </c>
      <c r="O1424">
        <v>1.2E-2</v>
      </c>
      <c r="P1424">
        <v>1E-3</v>
      </c>
      <c r="R1424">
        <v>1E-3</v>
      </c>
      <c r="T1424">
        <v>48.765000000000001</v>
      </c>
      <c r="U1424">
        <v>4.0000000000000001E-3</v>
      </c>
      <c r="V1424">
        <v>0.125</v>
      </c>
      <c r="W1424">
        <v>9.8780000000000001</v>
      </c>
      <c r="X1424">
        <v>2.5000000000000001E-2</v>
      </c>
      <c r="Y1424">
        <v>0.32200000000000001</v>
      </c>
    </row>
    <row r="1425" spans="1:25" x14ac:dyDescent="0.3">
      <c r="A1425" t="s">
        <v>5629</v>
      </c>
      <c r="B1425" t="s">
        <v>5630</v>
      </c>
      <c r="C1425" t="s">
        <v>5631</v>
      </c>
      <c r="D1425" s="1" t="str">
        <f t="shared" si="147"/>
        <v>21:1191</v>
      </c>
      <c r="E1425" s="1" t="str">
        <f t="shared" si="149"/>
        <v>21:0387</v>
      </c>
      <c r="F1425" t="s">
        <v>5623</v>
      </c>
      <c r="G1425" t="s">
        <v>5632</v>
      </c>
      <c r="I1425">
        <v>66.5353736</v>
      </c>
      <c r="J1425">
        <v>-89.158382500000002</v>
      </c>
      <c r="K1425" s="1" t="str">
        <f t="shared" si="148"/>
        <v>Till</v>
      </c>
      <c r="L1425" s="1" t="str">
        <f>HYPERLINK("http://geochem.nrcan.gc.ca/cdogs/content/kwd/kwd080108_e.htm", "Grain Mount: 0.50 – 1.00 mm (carbon coated)")</f>
        <v>Grain Mount: 0.50 – 1.00 mm (carbon coated)</v>
      </c>
      <c r="M1425">
        <v>1</v>
      </c>
      <c r="N1425">
        <v>40.104999999999997</v>
      </c>
      <c r="O1425">
        <v>1E-3</v>
      </c>
      <c r="P1425">
        <v>1E-3</v>
      </c>
      <c r="R1425">
        <v>1E-3</v>
      </c>
      <c r="T1425">
        <v>45.281999999999996</v>
      </c>
      <c r="U1425">
        <v>2E-3</v>
      </c>
      <c r="V1425">
        <v>0.29599999999999999</v>
      </c>
      <c r="W1425">
        <v>14.294</v>
      </c>
      <c r="X1425">
        <v>2.1999999999999999E-2</v>
      </c>
      <c r="Y1425">
        <v>0.151</v>
      </c>
    </row>
    <row r="1426" spans="1:25" x14ac:dyDescent="0.3">
      <c r="A1426" t="s">
        <v>5633</v>
      </c>
      <c r="B1426" t="s">
        <v>5634</v>
      </c>
      <c r="C1426" t="s">
        <v>5635</v>
      </c>
      <c r="D1426" s="1" t="str">
        <f t="shared" si="147"/>
        <v>21:1191</v>
      </c>
      <c r="E1426" s="1" t="str">
        <f t="shared" si="149"/>
        <v>21:0387</v>
      </c>
      <c r="F1426" t="s">
        <v>2582</v>
      </c>
      <c r="G1426" t="s">
        <v>5636</v>
      </c>
      <c r="I1426">
        <v>66.961278899999996</v>
      </c>
      <c r="J1426">
        <v>-89.323634499999997</v>
      </c>
      <c r="K1426" s="1" t="str">
        <f t="shared" si="148"/>
        <v>Till</v>
      </c>
      <c r="L1426" s="1" t="str">
        <f t="shared" ref="L1426:L1457" si="151">HYPERLINK("http://geochem.nrcan.gc.ca/cdogs/content/kwd/kwd080107_e.htm", "Grain Mount: 0.25 – 0.50 mm (carbon coated)")</f>
        <v>Grain Mount: 0.25 – 0.50 mm (carbon coated)</v>
      </c>
      <c r="M1426">
        <v>1</v>
      </c>
      <c r="N1426">
        <v>40.902000000000001</v>
      </c>
      <c r="O1426">
        <v>3.0000000000000001E-3</v>
      </c>
      <c r="P1426">
        <v>1E-3</v>
      </c>
      <c r="R1426">
        <v>2E-3</v>
      </c>
      <c r="T1426">
        <v>48.49</v>
      </c>
      <c r="U1426">
        <v>1E-3</v>
      </c>
      <c r="V1426">
        <v>0.20200000000000001</v>
      </c>
      <c r="W1426">
        <v>9.9749999999999996</v>
      </c>
      <c r="X1426">
        <v>2.5000000000000001E-2</v>
      </c>
      <c r="Y1426">
        <v>0.34300000000000003</v>
      </c>
    </row>
    <row r="1427" spans="1:25" x14ac:dyDescent="0.3">
      <c r="A1427" t="s">
        <v>5637</v>
      </c>
      <c r="B1427" t="s">
        <v>5638</v>
      </c>
      <c r="C1427" t="s">
        <v>5639</v>
      </c>
      <c r="D1427" s="1" t="str">
        <f t="shared" si="147"/>
        <v>21:1191</v>
      </c>
      <c r="E1427" s="1" t="str">
        <f t="shared" si="149"/>
        <v>21:0387</v>
      </c>
      <c r="F1427" t="s">
        <v>2582</v>
      </c>
      <c r="G1427" t="s">
        <v>5640</v>
      </c>
      <c r="I1427">
        <v>66.961278899999996</v>
      </c>
      <c r="J1427">
        <v>-89.323634499999997</v>
      </c>
      <c r="K1427" s="1" t="str">
        <f t="shared" si="148"/>
        <v>Till</v>
      </c>
      <c r="L1427" s="1" t="str">
        <f t="shared" si="151"/>
        <v>Grain Mount: 0.25 – 0.50 mm (carbon coated)</v>
      </c>
      <c r="M1427">
        <v>1</v>
      </c>
      <c r="N1427">
        <v>40.593000000000004</v>
      </c>
      <c r="O1427">
        <v>2E-3</v>
      </c>
      <c r="P1427">
        <v>1E-3</v>
      </c>
      <c r="R1427">
        <v>7.0000000000000001E-3</v>
      </c>
      <c r="T1427">
        <v>48.314</v>
      </c>
      <c r="U1427">
        <v>3.0000000000000001E-3</v>
      </c>
      <c r="V1427">
        <v>0.21199999999999999</v>
      </c>
      <c r="W1427">
        <v>10.481</v>
      </c>
      <c r="X1427">
        <v>0.02</v>
      </c>
      <c r="Y1427">
        <v>0.27100000000000002</v>
      </c>
    </row>
    <row r="1428" spans="1:25" x14ac:dyDescent="0.3">
      <c r="A1428" t="s">
        <v>5641</v>
      </c>
      <c r="B1428" t="s">
        <v>5642</v>
      </c>
      <c r="C1428" t="s">
        <v>5643</v>
      </c>
      <c r="D1428" s="1" t="str">
        <f t="shared" si="147"/>
        <v>21:1191</v>
      </c>
      <c r="E1428" s="1" t="str">
        <f t="shared" si="149"/>
        <v>21:0387</v>
      </c>
      <c r="F1428" t="s">
        <v>2582</v>
      </c>
      <c r="G1428" t="s">
        <v>5644</v>
      </c>
      <c r="I1428">
        <v>66.961278899999996</v>
      </c>
      <c r="J1428">
        <v>-89.323634499999997</v>
      </c>
      <c r="K1428" s="1" t="str">
        <f t="shared" si="148"/>
        <v>Till</v>
      </c>
      <c r="L1428" s="1" t="str">
        <f t="shared" si="151"/>
        <v>Grain Mount: 0.25 – 0.50 mm (carbon coated)</v>
      </c>
      <c r="M1428">
        <v>1</v>
      </c>
      <c r="N1428">
        <v>40.164999999999999</v>
      </c>
      <c r="O1428">
        <v>8.9999999999999993E-3</v>
      </c>
      <c r="P1428">
        <v>1E-3</v>
      </c>
      <c r="R1428">
        <v>1E-3</v>
      </c>
      <c r="T1428">
        <v>46.301000000000002</v>
      </c>
      <c r="U1428">
        <v>5.0000000000000001E-3</v>
      </c>
      <c r="V1428">
        <v>0.24099999999999999</v>
      </c>
      <c r="W1428">
        <v>12.776999999999999</v>
      </c>
      <c r="X1428">
        <v>2.4E-2</v>
      </c>
      <c r="Y1428">
        <v>0.14699999999999999</v>
      </c>
    </row>
    <row r="1429" spans="1:25" x14ac:dyDescent="0.3">
      <c r="A1429" t="s">
        <v>5645</v>
      </c>
      <c r="B1429" t="s">
        <v>5646</v>
      </c>
      <c r="C1429" t="s">
        <v>5647</v>
      </c>
      <c r="D1429" s="1" t="str">
        <f t="shared" si="147"/>
        <v>21:1191</v>
      </c>
      <c r="E1429" s="1" t="str">
        <f t="shared" si="149"/>
        <v>21:0387</v>
      </c>
      <c r="F1429" t="s">
        <v>2582</v>
      </c>
      <c r="G1429" t="s">
        <v>5648</v>
      </c>
      <c r="I1429">
        <v>66.961278899999996</v>
      </c>
      <c r="J1429">
        <v>-89.323634499999997</v>
      </c>
      <c r="K1429" s="1" t="str">
        <f t="shared" si="148"/>
        <v>Till</v>
      </c>
      <c r="L1429" s="1" t="str">
        <f t="shared" si="151"/>
        <v>Grain Mount: 0.25 – 0.50 mm (carbon coated)</v>
      </c>
      <c r="M1429">
        <v>1</v>
      </c>
      <c r="N1429">
        <v>48.075000000000003</v>
      </c>
      <c r="O1429">
        <v>1.2E-2</v>
      </c>
      <c r="P1429">
        <v>2.5999999999999999E-2</v>
      </c>
      <c r="R1429">
        <v>1E-3</v>
      </c>
      <c r="T1429">
        <v>44.21</v>
      </c>
      <c r="U1429">
        <v>0.14199999999999999</v>
      </c>
      <c r="V1429">
        <v>0.26400000000000001</v>
      </c>
      <c r="W1429">
        <v>9.032</v>
      </c>
      <c r="X1429">
        <v>1.4999999999999999E-2</v>
      </c>
      <c r="Y1429">
        <v>0.193</v>
      </c>
    </row>
    <row r="1430" spans="1:25" x14ac:dyDescent="0.3">
      <c r="A1430" t="s">
        <v>5649</v>
      </c>
      <c r="B1430" t="s">
        <v>5650</v>
      </c>
      <c r="C1430" t="s">
        <v>5651</v>
      </c>
      <c r="D1430" s="1" t="str">
        <f t="shared" si="147"/>
        <v>21:1191</v>
      </c>
      <c r="E1430" s="1" t="str">
        <f t="shared" si="149"/>
        <v>21:0387</v>
      </c>
      <c r="F1430" t="s">
        <v>2582</v>
      </c>
      <c r="G1430" t="s">
        <v>5652</v>
      </c>
      <c r="I1430">
        <v>66.961278899999996</v>
      </c>
      <c r="J1430">
        <v>-89.323634499999997</v>
      </c>
      <c r="K1430" s="1" t="str">
        <f t="shared" si="148"/>
        <v>Till</v>
      </c>
      <c r="L1430" s="1" t="str">
        <f t="shared" si="151"/>
        <v>Grain Mount: 0.25 – 0.50 mm (carbon coated)</v>
      </c>
      <c r="M1430">
        <v>1</v>
      </c>
      <c r="N1430">
        <v>40.784999999999997</v>
      </c>
      <c r="O1430">
        <v>5.0000000000000001E-3</v>
      </c>
      <c r="P1430">
        <v>1E-3</v>
      </c>
      <c r="R1430">
        <v>4.0000000000000001E-3</v>
      </c>
      <c r="T1430">
        <v>48.31</v>
      </c>
      <c r="U1430">
        <v>2E-3</v>
      </c>
      <c r="V1430">
        <v>0.21199999999999999</v>
      </c>
      <c r="W1430">
        <v>10.443</v>
      </c>
      <c r="X1430">
        <v>2.3E-2</v>
      </c>
      <c r="Y1430">
        <v>0.27600000000000002</v>
      </c>
    </row>
    <row r="1431" spans="1:25" x14ac:dyDescent="0.3">
      <c r="A1431" t="s">
        <v>5653</v>
      </c>
      <c r="B1431" t="s">
        <v>5654</v>
      </c>
      <c r="C1431" t="s">
        <v>5655</v>
      </c>
      <c r="D1431" s="1" t="str">
        <f t="shared" si="147"/>
        <v>21:1191</v>
      </c>
      <c r="E1431" s="1" t="str">
        <f t="shared" si="149"/>
        <v>21:0387</v>
      </c>
      <c r="F1431" t="s">
        <v>2582</v>
      </c>
      <c r="G1431" t="s">
        <v>5656</v>
      </c>
      <c r="I1431">
        <v>66.961278899999996</v>
      </c>
      <c r="J1431">
        <v>-89.323634499999997</v>
      </c>
      <c r="K1431" s="1" t="str">
        <f t="shared" si="148"/>
        <v>Till</v>
      </c>
      <c r="L1431" s="1" t="str">
        <f t="shared" si="151"/>
        <v>Grain Mount: 0.25 – 0.50 mm (carbon coated)</v>
      </c>
      <c r="M1431">
        <v>1</v>
      </c>
      <c r="N1431">
        <v>40.655000000000001</v>
      </c>
      <c r="O1431">
        <v>7.0000000000000001E-3</v>
      </c>
      <c r="P1431">
        <v>1E-3</v>
      </c>
      <c r="R1431">
        <v>6.0000000000000001E-3</v>
      </c>
      <c r="T1431">
        <v>48.363999999999997</v>
      </c>
      <c r="U1431">
        <v>7.0000000000000001E-3</v>
      </c>
      <c r="V1431">
        <v>0.21199999999999999</v>
      </c>
      <c r="W1431">
        <v>10.378</v>
      </c>
      <c r="X1431">
        <v>2.1000000000000001E-2</v>
      </c>
      <c r="Y1431">
        <v>0.28100000000000003</v>
      </c>
    </row>
    <row r="1432" spans="1:25" x14ac:dyDescent="0.3">
      <c r="A1432" t="s">
        <v>5657</v>
      </c>
      <c r="B1432" t="s">
        <v>5658</v>
      </c>
      <c r="C1432" t="s">
        <v>5659</v>
      </c>
      <c r="D1432" s="1" t="str">
        <f t="shared" si="147"/>
        <v>21:1191</v>
      </c>
      <c r="E1432" s="1" t="str">
        <f t="shared" si="149"/>
        <v>21:0387</v>
      </c>
      <c r="F1432" t="s">
        <v>2582</v>
      </c>
      <c r="G1432" t="s">
        <v>5660</v>
      </c>
      <c r="I1432">
        <v>66.961278899999996</v>
      </c>
      <c r="J1432">
        <v>-89.323634499999997</v>
      </c>
      <c r="K1432" s="1" t="str">
        <f t="shared" si="148"/>
        <v>Till</v>
      </c>
      <c r="L1432" s="1" t="str">
        <f t="shared" si="151"/>
        <v>Grain Mount: 0.25 – 0.50 mm (carbon coated)</v>
      </c>
      <c r="M1432">
        <v>1</v>
      </c>
      <c r="N1432">
        <v>40.463999999999999</v>
      </c>
      <c r="O1432">
        <v>1E-3</v>
      </c>
      <c r="P1432">
        <v>1E-3</v>
      </c>
      <c r="R1432">
        <v>4.0000000000000001E-3</v>
      </c>
      <c r="T1432">
        <v>46.390999999999998</v>
      </c>
      <c r="U1432">
        <v>2E-3</v>
      </c>
      <c r="V1432">
        <v>0.251</v>
      </c>
      <c r="W1432">
        <v>12.778</v>
      </c>
      <c r="X1432">
        <v>2.1999999999999999E-2</v>
      </c>
      <c r="Y1432">
        <v>0.14199999999999999</v>
      </c>
    </row>
    <row r="1433" spans="1:25" x14ac:dyDescent="0.3">
      <c r="A1433" t="s">
        <v>5661</v>
      </c>
      <c r="B1433" t="s">
        <v>5662</v>
      </c>
      <c r="C1433" t="s">
        <v>5663</v>
      </c>
      <c r="D1433" s="1" t="str">
        <f t="shared" si="147"/>
        <v>21:1191</v>
      </c>
      <c r="E1433" s="1" t="str">
        <f t="shared" si="149"/>
        <v>21:0387</v>
      </c>
      <c r="F1433" t="s">
        <v>2582</v>
      </c>
      <c r="G1433" t="s">
        <v>5664</v>
      </c>
      <c r="I1433">
        <v>66.961278899999996</v>
      </c>
      <c r="J1433">
        <v>-89.323634499999997</v>
      </c>
      <c r="K1433" s="1" t="str">
        <f t="shared" si="148"/>
        <v>Till</v>
      </c>
      <c r="L1433" s="1" t="str">
        <f t="shared" si="151"/>
        <v>Grain Mount: 0.25 – 0.50 mm (carbon coated)</v>
      </c>
      <c r="M1433">
        <v>1</v>
      </c>
      <c r="N1433">
        <v>40.594999999999999</v>
      </c>
      <c r="O1433">
        <v>2E-3</v>
      </c>
      <c r="P1433">
        <v>1E-3</v>
      </c>
      <c r="R1433">
        <v>1E-3</v>
      </c>
      <c r="T1433">
        <v>47.98</v>
      </c>
      <c r="U1433">
        <v>5.0000000000000001E-3</v>
      </c>
      <c r="V1433">
        <v>0.214</v>
      </c>
      <c r="W1433">
        <v>10.465999999999999</v>
      </c>
      <c r="X1433">
        <v>2.4E-2</v>
      </c>
      <c r="Y1433">
        <v>0.28100000000000003</v>
      </c>
    </row>
    <row r="1434" spans="1:25" x14ac:dyDescent="0.3">
      <c r="A1434" t="s">
        <v>5665</v>
      </c>
      <c r="B1434" t="s">
        <v>5666</v>
      </c>
      <c r="C1434" t="s">
        <v>5667</v>
      </c>
      <c r="D1434" s="1" t="str">
        <f t="shared" si="147"/>
        <v>21:1191</v>
      </c>
      <c r="E1434" s="1" t="str">
        <f t="shared" si="149"/>
        <v>21:0387</v>
      </c>
      <c r="F1434" t="s">
        <v>2582</v>
      </c>
      <c r="G1434" t="s">
        <v>5668</v>
      </c>
      <c r="I1434">
        <v>66.961278899999996</v>
      </c>
      <c r="J1434">
        <v>-89.323634499999997</v>
      </c>
      <c r="K1434" s="1" t="str">
        <f t="shared" si="148"/>
        <v>Till</v>
      </c>
      <c r="L1434" s="1" t="str">
        <f t="shared" si="151"/>
        <v>Grain Mount: 0.25 – 0.50 mm (carbon coated)</v>
      </c>
      <c r="M1434">
        <v>1</v>
      </c>
      <c r="N1434">
        <v>40.454000000000001</v>
      </c>
      <c r="O1434">
        <v>1E-3</v>
      </c>
      <c r="P1434">
        <v>0.01</v>
      </c>
      <c r="R1434">
        <v>1E-3</v>
      </c>
      <c r="T1434">
        <v>47.366999999999997</v>
      </c>
      <c r="U1434">
        <v>1E-3</v>
      </c>
      <c r="V1434">
        <v>0.17799999999999999</v>
      </c>
      <c r="W1434">
        <v>11.356</v>
      </c>
      <c r="X1434">
        <v>2.1999999999999999E-2</v>
      </c>
      <c r="Y1434">
        <v>0.32400000000000001</v>
      </c>
    </row>
    <row r="1435" spans="1:25" x14ac:dyDescent="0.3">
      <c r="A1435" t="s">
        <v>5669</v>
      </c>
      <c r="B1435" t="s">
        <v>5670</v>
      </c>
      <c r="C1435" t="s">
        <v>5671</v>
      </c>
      <c r="D1435" s="1" t="str">
        <f t="shared" si="147"/>
        <v>21:1191</v>
      </c>
      <c r="E1435" s="1" t="str">
        <f t="shared" si="149"/>
        <v>21:0387</v>
      </c>
      <c r="F1435" t="s">
        <v>2582</v>
      </c>
      <c r="G1435" t="s">
        <v>5672</v>
      </c>
      <c r="I1435">
        <v>66.961278899999996</v>
      </c>
      <c r="J1435">
        <v>-89.323634499999997</v>
      </c>
      <c r="K1435" s="1" t="str">
        <f t="shared" si="148"/>
        <v>Till</v>
      </c>
      <c r="L1435" s="1" t="str">
        <f t="shared" si="151"/>
        <v>Grain Mount: 0.25 – 0.50 mm (carbon coated)</v>
      </c>
      <c r="M1435">
        <v>1</v>
      </c>
      <c r="N1435">
        <v>39.978000000000002</v>
      </c>
      <c r="O1435">
        <v>1E-3</v>
      </c>
      <c r="P1435">
        <v>1E-3</v>
      </c>
      <c r="R1435">
        <v>1E-3</v>
      </c>
      <c r="T1435">
        <v>45.067</v>
      </c>
      <c r="U1435">
        <v>1E-3</v>
      </c>
      <c r="V1435">
        <v>0.2</v>
      </c>
      <c r="W1435">
        <v>14.507999999999999</v>
      </c>
      <c r="X1435">
        <v>1.7999999999999999E-2</v>
      </c>
      <c r="Y1435">
        <v>0.3</v>
      </c>
    </row>
    <row r="1436" spans="1:25" x14ac:dyDescent="0.3">
      <c r="A1436" t="s">
        <v>5673</v>
      </c>
      <c r="B1436" t="s">
        <v>5674</v>
      </c>
      <c r="C1436" t="s">
        <v>5675</v>
      </c>
      <c r="D1436" s="1" t="str">
        <f t="shared" si="147"/>
        <v>21:1191</v>
      </c>
      <c r="E1436" s="1" t="str">
        <f t="shared" si="149"/>
        <v>21:0387</v>
      </c>
      <c r="F1436" t="s">
        <v>2582</v>
      </c>
      <c r="G1436" t="s">
        <v>5676</v>
      </c>
      <c r="I1436">
        <v>66.961278899999996</v>
      </c>
      <c r="J1436">
        <v>-89.323634499999997</v>
      </c>
      <c r="K1436" s="1" t="str">
        <f t="shared" si="148"/>
        <v>Till</v>
      </c>
      <c r="L1436" s="1" t="str">
        <f t="shared" si="151"/>
        <v>Grain Mount: 0.25 – 0.50 mm (carbon coated)</v>
      </c>
      <c r="M1436">
        <v>1</v>
      </c>
      <c r="N1436">
        <v>40.457000000000001</v>
      </c>
      <c r="O1436">
        <v>7.0000000000000001E-3</v>
      </c>
      <c r="P1436">
        <v>1E-3</v>
      </c>
      <c r="R1436">
        <v>2E-3</v>
      </c>
      <c r="T1436">
        <v>47.209000000000003</v>
      </c>
      <c r="U1436">
        <v>1E-3</v>
      </c>
      <c r="V1436">
        <v>0.21</v>
      </c>
      <c r="W1436">
        <v>11.811999999999999</v>
      </c>
      <c r="X1436">
        <v>1.4E-2</v>
      </c>
      <c r="Y1436">
        <v>0.23599999999999999</v>
      </c>
    </row>
    <row r="1437" spans="1:25" x14ac:dyDescent="0.3">
      <c r="A1437" t="s">
        <v>5677</v>
      </c>
      <c r="B1437" t="s">
        <v>5678</v>
      </c>
      <c r="C1437" t="s">
        <v>5679</v>
      </c>
      <c r="D1437" s="1" t="str">
        <f t="shared" si="147"/>
        <v>21:1191</v>
      </c>
      <c r="E1437" s="1" t="str">
        <f t="shared" si="149"/>
        <v>21:0387</v>
      </c>
      <c r="F1437" t="s">
        <v>2582</v>
      </c>
      <c r="G1437" t="s">
        <v>5680</v>
      </c>
      <c r="I1437">
        <v>66.961278899999996</v>
      </c>
      <c r="J1437">
        <v>-89.323634499999997</v>
      </c>
      <c r="K1437" s="1" t="str">
        <f t="shared" si="148"/>
        <v>Till</v>
      </c>
      <c r="L1437" s="1" t="str">
        <f t="shared" si="151"/>
        <v>Grain Mount: 0.25 – 0.50 mm (carbon coated)</v>
      </c>
      <c r="M1437">
        <v>1</v>
      </c>
      <c r="N1437">
        <v>41.01</v>
      </c>
      <c r="O1437">
        <v>1E-3</v>
      </c>
      <c r="P1437">
        <v>1E-3</v>
      </c>
      <c r="R1437">
        <v>6.0000000000000001E-3</v>
      </c>
      <c r="T1437">
        <v>48.381999999999998</v>
      </c>
      <c r="U1437">
        <v>7.0000000000000001E-3</v>
      </c>
      <c r="V1437">
        <v>0.223</v>
      </c>
      <c r="W1437">
        <v>10.465999999999999</v>
      </c>
      <c r="X1437">
        <v>2.1000000000000001E-2</v>
      </c>
      <c r="Y1437">
        <v>0.28299999999999997</v>
      </c>
    </row>
    <row r="1438" spans="1:25" x14ac:dyDescent="0.3">
      <c r="A1438" t="s">
        <v>5681</v>
      </c>
      <c r="B1438" t="s">
        <v>5682</v>
      </c>
      <c r="C1438" t="s">
        <v>5683</v>
      </c>
      <c r="D1438" s="1" t="str">
        <f t="shared" si="147"/>
        <v>21:1191</v>
      </c>
      <c r="E1438" s="1" t="str">
        <f t="shared" si="149"/>
        <v>21:0387</v>
      </c>
      <c r="F1438" t="s">
        <v>2582</v>
      </c>
      <c r="G1438" t="s">
        <v>5684</v>
      </c>
      <c r="I1438">
        <v>66.961278899999996</v>
      </c>
      <c r="J1438">
        <v>-89.323634499999997</v>
      </c>
      <c r="K1438" s="1" t="str">
        <f t="shared" si="148"/>
        <v>Till</v>
      </c>
      <c r="L1438" s="1" t="str">
        <f t="shared" si="151"/>
        <v>Grain Mount: 0.25 – 0.50 mm (carbon coated)</v>
      </c>
      <c r="M1438">
        <v>1</v>
      </c>
      <c r="N1438">
        <v>39.988</v>
      </c>
      <c r="O1438">
        <v>1E-3</v>
      </c>
      <c r="P1438">
        <v>1E-3</v>
      </c>
      <c r="R1438">
        <v>3.0000000000000001E-3</v>
      </c>
      <c r="T1438">
        <v>45.665999999999997</v>
      </c>
      <c r="U1438">
        <v>3.0000000000000001E-3</v>
      </c>
      <c r="V1438">
        <v>0.20100000000000001</v>
      </c>
      <c r="W1438">
        <v>13.472</v>
      </c>
      <c r="X1438">
        <v>0.03</v>
      </c>
      <c r="Y1438">
        <v>0.27700000000000002</v>
      </c>
    </row>
    <row r="1439" spans="1:25" x14ac:dyDescent="0.3">
      <c r="A1439" t="s">
        <v>5685</v>
      </c>
      <c r="B1439" t="s">
        <v>5686</v>
      </c>
      <c r="C1439" t="s">
        <v>5687</v>
      </c>
      <c r="D1439" s="1" t="str">
        <f t="shared" si="147"/>
        <v>21:1191</v>
      </c>
      <c r="E1439" s="1" t="str">
        <f t="shared" si="149"/>
        <v>21:0387</v>
      </c>
      <c r="F1439" t="s">
        <v>2582</v>
      </c>
      <c r="G1439" t="s">
        <v>5688</v>
      </c>
      <c r="I1439">
        <v>66.961278899999996</v>
      </c>
      <c r="J1439">
        <v>-89.323634499999997</v>
      </c>
      <c r="K1439" s="1" t="str">
        <f t="shared" si="148"/>
        <v>Till</v>
      </c>
      <c r="L1439" s="1" t="str">
        <f t="shared" si="151"/>
        <v>Grain Mount: 0.25 – 0.50 mm (carbon coated)</v>
      </c>
      <c r="M1439">
        <v>1</v>
      </c>
      <c r="N1439">
        <v>40.774000000000001</v>
      </c>
      <c r="O1439">
        <v>1E-3</v>
      </c>
      <c r="P1439">
        <v>3.0000000000000001E-3</v>
      </c>
      <c r="R1439">
        <v>3.0000000000000001E-3</v>
      </c>
      <c r="T1439">
        <v>48.017000000000003</v>
      </c>
      <c r="U1439">
        <v>3.0000000000000001E-3</v>
      </c>
      <c r="V1439">
        <v>0.123</v>
      </c>
      <c r="W1439">
        <v>10.537000000000001</v>
      </c>
      <c r="X1439">
        <v>2.9000000000000001E-2</v>
      </c>
      <c r="Y1439">
        <v>0.42199999999999999</v>
      </c>
    </row>
    <row r="1440" spans="1:25" x14ac:dyDescent="0.3">
      <c r="A1440" t="s">
        <v>5689</v>
      </c>
      <c r="B1440" t="s">
        <v>5690</v>
      </c>
      <c r="C1440" t="s">
        <v>5691</v>
      </c>
      <c r="D1440" s="1" t="str">
        <f t="shared" si="147"/>
        <v>21:1191</v>
      </c>
      <c r="E1440" s="1" t="str">
        <f t="shared" si="149"/>
        <v>21:0387</v>
      </c>
      <c r="F1440" t="s">
        <v>2582</v>
      </c>
      <c r="G1440" t="s">
        <v>5692</v>
      </c>
      <c r="I1440">
        <v>66.961278899999996</v>
      </c>
      <c r="J1440">
        <v>-89.323634499999997</v>
      </c>
      <c r="K1440" s="1" t="str">
        <f t="shared" si="148"/>
        <v>Till</v>
      </c>
      <c r="L1440" s="1" t="str">
        <f t="shared" si="151"/>
        <v>Grain Mount: 0.25 – 0.50 mm (carbon coated)</v>
      </c>
      <c r="M1440">
        <v>1</v>
      </c>
      <c r="N1440">
        <v>40.655999999999999</v>
      </c>
      <c r="O1440">
        <v>2E-3</v>
      </c>
      <c r="P1440">
        <v>1E-3</v>
      </c>
      <c r="R1440">
        <v>5.0000000000000001E-3</v>
      </c>
      <c r="T1440">
        <v>47.825000000000003</v>
      </c>
      <c r="U1440">
        <v>1E-3</v>
      </c>
      <c r="V1440">
        <v>0.17</v>
      </c>
      <c r="W1440">
        <v>11.154999999999999</v>
      </c>
      <c r="X1440">
        <v>2.1000000000000001E-2</v>
      </c>
      <c r="Y1440">
        <v>0.38400000000000001</v>
      </c>
    </row>
    <row r="1441" spans="1:25" x14ac:dyDescent="0.3">
      <c r="A1441" t="s">
        <v>5693</v>
      </c>
      <c r="B1441" t="s">
        <v>5694</v>
      </c>
      <c r="C1441" t="s">
        <v>5695</v>
      </c>
      <c r="D1441" s="1" t="str">
        <f t="shared" si="147"/>
        <v>21:1191</v>
      </c>
      <c r="E1441" s="1" t="str">
        <f t="shared" si="149"/>
        <v>21:0387</v>
      </c>
      <c r="F1441" t="s">
        <v>2582</v>
      </c>
      <c r="G1441" t="s">
        <v>5696</v>
      </c>
      <c r="I1441">
        <v>66.961278899999996</v>
      </c>
      <c r="J1441">
        <v>-89.323634499999997</v>
      </c>
      <c r="K1441" s="1" t="str">
        <f t="shared" si="148"/>
        <v>Till</v>
      </c>
      <c r="L1441" s="1" t="str">
        <f t="shared" si="151"/>
        <v>Grain Mount: 0.25 – 0.50 mm (carbon coated)</v>
      </c>
      <c r="M1441">
        <v>1</v>
      </c>
      <c r="N1441">
        <v>40.383000000000003</v>
      </c>
      <c r="O1441">
        <v>4.0000000000000001E-3</v>
      </c>
      <c r="P1441">
        <v>1E-3</v>
      </c>
      <c r="R1441">
        <v>1E-3</v>
      </c>
      <c r="T1441">
        <v>47.585000000000001</v>
      </c>
      <c r="U1441">
        <v>1E-3</v>
      </c>
      <c r="V1441">
        <v>0.184</v>
      </c>
      <c r="W1441">
        <v>11.262</v>
      </c>
      <c r="X1441">
        <v>2.9000000000000001E-2</v>
      </c>
      <c r="Y1441">
        <v>0.29799999999999999</v>
      </c>
    </row>
    <row r="1442" spans="1:25" x14ac:dyDescent="0.3">
      <c r="A1442" t="s">
        <v>5697</v>
      </c>
      <c r="B1442" t="s">
        <v>5698</v>
      </c>
      <c r="C1442" t="s">
        <v>5699</v>
      </c>
      <c r="D1442" s="1" t="str">
        <f t="shared" si="147"/>
        <v>21:1191</v>
      </c>
      <c r="E1442" s="1" t="str">
        <f t="shared" si="149"/>
        <v>21:0387</v>
      </c>
      <c r="F1442" t="s">
        <v>2582</v>
      </c>
      <c r="G1442" t="s">
        <v>5700</v>
      </c>
      <c r="I1442">
        <v>66.961278899999996</v>
      </c>
      <c r="J1442">
        <v>-89.323634499999997</v>
      </c>
      <c r="K1442" s="1" t="str">
        <f t="shared" si="148"/>
        <v>Till</v>
      </c>
      <c r="L1442" s="1" t="str">
        <f t="shared" si="151"/>
        <v>Grain Mount: 0.25 – 0.50 mm (carbon coated)</v>
      </c>
      <c r="M1442">
        <v>1</v>
      </c>
      <c r="N1442">
        <v>39.851999999999997</v>
      </c>
      <c r="O1442">
        <v>1E-3</v>
      </c>
      <c r="P1442">
        <v>1E-3</v>
      </c>
      <c r="R1442">
        <v>4.0000000000000001E-3</v>
      </c>
      <c r="T1442">
        <v>45.421999999999997</v>
      </c>
      <c r="U1442">
        <v>1E-3</v>
      </c>
      <c r="V1442">
        <v>0.214</v>
      </c>
      <c r="W1442">
        <v>14.000999999999999</v>
      </c>
      <c r="X1442">
        <v>2.1000000000000001E-2</v>
      </c>
      <c r="Y1442">
        <v>0.26800000000000002</v>
      </c>
    </row>
    <row r="1443" spans="1:25" x14ac:dyDescent="0.3">
      <c r="A1443" t="s">
        <v>5701</v>
      </c>
      <c r="B1443" t="s">
        <v>5702</v>
      </c>
      <c r="C1443" t="s">
        <v>5703</v>
      </c>
      <c r="D1443" s="1" t="str">
        <f t="shared" si="147"/>
        <v>21:1191</v>
      </c>
      <c r="E1443" s="1" t="str">
        <f t="shared" si="149"/>
        <v>21:0387</v>
      </c>
      <c r="F1443" t="s">
        <v>2582</v>
      </c>
      <c r="G1443" t="s">
        <v>5704</v>
      </c>
      <c r="I1443">
        <v>66.961278899999996</v>
      </c>
      <c r="J1443">
        <v>-89.323634499999997</v>
      </c>
      <c r="K1443" s="1" t="str">
        <f t="shared" si="148"/>
        <v>Till</v>
      </c>
      <c r="L1443" s="1" t="str">
        <f t="shared" si="151"/>
        <v>Grain Mount: 0.25 – 0.50 mm (carbon coated)</v>
      </c>
      <c r="M1443">
        <v>1</v>
      </c>
      <c r="N1443">
        <v>40.847999999999999</v>
      </c>
      <c r="O1443">
        <v>1E-3</v>
      </c>
      <c r="P1443">
        <v>1E-3</v>
      </c>
      <c r="R1443">
        <v>8.9999999999999993E-3</v>
      </c>
      <c r="T1443">
        <v>48.261000000000003</v>
      </c>
      <c r="U1443">
        <v>1E-3</v>
      </c>
      <c r="V1443">
        <v>0.218</v>
      </c>
      <c r="W1443">
        <v>10.456</v>
      </c>
      <c r="X1443">
        <v>2.4E-2</v>
      </c>
      <c r="Y1443">
        <v>0.27400000000000002</v>
      </c>
    </row>
    <row r="1444" spans="1:25" x14ac:dyDescent="0.3">
      <c r="A1444" t="s">
        <v>5705</v>
      </c>
      <c r="B1444" t="s">
        <v>5706</v>
      </c>
      <c r="C1444" t="s">
        <v>5707</v>
      </c>
      <c r="D1444" s="1" t="str">
        <f t="shared" si="147"/>
        <v>21:1191</v>
      </c>
      <c r="E1444" s="1" t="str">
        <f t="shared" si="149"/>
        <v>21:0387</v>
      </c>
      <c r="F1444" t="s">
        <v>2640</v>
      </c>
      <c r="G1444" t="s">
        <v>5708</v>
      </c>
      <c r="I1444">
        <v>66.744336599999997</v>
      </c>
      <c r="J1444">
        <v>-89.085118300000005</v>
      </c>
      <c r="K1444" s="1" t="str">
        <f t="shared" si="148"/>
        <v>Till</v>
      </c>
      <c r="L1444" s="1" t="str">
        <f t="shared" si="151"/>
        <v>Grain Mount: 0.25 – 0.50 mm (carbon coated)</v>
      </c>
      <c r="M1444">
        <v>1</v>
      </c>
      <c r="N1444">
        <v>41.234999999999999</v>
      </c>
      <c r="O1444">
        <v>1E-3</v>
      </c>
      <c r="P1444">
        <v>2E-3</v>
      </c>
      <c r="R1444">
        <v>1E-3</v>
      </c>
      <c r="T1444">
        <v>50.284999999999997</v>
      </c>
      <c r="U1444">
        <v>1E-3</v>
      </c>
      <c r="V1444">
        <v>0.13100000000000001</v>
      </c>
      <c r="W1444">
        <v>7.9960000000000004</v>
      </c>
      <c r="X1444">
        <v>1.4999999999999999E-2</v>
      </c>
      <c r="Y1444">
        <v>0.39500000000000002</v>
      </c>
    </row>
    <row r="1445" spans="1:25" x14ac:dyDescent="0.3">
      <c r="A1445" t="s">
        <v>5709</v>
      </c>
      <c r="B1445" t="s">
        <v>5710</v>
      </c>
      <c r="C1445" t="s">
        <v>5711</v>
      </c>
      <c r="D1445" s="1" t="str">
        <f t="shared" si="147"/>
        <v>21:1191</v>
      </c>
      <c r="E1445" s="1" t="str">
        <f t="shared" si="149"/>
        <v>21:0387</v>
      </c>
      <c r="F1445" t="s">
        <v>2640</v>
      </c>
      <c r="G1445" t="s">
        <v>5712</v>
      </c>
      <c r="I1445">
        <v>66.744336599999997</v>
      </c>
      <c r="J1445">
        <v>-89.085118300000005</v>
      </c>
      <c r="K1445" s="1" t="str">
        <f t="shared" si="148"/>
        <v>Till</v>
      </c>
      <c r="L1445" s="1" t="str">
        <f t="shared" si="151"/>
        <v>Grain Mount: 0.25 – 0.50 mm (carbon coated)</v>
      </c>
      <c r="M1445">
        <v>1</v>
      </c>
      <c r="N1445">
        <v>40.593000000000004</v>
      </c>
      <c r="O1445">
        <v>1E-3</v>
      </c>
      <c r="P1445">
        <v>1E-3</v>
      </c>
      <c r="R1445">
        <v>7.0000000000000001E-3</v>
      </c>
      <c r="T1445">
        <v>47.723999999999997</v>
      </c>
      <c r="U1445">
        <v>2E-3</v>
      </c>
      <c r="V1445">
        <v>0.374</v>
      </c>
      <c r="W1445">
        <v>10.734</v>
      </c>
      <c r="X1445">
        <v>2.9000000000000001E-2</v>
      </c>
      <c r="Y1445">
        <v>0.30499999999999999</v>
      </c>
    </row>
    <row r="1446" spans="1:25" x14ac:dyDescent="0.3">
      <c r="A1446" t="s">
        <v>5713</v>
      </c>
      <c r="B1446" t="s">
        <v>5714</v>
      </c>
      <c r="C1446" t="s">
        <v>5715</v>
      </c>
      <c r="D1446" s="1" t="str">
        <f t="shared" si="147"/>
        <v>21:1191</v>
      </c>
      <c r="E1446" s="1" t="str">
        <f t="shared" si="149"/>
        <v>21:0387</v>
      </c>
      <c r="F1446" t="s">
        <v>2640</v>
      </c>
      <c r="G1446" t="s">
        <v>5716</v>
      </c>
      <c r="I1446">
        <v>66.744336599999997</v>
      </c>
      <c r="J1446">
        <v>-89.085118300000005</v>
      </c>
      <c r="K1446" s="1" t="str">
        <f t="shared" si="148"/>
        <v>Till</v>
      </c>
      <c r="L1446" s="1" t="str">
        <f t="shared" si="151"/>
        <v>Grain Mount: 0.25 – 0.50 mm (carbon coated)</v>
      </c>
      <c r="M1446">
        <v>1</v>
      </c>
      <c r="N1446">
        <v>41.314999999999998</v>
      </c>
      <c r="O1446">
        <v>5.0000000000000001E-3</v>
      </c>
      <c r="P1446">
        <v>1E-3</v>
      </c>
      <c r="R1446">
        <v>1E-3</v>
      </c>
      <c r="T1446">
        <v>49.716000000000001</v>
      </c>
      <c r="U1446">
        <v>1E-3</v>
      </c>
      <c r="V1446">
        <v>0.13200000000000001</v>
      </c>
      <c r="W1446">
        <v>8.1720000000000006</v>
      </c>
      <c r="X1446">
        <v>1.7999999999999999E-2</v>
      </c>
      <c r="Y1446">
        <v>0.40400000000000003</v>
      </c>
    </row>
    <row r="1447" spans="1:25" x14ac:dyDescent="0.3">
      <c r="A1447" t="s">
        <v>5717</v>
      </c>
      <c r="B1447" t="s">
        <v>5718</v>
      </c>
      <c r="C1447" t="s">
        <v>5719</v>
      </c>
      <c r="D1447" s="1" t="str">
        <f t="shared" si="147"/>
        <v>21:1191</v>
      </c>
      <c r="E1447" s="1" t="str">
        <f t="shared" si="149"/>
        <v>21:0387</v>
      </c>
      <c r="F1447" t="s">
        <v>2640</v>
      </c>
      <c r="G1447" t="s">
        <v>5720</v>
      </c>
      <c r="I1447">
        <v>66.744336599999997</v>
      </c>
      <c r="J1447">
        <v>-89.085118300000005</v>
      </c>
      <c r="K1447" s="1" t="str">
        <f t="shared" si="148"/>
        <v>Till</v>
      </c>
      <c r="L1447" s="1" t="str">
        <f t="shared" si="151"/>
        <v>Grain Mount: 0.25 – 0.50 mm (carbon coated)</v>
      </c>
      <c r="M1447">
        <v>1</v>
      </c>
      <c r="N1447">
        <v>40.996000000000002</v>
      </c>
      <c r="O1447">
        <v>1E-3</v>
      </c>
      <c r="P1447">
        <v>1E-3</v>
      </c>
      <c r="R1447">
        <v>1E-3</v>
      </c>
      <c r="T1447">
        <v>49.280999999999999</v>
      </c>
      <c r="U1447">
        <v>1E-3</v>
      </c>
      <c r="V1447">
        <v>0.35399999999999998</v>
      </c>
      <c r="W1447">
        <v>8.7219999999999995</v>
      </c>
      <c r="X1447">
        <v>1.7999999999999999E-2</v>
      </c>
      <c r="Y1447">
        <v>0.36599999999999999</v>
      </c>
    </row>
    <row r="1448" spans="1:25" x14ac:dyDescent="0.3">
      <c r="A1448" t="s">
        <v>5721</v>
      </c>
      <c r="B1448" t="s">
        <v>5722</v>
      </c>
      <c r="C1448" t="s">
        <v>5723</v>
      </c>
      <c r="D1448" s="1" t="str">
        <f t="shared" si="147"/>
        <v>21:1191</v>
      </c>
      <c r="E1448" s="1" t="str">
        <f t="shared" si="149"/>
        <v>21:0387</v>
      </c>
      <c r="F1448" t="s">
        <v>2640</v>
      </c>
      <c r="G1448" t="s">
        <v>5724</v>
      </c>
      <c r="I1448">
        <v>66.744336599999997</v>
      </c>
      <c r="J1448">
        <v>-89.085118300000005</v>
      </c>
      <c r="K1448" s="1" t="str">
        <f t="shared" si="148"/>
        <v>Till</v>
      </c>
      <c r="L1448" s="1" t="str">
        <f t="shared" si="151"/>
        <v>Grain Mount: 0.25 – 0.50 mm (carbon coated)</v>
      </c>
      <c r="M1448">
        <v>1</v>
      </c>
      <c r="N1448">
        <v>41.103999999999999</v>
      </c>
      <c r="O1448">
        <v>1E-3</v>
      </c>
      <c r="P1448">
        <v>1E-3</v>
      </c>
      <c r="R1448">
        <v>4.0000000000000001E-3</v>
      </c>
      <c r="T1448">
        <v>49.804000000000002</v>
      </c>
      <c r="U1448">
        <v>1E-3</v>
      </c>
      <c r="V1448">
        <v>0.27800000000000002</v>
      </c>
      <c r="W1448">
        <v>8.4830000000000005</v>
      </c>
      <c r="X1448">
        <v>2.3E-2</v>
      </c>
      <c r="Y1448">
        <v>0.36199999999999999</v>
      </c>
    </row>
    <row r="1449" spans="1:25" x14ac:dyDescent="0.3">
      <c r="A1449" t="s">
        <v>5725</v>
      </c>
      <c r="B1449" t="s">
        <v>5726</v>
      </c>
      <c r="C1449" t="s">
        <v>5727</v>
      </c>
      <c r="D1449" s="1" t="str">
        <f t="shared" si="147"/>
        <v>21:1191</v>
      </c>
      <c r="E1449" s="1" t="str">
        <f t="shared" si="149"/>
        <v>21:0387</v>
      </c>
      <c r="F1449" t="s">
        <v>2640</v>
      </c>
      <c r="G1449" t="s">
        <v>5728</v>
      </c>
      <c r="I1449">
        <v>66.744336599999997</v>
      </c>
      <c r="J1449">
        <v>-89.085118300000005</v>
      </c>
      <c r="K1449" s="1" t="str">
        <f t="shared" si="148"/>
        <v>Till</v>
      </c>
      <c r="L1449" s="1" t="str">
        <f t="shared" si="151"/>
        <v>Grain Mount: 0.25 – 0.50 mm (carbon coated)</v>
      </c>
      <c r="M1449">
        <v>1</v>
      </c>
      <c r="N1449">
        <v>40.362000000000002</v>
      </c>
      <c r="O1449">
        <v>6.0000000000000001E-3</v>
      </c>
      <c r="P1449">
        <v>1E-3</v>
      </c>
      <c r="R1449">
        <v>1E-3</v>
      </c>
      <c r="T1449">
        <v>47.685000000000002</v>
      </c>
      <c r="U1449">
        <v>2E-3</v>
      </c>
      <c r="V1449">
        <v>0.28100000000000003</v>
      </c>
      <c r="W1449">
        <v>10.797000000000001</v>
      </c>
      <c r="X1449">
        <v>2.5000000000000001E-2</v>
      </c>
      <c r="Y1449">
        <v>0.42099999999999999</v>
      </c>
    </row>
    <row r="1450" spans="1:25" x14ac:dyDescent="0.3">
      <c r="A1450" t="s">
        <v>5729</v>
      </c>
      <c r="B1450" t="s">
        <v>5730</v>
      </c>
      <c r="C1450" t="s">
        <v>5731</v>
      </c>
      <c r="D1450" s="1" t="str">
        <f t="shared" si="147"/>
        <v>21:1191</v>
      </c>
      <c r="E1450" s="1" t="str">
        <f t="shared" si="149"/>
        <v>21:0387</v>
      </c>
      <c r="F1450" t="s">
        <v>2640</v>
      </c>
      <c r="G1450" t="s">
        <v>5732</v>
      </c>
      <c r="I1450">
        <v>66.744336599999997</v>
      </c>
      <c r="J1450">
        <v>-89.085118300000005</v>
      </c>
      <c r="K1450" s="1" t="str">
        <f t="shared" si="148"/>
        <v>Till</v>
      </c>
      <c r="L1450" s="1" t="str">
        <f t="shared" si="151"/>
        <v>Grain Mount: 0.25 – 0.50 mm (carbon coated)</v>
      </c>
      <c r="M1450">
        <v>1</v>
      </c>
      <c r="N1450">
        <v>41.271999999999998</v>
      </c>
      <c r="O1450">
        <v>3.0000000000000001E-3</v>
      </c>
      <c r="P1450">
        <v>1E-3</v>
      </c>
      <c r="R1450">
        <v>2E-3</v>
      </c>
      <c r="T1450">
        <v>49.14</v>
      </c>
      <c r="U1450">
        <v>1E-3</v>
      </c>
      <c r="V1450">
        <v>0.14099999999999999</v>
      </c>
      <c r="W1450">
        <v>9.2349999999999994</v>
      </c>
      <c r="X1450">
        <v>3.2000000000000001E-2</v>
      </c>
      <c r="Y1450">
        <v>0.28799999999999998</v>
      </c>
    </row>
    <row r="1451" spans="1:25" x14ac:dyDescent="0.3">
      <c r="A1451" t="s">
        <v>5733</v>
      </c>
      <c r="B1451" t="s">
        <v>5734</v>
      </c>
      <c r="C1451" t="s">
        <v>5735</v>
      </c>
      <c r="D1451" s="1" t="str">
        <f t="shared" si="147"/>
        <v>21:1191</v>
      </c>
      <c r="E1451" s="1" t="str">
        <f t="shared" si="149"/>
        <v>21:0387</v>
      </c>
      <c r="F1451" t="s">
        <v>2640</v>
      </c>
      <c r="G1451" t="s">
        <v>5736</v>
      </c>
      <c r="I1451">
        <v>66.744336599999997</v>
      </c>
      <c r="J1451">
        <v>-89.085118300000005</v>
      </c>
      <c r="K1451" s="1" t="str">
        <f t="shared" si="148"/>
        <v>Till</v>
      </c>
      <c r="L1451" s="1" t="str">
        <f t="shared" si="151"/>
        <v>Grain Mount: 0.25 – 0.50 mm (carbon coated)</v>
      </c>
      <c r="M1451">
        <v>1</v>
      </c>
      <c r="N1451">
        <v>40.798999999999999</v>
      </c>
      <c r="O1451">
        <v>1E-3</v>
      </c>
      <c r="P1451">
        <v>1E-3</v>
      </c>
      <c r="R1451">
        <v>5.0000000000000001E-3</v>
      </c>
      <c r="T1451">
        <v>48.411999999999999</v>
      </c>
      <c r="U1451">
        <v>1E-3</v>
      </c>
      <c r="V1451">
        <v>0.28799999999999998</v>
      </c>
      <c r="W1451">
        <v>9.9570000000000007</v>
      </c>
      <c r="X1451">
        <v>2.1000000000000001E-2</v>
      </c>
      <c r="Y1451">
        <v>0.29899999999999999</v>
      </c>
    </row>
    <row r="1452" spans="1:25" x14ac:dyDescent="0.3">
      <c r="A1452" t="s">
        <v>5737</v>
      </c>
      <c r="B1452" t="s">
        <v>5738</v>
      </c>
      <c r="C1452" t="s">
        <v>5739</v>
      </c>
      <c r="D1452" s="1" t="str">
        <f t="shared" si="147"/>
        <v>21:1191</v>
      </c>
      <c r="E1452" s="1" t="str">
        <f t="shared" si="149"/>
        <v>21:0387</v>
      </c>
      <c r="F1452" t="s">
        <v>2640</v>
      </c>
      <c r="G1452" t="s">
        <v>5740</v>
      </c>
      <c r="I1452">
        <v>66.744336599999997</v>
      </c>
      <c r="J1452">
        <v>-89.085118300000005</v>
      </c>
      <c r="K1452" s="1" t="str">
        <f t="shared" si="148"/>
        <v>Till</v>
      </c>
      <c r="L1452" s="1" t="str">
        <f t="shared" si="151"/>
        <v>Grain Mount: 0.25 – 0.50 mm (carbon coated)</v>
      </c>
      <c r="M1452">
        <v>1</v>
      </c>
      <c r="N1452">
        <v>40.076999999999998</v>
      </c>
      <c r="O1452">
        <v>1E-3</v>
      </c>
      <c r="P1452">
        <v>1E-3</v>
      </c>
      <c r="R1452">
        <v>5.0000000000000001E-3</v>
      </c>
      <c r="T1452">
        <v>45.896999999999998</v>
      </c>
      <c r="U1452">
        <v>1E-3</v>
      </c>
      <c r="V1452">
        <v>0.30199999999999999</v>
      </c>
      <c r="W1452">
        <v>13.044</v>
      </c>
      <c r="X1452">
        <v>2.7E-2</v>
      </c>
      <c r="Y1452">
        <v>0.33200000000000002</v>
      </c>
    </row>
    <row r="1453" spans="1:25" x14ac:dyDescent="0.3">
      <c r="A1453" t="s">
        <v>5741</v>
      </c>
      <c r="B1453" t="s">
        <v>5742</v>
      </c>
      <c r="C1453" t="s">
        <v>5743</v>
      </c>
      <c r="D1453" s="1" t="str">
        <f t="shared" si="147"/>
        <v>21:1191</v>
      </c>
      <c r="E1453" s="1" t="str">
        <f t="shared" si="149"/>
        <v>21:0387</v>
      </c>
      <c r="F1453" t="s">
        <v>2640</v>
      </c>
      <c r="G1453" t="s">
        <v>5744</v>
      </c>
      <c r="I1453">
        <v>66.744336599999997</v>
      </c>
      <c r="J1453">
        <v>-89.085118300000005</v>
      </c>
      <c r="K1453" s="1" t="str">
        <f t="shared" si="148"/>
        <v>Till</v>
      </c>
      <c r="L1453" s="1" t="str">
        <f t="shared" si="151"/>
        <v>Grain Mount: 0.25 – 0.50 mm (carbon coated)</v>
      </c>
      <c r="M1453">
        <v>1</v>
      </c>
      <c r="N1453">
        <v>40.747</v>
      </c>
      <c r="O1453">
        <v>1E-3</v>
      </c>
      <c r="P1453">
        <v>2E-3</v>
      </c>
      <c r="R1453">
        <v>1E-3</v>
      </c>
      <c r="T1453">
        <v>48.305999999999997</v>
      </c>
      <c r="U1453">
        <v>3.0000000000000001E-3</v>
      </c>
      <c r="V1453">
        <v>0.28000000000000003</v>
      </c>
      <c r="W1453">
        <v>10.009</v>
      </c>
      <c r="X1453">
        <v>2.3E-2</v>
      </c>
      <c r="Y1453">
        <v>0.375</v>
      </c>
    </row>
    <row r="1454" spans="1:25" x14ac:dyDescent="0.3">
      <c r="A1454" t="s">
        <v>5745</v>
      </c>
      <c r="B1454" t="s">
        <v>5746</v>
      </c>
      <c r="C1454" t="s">
        <v>5747</v>
      </c>
      <c r="D1454" s="1" t="str">
        <f t="shared" si="147"/>
        <v>21:1191</v>
      </c>
      <c r="E1454" s="1" t="str">
        <f t="shared" si="149"/>
        <v>21:0387</v>
      </c>
      <c r="F1454" t="s">
        <v>2640</v>
      </c>
      <c r="G1454" t="s">
        <v>5748</v>
      </c>
      <c r="I1454">
        <v>66.744336599999997</v>
      </c>
      <c r="J1454">
        <v>-89.085118300000005</v>
      </c>
      <c r="K1454" s="1" t="str">
        <f t="shared" si="148"/>
        <v>Till</v>
      </c>
      <c r="L1454" s="1" t="str">
        <f t="shared" si="151"/>
        <v>Grain Mount: 0.25 – 0.50 mm (carbon coated)</v>
      </c>
      <c r="M1454">
        <v>1</v>
      </c>
      <c r="N1454">
        <v>40.683999999999997</v>
      </c>
      <c r="O1454">
        <v>7.0000000000000001E-3</v>
      </c>
      <c r="P1454">
        <v>1E-3</v>
      </c>
      <c r="R1454">
        <v>1E-3</v>
      </c>
      <c r="T1454">
        <v>48.329000000000001</v>
      </c>
      <c r="U1454">
        <v>5.0000000000000001E-3</v>
      </c>
      <c r="V1454">
        <v>0.28499999999999998</v>
      </c>
      <c r="W1454">
        <v>10.313000000000001</v>
      </c>
      <c r="X1454">
        <v>2.3E-2</v>
      </c>
      <c r="Y1454">
        <v>0.38100000000000001</v>
      </c>
    </row>
    <row r="1455" spans="1:25" x14ac:dyDescent="0.3">
      <c r="A1455" t="s">
        <v>5749</v>
      </c>
      <c r="B1455" t="s">
        <v>5750</v>
      </c>
      <c r="C1455" t="s">
        <v>5751</v>
      </c>
      <c r="D1455" s="1" t="str">
        <f t="shared" si="147"/>
        <v>21:1191</v>
      </c>
      <c r="E1455" s="1" t="str">
        <f t="shared" si="149"/>
        <v>21:0387</v>
      </c>
      <c r="F1455" t="s">
        <v>2640</v>
      </c>
      <c r="G1455" t="s">
        <v>5752</v>
      </c>
      <c r="I1455">
        <v>66.744336599999997</v>
      </c>
      <c r="J1455">
        <v>-89.085118300000005</v>
      </c>
      <c r="K1455" s="1" t="str">
        <f t="shared" si="148"/>
        <v>Till</v>
      </c>
      <c r="L1455" s="1" t="str">
        <f t="shared" si="151"/>
        <v>Grain Mount: 0.25 – 0.50 mm (carbon coated)</v>
      </c>
      <c r="M1455">
        <v>1</v>
      </c>
      <c r="N1455">
        <v>41.033000000000001</v>
      </c>
      <c r="O1455">
        <v>6.0000000000000001E-3</v>
      </c>
      <c r="P1455">
        <v>1E-3</v>
      </c>
      <c r="R1455">
        <v>2E-3</v>
      </c>
      <c r="T1455">
        <v>49.94</v>
      </c>
      <c r="U1455">
        <v>5.0000000000000001E-3</v>
      </c>
      <c r="V1455">
        <v>0.151</v>
      </c>
      <c r="W1455">
        <v>8.407</v>
      </c>
      <c r="X1455">
        <v>1.4999999999999999E-2</v>
      </c>
      <c r="Y1455">
        <v>0.371</v>
      </c>
    </row>
    <row r="1456" spans="1:25" x14ac:dyDescent="0.3">
      <c r="A1456" t="s">
        <v>5753</v>
      </c>
      <c r="B1456" t="s">
        <v>5754</v>
      </c>
      <c r="C1456" t="s">
        <v>5755</v>
      </c>
      <c r="D1456" s="1" t="str">
        <f t="shared" si="147"/>
        <v>21:1191</v>
      </c>
      <c r="E1456" s="1" t="str">
        <f t="shared" si="149"/>
        <v>21:0387</v>
      </c>
      <c r="F1456" t="s">
        <v>2640</v>
      </c>
      <c r="G1456" t="s">
        <v>5756</v>
      </c>
      <c r="I1456">
        <v>66.744336599999997</v>
      </c>
      <c r="J1456">
        <v>-89.085118300000005</v>
      </c>
      <c r="K1456" s="1" t="str">
        <f t="shared" si="148"/>
        <v>Till</v>
      </c>
      <c r="L1456" s="1" t="str">
        <f t="shared" si="151"/>
        <v>Grain Mount: 0.25 – 0.50 mm (carbon coated)</v>
      </c>
      <c r="M1456">
        <v>1</v>
      </c>
      <c r="N1456">
        <v>40.901000000000003</v>
      </c>
      <c r="O1456">
        <v>7.0000000000000001E-3</v>
      </c>
      <c r="P1456">
        <v>1E-3</v>
      </c>
      <c r="R1456">
        <v>0.01</v>
      </c>
      <c r="T1456">
        <v>48.621000000000002</v>
      </c>
      <c r="U1456">
        <v>3.0000000000000001E-3</v>
      </c>
      <c r="V1456">
        <v>0.28000000000000003</v>
      </c>
      <c r="W1456">
        <v>9.734</v>
      </c>
      <c r="X1456">
        <v>2.7E-2</v>
      </c>
      <c r="Y1456">
        <v>0.374</v>
      </c>
    </row>
    <row r="1457" spans="1:25" x14ac:dyDescent="0.3">
      <c r="A1457" t="s">
        <v>5757</v>
      </c>
      <c r="B1457" t="s">
        <v>5758</v>
      </c>
      <c r="C1457" t="s">
        <v>5759</v>
      </c>
      <c r="D1457" s="1" t="str">
        <f t="shared" si="147"/>
        <v>21:1191</v>
      </c>
      <c r="E1457" s="1" t="str">
        <f t="shared" si="149"/>
        <v>21:0387</v>
      </c>
      <c r="F1457" t="s">
        <v>2640</v>
      </c>
      <c r="G1457" t="s">
        <v>5760</v>
      </c>
      <c r="I1457">
        <v>66.744336599999997</v>
      </c>
      <c r="J1457">
        <v>-89.085118300000005</v>
      </c>
      <c r="K1457" s="1" t="str">
        <f t="shared" si="148"/>
        <v>Till</v>
      </c>
      <c r="L1457" s="1" t="str">
        <f t="shared" si="151"/>
        <v>Grain Mount: 0.25 – 0.50 mm (carbon coated)</v>
      </c>
      <c r="M1457">
        <v>1</v>
      </c>
      <c r="N1457">
        <v>40.718000000000004</v>
      </c>
      <c r="O1457">
        <v>1.0999999999999999E-2</v>
      </c>
      <c r="P1457">
        <v>1E-3</v>
      </c>
      <c r="R1457">
        <v>2E-3</v>
      </c>
      <c r="T1457">
        <v>48.375</v>
      </c>
      <c r="U1457">
        <v>6.0000000000000001E-3</v>
      </c>
      <c r="V1457">
        <v>0.29199999999999998</v>
      </c>
      <c r="W1457">
        <v>9.8610000000000007</v>
      </c>
      <c r="X1457">
        <v>1.9E-2</v>
      </c>
      <c r="Y1457">
        <v>0.34300000000000003</v>
      </c>
    </row>
    <row r="1458" spans="1:25" x14ac:dyDescent="0.3">
      <c r="A1458" t="s">
        <v>5761</v>
      </c>
      <c r="B1458" t="s">
        <v>5762</v>
      </c>
      <c r="C1458" t="s">
        <v>5763</v>
      </c>
      <c r="D1458" s="1" t="str">
        <f t="shared" si="147"/>
        <v>21:1191</v>
      </c>
      <c r="E1458" s="1" t="str">
        <f t="shared" si="149"/>
        <v>21:0387</v>
      </c>
      <c r="F1458" t="s">
        <v>2640</v>
      </c>
      <c r="G1458" t="s">
        <v>5764</v>
      </c>
      <c r="I1458">
        <v>66.744336599999997</v>
      </c>
      <c r="J1458">
        <v>-89.085118300000005</v>
      </c>
      <c r="K1458" s="1" t="str">
        <f t="shared" si="148"/>
        <v>Till</v>
      </c>
      <c r="L1458" s="1" t="str">
        <f t="shared" ref="L1458:L1489" si="152">HYPERLINK("http://geochem.nrcan.gc.ca/cdogs/content/kwd/kwd080107_e.htm", "Grain Mount: 0.25 – 0.50 mm (carbon coated)")</f>
        <v>Grain Mount: 0.25 – 0.50 mm (carbon coated)</v>
      </c>
      <c r="M1458">
        <v>1</v>
      </c>
      <c r="N1458">
        <v>40.661000000000001</v>
      </c>
      <c r="O1458">
        <v>4.0000000000000001E-3</v>
      </c>
      <c r="P1458">
        <v>1E-3</v>
      </c>
      <c r="R1458">
        <v>1E-3</v>
      </c>
      <c r="T1458">
        <v>48.478999999999999</v>
      </c>
      <c r="U1458">
        <v>1E-3</v>
      </c>
      <c r="V1458">
        <v>0.28599999999999998</v>
      </c>
      <c r="W1458">
        <v>9.9600000000000009</v>
      </c>
      <c r="X1458">
        <v>2.4E-2</v>
      </c>
      <c r="Y1458">
        <v>0.36599999999999999</v>
      </c>
    </row>
    <row r="1459" spans="1:25" x14ac:dyDescent="0.3">
      <c r="A1459" t="s">
        <v>5765</v>
      </c>
      <c r="B1459" t="s">
        <v>5766</v>
      </c>
      <c r="C1459" t="s">
        <v>5767</v>
      </c>
      <c r="D1459" s="1" t="str">
        <f t="shared" ref="D1459:D1522" si="153">HYPERLINK("http://geochem.nrcan.gc.ca/cdogs/content/bdl/bdl211191_e.htm", "21:1191")</f>
        <v>21:1191</v>
      </c>
      <c r="E1459" s="1" t="str">
        <f t="shared" si="149"/>
        <v>21:0387</v>
      </c>
      <c r="F1459" t="s">
        <v>2640</v>
      </c>
      <c r="G1459" t="s">
        <v>5768</v>
      </c>
      <c r="I1459">
        <v>66.744336599999997</v>
      </c>
      <c r="J1459">
        <v>-89.085118300000005</v>
      </c>
      <c r="K1459" s="1" t="str">
        <f t="shared" ref="K1459:K1522" si="154">HYPERLINK("http://geochem.nrcan.gc.ca/cdogs/content/kwd/kwd020044_e.htm", "Till")</f>
        <v>Till</v>
      </c>
      <c r="L1459" s="1" t="str">
        <f t="shared" si="152"/>
        <v>Grain Mount: 0.25 – 0.50 mm (carbon coated)</v>
      </c>
      <c r="M1459">
        <v>1</v>
      </c>
      <c r="N1459">
        <v>40.591000000000001</v>
      </c>
      <c r="O1459">
        <v>4.0000000000000001E-3</v>
      </c>
      <c r="P1459">
        <v>1E-3</v>
      </c>
      <c r="R1459">
        <v>3.0000000000000001E-3</v>
      </c>
      <c r="T1459">
        <v>48.055</v>
      </c>
      <c r="U1459">
        <v>2E-3</v>
      </c>
      <c r="V1459">
        <v>0.27300000000000002</v>
      </c>
      <c r="W1459">
        <v>10.602</v>
      </c>
      <c r="X1459">
        <v>2.1000000000000001E-2</v>
      </c>
      <c r="Y1459">
        <v>0.38300000000000001</v>
      </c>
    </row>
    <row r="1460" spans="1:25" x14ac:dyDescent="0.3">
      <c r="A1460" t="s">
        <v>5769</v>
      </c>
      <c r="B1460" t="s">
        <v>5770</v>
      </c>
      <c r="C1460" t="s">
        <v>5771</v>
      </c>
      <c r="D1460" s="1" t="str">
        <f t="shared" si="153"/>
        <v>21:1191</v>
      </c>
      <c r="E1460" s="1" t="str">
        <f t="shared" si="149"/>
        <v>21:0387</v>
      </c>
      <c r="F1460" t="s">
        <v>5772</v>
      </c>
      <c r="G1460" t="s">
        <v>5773</v>
      </c>
      <c r="I1460">
        <v>65.947125799999995</v>
      </c>
      <c r="J1460">
        <v>-87.138482300000007</v>
      </c>
      <c r="K1460" s="1" t="str">
        <f t="shared" si="154"/>
        <v>Till</v>
      </c>
      <c r="L1460" s="1" t="str">
        <f t="shared" si="152"/>
        <v>Grain Mount: 0.25 – 0.50 mm (carbon coated)</v>
      </c>
      <c r="M1460">
        <v>1</v>
      </c>
      <c r="N1460">
        <v>40.387</v>
      </c>
      <c r="O1460">
        <v>1E-3</v>
      </c>
      <c r="P1460">
        <v>1E-3</v>
      </c>
      <c r="R1460">
        <v>1E-3</v>
      </c>
      <c r="T1460">
        <v>47.936</v>
      </c>
      <c r="U1460">
        <v>5.0000000000000001E-3</v>
      </c>
      <c r="V1460">
        <v>0.151</v>
      </c>
      <c r="W1460">
        <v>10.601000000000001</v>
      </c>
      <c r="X1460">
        <v>0.02</v>
      </c>
      <c r="Y1460">
        <v>0.376</v>
      </c>
    </row>
    <row r="1461" spans="1:25" x14ac:dyDescent="0.3">
      <c r="A1461" t="s">
        <v>5774</v>
      </c>
      <c r="B1461" t="s">
        <v>5775</v>
      </c>
      <c r="C1461" t="s">
        <v>5776</v>
      </c>
      <c r="D1461" s="1" t="str">
        <f t="shared" si="153"/>
        <v>21:1191</v>
      </c>
      <c r="E1461" s="1" t="str">
        <f t="shared" si="149"/>
        <v>21:0387</v>
      </c>
      <c r="F1461" t="s">
        <v>5772</v>
      </c>
      <c r="G1461" t="s">
        <v>5777</v>
      </c>
      <c r="I1461">
        <v>65.947125799999995</v>
      </c>
      <c r="J1461">
        <v>-87.138482300000007</v>
      </c>
      <c r="K1461" s="1" t="str">
        <f t="shared" si="154"/>
        <v>Till</v>
      </c>
      <c r="L1461" s="1" t="str">
        <f t="shared" si="152"/>
        <v>Grain Mount: 0.25 – 0.50 mm (carbon coated)</v>
      </c>
      <c r="M1461">
        <v>1</v>
      </c>
      <c r="N1461">
        <v>40.732999999999997</v>
      </c>
      <c r="O1461">
        <v>1E-3</v>
      </c>
      <c r="P1461">
        <v>1E-3</v>
      </c>
      <c r="R1461">
        <v>7.0000000000000001E-3</v>
      </c>
      <c r="T1461">
        <v>48.853999999999999</v>
      </c>
      <c r="U1461">
        <v>1E-3</v>
      </c>
      <c r="V1461">
        <v>0.106</v>
      </c>
      <c r="W1461">
        <v>9.6999999999999993</v>
      </c>
      <c r="X1461">
        <v>0.02</v>
      </c>
      <c r="Y1461">
        <v>0.41499999999999998</v>
      </c>
    </row>
    <row r="1462" spans="1:25" x14ac:dyDescent="0.3">
      <c r="A1462" t="s">
        <v>5778</v>
      </c>
      <c r="B1462" t="s">
        <v>5779</v>
      </c>
      <c r="C1462" t="s">
        <v>5780</v>
      </c>
      <c r="D1462" s="1" t="str">
        <f t="shared" si="153"/>
        <v>21:1191</v>
      </c>
      <c r="E1462" s="1" t="str">
        <f t="shared" si="149"/>
        <v>21:0387</v>
      </c>
      <c r="F1462" t="s">
        <v>2653</v>
      </c>
      <c r="G1462" t="s">
        <v>5781</v>
      </c>
      <c r="I1462">
        <v>65.746311800000001</v>
      </c>
      <c r="J1462">
        <v>-87.465230500000004</v>
      </c>
      <c r="K1462" s="1" t="str">
        <f t="shared" si="154"/>
        <v>Till</v>
      </c>
      <c r="L1462" s="1" t="str">
        <f t="shared" si="152"/>
        <v>Grain Mount: 0.25 – 0.50 mm (carbon coated)</v>
      </c>
      <c r="M1462">
        <v>1</v>
      </c>
      <c r="N1462">
        <v>39.588999999999999</v>
      </c>
      <c r="O1462">
        <v>1E-3</v>
      </c>
      <c r="P1462">
        <v>1E-3</v>
      </c>
      <c r="R1462">
        <v>1E-3</v>
      </c>
      <c r="T1462">
        <v>43.241</v>
      </c>
      <c r="U1462">
        <v>2E-3</v>
      </c>
      <c r="V1462">
        <v>0.498</v>
      </c>
      <c r="W1462">
        <v>16.238</v>
      </c>
      <c r="X1462">
        <v>2.7E-2</v>
      </c>
      <c r="Y1462">
        <v>0.19</v>
      </c>
    </row>
    <row r="1463" spans="1:25" x14ac:dyDescent="0.3">
      <c r="A1463" t="s">
        <v>5782</v>
      </c>
      <c r="B1463" t="s">
        <v>5783</v>
      </c>
      <c r="C1463" t="s">
        <v>5784</v>
      </c>
      <c r="D1463" s="1" t="str">
        <f t="shared" si="153"/>
        <v>21:1191</v>
      </c>
      <c r="E1463" s="1" t="str">
        <f t="shared" ref="E1463:E1526" si="155">HYPERLINK("http://geochem.nrcan.gc.ca/cdogs/content/svy/svy210387_e.htm", "21:0387")</f>
        <v>21:0387</v>
      </c>
      <c r="F1463" t="s">
        <v>2653</v>
      </c>
      <c r="G1463" t="s">
        <v>5785</v>
      </c>
      <c r="I1463">
        <v>65.746311800000001</v>
      </c>
      <c r="J1463">
        <v>-87.465230500000004</v>
      </c>
      <c r="K1463" s="1" t="str">
        <f t="shared" si="154"/>
        <v>Till</v>
      </c>
      <c r="L1463" s="1" t="str">
        <f t="shared" si="152"/>
        <v>Grain Mount: 0.25 – 0.50 mm (carbon coated)</v>
      </c>
      <c r="M1463">
        <v>1</v>
      </c>
      <c r="N1463">
        <v>40.323</v>
      </c>
      <c r="O1463">
        <v>3.0000000000000001E-3</v>
      </c>
      <c r="P1463">
        <v>1E-3</v>
      </c>
      <c r="R1463">
        <v>2E-3</v>
      </c>
      <c r="T1463">
        <v>47.085999999999999</v>
      </c>
      <c r="U1463">
        <v>1E-3</v>
      </c>
      <c r="V1463">
        <v>0.20200000000000001</v>
      </c>
      <c r="W1463">
        <v>11.557</v>
      </c>
      <c r="X1463">
        <v>2.5999999999999999E-2</v>
      </c>
      <c r="Y1463">
        <v>0.40300000000000002</v>
      </c>
    </row>
    <row r="1464" spans="1:25" x14ac:dyDescent="0.3">
      <c r="A1464" t="s">
        <v>5786</v>
      </c>
      <c r="B1464" t="s">
        <v>5787</v>
      </c>
      <c r="C1464" t="s">
        <v>5788</v>
      </c>
      <c r="D1464" s="1" t="str">
        <f t="shared" si="153"/>
        <v>21:1191</v>
      </c>
      <c r="E1464" s="1" t="str">
        <f t="shared" si="155"/>
        <v>21:0387</v>
      </c>
      <c r="F1464" t="s">
        <v>2653</v>
      </c>
      <c r="G1464" t="s">
        <v>5789</v>
      </c>
      <c r="I1464">
        <v>65.746311800000001</v>
      </c>
      <c r="J1464">
        <v>-87.465230500000004</v>
      </c>
      <c r="K1464" s="1" t="str">
        <f t="shared" si="154"/>
        <v>Till</v>
      </c>
      <c r="L1464" s="1" t="str">
        <f t="shared" si="152"/>
        <v>Grain Mount: 0.25 – 0.50 mm (carbon coated)</v>
      </c>
      <c r="M1464">
        <v>1</v>
      </c>
      <c r="N1464">
        <v>40.749000000000002</v>
      </c>
      <c r="O1464">
        <v>3.0000000000000001E-3</v>
      </c>
      <c r="P1464">
        <v>1E-3</v>
      </c>
      <c r="R1464">
        <v>5.0000000000000001E-3</v>
      </c>
      <c r="T1464">
        <v>47.942999999999998</v>
      </c>
      <c r="U1464">
        <v>1E-3</v>
      </c>
      <c r="V1464">
        <v>0.20799999999999999</v>
      </c>
      <c r="W1464">
        <v>10.56</v>
      </c>
      <c r="X1464">
        <v>1.6E-2</v>
      </c>
      <c r="Y1464">
        <v>0.35899999999999999</v>
      </c>
    </row>
    <row r="1465" spans="1:25" x14ac:dyDescent="0.3">
      <c r="A1465" t="s">
        <v>5790</v>
      </c>
      <c r="B1465" t="s">
        <v>5791</v>
      </c>
      <c r="C1465" t="s">
        <v>5792</v>
      </c>
      <c r="D1465" s="1" t="str">
        <f t="shared" si="153"/>
        <v>21:1191</v>
      </c>
      <c r="E1465" s="1" t="str">
        <f t="shared" si="155"/>
        <v>21:0387</v>
      </c>
      <c r="F1465" t="s">
        <v>2653</v>
      </c>
      <c r="G1465" t="s">
        <v>5793</v>
      </c>
      <c r="I1465">
        <v>65.746311800000001</v>
      </c>
      <c r="J1465">
        <v>-87.465230500000004</v>
      </c>
      <c r="K1465" s="1" t="str">
        <f t="shared" si="154"/>
        <v>Till</v>
      </c>
      <c r="L1465" s="1" t="str">
        <f t="shared" si="152"/>
        <v>Grain Mount: 0.25 – 0.50 mm (carbon coated)</v>
      </c>
      <c r="M1465">
        <v>1</v>
      </c>
      <c r="N1465">
        <v>40.561999999999998</v>
      </c>
      <c r="O1465">
        <v>1E-3</v>
      </c>
      <c r="P1465">
        <v>1E-3</v>
      </c>
      <c r="R1465">
        <v>3.0000000000000001E-3</v>
      </c>
      <c r="T1465">
        <v>47.512</v>
      </c>
      <c r="U1465">
        <v>1E-3</v>
      </c>
      <c r="V1465">
        <v>0.17299999999999999</v>
      </c>
      <c r="W1465">
        <v>11.263999999999999</v>
      </c>
      <c r="X1465">
        <v>2.7E-2</v>
      </c>
      <c r="Y1465">
        <v>0.44400000000000001</v>
      </c>
    </row>
    <row r="1466" spans="1:25" x14ac:dyDescent="0.3">
      <c r="A1466" t="s">
        <v>5794</v>
      </c>
      <c r="B1466" t="s">
        <v>5795</v>
      </c>
      <c r="C1466" t="s">
        <v>5796</v>
      </c>
      <c r="D1466" s="1" t="str">
        <f t="shared" si="153"/>
        <v>21:1191</v>
      </c>
      <c r="E1466" s="1" t="str">
        <f t="shared" si="155"/>
        <v>21:0387</v>
      </c>
      <c r="F1466" t="s">
        <v>2653</v>
      </c>
      <c r="G1466" t="s">
        <v>5797</v>
      </c>
      <c r="I1466">
        <v>65.746311800000001</v>
      </c>
      <c r="J1466">
        <v>-87.465230500000004</v>
      </c>
      <c r="K1466" s="1" t="str">
        <f t="shared" si="154"/>
        <v>Till</v>
      </c>
      <c r="L1466" s="1" t="str">
        <f t="shared" si="152"/>
        <v>Grain Mount: 0.25 – 0.50 mm (carbon coated)</v>
      </c>
      <c r="M1466">
        <v>1</v>
      </c>
      <c r="N1466">
        <v>40.904000000000003</v>
      </c>
      <c r="O1466">
        <v>1E-3</v>
      </c>
      <c r="P1466">
        <v>1E-3</v>
      </c>
      <c r="R1466">
        <v>1E-3</v>
      </c>
      <c r="T1466">
        <v>48.158000000000001</v>
      </c>
      <c r="U1466">
        <v>1E-3</v>
      </c>
      <c r="V1466">
        <v>0.17100000000000001</v>
      </c>
      <c r="W1466">
        <v>10.243</v>
      </c>
      <c r="X1466">
        <v>2.1999999999999999E-2</v>
      </c>
      <c r="Y1466">
        <v>0.43099999999999999</v>
      </c>
    </row>
    <row r="1467" spans="1:25" x14ac:dyDescent="0.3">
      <c r="A1467" t="s">
        <v>5798</v>
      </c>
      <c r="B1467" t="s">
        <v>5799</v>
      </c>
      <c r="C1467" t="s">
        <v>5800</v>
      </c>
      <c r="D1467" s="1" t="str">
        <f t="shared" si="153"/>
        <v>21:1191</v>
      </c>
      <c r="E1467" s="1" t="str">
        <f t="shared" si="155"/>
        <v>21:0387</v>
      </c>
      <c r="F1467" t="s">
        <v>2653</v>
      </c>
      <c r="G1467" t="s">
        <v>5801</v>
      </c>
      <c r="I1467">
        <v>65.746311800000001</v>
      </c>
      <c r="J1467">
        <v>-87.465230500000004</v>
      </c>
      <c r="K1467" s="1" t="str">
        <f t="shared" si="154"/>
        <v>Till</v>
      </c>
      <c r="L1467" s="1" t="str">
        <f t="shared" si="152"/>
        <v>Grain Mount: 0.25 – 0.50 mm (carbon coated)</v>
      </c>
      <c r="M1467">
        <v>1</v>
      </c>
      <c r="N1467">
        <v>40.603000000000002</v>
      </c>
      <c r="O1467">
        <v>1E-3</v>
      </c>
      <c r="P1467">
        <v>1E-3</v>
      </c>
      <c r="R1467">
        <v>1E-3</v>
      </c>
      <c r="T1467">
        <v>47.633000000000003</v>
      </c>
      <c r="U1467">
        <v>1E-3</v>
      </c>
      <c r="V1467">
        <v>0.17100000000000001</v>
      </c>
      <c r="W1467">
        <v>11.555</v>
      </c>
      <c r="X1467">
        <v>1.7000000000000001E-2</v>
      </c>
      <c r="Y1467">
        <v>0.46100000000000002</v>
      </c>
    </row>
    <row r="1468" spans="1:25" x14ac:dyDescent="0.3">
      <c r="A1468" t="s">
        <v>5802</v>
      </c>
      <c r="B1468" t="s">
        <v>5803</v>
      </c>
      <c r="C1468" t="s">
        <v>5804</v>
      </c>
      <c r="D1468" s="1" t="str">
        <f t="shared" si="153"/>
        <v>21:1191</v>
      </c>
      <c r="E1468" s="1" t="str">
        <f t="shared" si="155"/>
        <v>21:0387</v>
      </c>
      <c r="F1468" t="s">
        <v>2653</v>
      </c>
      <c r="G1468" t="s">
        <v>5805</v>
      </c>
      <c r="I1468">
        <v>65.746311800000001</v>
      </c>
      <c r="J1468">
        <v>-87.465230500000004</v>
      </c>
      <c r="K1468" s="1" t="str">
        <f t="shared" si="154"/>
        <v>Till</v>
      </c>
      <c r="L1468" s="1" t="str">
        <f t="shared" si="152"/>
        <v>Grain Mount: 0.25 – 0.50 mm (carbon coated)</v>
      </c>
      <c r="M1468">
        <v>1</v>
      </c>
      <c r="N1468">
        <v>40.76</v>
      </c>
      <c r="O1468">
        <v>1E-3</v>
      </c>
      <c r="P1468">
        <v>1E-3</v>
      </c>
      <c r="R1468">
        <v>1.2E-2</v>
      </c>
      <c r="T1468">
        <v>48.384999999999998</v>
      </c>
      <c r="U1468">
        <v>1E-3</v>
      </c>
      <c r="V1468">
        <v>0.183</v>
      </c>
      <c r="W1468">
        <v>10.260999999999999</v>
      </c>
      <c r="X1468">
        <v>1.2999999999999999E-2</v>
      </c>
      <c r="Y1468">
        <v>0.40200000000000002</v>
      </c>
    </row>
    <row r="1469" spans="1:25" x14ac:dyDescent="0.3">
      <c r="A1469" t="s">
        <v>5806</v>
      </c>
      <c r="B1469" t="s">
        <v>5807</v>
      </c>
      <c r="C1469" t="s">
        <v>5808</v>
      </c>
      <c r="D1469" s="1" t="str">
        <f t="shared" si="153"/>
        <v>21:1191</v>
      </c>
      <c r="E1469" s="1" t="str">
        <f t="shared" si="155"/>
        <v>21:0387</v>
      </c>
      <c r="F1469" t="s">
        <v>2653</v>
      </c>
      <c r="G1469" t="s">
        <v>5809</v>
      </c>
      <c r="I1469">
        <v>65.746311800000001</v>
      </c>
      <c r="J1469">
        <v>-87.465230500000004</v>
      </c>
      <c r="K1469" s="1" t="str">
        <f t="shared" si="154"/>
        <v>Till</v>
      </c>
      <c r="L1469" s="1" t="str">
        <f t="shared" si="152"/>
        <v>Grain Mount: 0.25 – 0.50 mm (carbon coated)</v>
      </c>
      <c r="M1469">
        <v>1</v>
      </c>
      <c r="N1469">
        <v>40.511000000000003</v>
      </c>
      <c r="O1469">
        <v>6.0000000000000001E-3</v>
      </c>
      <c r="P1469">
        <v>1E-3</v>
      </c>
      <c r="R1469">
        <v>2E-3</v>
      </c>
      <c r="T1469">
        <v>47.253999999999998</v>
      </c>
      <c r="U1469">
        <v>1E-3</v>
      </c>
      <c r="V1469">
        <v>0.214</v>
      </c>
      <c r="W1469">
        <v>11.673</v>
      </c>
      <c r="X1469">
        <v>2.3E-2</v>
      </c>
      <c r="Y1469">
        <v>0.43</v>
      </c>
    </row>
    <row r="1470" spans="1:25" x14ac:dyDescent="0.3">
      <c r="A1470" t="s">
        <v>5810</v>
      </c>
      <c r="B1470" t="s">
        <v>5811</v>
      </c>
      <c r="C1470" t="s">
        <v>5812</v>
      </c>
      <c r="D1470" s="1" t="str">
        <f t="shared" si="153"/>
        <v>21:1191</v>
      </c>
      <c r="E1470" s="1" t="str">
        <f t="shared" si="155"/>
        <v>21:0387</v>
      </c>
      <c r="F1470" t="s">
        <v>2653</v>
      </c>
      <c r="G1470" t="s">
        <v>5813</v>
      </c>
      <c r="I1470">
        <v>65.746311800000001</v>
      </c>
      <c r="J1470">
        <v>-87.465230500000004</v>
      </c>
      <c r="K1470" s="1" t="str">
        <f t="shared" si="154"/>
        <v>Till</v>
      </c>
      <c r="L1470" s="1" t="str">
        <f t="shared" si="152"/>
        <v>Grain Mount: 0.25 – 0.50 mm (carbon coated)</v>
      </c>
      <c r="M1470">
        <v>1</v>
      </c>
      <c r="N1470">
        <v>40.344000000000001</v>
      </c>
      <c r="O1470">
        <v>3.0000000000000001E-3</v>
      </c>
      <c r="P1470">
        <v>1E-3</v>
      </c>
      <c r="R1470">
        <v>3.0000000000000001E-3</v>
      </c>
      <c r="T1470">
        <v>46.58</v>
      </c>
      <c r="U1470">
        <v>1E-3</v>
      </c>
      <c r="V1470">
        <v>0.20699999999999999</v>
      </c>
      <c r="W1470">
        <v>12.395</v>
      </c>
      <c r="X1470">
        <v>2.9000000000000001E-2</v>
      </c>
      <c r="Y1470">
        <v>0.34100000000000003</v>
      </c>
    </row>
    <row r="1471" spans="1:25" x14ac:dyDescent="0.3">
      <c r="A1471" t="s">
        <v>5814</v>
      </c>
      <c r="B1471" t="s">
        <v>5815</v>
      </c>
      <c r="C1471" t="s">
        <v>5816</v>
      </c>
      <c r="D1471" s="1" t="str">
        <f t="shared" si="153"/>
        <v>21:1191</v>
      </c>
      <c r="E1471" s="1" t="str">
        <f t="shared" si="155"/>
        <v>21:0387</v>
      </c>
      <c r="F1471" t="s">
        <v>2653</v>
      </c>
      <c r="G1471" t="s">
        <v>5817</v>
      </c>
      <c r="I1471">
        <v>65.746311800000001</v>
      </c>
      <c r="J1471">
        <v>-87.465230500000004</v>
      </c>
      <c r="K1471" s="1" t="str">
        <f t="shared" si="154"/>
        <v>Till</v>
      </c>
      <c r="L1471" s="1" t="str">
        <f t="shared" si="152"/>
        <v>Grain Mount: 0.25 – 0.50 mm (carbon coated)</v>
      </c>
      <c r="M1471">
        <v>1</v>
      </c>
      <c r="N1471">
        <v>40.664999999999999</v>
      </c>
      <c r="O1471">
        <v>1E-3</v>
      </c>
      <c r="P1471">
        <v>1E-3</v>
      </c>
      <c r="R1471">
        <v>3.0000000000000001E-3</v>
      </c>
      <c r="T1471">
        <v>48.168999999999997</v>
      </c>
      <c r="U1471">
        <v>1E-3</v>
      </c>
      <c r="V1471">
        <v>0.161</v>
      </c>
      <c r="W1471">
        <v>10.398999999999999</v>
      </c>
      <c r="X1471">
        <v>3.5000000000000003E-2</v>
      </c>
      <c r="Y1471">
        <v>0.42199999999999999</v>
      </c>
    </row>
    <row r="1472" spans="1:25" x14ac:dyDescent="0.3">
      <c r="A1472" t="s">
        <v>5818</v>
      </c>
      <c r="B1472" t="s">
        <v>5819</v>
      </c>
      <c r="C1472" t="s">
        <v>5820</v>
      </c>
      <c r="D1472" s="1" t="str">
        <f t="shared" si="153"/>
        <v>21:1191</v>
      </c>
      <c r="E1472" s="1" t="str">
        <f t="shared" si="155"/>
        <v>21:0387</v>
      </c>
      <c r="F1472" t="s">
        <v>2653</v>
      </c>
      <c r="G1472" t="s">
        <v>5821</v>
      </c>
      <c r="I1472">
        <v>65.746311800000001</v>
      </c>
      <c r="J1472">
        <v>-87.465230500000004</v>
      </c>
      <c r="K1472" s="1" t="str">
        <f t="shared" si="154"/>
        <v>Till</v>
      </c>
      <c r="L1472" s="1" t="str">
        <f t="shared" si="152"/>
        <v>Grain Mount: 0.25 – 0.50 mm (carbon coated)</v>
      </c>
      <c r="M1472">
        <v>1</v>
      </c>
      <c r="N1472">
        <v>39.731999999999999</v>
      </c>
      <c r="O1472">
        <v>1E-3</v>
      </c>
      <c r="P1472">
        <v>1E-3</v>
      </c>
      <c r="R1472">
        <v>3.0000000000000001E-3</v>
      </c>
      <c r="T1472">
        <v>44.625</v>
      </c>
      <c r="U1472">
        <v>1E-3</v>
      </c>
      <c r="V1472">
        <v>0.254</v>
      </c>
      <c r="W1472">
        <v>15.519</v>
      </c>
      <c r="X1472">
        <v>2.1999999999999999E-2</v>
      </c>
      <c r="Y1472">
        <v>0.216</v>
      </c>
    </row>
    <row r="1473" spans="1:25" x14ac:dyDescent="0.3">
      <c r="A1473" t="s">
        <v>5822</v>
      </c>
      <c r="B1473" t="s">
        <v>5823</v>
      </c>
      <c r="C1473" t="s">
        <v>5824</v>
      </c>
      <c r="D1473" s="1" t="str">
        <f t="shared" si="153"/>
        <v>21:1191</v>
      </c>
      <c r="E1473" s="1" t="str">
        <f t="shared" si="155"/>
        <v>21:0387</v>
      </c>
      <c r="F1473" t="s">
        <v>2653</v>
      </c>
      <c r="G1473" t="s">
        <v>5825</v>
      </c>
      <c r="I1473">
        <v>65.746311800000001</v>
      </c>
      <c r="J1473">
        <v>-87.465230500000004</v>
      </c>
      <c r="K1473" s="1" t="str">
        <f t="shared" si="154"/>
        <v>Till</v>
      </c>
      <c r="L1473" s="1" t="str">
        <f t="shared" si="152"/>
        <v>Grain Mount: 0.25 – 0.50 mm (carbon coated)</v>
      </c>
      <c r="M1473">
        <v>1</v>
      </c>
      <c r="N1473">
        <v>40.5</v>
      </c>
      <c r="O1473">
        <v>1E-3</v>
      </c>
      <c r="P1473">
        <v>2E-3</v>
      </c>
      <c r="R1473">
        <v>3.0000000000000001E-3</v>
      </c>
      <c r="T1473">
        <v>48.216999999999999</v>
      </c>
      <c r="U1473">
        <v>1.4999999999999999E-2</v>
      </c>
      <c r="V1473">
        <v>0.16300000000000001</v>
      </c>
      <c r="W1473">
        <v>10.406000000000001</v>
      </c>
      <c r="X1473">
        <v>2.1000000000000001E-2</v>
      </c>
      <c r="Y1473">
        <v>0.434</v>
      </c>
    </row>
    <row r="1474" spans="1:25" x14ac:dyDescent="0.3">
      <c r="A1474" t="s">
        <v>5826</v>
      </c>
      <c r="B1474" t="s">
        <v>5827</v>
      </c>
      <c r="C1474" t="s">
        <v>5828</v>
      </c>
      <c r="D1474" s="1" t="str">
        <f t="shared" si="153"/>
        <v>21:1191</v>
      </c>
      <c r="E1474" s="1" t="str">
        <f t="shared" si="155"/>
        <v>21:0387</v>
      </c>
      <c r="F1474" t="s">
        <v>2666</v>
      </c>
      <c r="G1474" t="s">
        <v>5829</v>
      </c>
      <c r="I1474">
        <v>65.960803799999994</v>
      </c>
      <c r="J1474">
        <v>-88.165289900000005</v>
      </c>
      <c r="K1474" s="1" t="str">
        <f t="shared" si="154"/>
        <v>Till</v>
      </c>
      <c r="L1474" s="1" t="str">
        <f t="shared" si="152"/>
        <v>Grain Mount: 0.25 – 0.50 mm (carbon coated)</v>
      </c>
      <c r="M1474">
        <v>1</v>
      </c>
      <c r="N1474">
        <v>40.65</v>
      </c>
      <c r="O1474">
        <v>3.0000000000000001E-3</v>
      </c>
      <c r="P1474">
        <v>1E-3</v>
      </c>
      <c r="R1474">
        <v>4.0000000000000001E-3</v>
      </c>
      <c r="T1474">
        <v>48.106000000000002</v>
      </c>
      <c r="U1474">
        <v>2E-3</v>
      </c>
      <c r="V1474">
        <v>0.16700000000000001</v>
      </c>
      <c r="W1474">
        <v>10.592000000000001</v>
      </c>
      <c r="X1474">
        <v>1.7999999999999999E-2</v>
      </c>
      <c r="Y1474">
        <v>0.42399999999999999</v>
      </c>
    </row>
    <row r="1475" spans="1:25" x14ac:dyDescent="0.3">
      <c r="A1475" t="s">
        <v>5830</v>
      </c>
      <c r="B1475" t="s">
        <v>5831</v>
      </c>
      <c r="C1475" t="s">
        <v>5832</v>
      </c>
      <c r="D1475" s="1" t="str">
        <f t="shared" si="153"/>
        <v>21:1191</v>
      </c>
      <c r="E1475" s="1" t="str">
        <f t="shared" si="155"/>
        <v>21:0387</v>
      </c>
      <c r="F1475" t="s">
        <v>2666</v>
      </c>
      <c r="G1475" t="s">
        <v>5833</v>
      </c>
      <c r="I1475">
        <v>65.960803799999994</v>
      </c>
      <c r="J1475">
        <v>-88.165289900000005</v>
      </c>
      <c r="K1475" s="1" t="str">
        <f t="shared" si="154"/>
        <v>Till</v>
      </c>
      <c r="L1475" s="1" t="str">
        <f t="shared" si="152"/>
        <v>Grain Mount: 0.25 – 0.50 mm (carbon coated)</v>
      </c>
      <c r="M1475">
        <v>1</v>
      </c>
      <c r="N1475">
        <v>40.929000000000002</v>
      </c>
      <c r="O1475">
        <v>1E-3</v>
      </c>
      <c r="P1475">
        <v>1E-3</v>
      </c>
      <c r="R1475">
        <v>1E-3</v>
      </c>
      <c r="T1475">
        <v>50.081000000000003</v>
      </c>
      <c r="U1475">
        <v>3.0000000000000001E-3</v>
      </c>
      <c r="V1475">
        <v>0.114</v>
      </c>
      <c r="W1475">
        <v>8.06</v>
      </c>
      <c r="X1475">
        <v>1.6E-2</v>
      </c>
      <c r="Y1475">
        <v>0.47099999999999997</v>
      </c>
    </row>
    <row r="1476" spans="1:25" x14ac:dyDescent="0.3">
      <c r="A1476" t="s">
        <v>5834</v>
      </c>
      <c r="B1476" t="s">
        <v>5835</v>
      </c>
      <c r="C1476" t="s">
        <v>5836</v>
      </c>
      <c r="D1476" s="1" t="str">
        <f t="shared" si="153"/>
        <v>21:1191</v>
      </c>
      <c r="E1476" s="1" t="str">
        <f t="shared" si="155"/>
        <v>21:0387</v>
      </c>
      <c r="F1476" t="s">
        <v>2666</v>
      </c>
      <c r="G1476" t="s">
        <v>5837</v>
      </c>
      <c r="I1476">
        <v>65.960803799999994</v>
      </c>
      <c r="J1476">
        <v>-88.165289900000005</v>
      </c>
      <c r="K1476" s="1" t="str">
        <f t="shared" si="154"/>
        <v>Till</v>
      </c>
      <c r="L1476" s="1" t="str">
        <f t="shared" si="152"/>
        <v>Grain Mount: 0.25 – 0.50 mm (carbon coated)</v>
      </c>
      <c r="M1476">
        <v>1</v>
      </c>
      <c r="N1476">
        <v>40.31</v>
      </c>
      <c r="O1476">
        <v>1E-3</v>
      </c>
      <c r="P1476">
        <v>1E-3</v>
      </c>
      <c r="R1476">
        <v>1E-3</v>
      </c>
      <c r="T1476">
        <v>47.037999999999997</v>
      </c>
      <c r="U1476">
        <v>1E-3</v>
      </c>
      <c r="V1476">
        <v>0.221</v>
      </c>
      <c r="W1476">
        <v>11.991</v>
      </c>
      <c r="X1476">
        <v>1.7999999999999999E-2</v>
      </c>
      <c r="Y1476">
        <v>0.317</v>
      </c>
    </row>
    <row r="1477" spans="1:25" x14ac:dyDescent="0.3">
      <c r="A1477" t="s">
        <v>5838</v>
      </c>
      <c r="B1477" t="s">
        <v>5839</v>
      </c>
      <c r="C1477" t="s">
        <v>5840</v>
      </c>
      <c r="D1477" s="1" t="str">
        <f t="shared" si="153"/>
        <v>21:1191</v>
      </c>
      <c r="E1477" s="1" t="str">
        <f t="shared" si="155"/>
        <v>21:0387</v>
      </c>
      <c r="F1477" t="s">
        <v>2699</v>
      </c>
      <c r="G1477" t="s">
        <v>5841</v>
      </c>
      <c r="I1477">
        <v>65.918295299999997</v>
      </c>
      <c r="J1477">
        <v>-88.061255900000006</v>
      </c>
      <c r="K1477" s="1" t="str">
        <f t="shared" si="154"/>
        <v>Till</v>
      </c>
      <c r="L1477" s="1" t="str">
        <f t="shared" si="152"/>
        <v>Grain Mount: 0.25 – 0.50 mm (carbon coated)</v>
      </c>
      <c r="M1477">
        <v>1</v>
      </c>
      <c r="N1477">
        <v>40.143000000000001</v>
      </c>
      <c r="O1477">
        <v>6.0000000000000001E-3</v>
      </c>
      <c r="P1477">
        <v>1E-3</v>
      </c>
      <c r="R1477">
        <v>6.0000000000000001E-3</v>
      </c>
      <c r="T1477">
        <v>46.655999999999999</v>
      </c>
      <c r="U1477">
        <v>6.0000000000000001E-3</v>
      </c>
      <c r="V1477">
        <v>0.17499999999999999</v>
      </c>
      <c r="W1477">
        <v>12.135</v>
      </c>
      <c r="X1477">
        <v>1.6E-2</v>
      </c>
      <c r="Y1477">
        <v>0.372</v>
      </c>
    </row>
    <row r="1478" spans="1:25" x14ac:dyDescent="0.3">
      <c r="A1478" t="s">
        <v>5842</v>
      </c>
      <c r="B1478" t="s">
        <v>5843</v>
      </c>
      <c r="C1478" t="s">
        <v>5844</v>
      </c>
      <c r="D1478" s="1" t="str">
        <f t="shared" si="153"/>
        <v>21:1191</v>
      </c>
      <c r="E1478" s="1" t="str">
        <f t="shared" si="155"/>
        <v>21:0387</v>
      </c>
      <c r="F1478" t="s">
        <v>2712</v>
      </c>
      <c r="G1478" t="s">
        <v>5845</v>
      </c>
      <c r="I1478">
        <v>65.869096799999994</v>
      </c>
      <c r="J1478">
        <v>-88.143050500000001</v>
      </c>
      <c r="K1478" s="1" t="str">
        <f t="shared" si="154"/>
        <v>Till</v>
      </c>
      <c r="L1478" s="1" t="str">
        <f t="shared" si="152"/>
        <v>Grain Mount: 0.25 – 0.50 mm (carbon coated)</v>
      </c>
      <c r="M1478">
        <v>1</v>
      </c>
      <c r="N1478">
        <v>41.048999999999999</v>
      </c>
      <c r="O1478">
        <v>1E-3</v>
      </c>
      <c r="P1478">
        <v>2E-3</v>
      </c>
      <c r="R1478">
        <v>5.0000000000000001E-3</v>
      </c>
      <c r="T1478">
        <v>49.622</v>
      </c>
      <c r="U1478">
        <v>2E-3</v>
      </c>
      <c r="V1478">
        <v>0.13900000000000001</v>
      </c>
      <c r="W1478">
        <v>8.8140000000000001</v>
      </c>
      <c r="X1478">
        <v>1.9E-2</v>
      </c>
      <c r="Y1478">
        <v>0.435</v>
      </c>
    </row>
    <row r="1479" spans="1:25" x14ac:dyDescent="0.3">
      <c r="A1479" t="s">
        <v>5846</v>
      </c>
      <c r="B1479" t="s">
        <v>5847</v>
      </c>
      <c r="C1479" t="s">
        <v>5848</v>
      </c>
      <c r="D1479" s="1" t="str">
        <f t="shared" si="153"/>
        <v>21:1191</v>
      </c>
      <c r="E1479" s="1" t="str">
        <f t="shared" si="155"/>
        <v>21:0387</v>
      </c>
      <c r="F1479" t="s">
        <v>2712</v>
      </c>
      <c r="G1479" t="s">
        <v>5849</v>
      </c>
      <c r="I1479">
        <v>65.869096799999994</v>
      </c>
      <c r="J1479">
        <v>-88.143050500000001</v>
      </c>
      <c r="K1479" s="1" t="str">
        <f t="shared" si="154"/>
        <v>Till</v>
      </c>
      <c r="L1479" s="1" t="str">
        <f t="shared" si="152"/>
        <v>Grain Mount: 0.25 – 0.50 mm (carbon coated)</v>
      </c>
      <c r="M1479">
        <v>1</v>
      </c>
      <c r="N1479">
        <v>40.917999999999999</v>
      </c>
      <c r="O1479">
        <v>2E-3</v>
      </c>
      <c r="P1479">
        <v>1E-3</v>
      </c>
      <c r="R1479">
        <v>1E-3</v>
      </c>
      <c r="T1479">
        <v>48.793999999999997</v>
      </c>
      <c r="U1479">
        <v>1E-3</v>
      </c>
      <c r="V1479">
        <v>0.16600000000000001</v>
      </c>
      <c r="W1479">
        <v>9.75</v>
      </c>
      <c r="X1479">
        <v>2.1999999999999999E-2</v>
      </c>
      <c r="Y1479">
        <v>0.28100000000000003</v>
      </c>
    </row>
    <row r="1480" spans="1:25" x14ac:dyDescent="0.3">
      <c r="A1480" t="s">
        <v>5850</v>
      </c>
      <c r="B1480" t="s">
        <v>5851</v>
      </c>
      <c r="C1480" t="s">
        <v>5852</v>
      </c>
      <c r="D1480" s="1" t="str">
        <f t="shared" si="153"/>
        <v>21:1191</v>
      </c>
      <c r="E1480" s="1" t="str">
        <f t="shared" si="155"/>
        <v>21:0387</v>
      </c>
      <c r="F1480" t="s">
        <v>2712</v>
      </c>
      <c r="G1480" t="s">
        <v>5853</v>
      </c>
      <c r="I1480">
        <v>65.869096799999994</v>
      </c>
      <c r="J1480">
        <v>-88.143050500000001</v>
      </c>
      <c r="K1480" s="1" t="str">
        <f t="shared" si="154"/>
        <v>Till</v>
      </c>
      <c r="L1480" s="1" t="str">
        <f t="shared" si="152"/>
        <v>Grain Mount: 0.25 – 0.50 mm (carbon coated)</v>
      </c>
      <c r="M1480">
        <v>1</v>
      </c>
      <c r="N1480">
        <v>40.896000000000001</v>
      </c>
      <c r="O1480">
        <v>4.0000000000000001E-3</v>
      </c>
      <c r="P1480">
        <v>1E-3</v>
      </c>
      <c r="R1480">
        <v>8.9999999999999993E-3</v>
      </c>
      <c r="T1480">
        <v>48.957999999999998</v>
      </c>
      <c r="U1480">
        <v>3.0000000000000001E-3</v>
      </c>
      <c r="V1480">
        <v>0.16300000000000001</v>
      </c>
      <c r="W1480">
        <v>9.7490000000000006</v>
      </c>
      <c r="X1480">
        <v>1.6E-2</v>
      </c>
      <c r="Y1480">
        <v>0.39100000000000001</v>
      </c>
    </row>
    <row r="1481" spans="1:25" x14ac:dyDescent="0.3">
      <c r="A1481" t="s">
        <v>5854</v>
      </c>
      <c r="B1481" t="s">
        <v>5855</v>
      </c>
      <c r="C1481" t="s">
        <v>5856</v>
      </c>
      <c r="D1481" s="1" t="str">
        <f t="shared" si="153"/>
        <v>21:1191</v>
      </c>
      <c r="E1481" s="1" t="str">
        <f t="shared" si="155"/>
        <v>21:0387</v>
      </c>
      <c r="F1481" t="s">
        <v>2712</v>
      </c>
      <c r="G1481" t="s">
        <v>5857</v>
      </c>
      <c r="I1481">
        <v>65.869096799999994</v>
      </c>
      <c r="J1481">
        <v>-88.143050500000001</v>
      </c>
      <c r="K1481" s="1" t="str">
        <f t="shared" si="154"/>
        <v>Till</v>
      </c>
      <c r="L1481" s="1" t="str">
        <f t="shared" si="152"/>
        <v>Grain Mount: 0.25 – 0.50 mm (carbon coated)</v>
      </c>
      <c r="M1481">
        <v>1</v>
      </c>
      <c r="N1481">
        <v>40.734000000000002</v>
      </c>
      <c r="O1481">
        <v>8.0000000000000002E-3</v>
      </c>
      <c r="P1481">
        <v>1E-3</v>
      </c>
      <c r="R1481">
        <v>1E-3</v>
      </c>
      <c r="T1481">
        <v>48.512999999999998</v>
      </c>
      <c r="U1481">
        <v>3.0000000000000001E-3</v>
      </c>
      <c r="V1481">
        <v>0.158</v>
      </c>
      <c r="W1481">
        <v>10.183</v>
      </c>
      <c r="X1481">
        <v>2.8000000000000001E-2</v>
      </c>
      <c r="Y1481">
        <v>0.48</v>
      </c>
    </row>
    <row r="1482" spans="1:25" x14ac:dyDescent="0.3">
      <c r="A1482" t="s">
        <v>5858</v>
      </c>
      <c r="B1482" t="s">
        <v>5859</v>
      </c>
      <c r="C1482" t="s">
        <v>5860</v>
      </c>
      <c r="D1482" s="1" t="str">
        <f t="shared" si="153"/>
        <v>21:1191</v>
      </c>
      <c r="E1482" s="1" t="str">
        <f t="shared" si="155"/>
        <v>21:0387</v>
      </c>
      <c r="F1482" t="s">
        <v>2712</v>
      </c>
      <c r="G1482" t="s">
        <v>5861</v>
      </c>
      <c r="I1482">
        <v>65.869096799999994</v>
      </c>
      <c r="J1482">
        <v>-88.143050500000001</v>
      </c>
      <c r="K1482" s="1" t="str">
        <f t="shared" si="154"/>
        <v>Till</v>
      </c>
      <c r="L1482" s="1" t="str">
        <f t="shared" si="152"/>
        <v>Grain Mount: 0.25 – 0.50 mm (carbon coated)</v>
      </c>
      <c r="M1482">
        <v>1</v>
      </c>
      <c r="N1482">
        <v>40.74</v>
      </c>
      <c r="O1482">
        <v>5.0000000000000001E-3</v>
      </c>
      <c r="P1482">
        <v>2E-3</v>
      </c>
      <c r="R1482">
        <v>1E-3</v>
      </c>
      <c r="T1482">
        <v>49.286999999999999</v>
      </c>
      <c r="U1482">
        <v>2E-3</v>
      </c>
      <c r="V1482">
        <v>0.188</v>
      </c>
      <c r="W1482">
        <v>9.0399999999999991</v>
      </c>
      <c r="X1482">
        <v>2.3E-2</v>
      </c>
      <c r="Y1482">
        <v>0.47399999999999998</v>
      </c>
    </row>
    <row r="1483" spans="1:25" x14ac:dyDescent="0.3">
      <c r="A1483" t="s">
        <v>5862</v>
      </c>
      <c r="B1483" t="s">
        <v>5863</v>
      </c>
      <c r="C1483" t="s">
        <v>5864</v>
      </c>
      <c r="D1483" s="1" t="str">
        <f t="shared" si="153"/>
        <v>21:1191</v>
      </c>
      <c r="E1483" s="1" t="str">
        <f t="shared" si="155"/>
        <v>21:0387</v>
      </c>
      <c r="F1483" t="s">
        <v>2712</v>
      </c>
      <c r="G1483" t="s">
        <v>5865</v>
      </c>
      <c r="I1483">
        <v>65.869096799999994</v>
      </c>
      <c r="J1483">
        <v>-88.143050500000001</v>
      </c>
      <c r="K1483" s="1" t="str">
        <f t="shared" si="154"/>
        <v>Till</v>
      </c>
      <c r="L1483" s="1" t="str">
        <f t="shared" si="152"/>
        <v>Grain Mount: 0.25 – 0.50 mm (carbon coated)</v>
      </c>
      <c r="M1483">
        <v>1</v>
      </c>
      <c r="N1483">
        <v>41.256</v>
      </c>
      <c r="O1483">
        <v>1E-3</v>
      </c>
      <c r="P1483">
        <v>1E-3</v>
      </c>
      <c r="R1483">
        <v>3.0000000000000001E-3</v>
      </c>
      <c r="T1483">
        <v>49.863999999999997</v>
      </c>
      <c r="U1483">
        <v>2E-3</v>
      </c>
      <c r="V1483">
        <v>0.14499999999999999</v>
      </c>
      <c r="W1483">
        <v>8.343</v>
      </c>
      <c r="X1483">
        <v>1.9E-2</v>
      </c>
      <c r="Y1483">
        <v>0.42599999999999999</v>
      </c>
    </row>
    <row r="1484" spans="1:25" x14ac:dyDescent="0.3">
      <c r="A1484" t="s">
        <v>5866</v>
      </c>
      <c r="B1484" t="s">
        <v>5867</v>
      </c>
      <c r="C1484" t="s">
        <v>5868</v>
      </c>
      <c r="D1484" s="1" t="str">
        <f t="shared" si="153"/>
        <v>21:1191</v>
      </c>
      <c r="E1484" s="1" t="str">
        <f t="shared" si="155"/>
        <v>21:0387</v>
      </c>
      <c r="F1484" t="s">
        <v>2712</v>
      </c>
      <c r="G1484" t="s">
        <v>5869</v>
      </c>
      <c r="I1484">
        <v>65.869096799999994</v>
      </c>
      <c r="J1484">
        <v>-88.143050500000001</v>
      </c>
      <c r="K1484" s="1" t="str">
        <f t="shared" si="154"/>
        <v>Till</v>
      </c>
      <c r="L1484" s="1" t="str">
        <f t="shared" si="152"/>
        <v>Grain Mount: 0.25 – 0.50 mm (carbon coated)</v>
      </c>
      <c r="M1484">
        <v>1</v>
      </c>
      <c r="N1484">
        <v>40.826999999999998</v>
      </c>
      <c r="O1484">
        <v>1E-3</v>
      </c>
      <c r="P1484">
        <v>1E-3</v>
      </c>
      <c r="R1484">
        <v>1E-3</v>
      </c>
      <c r="T1484">
        <v>49.149000000000001</v>
      </c>
      <c r="U1484">
        <v>1E-3</v>
      </c>
      <c r="V1484">
        <v>0.152</v>
      </c>
      <c r="W1484">
        <v>9.2899999999999991</v>
      </c>
      <c r="X1484">
        <v>1.4999999999999999E-2</v>
      </c>
      <c r="Y1484">
        <v>0.33100000000000002</v>
      </c>
    </row>
    <row r="1485" spans="1:25" x14ac:dyDescent="0.3">
      <c r="A1485" t="s">
        <v>5870</v>
      </c>
      <c r="B1485" t="s">
        <v>5871</v>
      </c>
      <c r="C1485" t="s">
        <v>5872</v>
      </c>
      <c r="D1485" s="1" t="str">
        <f t="shared" si="153"/>
        <v>21:1191</v>
      </c>
      <c r="E1485" s="1" t="str">
        <f t="shared" si="155"/>
        <v>21:0387</v>
      </c>
      <c r="F1485" t="s">
        <v>2712</v>
      </c>
      <c r="G1485" t="s">
        <v>5873</v>
      </c>
      <c r="I1485">
        <v>65.869096799999994</v>
      </c>
      <c r="J1485">
        <v>-88.143050500000001</v>
      </c>
      <c r="K1485" s="1" t="str">
        <f t="shared" si="154"/>
        <v>Till</v>
      </c>
      <c r="L1485" s="1" t="str">
        <f t="shared" si="152"/>
        <v>Grain Mount: 0.25 – 0.50 mm (carbon coated)</v>
      </c>
      <c r="M1485">
        <v>1</v>
      </c>
      <c r="N1485">
        <v>41.255000000000003</v>
      </c>
      <c r="O1485">
        <v>8.9999999999999993E-3</v>
      </c>
      <c r="P1485">
        <v>2E-3</v>
      </c>
      <c r="R1485">
        <v>2E-3</v>
      </c>
      <c r="T1485">
        <v>49.92</v>
      </c>
      <c r="U1485">
        <v>1E-3</v>
      </c>
      <c r="V1485">
        <v>0.155</v>
      </c>
      <c r="W1485">
        <v>8.4120000000000008</v>
      </c>
      <c r="X1485">
        <v>2.7E-2</v>
      </c>
      <c r="Y1485">
        <v>0.45300000000000001</v>
      </c>
    </row>
    <row r="1486" spans="1:25" x14ac:dyDescent="0.3">
      <c r="A1486" t="s">
        <v>5874</v>
      </c>
      <c r="B1486" t="s">
        <v>5875</v>
      </c>
      <c r="C1486" t="s">
        <v>5876</v>
      </c>
      <c r="D1486" s="1" t="str">
        <f t="shared" si="153"/>
        <v>21:1191</v>
      </c>
      <c r="E1486" s="1" t="str">
        <f t="shared" si="155"/>
        <v>21:0387</v>
      </c>
      <c r="F1486" t="s">
        <v>2729</v>
      </c>
      <c r="G1486" t="s">
        <v>5877</v>
      </c>
      <c r="I1486">
        <v>65.819798599999999</v>
      </c>
      <c r="J1486">
        <v>-88.041296299999999</v>
      </c>
      <c r="K1486" s="1" t="str">
        <f t="shared" si="154"/>
        <v>Till</v>
      </c>
      <c r="L1486" s="1" t="str">
        <f t="shared" si="152"/>
        <v>Grain Mount: 0.25 – 0.50 mm (carbon coated)</v>
      </c>
      <c r="M1486">
        <v>1</v>
      </c>
      <c r="N1486">
        <v>38.69</v>
      </c>
      <c r="O1486">
        <v>4.0000000000000001E-3</v>
      </c>
      <c r="P1486">
        <v>1E-3</v>
      </c>
      <c r="R1486">
        <v>1E-3</v>
      </c>
      <c r="T1486">
        <v>40.134999999999998</v>
      </c>
      <c r="U1486">
        <v>2E-3</v>
      </c>
      <c r="V1486">
        <v>0.4</v>
      </c>
      <c r="W1486">
        <v>20.518000000000001</v>
      </c>
      <c r="X1486">
        <v>3.5000000000000003E-2</v>
      </c>
      <c r="Y1486">
        <v>0.158</v>
      </c>
    </row>
    <row r="1487" spans="1:25" x14ac:dyDescent="0.3">
      <c r="A1487" t="s">
        <v>5878</v>
      </c>
      <c r="B1487" t="s">
        <v>5879</v>
      </c>
      <c r="C1487" t="s">
        <v>5880</v>
      </c>
      <c r="D1487" s="1" t="str">
        <f t="shared" si="153"/>
        <v>21:1191</v>
      </c>
      <c r="E1487" s="1" t="str">
        <f t="shared" si="155"/>
        <v>21:0387</v>
      </c>
      <c r="F1487" t="s">
        <v>2729</v>
      </c>
      <c r="G1487" t="s">
        <v>5881</v>
      </c>
      <c r="I1487">
        <v>65.819798599999999</v>
      </c>
      <c r="J1487">
        <v>-88.041296299999999</v>
      </c>
      <c r="K1487" s="1" t="str">
        <f t="shared" si="154"/>
        <v>Till</v>
      </c>
      <c r="L1487" s="1" t="str">
        <f t="shared" si="152"/>
        <v>Grain Mount: 0.25 – 0.50 mm (carbon coated)</v>
      </c>
      <c r="M1487">
        <v>1</v>
      </c>
      <c r="N1487">
        <v>38.746000000000002</v>
      </c>
      <c r="O1487">
        <v>2E-3</v>
      </c>
      <c r="P1487">
        <v>2E-3</v>
      </c>
      <c r="R1487">
        <v>2E-3</v>
      </c>
      <c r="T1487">
        <v>40.478000000000002</v>
      </c>
      <c r="U1487">
        <v>5.0000000000000001E-3</v>
      </c>
      <c r="V1487">
        <v>0.377</v>
      </c>
      <c r="W1487">
        <v>20.414999999999999</v>
      </c>
      <c r="X1487">
        <v>2.9000000000000001E-2</v>
      </c>
      <c r="Y1487">
        <v>0.159</v>
      </c>
    </row>
    <row r="1488" spans="1:25" x14ac:dyDescent="0.3">
      <c r="A1488" t="s">
        <v>5882</v>
      </c>
      <c r="B1488" t="s">
        <v>5883</v>
      </c>
      <c r="C1488" t="s">
        <v>5884</v>
      </c>
      <c r="D1488" s="1" t="str">
        <f t="shared" si="153"/>
        <v>21:1191</v>
      </c>
      <c r="E1488" s="1" t="str">
        <f t="shared" si="155"/>
        <v>21:0387</v>
      </c>
      <c r="F1488" t="s">
        <v>2729</v>
      </c>
      <c r="G1488" t="s">
        <v>5885</v>
      </c>
      <c r="I1488">
        <v>65.819798599999999</v>
      </c>
      <c r="J1488">
        <v>-88.041296299999999</v>
      </c>
      <c r="K1488" s="1" t="str">
        <f t="shared" si="154"/>
        <v>Till</v>
      </c>
      <c r="L1488" s="1" t="str">
        <f t="shared" si="152"/>
        <v>Grain Mount: 0.25 – 0.50 mm (carbon coated)</v>
      </c>
      <c r="M1488">
        <v>1</v>
      </c>
      <c r="N1488">
        <v>38.716999999999999</v>
      </c>
      <c r="O1488">
        <v>1E-3</v>
      </c>
      <c r="P1488">
        <v>1E-3</v>
      </c>
      <c r="R1488">
        <v>1E-3</v>
      </c>
      <c r="T1488">
        <v>40.107999999999997</v>
      </c>
      <c r="U1488">
        <v>1E-3</v>
      </c>
      <c r="V1488">
        <v>0.38700000000000001</v>
      </c>
      <c r="W1488">
        <v>20.248000000000001</v>
      </c>
      <c r="X1488">
        <v>3.3000000000000002E-2</v>
      </c>
      <c r="Y1488">
        <v>0.16900000000000001</v>
      </c>
    </row>
    <row r="1489" spans="1:25" x14ac:dyDescent="0.3">
      <c r="A1489" t="s">
        <v>5886</v>
      </c>
      <c r="B1489" t="s">
        <v>5887</v>
      </c>
      <c r="C1489" t="s">
        <v>5888</v>
      </c>
      <c r="D1489" s="1" t="str">
        <f t="shared" si="153"/>
        <v>21:1191</v>
      </c>
      <c r="E1489" s="1" t="str">
        <f t="shared" si="155"/>
        <v>21:0387</v>
      </c>
      <c r="F1489" t="s">
        <v>2729</v>
      </c>
      <c r="G1489" t="s">
        <v>5889</v>
      </c>
      <c r="I1489">
        <v>65.819798599999999</v>
      </c>
      <c r="J1489">
        <v>-88.041296299999999</v>
      </c>
      <c r="K1489" s="1" t="str">
        <f t="shared" si="154"/>
        <v>Till</v>
      </c>
      <c r="L1489" s="1" t="str">
        <f t="shared" si="152"/>
        <v>Grain Mount: 0.25 – 0.50 mm (carbon coated)</v>
      </c>
      <c r="M1489">
        <v>1</v>
      </c>
      <c r="N1489">
        <v>38.603999999999999</v>
      </c>
      <c r="O1489">
        <v>6.0000000000000001E-3</v>
      </c>
      <c r="P1489">
        <v>1E-3</v>
      </c>
      <c r="R1489">
        <v>1E-3</v>
      </c>
      <c r="T1489">
        <v>40.387999999999998</v>
      </c>
      <c r="U1489">
        <v>7.0000000000000001E-3</v>
      </c>
      <c r="V1489">
        <v>0.38200000000000001</v>
      </c>
      <c r="W1489">
        <v>20.081</v>
      </c>
      <c r="X1489">
        <v>3.5000000000000003E-2</v>
      </c>
      <c r="Y1489">
        <v>0.16200000000000001</v>
      </c>
    </row>
    <row r="1490" spans="1:25" x14ac:dyDescent="0.3">
      <c r="A1490" t="s">
        <v>5890</v>
      </c>
      <c r="B1490" t="s">
        <v>5891</v>
      </c>
      <c r="C1490" t="s">
        <v>5892</v>
      </c>
      <c r="D1490" s="1" t="str">
        <f t="shared" si="153"/>
        <v>21:1191</v>
      </c>
      <c r="E1490" s="1" t="str">
        <f t="shared" si="155"/>
        <v>21:0387</v>
      </c>
      <c r="F1490" t="s">
        <v>2729</v>
      </c>
      <c r="G1490" t="s">
        <v>5893</v>
      </c>
      <c r="I1490">
        <v>65.819798599999999</v>
      </c>
      <c r="J1490">
        <v>-88.041296299999999</v>
      </c>
      <c r="K1490" s="1" t="str">
        <f t="shared" si="154"/>
        <v>Till</v>
      </c>
      <c r="L1490" s="1" t="str">
        <f t="shared" ref="L1490:L1503" si="156">HYPERLINK("http://geochem.nrcan.gc.ca/cdogs/content/kwd/kwd080107_e.htm", "Grain Mount: 0.25 – 0.50 mm (carbon coated)")</f>
        <v>Grain Mount: 0.25 – 0.50 mm (carbon coated)</v>
      </c>
      <c r="M1490">
        <v>1</v>
      </c>
      <c r="N1490">
        <v>38.758000000000003</v>
      </c>
      <c r="O1490">
        <v>6.0000000000000001E-3</v>
      </c>
      <c r="P1490">
        <v>1E-3</v>
      </c>
      <c r="R1490">
        <v>1E-3</v>
      </c>
      <c r="T1490">
        <v>40.417000000000002</v>
      </c>
      <c r="U1490">
        <v>5.0000000000000001E-3</v>
      </c>
      <c r="V1490">
        <v>0.372</v>
      </c>
      <c r="W1490">
        <v>20.265999999999998</v>
      </c>
      <c r="X1490">
        <v>3.4000000000000002E-2</v>
      </c>
      <c r="Y1490">
        <v>0.16400000000000001</v>
      </c>
    </row>
    <row r="1491" spans="1:25" x14ac:dyDescent="0.3">
      <c r="A1491" t="s">
        <v>5894</v>
      </c>
      <c r="B1491" t="s">
        <v>5895</v>
      </c>
      <c r="C1491" t="s">
        <v>5896</v>
      </c>
      <c r="D1491" s="1" t="str">
        <f t="shared" si="153"/>
        <v>21:1191</v>
      </c>
      <c r="E1491" s="1" t="str">
        <f t="shared" si="155"/>
        <v>21:0387</v>
      </c>
      <c r="F1491" t="s">
        <v>2729</v>
      </c>
      <c r="G1491" t="s">
        <v>5897</v>
      </c>
      <c r="I1491">
        <v>65.819798599999999</v>
      </c>
      <c r="J1491">
        <v>-88.041296299999999</v>
      </c>
      <c r="K1491" s="1" t="str">
        <f t="shared" si="154"/>
        <v>Till</v>
      </c>
      <c r="L1491" s="1" t="str">
        <f t="shared" si="156"/>
        <v>Grain Mount: 0.25 – 0.50 mm (carbon coated)</v>
      </c>
      <c r="M1491">
        <v>1</v>
      </c>
      <c r="N1491">
        <v>38.613999999999997</v>
      </c>
      <c r="O1491">
        <v>1E-3</v>
      </c>
      <c r="P1491">
        <v>1E-3</v>
      </c>
      <c r="R1491">
        <v>1E-3</v>
      </c>
      <c r="T1491">
        <v>40.128</v>
      </c>
      <c r="U1491">
        <v>2E-3</v>
      </c>
      <c r="V1491">
        <v>0.378</v>
      </c>
      <c r="W1491">
        <v>20.468</v>
      </c>
      <c r="X1491">
        <v>3.3000000000000002E-2</v>
      </c>
      <c r="Y1491">
        <v>0.159</v>
      </c>
    </row>
    <row r="1492" spans="1:25" x14ac:dyDescent="0.3">
      <c r="A1492" t="s">
        <v>5898</v>
      </c>
      <c r="B1492" t="s">
        <v>5899</v>
      </c>
      <c r="C1492" t="s">
        <v>5900</v>
      </c>
      <c r="D1492" s="1" t="str">
        <f t="shared" si="153"/>
        <v>21:1191</v>
      </c>
      <c r="E1492" s="1" t="str">
        <f t="shared" si="155"/>
        <v>21:0387</v>
      </c>
      <c r="F1492" t="s">
        <v>2729</v>
      </c>
      <c r="G1492" t="s">
        <v>5901</v>
      </c>
      <c r="I1492">
        <v>65.819798599999999</v>
      </c>
      <c r="J1492">
        <v>-88.041296299999999</v>
      </c>
      <c r="K1492" s="1" t="str">
        <f t="shared" si="154"/>
        <v>Till</v>
      </c>
      <c r="L1492" s="1" t="str">
        <f t="shared" si="156"/>
        <v>Grain Mount: 0.25 – 0.50 mm (carbon coated)</v>
      </c>
      <c r="M1492">
        <v>1</v>
      </c>
      <c r="N1492">
        <v>38.942</v>
      </c>
      <c r="O1492">
        <v>1E-3</v>
      </c>
      <c r="P1492">
        <v>1E-3</v>
      </c>
      <c r="R1492">
        <v>1E-3</v>
      </c>
      <c r="T1492">
        <v>40.271000000000001</v>
      </c>
      <c r="U1492">
        <v>1E-3</v>
      </c>
      <c r="V1492">
        <v>0.38200000000000001</v>
      </c>
      <c r="W1492">
        <v>20.227</v>
      </c>
      <c r="X1492">
        <v>3.2000000000000001E-2</v>
      </c>
      <c r="Y1492">
        <v>0.158</v>
      </c>
    </row>
    <row r="1493" spans="1:25" x14ac:dyDescent="0.3">
      <c r="A1493" t="s">
        <v>5902</v>
      </c>
      <c r="B1493" t="s">
        <v>5903</v>
      </c>
      <c r="C1493" t="s">
        <v>5904</v>
      </c>
      <c r="D1493" s="1" t="str">
        <f t="shared" si="153"/>
        <v>21:1191</v>
      </c>
      <c r="E1493" s="1" t="str">
        <f t="shared" si="155"/>
        <v>21:0387</v>
      </c>
      <c r="F1493" t="s">
        <v>2729</v>
      </c>
      <c r="G1493" t="s">
        <v>5905</v>
      </c>
      <c r="I1493">
        <v>65.819798599999999</v>
      </c>
      <c r="J1493">
        <v>-88.041296299999999</v>
      </c>
      <c r="K1493" s="1" t="str">
        <f t="shared" si="154"/>
        <v>Till</v>
      </c>
      <c r="L1493" s="1" t="str">
        <f t="shared" si="156"/>
        <v>Grain Mount: 0.25 – 0.50 mm (carbon coated)</v>
      </c>
      <c r="M1493">
        <v>1</v>
      </c>
      <c r="N1493">
        <v>38.877000000000002</v>
      </c>
      <c r="O1493">
        <v>1E-3</v>
      </c>
      <c r="P1493">
        <v>1E-3</v>
      </c>
      <c r="R1493">
        <v>1E-3</v>
      </c>
      <c r="T1493">
        <v>40.366999999999997</v>
      </c>
      <c r="U1493">
        <v>6.0000000000000001E-3</v>
      </c>
      <c r="V1493">
        <v>0.39</v>
      </c>
      <c r="W1493">
        <v>20.242999999999999</v>
      </c>
      <c r="X1493">
        <v>3.2000000000000001E-2</v>
      </c>
      <c r="Y1493">
        <v>0.158</v>
      </c>
    </row>
    <row r="1494" spans="1:25" x14ac:dyDescent="0.3">
      <c r="A1494" t="s">
        <v>5906</v>
      </c>
      <c r="B1494" t="s">
        <v>5907</v>
      </c>
      <c r="C1494" t="s">
        <v>5908</v>
      </c>
      <c r="D1494" s="1" t="str">
        <f t="shared" si="153"/>
        <v>21:1191</v>
      </c>
      <c r="E1494" s="1" t="str">
        <f t="shared" si="155"/>
        <v>21:0387</v>
      </c>
      <c r="F1494" t="s">
        <v>2729</v>
      </c>
      <c r="G1494" t="s">
        <v>5909</v>
      </c>
      <c r="I1494">
        <v>65.819798599999999</v>
      </c>
      <c r="J1494">
        <v>-88.041296299999999</v>
      </c>
      <c r="K1494" s="1" t="str">
        <f t="shared" si="154"/>
        <v>Till</v>
      </c>
      <c r="L1494" s="1" t="str">
        <f t="shared" si="156"/>
        <v>Grain Mount: 0.25 – 0.50 mm (carbon coated)</v>
      </c>
      <c r="M1494">
        <v>1</v>
      </c>
      <c r="N1494">
        <v>38.771999999999998</v>
      </c>
      <c r="O1494">
        <v>1E-3</v>
      </c>
      <c r="P1494">
        <v>1E-3</v>
      </c>
      <c r="R1494">
        <v>1E-3</v>
      </c>
      <c r="T1494">
        <v>40.314999999999998</v>
      </c>
      <c r="U1494">
        <v>4.0000000000000001E-3</v>
      </c>
      <c r="V1494">
        <v>0.38100000000000001</v>
      </c>
      <c r="W1494">
        <v>20.123000000000001</v>
      </c>
      <c r="X1494">
        <v>3.1E-2</v>
      </c>
      <c r="Y1494">
        <v>0.16800000000000001</v>
      </c>
    </row>
    <row r="1495" spans="1:25" x14ac:dyDescent="0.3">
      <c r="A1495" t="s">
        <v>5910</v>
      </c>
      <c r="B1495" t="s">
        <v>5911</v>
      </c>
      <c r="C1495" t="s">
        <v>5912</v>
      </c>
      <c r="D1495" s="1" t="str">
        <f t="shared" si="153"/>
        <v>21:1191</v>
      </c>
      <c r="E1495" s="1" t="str">
        <f t="shared" si="155"/>
        <v>21:0387</v>
      </c>
      <c r="F1495" t="s">
        <v>2729</v>
      </c>
      <c r="G1495" t="s">
        <v>5913</v>
      </c>
      <c r="I1495">
        <v>65.819798599999999</v>
      </c>
      <c r="J1495">
        <v>-88.041296299999999</v>
      </c>
      <c r="K1495" s="1" t="str">
        <f t="shared" si="154"/>
        <v>Till</v>
      </c>
      <c r="L1495" s="1" t="str">
        <f t="shared" si="156"/>
        <v>Grain Mount: 0.25 – 0.50 mm (carbon coated)</v>
      </c>
      <c r="M1495">
        <v>1</v>
      </c>
      <c r="N1495">
        <v>38.645000000000003</v>
      </c>
      <c r="O1495">
        <v>7.0000000000000001E-3</v>
      </c>
      <c r="P1495">
        <v>1E-3</v>
      </c>
      <c r="R1495">
        <v>2E-3</v>
      </c>
      <c r="T1495">
        <v>40.094000000000001</v>
      </c>
      <c r="U1495">
        <v>3.0000000000000001E-3</v>
      </c>
      <c r="V1495">
        <v>0.379</v>
      </c>
      <c r="W1495">
        <v>20.364000000000001</v>
      </c>
      <c r="X1495">
        <v>2.8000000000000001E-2</v>
      </c>
      <c r="Y1495">
        <v>0.16200000000000001</v>
      </c>
    </row>
    <row r="1496" spans="1:25" x14ac:dyDescent="0.3">
      <c r="A1496" t="s">
        <v>5914</v>
      </c>
      <c r="B1496" t="s">
        <v>5915</v>
      </c>
      <c r="C1496" t="s">
        <v>5916</v>
      </c>
      <c r="D1496" s="1" t="str">
        <f t="shared" si="153"/>
        <v>21:1191</v>
      </c>
      <c r="E1496" s="1" t="str">
        <f t="shared" si="155"/>
        <v>21:0387</v>
      </c>
      <c r="F1496" t="s">
        <v>2729</v>
      </c>
      <c r="G1496" t="s">
        <v>5917</v>
      </c>
      <c r="I1496">
        <v>65.819798599999999</v>
      </c>
      <c r="J1496">
        <v>-88.041296299999999</v>
      </c>
      <c r="K1496" s="1" t="str">
        <f t="shared" si="154"/>
        <v>Till</v>
      </c>
      <c r="L1496" s="1" t="str">
        <f t="shared" si="156"/>
        <v>Grain Mount: 0.25 – 0.50 mm (carbon coated)</v>
      </c>
      <c r="M1496">
        <v>1</v>
      </c>
      <c r="N1496">
        <v>40.399000000000001</v>
      </c>
      <c r="O1496">
        <v>1E-3</v>
      </c>
      <c r="P1496">
        <v>1E-3</v>
      </c>
      <c r="R1496">
        <v>1E-3</v>
      </c>
      <c r="T1496">
        <v>47.523000000000003</v>
      </c>
      <c r="U1496">
        <v>1E-3</v>
      </c>
      <c r="V1496">
        <v>0.27</v>
      </c>
      <c r="W1496">
        <v>11.375999999999999</v>
      </c>
      <c r="X1496">
        <v>1.2999999999999999E-2</v>
      </c>
      <c r="Y1496">
        <v>0.42</v>
      </c>
    </row>
    <row r="1497" spans="1:25" x14ac:dyDescent="0.3">
      <c r="A1497" t="s">
        <v>5918</v>
      </c>
      <c r="B1497" t="s">
        <v>5919</v>
      </c>
      <c r="C1497" t="s">
        <v>5920</v>
      </c>
      <c r="D1497" s="1" t="str">
        <f t="shared" si="153"/>
        <v>21:1191</v>
      </c>
      <c r="E1497" s="1" t="str">
        <f t="shared" si="155"/>
        <v>21:0387</v>
      </c>
      <c r="F1497" t="s">
        <v>2729</v>
      </c>
      <c r="G1497" t="s">
        <v>5921</v>
      </c>
      <c r="I1497">
        <v>65.819798599999999</v>
      </c>
      <c r="J1497">
        <v>-88.041296299999999</v>
      </c>
      <c r="K1497" s="1" t="str">
        <f t="shared" si="154"/>
        <v>Till</v>
      </c>
      <c r="L1497" s="1" t="str">
        <f t="shared" si="156"/>
        <v>Grain Mount: 0.25 – 0.50 mm (carbon coated)</v>
      </c>
      <c r="M1497">
        <v>1</v>
      </c>
      <c r="N1497">
        <v>38.747</v>
      </c>
      <c r="O1497">
        <v>1E-3</v>
      </c>
      <c r="P1497">
        <v>1E-3</v>
      </c>
      <c r="R1497">
        <v>1E-3</v>
      </c>
      <c r="T1497">
        <v>40.311999999999998</v>
      </c>
      <c r="U1497">
        <v>1E-3</v>
      </c>
      <c r="V1497">
        <v>0.372</v>
      </c>
      <c r="W1497">
        <v>20.236000000000001</v>
      </c>
      <c r="X1497">
        <v>3.1E-2</v>
      </c>
      <c r="Y1497">
        <v>0.16200000000000001</v>
      </c>
    </row>
    <row r="1498" spans="1:25" x14ac:dyDescent="0.3">
      <c r="A1498" t="s">
        <v>5922</v>
      </c>
      <c r="B1498" t="s">
        <v>5923</v>
      </c>
      <c r="C1498" t="s">
        <v>5924</v>
      </c>
      <c r="D1498" s="1" t="str">
        <f t="shared" si="153"/>
        <v>21:1191</v>
      </c>
      <c r="E1498" s="1" t="str">
        <f t="shared" si="155"/>
        <v>21:0387</v>
      </c>
      <c r="F1498" t="s">
        <v>2729</v>
      </c>
      <c r="G1498" t="s">
        <v>5925</v>
      </c>
      <c r="I1498">
        <v>65.819798599999999</v>
      </c>
      <c r="J1498">
        <v>-88.041296299999999</v>
      </c>
      <c r="K1498" s="1" t="str">
        <f t="shared" si="154"/>
        <v>Till</v>
      </c>
      <c r="L1498" s="1" t="str">
        <f t="shared" si="156"/>
        <v>Grain Mount: 0.25 – 0.50 mm (carbon coated)</v>
      </c>
      <c r="M1498">
        <v>1</v>
      </c>
      <c r="N1498">
        <v>38.712000000000003</v>
      </c>
      <c r="O1498">
        <v>1E-3</v>
      </c>
      <c r="P1498">
        <v>4.0000000000000001E-3</v>
      </c>
      <c r="R1498">
        <v>1E-3</v>
      </c>
      <c r="T1498">
        <v>40.348999999999997</v>
      </c>
      <c r="U1498">
        <v>3.0000000000000001E-3</v>
      </c>
      <c r="V1498">
        <v>0.376</v>
      </c>
      <c r="W1498">
        <v>20.254000000000001</v>
      </c>
      <c r="X1498">
        <v>3.6999999999999998E-2</v>
      </c>
      <c r="Y1498">
        <v>0.16300000000000001</v>
      </c>
    </row>
    <row r="1499" spans="1:25" x14ac:dyDescent="0.3">
      <c r="A1499" t="s">
        <v>5926</v>
      </c>
      <c r="B1499" t="s">
        <v>5927</v>
      </c>
      <c r="C1499" t="s">
        <v>5928</v>
      </c>
      <c r="D1499" s="1" t="str">
        <f t="shared" si="153"/>
        <v>21:1191</v>
      </c>
      <c r="E1499" s="1" t="str">
        <f t="shared" si="155"/>
        <v>21:0387</v>
      </c>
      <c r="F1499" t="s">
        <v>2729</v>
      </c>
      <c r="G1499" t="s">
        <v>5929</v>
      </c>
      <c r="I1499">
        <v>65.819798599999999</v>
      </c>
      <c r="J1499">
        <v>-88.041296299999999</v>
      </c>
      <c r="K1499" s="1" t="str">
        <f t="shared" si="154"/>
        <v>Till</v>
      </c>
      <c r="L1499" s="1" t="str">
        <f t="shared" si="156"/>
        <v>Grain Mount: 0.25 – 0.50 mm (carbon coated)</v>
      </c>
      <c r="M1499">
        <v>1</v>
      </c>
      <c r="N1499">
        <v>38.840000000000003</v>
      </c>
      <c r="O1499">
        <v>1E-3</v>
      </c>
      <c r="P1499">
        <v>1E-3</v>
      </c>
      <c r="R1499">
        <v>1E-3</v>
      </c>
      <c r="T1499">
        <v>40.488999999999997</v>
      </c>
      <c r="U1499">
        <v>3.0000000000000001E-3</v>
      </c>
      <c r="V1499">
        <v>0.378</v>
      </c>
      <c r="W1499">
        <v>20.413</v>
      </c>
      <c r="X1499">
        <v>2.9000000000000001E-2</v>
      </c>
      <c r="Y1499">
        <v>0.156</v>
      </c>
    </row>
    <row r="1500" spans="1:25" x14ac:dyDescent="0.3">
      <c r="A1500" t="s">
        <v>5930</v>
      </c>
      <c r="B1500" t="s">
        <v>5931</v>
      </c>
      <c r="C1500" t="s">
        <v>5932</v>
      </c>
      <c r="D1500" s="1" t="str">
        <f t="shared" si="153"/>
        <v>21:1191</v>
      </c>
      <c r="E1500" s="1" t="str">
        <f t="shared" si="155"/>
        <v>21:0387</v>
      </c>
      <c r="F1500" t="s">
        <v>2729</v>
      </c>
      <c r="G1500" t="s">
        <v>5933</v>
      </c>
      <c r="I1500">
        <v>65.819798599999999</v>
      </c>
      <c r="J1500">
        <v>-88.041296299999999</v>
      </c>
      <c r="K1500" s="1" t="str">
        <f t="shared" si="154"/>
        <v>Till</v>
      </c>
      <c r="L1500" s="1" t="str">
        <f t="shared" si="156"/>
        <v>Grain Mount: 0.25 – 0.50 mm (carbon coated)</v>
      </c>
      <c r="M1500">
        <v>1</v>
      </c>
      <c r="N1500">
        <v>38.65</v>
      </c>
      <c r="O1500">
        <v>1E-3</v>
      </c>
      <c r="P1500">
        <v>1E-3</v>
      </c>
      <c r="R1500">
        <v>3.0000000000000001E-3</v>
      </c>
      <c r="T1500">
        <v>40.313000000000002</v>
      </c>
      <c r="U1500">
        <v>3.0000000000000001E-3</v>
      </c>
      <c r="V1500">
        <v>0.374</v>
      </c>
      <c r="W1500">
        <v>20.120999999999999</v>
      </c>
      <c r="X1500">
        <v>0.03</v>
      </c>
      <c r="Y1500">
        <v>0.16500000000000001</v>
      </c>
    </row>
    <row r="1501" spans="1:25" x14ac:dyDescent="0.3">
      <c r="A1501" t="s">
        <v>5934</v>
      </c>
      <c r="B1501" t="s">
        <v>5935</v>
      </c>
      <c r="C1501" t="s">
        <v>5936</v>
      </c>
      <c r="D1501" s="1" t="str">
        <f t="shared" si="153"/>
        <v>21:1191</v>
      </c>
      <c r="E1501" s="1" t="str">
        <f t="shared" si="155"/>
        <v>21:0387</v>
      </c>
      <c r="F1501" t="s">
        <v>2729</v>
      </c>
      <c r="G1501" t="s">
        <v>5937</v>
      </c>
      <c r="I1501">
        <v>65.819798599999999</v>
      </c>
      <c r="J1501">
        <v>-88.041296299999999</v>
      </c>
      <c r="K1501" s="1" t="str">
        <f t="shared" si="154"/>
        <v>Till</v>
      </c>
      <c r="L1501" s="1" t="str">
        <f t="shared" si="156"/>
        <v>Grain Mount: 0.25 – 0.50 mm (carbon coated)</v>
      </c>
      <c r="M1501">
        <v>1</v>
      </c>
      <c r="N1501">
        <v>38.667000000000002</v>
      </c>
      <c r="O1501">
        <v>1E-3</v>
      </c>
      <c r="P1501">
        <v>1E-3</v>
      </c>
      <c r="R1501">
        <v>1E-3</v>
      </c>
      <c r="T1501">
        <v>40.040999999999997</v>
      </c>
      <c r="U1501">
        <v>3.0000000000000001E-3</v>
      </c>
      <c r="V1501">
        <v>0.36599999999999999</v>
      </c>
      <c r="W1501">
        <v>20.568000000000001</v>
      </c>
      <c r="X1501">
        <v>3.3000000000000002E-2</v>
      </c>
      <c r="Y1501">
        <v>0.16500000000000001</v>
      </c>
    </row>
    <row r="1502" spans="1:25" x14ac:dyDescent="0.3">
      <c r="A1502" t="s">
        <v>5938</v>
      </c>
      <c r="B1502" t="s">
        <v>5939</v>
      </c>
      <c r="C1502" t="s">
        <v>5940</v>
      </c>
      <c r="D1502" s="1" t="str">
        <f t="shared" si="153"/>
        <v>21:1191</v>
      </c>
      <c r="E1502" s="1" t="str">
        <f t="shared" si="155"/>
        <v>21:0387</v>
      </c>
      <c r="F1502" t="s">
        <v>2729</v>
      </c>
      <c r="G1502" t="s">
        <v>5941</v>
      </c>
      <c r="I1502">
        <v>65.819798599999999</v>
      </c>
      <c r="J1502">
        <v>-88.041296299999999</v>
      </c>
      <c r="K1502" s="1" t="str">
        <f t="shared" si="154"/>
        <v>Till</v>
      </c>
      <c r="L1502" s="1" t="str">
        <f t="shared" si="156"/>
        <v>Grain Mount: 0.25 – 0.50 mm (carbon coated)</v>
      </c>
      <c r="M1502">
        <v>1</v>
      </c>
      <c r="N1502">
        <v>38.753999999999998</v>
      </c>
      <c r="O1502">
        <v>1E-3</v>
      </c>
      <c r="P1502">
        <v>2E-3</v>
      </c>
      <c r="R1502">
        <v>1E-3</v>
      </c>
      <c r="T1502">
        <v>40.488</v>
      </c>
      <c r="U1502">
        <v>5.0000000000000001E-3</v>
      </c>
      <c r="V1502">
        <v>0.39100000000000001</v>
      </c>
      <c r="W1502">
        <v>20.279</v>
      </c>
      <c r="X1502">
        <v>0.03</v>
      </c>
      <c r="Y1502">
        <v>0.153</v>
      </c>
    </row>
    <row r="1503" spans="1:25" x14ac:dyDescent="0.3">
      <c r="A1503" t="s">
        <v>5942</v>
      </c>
      <c r="B1503" t="s">
        <v>5943</v>
      </c>
      <c r="C1503" t="s">
        <v>5944</v>
      </c>
      <c r="D1503" s="1" t="str">
        <f t="shared" si="153"/>
        <v>21:1191</v>
      </c>
      <c r="E1503" s="1" t="str">
        <f t="shared" si="155"/>
        <v>21:0387</v>
      </c>
      <c r="F1503" t="s">
        <v>2729</v>
      </c>
      <c r="G1503" t="s">
        <v>5945</v>
      </c>
      <c r="I1503">
        <v>65.819798599999999</v>
      </c>
      <c r="J1503">
        <v>-88.041296299999999</v>
      </c>
      <c r="K1503" s="1" t="str">
        <f t="shared" si="154"/>
        <v>Till</v>
      </c>
      <c r="L1503" s="1" t="str">
        <f t="shared" si="156"/>
        <v>Grain Mount: 0.25 – 0.50 mm (carbon coated)</v>
      </c>
      <c r="M1503">
        <v>1</v>
      </c>
      <c r="N1503">
        <v>38.598999999999997</v>
      </c>
      <c r="O1503">
        <v>1E-3</v>
      </c>
      <c r="P1503">
        <v>1E-3</v>
      </c>
      <c r="R1503">
        <v>1E-3</v>
      </c>
      <c r="T1503">
        <v>40.548000000000002</v>
      </c>
      <c r="U1503">
        <v>1E-3</v>
      </c>
      <c r="V1503">
        <v>0.38100000000000001</v>
      </c>
      <c r="W1503">
        <v>20.234999999999999</v>
      </c>
      <c r="X1503">
        <v>3.4000000000000002E-2</v>
      </c>
      <c r="Y1503">
        <v>0.16</v>
      </c>
    </row>
    <row r="1504" spans="1:25" x14ac:dyDescent="0.3">
      <c r="A1504" t="s">
        <v>5946</v>
      </c>
      <c r="B1504" t="s">
        <v>5947</v>
      </c>
      <c r="C1504" t="s">
        <v>5948</v>
      </c>
      <c r="D1504" s="1" t="str">
        <f t="shared" si="153"/>
        <v>21:1191</v>
      </c>
      <c r="E1504" s="1" t="str">
        <f t="shared" si="155"/>
        <v>21:0387</v>
      </c>
      <c r="F1504" t="s">
        <v>2729</v>
      </c>
      <c r="G1504" t="s">
        <v>5949</v>
      </c>
      <c r="I1504">
        <v>65.819798599999999</v>
      </c>
      <c r="J1504">
        <v>-88.041296299999999</v>
      </c>
      <c r="K1504" s="1" t="str">
        <f t="shared" si="154"/>
        <v>Till</v>
      </c>
      <c r="L1504" s="1" t="str">
        <f>HYPERLINK("http://geochem.nrcan.gc.ca/cdogs/content/kwd/kwd080108_e.htm", "Grain Mount: 0.50 – 1.00 mm (carbon coated)")</f>
        <v>Grain Mount: 0.50 – 1.00 mm (carbon coated)</v>
      </c>
      <c r="M1504">
        <v>1</v>
      </c>
      <c r="N1504">
        <v>38.610999999999997</v>
      </c>
      <c r="O1504">
        <v>1E-3</v>
      </c>
      <c r="P1504">
        <v>1E-3</v>
      </c>
      <c r="R1504">
        <v>4.0000000000000001E-3</v>
      </c>
      <c r="T1504">
        <v>39.994</v>
      </c>
      <c r="U1504">
        <v>5.0000000000000001E-3</v>
      </c>
      <c r="V1504">
        <v>0.38300000000000001</v>
      </c>
      <c r="W1504">
        <v>20.516999999999999</v>
      </c>
      <c r="X1504">
        <v>3.6999999999999998E-2</v>
      </c>
      <c r="Y1504">
        <v>0.16</v>
      </c>
    </row>
    <row r="1505" spans="1:25" x14ac:dyDescent="0.3">
      <c r="A1505" t="s">
        <v>5950</v>
      </c>
      <c r="B1505" t="s">
        <v>5951</v>
      </c>
      <c r="C1505" t="s">
        <v>5952</v>
      </c>
      <c r="D1505" s="1" t="str">
        <f t="shared" si="153"/>
        <v>21:1191</v>
      </c>
      <c r="E1505" s="1" t="str">
        <f t="shared" si="155"/>
        <v>21:0387</v>
      </c>
      <c r="F1505" t="s">
        <v>2729</v>
      </c>
      <c r="G1505" t="s">
        <v>5953</v>
      </c>
      <c r="I1505">
        <v>65.819798599999999</v>
      </c>
      <c r="J1505">
        <v>-88.041296299999999</v>
      </c>
      <c r="K1505" s="1" t="str">
        <f t="shared" si="154"/>
        <v>Till</v>
      </c>
      <c r="L1505" s="1" t="str">
        <f>HYPERLINK("http://geochem.nrcan.gc.ca/cdogs/content/kwd/kwd080108_e.htm", "Grain Mount: 0.50 – 1.00 mm (carbon coated)")</f>
        <v>Grain Mount: 0.50 – 1.00 mm (carbon coated)</v>
      </c>
      <c r="M1505">
        <v>1</v>
      </c>
      <c r="N1505">
        <v>38.634999999999998</v>
      </c>
      <c r="O1505">
        <v>3.0000000000000001E-3</v>
      </c>
      <c r="P1505">
        <v>1.4E-2</v>
      </c>
      <c r="R1505">
        <v>1E-3</v>
      </c>
      <c r="T1505">
        <v>39.673000000000002</v>
      </c>
      <c r="U1505">
        <v>1E-3</v>
      </c>
      <c r="V1505">
        <v>0.37</v>
      </c>
      <c r="W1505">
        <v>20.478000000000002</v>
      </c>
      <c r="X1505">
        <v>2.5000000000000001E-2</v>
      </c>
      <c r="Y1505">
        <v>0.16200000000000001</v>
      </c>
    </row>
    <row r="1506" spans="1:25" x14ac:dyDescent="0.3">
      <c r="A1506" t="s">
        <v>5954</v>
      </c>
      <c r="B1506" t="s">
        <v>5955</v>
      </c>
      <c r="C1506" t="s">
        <v>5956</v>
      </c>
      <c r="D1506" s="1" t="str">
        <f t="shared" si="153"/>
        <v>21:1191</v>
      </c>
      <c r="E1506" s="1" t="str">
        <f t="shared" si="155"/>
        <v>21:0387</v>
      </c>
      <c r="F1506" t="s">
        <v>2729</v>
      </c>
      <c r="G1506" t="s">
        <v>5957</v>
      </c>
      <c r="I1506">
        <v>65.819798599999999</v>
      </c>
      <c r="J1506">
        <v>-88.041296299999999</v>
      </c>
      <c r="K1506" s="1" t="str">
        <f t="shared" si="154"/>
        <v>Till</v>
      </c>
      <c r="L1506" s="1" t="str">
        <f>HYPERLINK("http://geochem.nrcan.gc.ca/cdogs/content/kwd/kwd080108_e.htm", "Grain Mount: 0.50 – 1.00 mm (carbon coated)")</f>
        <v>Grain Mount: 0.50 – 1.00 mm (carbon coated)</v>
      </c>
      <c r="M1506">
        <v>1</v>
      </c>
      <c r="N1506">
        <v>38.874000000000002</v>
      </c>
      <c r="O1506">
        <v>1E-3</v>
      </c>
      <c r="P1506">
        <v>1E-3</v>
      </c>
      <c r="R1506">
        <v>1E-3</v>
      </c>
      <c r="T1506">
        <v>40.064999999999998</v>
      </c>
      <c r="U1506">
        <v>1E-3</v>
      </c>
      <c r="V1506">
        <v>0.38</v>
      </c>
      <c r="W1506">
        <v>20.353000000000002</v>
      </c>
      <c r="X1506">
        <v>2.9000000000000001E-2</v>
      </c>
      <c r="Y1506">
        <v>0.157</v>
      </c>
    </row>
    <row r="1507" spans="1:25" x14ac:dyDescent="0.3">
      <c r="A1507" t="s">
        <v>5958</v>
      </c>
      <c r="B1507" t="s">
        <v>5959</v>
      </c>
      <c r="C1507" t="s">
        <v>5960</v>
      </c>
      <c r="D1507" s="1" t="str">
        <f t="shared" si="153"/>
        <v>21:1191</v>
      </c>
      <c r="E1507" s="1" t="str">
        <f t="shared" si="155"/>
        <v>21:0387</v>
      </c>
      <c r="F1507" t="s">
        <v>2746</v>
      </c>
      <c r="G1507" t="s">
        <v>5961</v>
      </c>
      <c r="I1507">
        <v>65.766110400000002</v>
      </c>
      <c r="J1507">
        <v>-88.020927099999994</v>
      </c>
      <c r="K1507" s="1" t="str">
        <f t="shared" si="154"/>
        <v>Till</v>
      </c>
      <c r="L1507" s="1" t="str">
        <f t="shared" ref="L1507:L1538" si="157">HYPERLINK("http://geochem.nrcan.gc.ca/cdogs/content/kwd/kwd080107_e.htm", "Grain Mount: 0.25 – 0.50 mm (carbon coated)")</f>
        <v>Grain Mount: 0.25 – 0.50 mm (carbon coated)</v>
      </c>
      <c r="M1507">
        <v>1</v>
      </c>
      <c r="N1507">
        <v>40.893000000000001</v>
      </c>
      <c r="O1507">
        <v>4.0000000000000001E-3</v>
      </c>
      <c r="P1507">
        <v>1E-3</v>
      </c>
      <c r="R1507">
        <v>5.0000000000000001E-3</v>
      </c>
      <c r="T1507">
        <v>49.29</v>
      </c>
      <c r="U1507">
        <v>1E-3</v>
      </c>
      <c r="V1507">
        <v>0.16600000000000001</v>
      </c>
      <c r="W1507">
        <v>9.3279999999999994</v>
      </c>
      <c r="X1507">
        <v>0.02</v>
      </c>
      <c r="Y1507">
        <v>0.36399999999999999</v>
      </c>
    </row>
    <row r="1508" spans="1:25" x14ac:dyDescent="0.3">
      <c r="A1508" t="s">
        <v>5962</v>
      </c>
      <c r="B1508" t="s">
        <v>5963</v>
      </c>
      <c r="C1508" t="s">
        <v>5964</v>
      </c>
      <c r="D1508" s="1" t="str">
        <f t="shared" si="153"/>
        <v>21:1191</v>
      </c>
      <c r="E1508" s="1" t="str">
        <f t="shared" si="155"/>
        <v>21:0387</v>
      </c>
      <c r="F1508" t="s">
        <v>2746</v>
      </c>
      <c r="G1508" t="s">
        <v>5965</v>
      </c>
      <c r="I1508">
        <v>65.766110400000002</v>
      </c>
      <c r="J1508">
        <v>-88.020927099999994</v>
      </c>
      <c r="K1508" s="1" t="str">
        <f t="shared" si="154"/>
        <v>Till</v>
      </c>
      <c r="L1508" s="1" t="str">
        <f t="shared" si="157"/>
        <v>Grain Mount: 0.25 – 0.50 mm (carbon coated)</v>
      </c>
      <c r="M1508">
        <v>1</v>
      </c>
      <c r="N1508">
        <v>40.491999999999997</v>
      </c>
      <c r="O1508">
        <v>6.0000000000000001E-3</v>
      </c>
      <c r="P1508">
        <v>1E-3</v>
      </c>
      <c r="R1508">
        <v>1E-3</v>
      </c>
      <c r="T1508">
        <v>47.987000000000002</v>
      </c>
      <c r="U1508">
        <v>1E-3</v>
      </c>
      <c r="V1508">
        <v>0.20399999999999999</v>
      </c>
      <c r="W1508">
        <v>10.331</v>
      </c>
      <c r="X1508">
        <v>2.1000000000000001E-2</v>
      </c>
      <c r="Y1508">
        <v>0.41199999999999998</v>
      </c>
    </row>
    <row r="1509" spans="1:25" x14ac:dyDescent="0.3">
      <c r="A1509" t="s">
        <v>5966</v>
      </c>
      <c r="B1509" t="s">
        <v>5967</v>
      </c>
      <c r="C1509" t="s">
        <v>5968</v>
      </c>
      <c r="D1509" s="1" t="str">
        <f t="shared" si="153"/>
        <v>21:1191</v>
      </c>
      <c r="E1509" s="1" t="str">
        <f t="shared" si="155"/>
        <v>21:0387</v>
      </c>
      <c r="F1509" t="s">
        <v>2746</v>
      </c>
      <c r="G1509" t="s">
        <v>5969</v>
      </c>
      <c r="I1509">
        <v>65.766110400000002</v>
      </c>
      <c r="J1509">
        <v>-88.020927099999994</v>
      </c>
      <c r="K1509" s="1" t="str">
        <f t="shared" si="154"/>
        <v>Till</v>
      </c>
      <c r="L1509" s="1" t="str">
        <f t="shared" si="157"/>
        <v>Grain Mount: 0.25 – 0.50 mm (carbon coated)</v>
      </c>
      <c r="M1509">
        <v>1</v>
      </c>
      <c r="N1509">
        <v>40.094999999999999</v>
      </c>
      <c r="O1509">
        <v>1E-3</v>
      </c>
      <c r="P1509">
        <v>1E-3</v>
      </c>
      <c r="R1509">
        <v>2E-3</v>
      </c>
      <c r="T1509">
        <v>46.213999999999999</v>
      </c>
      <c r="U1509">
        <v>5.0000000000000001E-3</v>
      </c>
      <c r="V1509">
        <v>0.28100000000000003</v>
      </c>
      <c r="W1509">
        <v>12.731999999999999</v>
      </c>
      <c r="X1509">
        <v>1.9E-2</v>
      </c>
      <c r="Y1509">
        <v>0.36499999999999999</v>
      </c>
    </row>
    <row r="1510" spans="1:25" x14ac:dyDescent="0.3">
      <c r="A1510" t="s">
        <v>5970</v>
      </c>
      <c r="B1510" t="s">
        <v>5971</v>
      </c>
      <c r="C1510" t="s">
        <v>5972</v>
      </c>
      <c r="D1510" s="1" t="str">
        <f t="shared" si="153"/>
        <v>21:1191</v>
      </c>
      <c r="E1510" s="1" t="str">
        <f t="shared" si="155"/>
        <v>21:0387</v>
      </c>
      <c r="F1510" t="s">
        <v>2746</v>
      </c>
      <c r="G1510" t="s">
        <v>5973</v>
      </c>
      <c r="I1510">
        <v>65.766110400000002</v>
      </c>
      <c r="J1510">
        <v>-88.020927099999994</v>
      </c>
      <c r="K1510" s="1" t="str">
        <f t="shared" si="154"/>
        <v>Till</v>
      </c>
      <c r="L1510" s="1" t="str">
        <f t="shared" si="157"/>
        <v>Grain Mount: 0.25 – 0.50 mm (carbon coated)</v>
      </c>
      <c r="M1510">
        <v>1</v>
      </c>
      <c r="N1510">
        <v>40.591999999999999</v>
      </c>
      <c r="O1510">
        <v>5.0000000000000001E-3</v>
      </c>
      <c r="P1510">
        <v>1E-3</v>
      </c>
      <c r="R1510">
        <v>4.0000000000000001E-3</v>
      </c>
      <c r="T1510">
        <v>48.618000000000002</v>
      </c>
      <c r="U1510">
        <v>4.0000000000000001E-3</v>
      </c>
      <c r="V1510">
        <v>0.17799999999999999</v>
      </c>
      <c r="W1510">
        <v>10.183999999999999</v>
      </c>
      <c r="X1510">
        <v>0.01</v>
      </c>
      <c r="Y1510">
        <v>0.32500000000000001</v>
      </c>
    </row>
    <row r="1511" spans="1:25" x14ac:dyDescent="0.3">
      <c r="A1511" t="s">
        <v>5974</v>
      </c>
      <c r="B1511" t="s">
        <v>5975</v>
      </c>
      <c r="C1511" t="s">
        <v>5976</v>
      </c>
      <c r="D1511" s="1" t="str">
        <f t="shared" si="153"/>
        <v>21:1191</v>
      </c>
      <c r="E1511" s="1" t="str">
        <f t="shared" si="155"/>
        <v>21:0387</v>
      </c>
      <c r="F1511" t="s">
        <v>2746</v>
      </c>
      <c r="G1511" t="s">
        <v>5977</v>
      </c>
      <c r="I1511">
        <v>65.766110400000002</v>
      </c>
      <c r="J1511">
        <v>-88.020927099999994</v>
      </c>
      <c r="K1511" s="1" t="str">
        <f t="shared" si="154"/>
        <v>Till</v>
      </c>
      <c r="L1511" s="1" t="str">
        <f t="shared" si="157"/>
        <v>Grain Mount: 0.25 – 0.50 mm (carbon coated)</v>
      </c>
      <c r="M1511">
        <v>1</v>
      </c>
      <c r="N1511">
        <v>39.593000000000004</v>
      </c>
      <c r="O1511">
        <v>8.0000000000000002E-3</v>
      </c>
      <c r="P1511">
        <v>1E-3</v>
      </c>
      <c r="R1511">
        <v>4.0000000000000001E-3</v>
      </c>
      <c r="T1511">
        <v>44.253</v>
      </c>
      <c r="U1511">
        <v>5.0000000000000001E-3</v>
      </c>
      <c r="V1511">
        <v>0.25700000000000001</v>
      </c>
      <c r="W1511">
        <v>15.493</v>
      </c>
      <c r="X1511">
        <v>1.6E-2</v>
      </c>
      <c r="Y1511">
        <v>0.186</v>
      </c>
    </row>
    <row r="1512" spans="1:25" x14ac:dyDescent="0.3">
      <c r="A1512" t="s">
        <v>5978</v>
      </c>
      <c r="B1512" t="s">
        <v>5979</v>
      </c>
      <c r="C1512" t="s">
        <v>5980</v>
      </c>
      <c r="D1512" s="1" t="str">
        <f t="shared" si="153"/>
        <v>21:1191</v>
      </c>
      <c r="E1512" s="1" t="str">
        <f t="shared" si="155"/>
        <v>21:0387</v>
      </c>
      <c r="F1512" t="s">
        <v>5981</v>
      </c>
      <c r="G1512" t="s">
        <v>5982</v>
      </c>
      <c r="I1512">
        <v>65.670163799999997</v>
      </c>
      <c r="J1512">
        <v>-87.784060600000004</v>
      </c>
      <c r="K1512" s="1" t="str">
        <f t="shared" si="154"/>
        <v>Till</v>
      </c>
      <c r="L1512" s="1" t="str">
        <f t="shared" si="157"/>
        <v>Grain Mount: 0.25 – 0.50 mm (carbon coated)</v>
      </c>
      <c r="M1512">
        <v>1</v>
      </c>
      <c r="N1512">
        <v>40.380000000000003</v>
      </c>
      <c r="O1512">
        <v>1E-3</v>
      </c>
      <c r="P1512">
        <v>2E-3</v>
      </c>
      <c r="R1512">
        <v>5.0000000000000001E-3</v>
      </c>
      <c r="T1512">
        <v>47.505000000000003</v>
      </c>
      <c r="U1512">
        <v>3.0000000000000001E-3</v>
      </c>
      <c r="V1512">
        <v>0.16200000000000001</v>
      </c>
      <c r="W1512">
        <v>11.281000000000001</v>
      </c>
      <c r="X1512">
        <v>2.7E-2</v>
      </c>
      <c r="Y1512">
        <v>0.193</v>
      </c>
    </row>
    <row r="1513" spans="1:25" x14ac:dyDescent="0.3">
      <c r="A1513" t="s">
        <v>5983</v>
      </c>
      <c r="B1513" t="s">
        <v>5984</v>
      </c>
      <c r="C1513" t="s">
        <v>5985</v>
      </c>
      <c r="D1513" s="1" t="str">
        <f t="shared" si="153"/>
        <v>21:1191</v>
      </c>
      <c r="E1513" s="1" t="str">
        <f t="shared" si="155"/>
        <v>21:0387</v>
      </c>
      <c r="F1513" t="s">
        <v>5981</v>
      </c>
      <c r="G1513" t="s">
        <v>5986</v>
      </c>
      <c r="I1513">
        <v>65.670163799999997</v>
      </c>
      <c r="J1513">
        <v>-87.784060600000004</v>
      </c>
      <c r="K1513" s="1" t="str">
        <f t="shared" si="154"/>
        <v>Till</v>
      </c>
      <c r="L1513" s="1" t="str">
        <f t="shared" si="157"/>
        <v>Grain Mount: 0.25 – 0.50 mm (carbon coated)</v>
      </c>
      <c r="M1513">
        <v>1</v>
      </c>
      <c r="N1513">
        <v>40.32</v>
      </c>
      <c r="O1513">
        <v>2E-3</v>
      </c>
      <c r="P1513">
        <v>1E-3</v>
      </c>
      <c r="R1513">
        <v>1E-3</v>
      </c>
      <c r="T1513">
        <v>47.152999999999999</v>
      </c>
      <c r="U1513">
        <v>1E-3</v>
      </c>
      <c r="V1513">
        <v>0.222</v>
      </c>
      <c r="W1513">
        <v>11.666</v>
      </c>
      <c r="X1513">
        <v>1.4E-2</v>
      </c>
      <c r="Y1513">
        <v>0.42399999999999999</v>
      </c>
    </row>
    <row r="1514" spans="1:25" x14ac:dyDescent="0.3">
      <c r="A1514" t="s">
        <v>5987</v>
      </c>
      <c r="B1514" t="s">
        <v>5988</v>
      </c>
      <c r="C1514" t="s">
        <v>5989</v>
      </c>
      <c r="D1514" s="1" t="str">
        <f t="shared" si="153"/>
        <v>21:1191</v>
      </c>
      <c r="E1514" s="1" t="str">
        <f t="shared" si="155"/>
        <v>21:0387</v>
      </c>
      <c r="F1514" t="s">
        <v>5981</v>
      </c>
      <c r="G1514" t="s">
        <v>5990</v>
      </c>
      <c r="I1514">
        <v>65.670163799999997</v>
      </c>
      <c r="J1514">
        <v>-87.784060600000004</v>
      </c>
      <c r="K1514" s="1" t="str">
        <f t="shared" si="154"/>
        <v>Till</v>
      </c>
      <c r="L1514" s="1" t="str">
        <f t="shared" si="157"/>
        <v>Grain Mount: 0.25 – 0.50 mm (carbon coated)</v>
      </c>
      <c r="M1514">
        <v>1</v>
      </c>
      <c r="N1514">
        <v>40.920999999999999</v>
      </c>
      <c r="O1514">
        <v>1E-3</v>
      </c>
      <c r="P1514">
        <v>1E-3</v>
      </c>
      <c r="R1514">
        <v>1E-3</v>
      </c>
      <c r="T1514">
        <v>49.682000000000002</v>
      </c>
      <c r="U1514">
        <v>1E-3</v>
      </c>
      <c r="V1514">
        <v>0.17299999999999999</v>
      </c>
      <c r="W1514">
        <v>8.4740000000000002</v>
      </c>
      <c r="X1514">
        <v>1.9E-2</v>
      </c>
      <c r="Y1514">
        <v>0.44900000000000001</v>
      </c>
    </row>
    <row r="1515" spans="1:25" x14ac:dyDescent="0.3">
      <c r="A1515" t="s">
        <v>5991</v>
      </c>
      <c r="B1515" t="s">
        <v>5992</v>
      </c>
      <c r="C1515" t="s">
        <v>5993</v>
      </c>
      <c r="D1515" s="1" t="str">
        <f t="shared" si="153"/>
        <v>21:1191</v>
      </c>
      <c r="E1515" s="1" t="str">
        <f t="shared" si="155"/>
        <v>21:0387</v>
      </c>
      <c r="F1515" t="s">
        <v>5981</v>
      </c>
      <c r="G1515" t="s">
        <v>5994</v>
      </c>
      <c r="I1515">
        <v>65.670163799999997</v>
      </c>
      <c r="J1515">
        <v>-87.784060600000004</v>
      </c>
      <c r="K1515" s="1" t="str">
        <f t="shared" si="154"/>
        <v>Till</v>
      </c>
      <c r="L1515" s="1" t="str">
        <f t="shared" si="157"/>
        <v>Grain Mount: 0.25 – 0.50 mm (carbon coated)</v>
      </c>
      <c r="M1515">
        <v>1</v>
      </c>
      <c r="N1515">
        <v>40.466000000000001</v>
      </c>
      <c r="O1515">
        <v>2E-3</v>
      </c>
      <c r="P1515">
        <v>1E-3</v>
      </c>
      <c r="R1515">
        <v>1E-3</v>
      </c>
      <c r="T1515">
        <v>48.1</v>
      </c>
      <c r="U1515">
        <v>1E-3</v>
      </c>
      <c r="V1515">
        <v>0.16800000000000001</v>
      </c>
      <c r="W1515">
        <v>10.51</v>
      </c>
      <c r="X1515">
        <v>1.6E-2</v>
      </c>
      <c r="Y1515">
        <v>0.31900000000000001</v>
      </c>
    </row>
    <row r="1516" spans="1:25" x14ac:dyDescent="0.3">
      <c r="A1516" t="s">
        <v>5995</v>
      </c>
      <c r="B1516" t="s">
        <v>5996</v>
      </c>
      <c r="C1516" t="s">
        <v>5997</v>
      </c>
      <c r="D1516" s="1" t="str">
        <f t="shared" si="153"/>
        <v>21:1191</v>
      </c>
      <c r="E1516" s="1" t="str">
        <f t="shared" si="155"/>
        <v>21:0387</v>
      </c>
      <c r="F1516" t="s">
        <v>5998</v>
      </c>
      <c r="G1516" t="s">
        <v>5999</v>
      </c>
      <c r="I1516">
        <v>66.960848499999997</v>
      </c>
      <c r="J1516">
        <v>-89.906777500000004</v>
      </c>
      <c r="K1516" s="1" t="str">
        <f t="shared" si="154"/>
        <v>Till</v>
      </c>
      <c r="L1516" s="1" t="str">
        <f t="shared" si="157"/>
        <v>Grain Mount: 0.25 – 0.50 mm (carbon coated)</v>
      </c>
      <c r="M1516">
        <v>1</v>
      </c>
      <c r="N1516">
        <v>40.304000000000002</v>
      </c>
      <c r="O1516">
        <v>4.0000000000000001E-3</v>
      </c>
      <c r="P1516">
        <v>1E-3</v>
      </c>
      <c r="R1516">
        <v>3.0000000000000001E-3</v>
      </c>
      <c r="T1516">
        <v>46.134999999999998</v>
      </c>
      <c r="U1516">
        <v>1E-3</v>
      </c>
      <c r="V1516">
        <v>0.17399999999999999</v>
      </c>
      <c r="W1516">
        <v>12.848000000000001</v>
      </c>
      <c r="X1516">
        <v>1.7000000000000001E-2</v>
      </c>
      <c r="Y1516">
        <v>0.32100000000000001</v>
      </c>
    </row>
    <row r="1517" spans="1:25" x14ac:dyDescent="0.3">
      <c r="A1517" t="s">
        <v>6000</v>
      </c>
      <c r="B1517" t="s">
        <v>6001</v>
      </c>
      <c r="C1517" t="s">
        <v>6002</v>
      </c>
      <c r="D1517" s="1" t="str">
        <f t="shared" si="153"/>
        <v>21:1191</v>
      </c>
      <c r="E1517" s="1" t="str">
        <f t="shared" si="155"/>
        <v>21:0387</v>
      </c>
      <c r="F1517" t="s">
        <v>5998</v>
      </c>
      <c r="G1517" t="s">
        <v>6003</v>
      </c>
      <c r="I1517">
        <v>66.960848499999997</v>
      </c>
      <c r="J1517">
        <v>-89.906777500000004</v>
      </c>
      <c r="K1517" s="1" t="str">
        <f t="shared" si="154"/>
        <v>Till</v>
      </c>
      <c r="L1517" s="1" t="str">
        <f t="shared" si="157"/>
        <v>Grain Mount: 0.25 – 0.50 mm (carbon coated)</v>
      </c>
      <c r="M1517">
        <v>1</v>
      </c>
      <c r="N1517">
        <v>40.366999999999997</v>
      </c>
      <c r="O1517">
        <v>1E-3</v>
      </c>
      <c r="P1517">
        <v>1E-3</v>
      </c>
      <c r="R1517">
        <v>1E-3</v>
      </c>
      <c r="T1517">
        <v>47.523000000000003</v>
      </c>
      <c r="U1517">
        <v>1E-3</v>
      </c>
      <c r="V1517">
        <v>0.17299999999999999</v>
      </c>
      <c r="W1517">
        <v>11.387</v>
      </c>
      <c r="X1517">
        <v>2.4E-2</v>
      </c>
      <c r="Y1517">
        <v>0.33200000000000002</v>
      </c>
    </row>
    <row r="1518" spans="1:25" x14ac:dyDescent="0.3">
      <c r="A1518" t="s">
        <v>6004</v>
      </c>
      <c r="B1518" t="s">
        <v>6005</v>
      </c>
      <c r="C1518" t="s">
        <v>6006</v>
      </c>
      <c r="D1518" s="1" t="str">
        <f t="shared" si="153"/>
        <v>21:1191</v>
      </c>
      <c r="E1518" s="1" t="str">
        <f t="shared" si="155"/>
        <v>21:0387</v>
      </c>
      <c r="F1518" t="s">
        <v>6007</v>
      </c>
      <c r="G1518" t="s">
        <v>6008</v>
      </c>
      <c r="I1518">
        <v>66.867161800000005</v>
      </c>
      <c r="J1518">
        <v>-89.769505800000005</v>
      </c>
      <c r="K1518" s="1" t="str">
        <f t="shared" si="154"/>
        <v>Till</v>
      </c>
      <c r="L1518" s="1" t="str">
        <f t="shared" si="157"/>
        <v>Grain Mount: 0.25 – 0.50 mm (carbon coated)</v>
      </c>
      <c r="M1518">
        <v>1</v>
      </c>
      <c r="N1518">
        <v>38.856999999999999</v>
      </c>
      <c r="O1518">
        <v>6.0000000000000001E-3</v>
      </c>
      <c r="P1518">
        <v>4.0000000000000001E-3</v>
      </c>
      <c r="R1518">
        <v>1E-3</v>
      </c>
      <c r="T1518">
        <v>41.468000000000004</v>
      </c>
      <c r="U1518">
        <v>7.0000000000000001E-3</v>
      </c>
      <c r="V1518">
        <v>0.34100000000000003</v>
      </c>
      <c r="W1518">
        <v>18.585999999999999</v>
      </c>
      <c r="X1518">
        <v>2.7E-2</v>
      </c>
      <c r="Y1518">
        <v>0.26400000000000001</v>
      </c>
    </row>
    <row r="1519" spans="1:25" x14ac:dyDescent="0.3">
      <c r="A1519" t="s">
        <v>6009</v>
      </c>
      <c r="B1519" t="s">
        <v>6010</v>
      </c>
      <c r="C1519" t="s">
        <v>6011</v>
      </c>
      <c r="D1519" s="1" t="str">
        <f t="shared" si="153"/>
        <v>21:1191</v>
      </c>
      <c r="E1519" s="1" t="str">
        <f t="shared" si="155"/>
        <v>21:0387</v>
      </c>
      <c r="F1519" t="s">
        <v>6007</v>
      </c>
      <c r="G1519" t="s">
        <v>6012</v>
      </c>
      <c r="I1519">
        <v>66.867161800000005</v>
      </c>
      <c r="J1519">
        <v>-89.769505800000005</v>
      </c>
      <c r="K1519" s="1" t="str">
        <f t="shared" si="154"/>
        <v>Till</v>
      </c>
      <c r="L1519" s="1" t="str">
        <f t="shared" si="157"/>
        <v>Grain Mount: 0.25 – 0.50 mm (carbon coated)</v>
      </c>
      <c r="M1519">
        <v>1</v>
      </c>
      <c r="N1519">
        <v>39.192999999999998</v>
      </c>
      <c r="O1519">
        <v>3.0000000000000001E-3</v>
      </c>
      <c r="P1519">
        <v>1E-3</v>
      </c>
      <c r="R1519">
        <v>1E-3</v>
      </c>
      <c r="T1519">
        <v>43.7</v>
      </c>
      <c r="U1519">
        <v>4.0000000000000001E-3</v>
      </c>
      <c r="V1519">
        <v>0.22900000000000001</v>
      </c>
      <c r="W1519">
        <v>15.941000000000001</v>
      </c>
      <c r="X1519">
        <v>0.03</v>
      </c>
      <c r="Y1519">
        <v>0.35599999999999998</v>
      </c>
    </row>
    <row r="1520" spans="1:25" x14ac:dyDescent="0.3">
      <c r="A1520" t="s">
        <v>6013</v>
      </c>
      <c r="B1520" t="s">
        <v>6014</v>
      </c>
      <c r="C1520" t="s">
        <v>6015</v>
      </c>
      <c r="D1520" s="1" t="str">
        <f t="shared" si="153"/>
        <v>21:1191</v>
      </c>
      <c r="E1520" s="1" t="str">
        <f t="shared" si="155"/>
        <v>21:0387</v>
      </c>
      <c r="F1520" t="s">
        <v>6007</v>
      </c>
      <c r="G1520" t="s">
        <v>6016</v>
      </c>
      <c r="I1520">
        <v>66.867161800000005</v>
      </c>
      <c r="J1520">
        <v>-89.769505800000005</v>
      </c>
      <c r="K1520" s="1" t="str">
        <f t="shared" si="154"/>
        <v>Till</v>
      </c>
      <c r="L1520" s="1" t="str">
        <f t="shared" si="157"/>
        <v>Grain Mount: 0.25 – 0.50 mm (carbon coated)</v>
      </c>
      <c r="M1520">
        <v>1</v>
      </c>
      <c r="N1520">
        <v>40.366</v>
      </c>
      <c r="O1520">
        <v>1E-3</v>
      </c>
      <c r="P1520">
        <v>1E-3</v>
      </c>
      <c r="R1520">
        <v>0.01</v>
      </c>
      <c r="T1520">
        <v>47.125999999999998</v>
      </c>
      <c r="U1520">
        <v>1E-3</v>
      </c>
      <c r="V1520">
        <v>0.17399999999999999</v>
      </c>
      <c r="W1520">
        <v>12.026</v>
      </c>
      <c r="X1520">
        <v>2.8000000000000001E-2</v>
      </c>
      <c r="Y1520">
        <v>0.30399999999999999</v>
      </c>
    </row>
    <row r="1521" spans="1:25" x14ac:dyDescent="0.3">
      <c r="A1521" t="s">
        <v>6017</v>
      </c>
      <c r="B1521" t="s">
        <v>6018</v>
      </c>
      <c r="C1521" t="s">
        <v>6019</v>
      </c>
      <c r="D1521" s="1" t="str">
        <f t="shared" si="153"/>
        <v>21:1191</v>
      </c>
      <c r="E1521" s="1" t="str">
        <f t="shared" si="155"/>
        <v>21:0387</v>
      </c>
      <c r="F1521" t="s">
        <v>2772</v>
      </c>
      <c r="G1521" t="s">
        <v>6020</v>
      </c>
      <c r="I1521">
        <v>66.731746599999994</v>
      </c>
      <c r="J1521">
        <v>-89.533250100000004</v>
      </c>
      <c r="K1521" s="1" t="str">
        <f t="shared" si="154"/>
        <v>Till</v>
      </c>
      <c r="L1521" s="1" t="str">
        <f t="shared" si="157"/>
        <v>Grain Mount: 0.25 – 0.50 mm (carbon coated)</v>
      </c>
      <c r="M1521">
        <v>1</v>
      </c>
      <c r="N1521">
        <v>41.058</v>
      </c>
      <c r="O1521">
        <v>2E-3</v>
      </c>
      <c r="P1521">
        <v>1E-3</v>
      </c>
      <c r="R1521">
        <v>1E-3</v>
      </c>
      <c r="T1521">
        <v>49.965000000000003</v>
      </c>
      <c r="U1521">
        <v>1E-3</v>
      </c>
      <c r="V1521">
        <v>0.19600000000000001</v>
      </c>
      <c r="W1521">
        <v>8.1120000000000001</v>
      </c>
      <c r="X1521">
        <v>8.9999999999999993E-3</v>
      </c>
      <c r="Y1521">
        <v>0.36499999999999999</v>
      </c>
    </row>
    <row r="1522" spans="1:25" x14ac:dyDescent="0.3">
      <c r="A1522" t="s">
        <v>6021</v>
      </c>
      <c r="B1522" t="s">
        <v>6022</v>
      </c>
      <c r="C1522" t="s">
        <v>6023</v>
      </c>
      <c r="D1522" s="1" t="str">
        <f t="shared" si="153"/>
        <v>21:1191</v>
      </c>
      <c r="E1522" s="1" t="str">
        <f t="shared" si="155"/>
        <v>21:0387</v>
      </c>
      <c r="F1522" t="s">
        <v>2772</v>
      </c>
      <c r="G1522" t="s">
        <v>6024</v>
      </c>
      <c r="I1522">
        <v>66.731746599999994</v>
      </c>
      <c r="J1522">
        <v>-89.533250100000004</v>
      </c>
      <c r="K1522" s="1" t="str">
        <f t="shared" si="154"/>
        <v>Till</v>
      </c>
      <c r="L1522" s="1" t="str">
        <f t="shared" si="157"/>
        <v>Grain Mount: 0.25 – 0.50 mm (carbon coated)</v>
      </c>
      <c r="M1522">
        <v>1</v>
      </c>
      <c r="N1522">
        <v>41.015999999999998</v>
      </c>
      <c r="O1522">
        <v>1E-3</v>
      </c>
      <c r="P1522">
        <v>1E-3</v>
      </c>
      <c r="R1522">
        <v>1E-3</v>
      </c>
      <c r="T1522">
        <v>49.786999999999999</v>
      </c>
      <c r="U1522">
        <v>1E-3</v>
      </c>
      <c r="V1522">
        <v>0.20300000000000001</v>
      </c>
      <c r="W1522">
        <v>8.4109999999999996</v>
      </c>
      <c r="X1522">
        <v>2.1000000000000001E-2</v>
      </c>
      <c r="Y1522">
        <v>0.47299999999999998</v>
      </c>
    </row>
    <row r="1523" spans="1:25" x14ac:dyDescent="0.3">
      <c r="A1523" t="s">
        <v>6025</v>
      </c>
      <c r="B1523" t="s">
        <v>6026</v>
      </c>
      <c r="C1523" t="s">
        <v>6027</v>
      </c>
      <c r="D1523" s="1" t="str">
        <f t="shared" ref="D1523:D1586" si="158">HYPERLINK("http://geochem.nrcan.gc.ca/cdogs/content/bdl/bdl211191_e.htm", "21:1191")</f>
        <v>21:1191</v>
      </c>
      <c r="E1523" s="1" t="str">
        <f t="shared" si="155"/>
        <v>21:0387</v>
      </c>
      <c r="F1523" t="s">
        <v>6028</v>
      </c>
      <c r="G1523" t="s">
        <v>6029</v>
      </c>
      <c r="I1523">
        <v>66.625700100000003</v>
      </c>
      <c r="J1523">
        <v>-89.609764799999994</v>
      </c>
      <c r="K1523" s="1" t="str">
        <f t="shared" ref="K1523:K1586" si="159">HYPERLINK("http://geochem.nrcan.gc.ca/cdogs/content/kwd/kwd020044_e.htm", "Till")</f>
        <v>Till</v>
      </c>
      <c r="L1523" s="1" t="str">
        <f t="shared" si="157"/>
        <v>Grain Mount: 0.25 – 0.50 mm (carbon coated)</v>
      </c>
      <c r="M1523">
        <v>1</v>
      </c>
      <c r="N1523">
        <v>39.868000000000002</v>
      </c>
      <c r="O1523">
        <v>4.2000000000000003E-2</v>
      </c>
      <c r="P1523">
        <v>1.4E-2</v>
      </c>
      <c r="R1523">
        <v>0.505</v>
      </c>
      <c r="T1523">
        <v>48.115000000000002</v>
      </c>
      <c r="U1523">
        <v>2E-3</v>
      </c>
      <c r="V1523">
        <v>0.20100000000000001</v>
      </c>
      <c r="W1523">
        <v>12.113</v>
      </c>
      <c r="X1523">
        <v>2.3E-2</v>
      </c>
      <c r="Y1523">
        <v>0.29699999999999999</v>
      </c>
    </row>
    <row r="1524" spans="1:25" x14ac:dyDescent="0.3">
      <c r="A1524" t="s">
        <v>6030</v>
      </c>
      <c r="B1524" t="s">
        <v>6031</v>
      </c>
      <c r="C1524" t="s">
        <v>6032</v>
      </c>
      <c r="D1524" s="1" t="str">
        <f t="shared" si="158"/>
        <v>21:1191</v>
      </c>
      <c r="E1524" s="1" t="str">
        <f t="shared" si="155"/>
        <v>21:0387</v>
      </c>
      <c r="F1524" t="s">
        <v>6028</v>
      </c>
      <c r="G1524" t="s">
        <v>6033</v>
      </c>
      <c r="I1524">
        <v>66.625700100000003</v>
      </c>
      <c r="J1524">
        <v>-89.609764799999994</v>
      </c>
      <c r="K1524" s="1" t="str">
        <f t="shared" si="159"/>
        <v>Till</v>
      </c>
      <c r="L1524" s="1" t="str">
        <f t="shared" si="157"/>
        <v>Grain Mount: 0.25 – 0.50 mm (carbon coated)</v>
      </c>
      <c r="M1524">
        <v>1</v>
      </c>
      <c r="N1524">
        <v>40.328000000000003</v>
      </c>
      <c r="O1524">
        <v>1E-3</v>
      </c>
      <c r="P1524">
        <v>1E-3</v>
      </c>
      <c r="R1524">
        <v>2.4E-2</v>
      </c>
      <c r="T1524">
        <v>47.670999999999999</v>
      </c>
      <c r="U1524">
        <v>3.0000000000000001E-3</v>
      </c>
      <c r="V1524">
        <v>0.23100000000000001</v>
      </c>
      <c r="W1524">
        <v>11.004</v>
      </c>
      <c r="X1524">
        <v>1.6E-2</v>
      </c>
      <c r="Y1524">
        <v>0.26300000000000001</v>
      </c>
    </row>
    <row r="1525" spans="1:25" x14ac:dyDescent="0.3">
      <c r="A1525" t="s">
        <v>6034</v>
      </c>
      <c r="B1525" t="s">
        <v>6035</v>
      </c>
      <c r="C1525" t="s">
        <v>6036</v>
      </c>
      <c r="D1525" s="1" t="str">
        <f t="shared" si="158"/>
        <v>21:1191</v>
      </c>
      <c r="E1525" s="1" t="str">
        <f t="shared" si="155"/>
        <v>21:0387</v>
      </c>
      <c r="F1525" t="s">
        <v>6028</v>
      </c>
      <c r="G1525" t="s">
        <v>6037</v>
      </c>
      <c r="I1525">
        <v>66.625700100000003</v>
      </c>
      <c r="J1525">
        <v>-89.609764799999994</v>
      </c>
      <c r="K1525" s="1" t="str">
        <f t="shared" si="159"/>
        <v>Till</v>
      </c>
      <c r="L1525" s="1" t="str">
        <f t="shared" si="157"/>
        <v>Grain Mount: 0.25 – 0.50 mm (carbon coated)</v>
      </c>
      <c r="M1525">
        <v>1</v>
      </c>
      <c r="N1525">
        <v>41.228999999999999</v>
      </c>
      <c r="O1525">
        <v>3.0000000000000001E-3</v>
      </c>
      <c r="P1525">
        <v>1E-3</v>
      </c>
      <c r="R1525">
        <v>1E-3</v>
      </c>
      <c r="T1525">
        <v>50.58</v>
      </c>
      <c r="U1525">
        <v>1.2999999999999999E-2</v>
      </c>
      <c r="V1525">
        <v>0.17799999999999999</v>
      </c>
      <c r="W1525">
        <v>7.2670000000000003</v>
      </c>
      <c r="X1525">
        <v>1.9E-2</v>
      </c>
      <c r="Y1525">
        <v>0.39700000000000002</v>
      </c>
    </row>
    <row r="1526" spans="1:25" x14ac:dyDescent="0.3">
      <c r="A1526" t="s">
        <v>6038</v>
      </c>
      <c r="B1526" t="s">
        <v>6039</v>
      </c>
      <c r="C1526" t="s">
        <v>6040</v>
      </c>
      <c r="D1526" s="1" t="str">
        <f t="shared" si="158"/>
        <v>21:1191</v>
      </c>
      <c r="E1526" s="1" t="str">
        <f t="shared" si="155"/>
        <v>21:0387</v>
      </c>
      <c r="F1526" t="s">
        <v>6028</v>
      </c>
      <c r="G1526" t="s">
        <v>6041</v>
      </c>
      <c r="I1526">
        <v>66.625700100000003</v>
      </c>
      <c r="J1526">
        <v>-89.609764799999994</v>
      </c>
      <c r="K1526" s="1" t="str">
        <f t="shared" si="159"/>
        <v>Till</v>
      </c>
      <c r="L1526" s="1" t="str">
        <f t="shared" si="157"/>
        <v>Grain Mount: 0.25 – 0.50 mm (carbon coated)</v>
      </c>
      <c r="M1526">
        <v>1</v>
      </c>
      <c r="N1526">
        <v>41.180999999999997</v>
      </c>
      <c r="O1526">
        <v>1E-3</v>
      </c>
      <c r="P1526">
        <v>3.0000000000000001E-3</v>
      </c>
      <c r="R1526">
        <v>1E-3</v>
      </c>
      <c r="T1526">
        <v>50.375</v>
      </c>
      <c r="U1526">
        <v>1E-3</v>
      </c>
      <c r="V1526">
        <v>0.20499999999999999</v>
      </c>
      <c r="W1526">
        <v>7.7919999999999998</v>
      </c>
      <c r="X1526">
        <v>1.0999999999999999E-2</v>
      </c>
      <c r="Y1526">
        <v>0.33500000000000002</v>
      </c>
    </row>
    <row r="1527" spans="1:25" x14ac:dyDescent="0.3">
      <c r="A1527" t="s">
        <v>6042</v>
      </c>
      <c r="B1527" t="s">
        <v>6043</v>
      </c>
      <c r="C1527" t="s">
        <v>6044</v>
      </c>
      <c r="D1527" s="1" t="str">
        <f t="shared" si="158"/>
        <v>21:1191</v>
      </c>
      <c r="E1527" s="1" t="str">
        <f t="shared" ref="E1527:E1590" si="160">HYPERLINK("http://geochem.nrcan.gc.ca/cdogs/content/svy/svy210387_e.htm", "21:0387")</f>
        <v>21:0387</v>
      </c>
      <c r="F1527" t="s">
        <v>6028</v>
      </c>
      <c r="G1527" t="s">
        <v>6045</v>
      </c>
      <c r="I1527">
        <v>66.625700100000003</v>
      </c>
      <c r="J1527">
        <v>-89.609764799999994</v>
      </c>
      <c r="K1527" s="1" t="str">
        <f t="shared" si="159"/>
        <v>Till</v>
      </c>
      <c r="L1527" s="1" t="str">
        <f t="shared" si="157"/>
        <v>Grain Mount: 0.25 – 0.50 mm (carbon coated)</v>
      </c>
      <c r="M1527">
        <v>1</v>
      </c>
      <c r="N1527">
        <v>40.444000000000003</v>
      </c>
      <c r="O1527">
        <v>6.0000000000000001E-3</v>
      </c>
      <c r="P1527">
        <v>1E-3</v>
      </c>
      <c r="R1527">
        <v>2E-3</v>
      </c>
      <c r="T1527">
        <v>48.188000000000002</v>
      </c>
      <c r="U1527">
        <v>1E-3</v>
      </c>
      <c r="V1527">
        <v>0.186</v>
      </c>
      <c r="W1527">
        <v>10.66</v>
      </c>
      <c r="X1527">
        <v>1.9E-2</v>
      </c>
      <c r="Y1527">
        <v>0.27500000000000002</v>
      </c>
    </row>
    <row r="1528" spans="1:25" x14ac:dyDescent="0.3">
      <c r="A1528" t="s">
        <v>6046</v>
      </c>
      <c r="B1528" t="s">
        <v>6047</v>
      </c>
      <c r="C1528" t="s">
        <v>6048</v>
      </c>
      <c r="D1528" s="1" t="str">
        <f t="shared" si="158"/>
        <v>21:1191</v>
      </c>
      <c r="E1528" s="1" t="str">
        <f t="shared" si="160"/>
        <v>21:0387</v>
      </c>
      <c r="F1528" t="s">
        <v>6028</v>
      </c>
      <c r="G1528" t="s">
        <v>6049</v>
      </c>
      <c r="I1528">
        <v>66.625700100000003</v>
      </c>
      <c r="J1528">
        <v>-89.609764799999994</v>
      </c>
      <c r="K1528" s="1" t="str">
        <f t="shared" si="159"/>
        <v>Till</v>
      </c>
      <c r="L1528" s="1" t="str">
        <f t="shared" si="157"/>
        <v>Grain Mount: 0.25 – 0.50 mm (carbon coated)</v>
      </c>
      <c r="M1528">
        <v>1</v>
      </c>
      <c r="N1528">
        <v>40.485999999999997</v>
      </c>
      <c r="O1528">
        <v>1E-3</v>
      </c>
      <c r="P1528">
        <v>1E-3</v>
      </c>
      <c r="R1528">
        <v>6.0000000000000001E-3</v>
      </c>
      <c r="T1528">
        <v>48.197000000000003</v>
      </c>
      <c r="U1528">
        <v>1E-3</v>
      </c>
      <c r="V1528">
        <v>0.221</v>
      </c>
      <c r="W1528">
        <v>10.648999999999999</v>
      </c>
      <c r="X1528">
        <v>2.1999999999999999E-2</v>
      </c>
      <c r="Y1528">
        <v>0.28100000000000003</v>
      </c>
    </row>
    <row r="1529" spans="1:25" x14ac:dyDescent="0.3">
      <c r="A1529" t="s">
        <v>6050</v>
      </c>
      <c r="B1529" t="s">
        <v>6051</v>
      </c>
      <c r="C1529" t="s">
        <v>6052</v>
      </c>
      <c r="D1529" s="1" t="str">
        <f t="shared" si="158"/>
        <v>21:1191</v>
      </c>
      <c r="E1529" s="1" t="str">
        <f t="shared" si="160"/>
        <v>21:0387</v>
      </c>
      <c r="F1529" t="s">
        <v>6028</v>
      </c>
      <c r="G1529" t="s">
        <v>6053</v>
      </c>
      <c r="I1529">
        <v>66.625700100000003</v>
      </c>
      <c r="J1529">
        <v>-89.609764799999994</v>
      </c>
      <c r="K1529" s="1" t="str">
        <f t="shared" si="159"/>
        <v>Till</v>
      </c>
      <c r="L1529" s="1" t="str">
        <f t="shared" si="157"/>
        <v>Grain Mount: 0.25 – 0.50 mm (carbon coated)</v>
      </c>
      <c r="M1529">
        <v>1</v>
      </c>
      <c r="N1529">
        <v>40.743000000000002</v>
      </c>
      <c r="O1529">
        <v>3.0000000000000001E-3</v>
      </c>
      <c r="P1529">
        <v>1E-3</v>
      </c>
      <c r="R1529">
        <v>5.0000000000000001E-3</v>
      </c>
      <c r="T1529">
        <v>48.691000000000003</v>
      </c>
      <c r="U1529">
        <v>1E-3</v>
      </c>
      <c r="V1529">
        <v>0.20300000000000001</v>
      </c>
      <c r="W1529">
        <v>10.632</v>
      </c>
      <c r="X1529">
        <v>2.3E-2</v>
      </c>
      <c r="Y1529">
        <v>0.28599999999999998</v>
      </c>
    </row>
    <row r="1530" spans="1:25" x14ac:dyDescent="0.3">
      <c r="A1530" t="s">
        <v>6054</v>
      </c>
      <c r="B1530" t="s">
        <v>6055</v>
      </c>
      <c r="C1530" t="s">
        <v>6056</v>
      </c>
      <c r="D1530" s="1" t="str">
        <f t="shared" si="158"/>
        <v>21:1191</v>
      </c>
      <c r="E1530" s="1" t="str">
        <f t="shared" si="160"/>
        <v>21:0387</v>
      </c>
      <c r="F1530" t="s">
        <v>6028</v>
      </c>
      <c r="G1530" t="s">
        <v>6057</v>
      </c>
      <c r="I1530">
        <v>66.625700100000003</v>
      </c>
      <c r="J1530">
        <v>-89.609764799999994</v>
      </c>
      <c r="K1530" s="1" t="str">
        <f t="shared" si="159"/>
        <v>Till</v>
      </c>
      <c r="L1530" s="1" t="str">
        <f t="shared" si="157"/>
        <v>Grain Mount: 0.25 – 0.50 mm (carbon coated)</v>
      </c>
      <c r="M1530">
        <v>1</v>
      </c>
      <c r="N1530">
        <v>41.244999999999997</v>
      </c>
      <c r="O1530">
        <v>1E-3</v>
      </c>
      <c r="P1530">
        <v>1E-3</v>
      </c>
      <c r="R1530">
        <v>7.0000000000000001E-3</v>
      </c>
      <c r="T1530">
        <v>50.31</v>
      </c>
      <c r="U1530">
        <v>2E-3</v>
      </c>
      <c r="V1530">
        <v>0.192</v>
      </c>
      <c r="W1530">
        <v>7.87</v>
      </c>
      <c r="X1530">
        <v>1.7999999999999999E-2</v>
      </c>
      <c r="Y1530">
        <v>0.48499999999999999</v>
      </c>
    </row>
    <row r="1531" spans="1:25" x14ac:dyDescent="0.3">
      <c r="A1531" t="s">
        <v>6058</v>
      </c>
      <c r="B1531" t="s">
        <v>6059</v>
      </c>
      <c r="C1531" t="s">
        <v>6060</v>
      </c>
      <c r="D1531" s="1" t="str">
        <f t="shared" si="158"/>
        <v>21:1191</v>
      </c>
      <c r="E1531" s="1" t="str">
        <f t="shared" si="160"/>
        <v>21:0387</v>
      </c>
      <c r="F1531" t="s">
        <v>6028</v>
      </c>
      <c r="G1531" t="s">
        <v>6061</v>
      </c>
      <c r="I1531">
        <v>66.625700100000003</v>
      </c>
      <c r="J1531">
        <v>-89.609764799999994</v>
      </c>
      <c r="K1531" s="1" t="str">
        <f t="shared" si="159"/>
        <v>Till</v>
      </c>
      <c r="L1531" s="1" t="str">
        <f t="shared" si="157"/>
        <v>Grain Mount: 0.25 – 0.50 mm (carbon coated)</v>
      </c>
      <c r="M1531">
        <v>1</v>
      </c>
      <c r="N1531">
        <v>40.912999999999997</v>
      </c>
      <c r="O1531">
        <v>7.0000000000000001E-3</v>
      </c>
      <c r="P1531">
        <v>1E-3</v>
      </c>
      <c r="R1531">
        <v>6.0000000000000001E-3</v>
      </c>
      <c r="T1531">
        <v>49.784999999999997</v>
      </c>
      <c r="U1531">
        <v>1E-3</v>
      </c>
      <c r="V1531">
        <v>0.16300000000000001</v>
      </c>
      <c r="W1531">
        <v>8.2449999999999992</v>
      </c>
      <c r="X1531">
        <v>1.2999999999999999E-2</v>
      </c>
      <c r="Y1531">
        <v>0.38800000000000001</v>
      </c>
    </row>
    <row r="1532" spans="1:25" x14ac:dyDescent="0.3">
      <c r="A1532" t="s">
        <v>6062</v>
      </c>
      <c r="B1532" t="s">
        <v>6063</v>
      </c>
      <c r="C1532" t="s">
        <v>6064</v>
      </c>
      <c r="D1532" s="1" t="str">
        <f t="shared" si="158"/>
        <v>21:1191</v>
      </c>
      <c r="E1532" s="1" t="str">
        <f t="shared" si="160"/>
        <v>21:0387</v>
      </c>
      <c r="F1532" t="s">
        <v>6028</v>
      </c>
      <c r="G1532" t="s">
        <v>6065</v>
      </c>
      <c r="I1532">
        <v>66.625700100000003</v>
      </c>
      <c r="J1532">
        <v>-89.609764799999994</v>
      </c>
      <c r="K1532" s="1" t="str">
        <f t="shared" si="159"/>
        <v>Till</v>
      </c>
      <c r="L1532" s="1" t="str">
        <f t="shared" si="157"/>
        <v>Grain Mount: 0.25 – 0.50 mm (carbon coated)</v>
      </c>
      <c r="M1532">
        <v>1</v>
      </c>
      <c r="N1532">
        <v>41.226999999999997</v>
      </c>
      <c r="O1532">
        <v>1E-3</v>
      </c>
      <c r="P1532">
        <v>1E-3</v>
      </c>
      <c r="R1532">
        <v>5.0000000000000001E-3</v>
      </c>
      <c r="T1532">
        <v>50.584000000000003</v>
      </c>
      <c r="U1532">
        <v>1E-3</v>
      </c>
      <c r="V1532">
        <v>0.23400000000000001</v>
      </c>
      <c r="W1532">
        <v>7.6970000000000001</v>
      </c>
      <c r="X1532">
        <v>2.4E-2</v>
      </c>
      <c r="Y1532">
        <v>0.39800000000000002</v>
      </c>
    </row>
    <row r="1533" spans="1:25" x14ac:dyDescent="0.3">
      <c r="A1533" t="s">
        <v>6066</v>
      </c>
      <c r="B1533" t="s">
        <v>6067</v>
      </c>
      <c r="C1533" t="s">
        <v>6068</v>
      </c>
      <c r="D1533" s="1" t="str">
        <f t="shared" si="158"/>
        <v>21:1191</v>
      </c>
      <c r="E1533" s="1" t="str">
        <f t="shared" si="160"/>
        <v>21:0387</v>
      </c>
      <c r="F1533" t="s">
        <v>6028</v>
      </c>
      <c r="G1533" t="s">
        <v>6069</v>
      </c>
      <c r="I1533">
        <v>66.625700100000003</v>
      </c>
      <c r="J1533">
        <v>-89.609764799999994</v>
      </c>
      <c r="K1533" s="1" t="str">
        <f t="shared" si="159"/>
        <v>Till</v>
      </c>
      <c r="L1533" s="1" t="str">
        <f t="shared" si="157"/>
        <v>Grain Mount: 0.25 – 0.50 mm (carbon coated)</v>
      </c>
      <c r="M1533">
        <v>1</v>
      </c>
      <c r="N1533">
        <v>41.034999999999997</v>
      </c>
      <c r="O1533">
        <v>1E-3</v>
      </c>
      <c r="P1533">
        <v>1E-3</v>
      </c>
      <c r="R1533">
        <v>1E-3</v>
      </c>
      <c r="T1533">
        <v>49.831000000000003</v>
      </c>
      <c r="U1533">
        <v>1E-3</v>
      </c>
      <c r="V1533">
        <v>0.20100000000000001</v>
      </c>
      <c r="W1533">
        <v>8.532</v>
      </c>
      <c r="X1533">
        <v>1.2E-2</v>
      </c>
      <c r="Y1533">
        <v>0.34</v>
      </c>
    </row>
    <row r="1534" spans="1:25" x14ac:dyDescent="0.3">
      <c r="A1534" t="s">
        <v>6070</v>
      </c>
      <c r="B1534" t="s">
        <v>6071</v>
      </c>
      <c r="C1534" t="s">
        <v>6072</v>
      </c>
      <c r="D1534" s="1" t="str">
        <f t="shared" si="158"/>
        <v>21:1191</v>
      </c>
      <c r="E1534" s="1" t="str">
        <f t="shared" si="160"/>
        <v>21:0387</v>
      </c>
      <c r="F1534" t="s">
        <v>6028</v>
      </c>
      <c r="G1534" t="s">
        <v>6073</v>
      </c>
      <c r="I1534">
        <v>66.625700100000003</v>
      </c>
      <c r="J1534">
        <v>-89.609764799999994</v>
      </c>
      <c r="K1534" s="1" t="str">
        <f t="shared" si="159"/>
        <v>Till</v>
      </c>
      <c r="L1534" s="1" t="str">
        <f t="shared" si="157"/>
        <v>Grain Mount: 0.25 – 0.50 mm (carbon coated)</v>
      </c>
      <c r="M1534">
        <v>1</v>
      </c>
      <c r="N1534">
        <v>40.987000000000002</v>
      </c>
      <c r="O1534">
        <v>7.0000000000000001E-3</v>
      </c>
      <c r="P1534">
        <v>1E-3</v>
      </c>
      <c r="R1534">
        <v>1E-3</v>
      </c>
      <c r="T1534">
        <v>50.55</v>
      </c>
      <c r="U1534">
        <v>1E-3</v>
      </c>
      <c r="V1534">
        <v>0.16600000000000001</v>
      </c>
      <c r="W1534">
        <v>7.8179999999999996</v>
      </c>
      <c r="X1534">
        <v>1.7000000000000001E-2</v>
      </c>
      <c r="Y1534">
        <v>0.40200000000000002</v>
      </c>
    </row>
    <row r="1535" spans="1:25" x14ac:dyDescent="0.3">
      <c r="A1535" t="s">
        <v>6074</v>
      </c>
      <c r="B1535" t="s">
        <v>6075</v>
      </c>
      <c r="C1535" t="s">
        <v>6076</v>
      </c>
      <c r="D1535" s="1" t="str">
        <f t="shared" si="158"/>
        <v>21:1191</v>
      </c>
      <c r="E1535" s="1" t="str">
        <f t="shared" si="160"/>
        <v>21:0387</v>
      </c>
      <c r="F1535" t="s">
        <v>6028</v>
      </c>
      <c r="G1535" t="s">
        <v>6077</v>
      </c>
      <c r="I1535">
        <v>66.625700100000003</v>
      </c>
      <c r="J1535">
        <v>-89.609764799999994</v>
      </c>
      <c r="K1535" s="1" t="str">
        <f t="shared" si="159"/>
        <v>Till</v>
      </c>
      <c r="L1535" s="1" t="str">
        <f t="shared" si="157"/>
        <v>Grain Mount: 0.25 – 0.50 mm (carbon coated)</v>
      </c>
      <c r="M1535">
        <v>1</v>
      </c>
      <c r="N1535">
        <v>40.735999999999997</v>
      </c>
      <c r="O1535">
        <v>4.0000000000000001E-3</v>
      </c>
      <c r="P1535">
        <v>1E-3</v>
      </c>
      <c r="R1535">
        <v>1.2999999999999999E-2</v>
      </c>
      <c r="T1535">
        <v>48.17</v>
      </c>
      <c r="U1535">
        <v>1E-3</v>
      </c>
      <c r="V1535">
        <v>0.24199999999999999</v>
      </c>
      <c r="W1535">
        <v>10.698</v>
      </c>
      <c r="X1535">
        <v>1.4999999999999999E-2</v>
      </c>
      <c r="Y1535">
        <v>0.27200000000000002</v>
      </c>
    </row>
    <row r="1536" spans="1:25" x14ac:dyDescent="0.3">
      <c r="A1536" t="s">
        <v>6078</v>
      </c>
      <c r="B1536" t="s">
        <v>6079</v>
      </c>
      <c r="C1536" t="s">
        <v>6080</v>
      </c>
      <c r="D1536" s="1" t="str">
        <f t="shared" si="158"/>
        <v>21:1191</v>
      </c>
      <c r="E1536" s="1" t="str">
        <f t="shared" si="160"/>
        <v>21:0387</v>
      </c>
      <c r="F1536" t="s">
        <v>6028</v>
      </c>
      <c r="G1536" t="s">
        <v>6081</v>
      </c>
      <c r="I1536">
        <v>66.625700100000003</v>
      </c>
      <c r="J1536">
        <v>-89.609764799999994</v>
      </c>
      <c r="K1536" s="1" t="str">
        <f t="shared" si="159"/>
        <v>Till</v>
      </c>
      <c r="L1536" s="1" t="str">
        <f t="shared" si="157"/>
        <v>Grain Mount: 0.25 – 0.50 mm (carbon coated)</v>
      </c>
      <c r="M1536">
        <v>1</v>
      </c>
      <c r="N1536">
        <v>41.104999999999997</v>
      </c>
      <c r="O1536">
        <v>1E-3</v>
      </c>
      <c r="P1536">
        <v>1E-3</v>
      </c>
      <c r="R1536">
        <v>1E-3</v>
      </c>
      <c r="T1536">
        <v>50.146999999999998</v>
      </c>
      <c r="U1536">
        <v>1E-3</v>
      </c>
      <c r="V1536">
        <v>0.17199999999999999</v>
      </c>
      <c r="W1536">
        <v>8.4109999999999996</v>
      </c>
      <c r="X1536">
        <v>2.1999999999999999E-2</v>
      </c>
      <c r="Y1536">
        <v>0.433</v>
      </c>
    </row>
    <row r="1537" spans="1:25" x14ac:dyDescent="0.3">
      <c r="A1537" t="s">
        <v>6082</v>
      </c>
      <c r="B1537" t="s">
        <v>6083</v>
      </c>
      <c r="C1537" t="s">
        <v>6084</v>
      </c>
      <c r="D1537" s="1" t="str">
        <f t="shared" si="158"/>
        <v>21:1191</v>
      </c>
      <c r="E1537" s="1" t="str">
        <f t="shared" si="160"/>
        <v>21:0387</v>
      </c>
      <c r="F1537" t="s">
        <v>6028</v>
      </c>
      <c r="G1537" t="s">
        <v>6085</v>
      </c>
      <c r="I1537">
        <v>66.625700100000003</v>
      </c>
      <c r="J1537">
        <v>-89.609764799999994</v>
      </c>
      <c r="K1537" s="1" t="str">
        <f t="shared" si="159"/>
        <v>Till</v>
      </c>
      <c r="L1537" s="1" t="str">
        <f t="shared" si="157"/>
        <v>Grain Mount: 0.25 – 0.50 mm (carbon coated)</v>
      </c>
      <c r="M1537">
        <v>1</v>
      </c>
      <c r="N1537">
        <v>41.234000000000002</v>
      </c>
      <c r="O1537">
        <v>1E-3</v>
      </c>
      <c r="P1537">
        <v>1E-3</v>
      </c>
      <c r="R1537">
        <v>3.0000000000000001E-3</v>
      </c>
      <c r="T1537">
        <v>50.363</v>
      </c>
      <c r="U1537">
        <v>2E-3</v>
      </c>
      <c r="V1537">
        <v>0.16500000000000001</v>
      </c>
      <c r="W1537">
        <v>7.569</v>
      </c>
      <c r="X1537">
        <v>2.1999999999999999E-2</v>
      </c>
      <c r="Y1537">
        <v>0.439</v>
      </c>
    </row>
    <row r="1538" spans="1:25" x14ac:dyDescent="0.3">
      <c r="A1538" t="s">
        <v>6086</v>
      </c>
      <c r="B1538" t="s">
        <v>6087</v>
      </c>
      <c r="C1538" t="s">
        <v>6088</v>
      </c>
      <c r="D1538" s="1" t="str">
        <f t="shared" si="158"/>
        <v>21:1191</v>
      </c>
      <c r="E1538" s="1" t="str">
        <f t="shared" si="160"/>
        <v>21:0387</v>
      </c>
      <c r="F1538" t="s">
        <v>6028</v>
      </c>
      <c r="G1538" t="s">
        <v>6089</v>
      </c>
      <c r="I1538">
        <v>66.625700100000003</v>
      </c>
      <c r="J1538">
        <v>-89.609764799999994</v>
      </c>
      <c r="K1538" s="1" t="str">
        <f t="shared" si="159"/>
        <v>Till</v>
      </c>
      <c r="L1538" s="1" t="str">
        <f t="shared" si="157"/>
        <v>Grain Mount: 0.25 – 0.50 mm (carbon coated)</v>
      </c>
      <c r="M1538">
        <v>1</v>
      </c>
      <c r="N1538">
        <v>41.014000000000003</v>
      </c>
      <c r="O1538">
        <v>5.0000000000000001E-3</v>
      </c>
      <c r="P1538">
        <v>1E-3</v>
      </c>
      <c r="R1538">
        <v>6.0000000000000001E-3</v>
      </c>
      <c r="T1538">
        <v>50.43</v>
      </c>
      <c r="U1538">
        <v>2E-3</v>
      </c>
      <c r="V1538">
        <v>0.224</v>
      </c>
      <c r="W1538">
        <v>7.6479999999999997</v>
      </c>
      <c r="X1538">
        <v>0.02</v>
      </c>
      <c r="Y1538">
        <v>0.33100000000000002</v>
      </c>
    </row>
    <row r="1539" spans="1:25" x14ac:dyDescent="0.3">
      <c r="A1539" t="s">
        <v>6090</v>
      </c>
      <c r="B1539" t="s">
        <v>6091</v>
      </c>
      <c r="C1539" t="s">
        <v>6092</v>
      </c>
      <c r="D1539" s="1" t="str">
        <f t="shared" si="158"/>
        <v>21:1191</v>
      </c>
      <c r="E1539" s="1" t="str">
        <f t="shared" si="160"/>
        <v>21:0387</v>
      </c>
      <c r="F1539" t="s">
        <v>6028</v>
      </c>
      <c r="G1539" t="s">
        <v>6093</v>
      </c>
      <c r="I1539">
        <v>66.625700100000003</v>
      </c>
      <c r="J1539">
        <v>-89.609764799999994</v>
      </c>
      <c r="K1539" s="1" t="str">
        <f t="shared" si="159"/>
        <v>Till</v>
      </c>
      <c r="L1539" s="1" t="str">
        <f t="shared" ref="L1539:L1571" si="161">HYPERLINK("http://geochem.nrcan.gc.ca/cdogs/content/kwd/kwd080107_e.htm", "Grain Mount: 0.25 – 0.50 mm (carbon coated)")</f>
        <v>Grain Mount: 0.25 – 0.50 mm (carbon coated)</v>
      </c>
      <c r="M1539">
        <v>1</v>
      </c>
      <c r="N1539">
        <v>41.113</v>
      </c>
      <c r="O1539">
        <v>1E-3</v>
      </c>
      <c r="P1539">
        <v>1E-3</v>
      </c>
      <c r="R1539">
        <v>7.0000000000000001E-3</v>
      </c>
      <c r="T1539">
        <v>50.317</v>
      </c>
      <c r="U1539">
        <v>3.0000000000000001E-3</v>
      </c>
      <c r="V1539">
        <v>0.14599999999999999</v>
      </c>
      <c r="W1539">
        <v>8.4320000000000004</v>
      </c>
      <c r="X1539">
        <v>2.4E-2</v>
      </c>
      <c r="Y1539">
        <v>0.43099999999999999</v>
      </c>
    </row>
    <row r="1540" spans="1:25" x14ac:dyDescent="0.3">
      <c r="A1540" t="s">
        <v>6094</v>
      </c>
      <c r="B1540" t="s">
        <v>6095</v>
      </c>
      <c r="C1540" t="s">
        <v>6096</v>
      </c>
      <c r="D1540" s="1" t="str">
        <f t="shared" si="158"/>
        <v>21:1191</v>
      </c>
      <c r="E1540" s="1" t="str">
        <f t="shared" si="160"/>
        <v>21:0387</v>
      </c>
      <c r="F1540" t="s">
        <v>6028</v>
      </c>
      <c r="G1540" t="s">
        <v>6097</v>
      </c>
      <c r="I1540">
        <v>66.625700100000003</v>
      </c>
      <c r="J1540">
        <v>-89.609764799999994</v>
      </c>
      <c r="K1540" s="1" t="str">
        <f t="shared" si="159"/>
        <v>Till</v>
      </c>
      <c r="L1540" s="1" t="str">
        <f t="shared" si="161"/>
        <v>Grain Mount: 0.25 – 0.50 mm (carbon coated)</v>
      </c>
      <c r="M1540">
        <v>1</v>
      </c>
      <c r="N1540">
        <v>40.841999999999999</v>
      </c>
      <c r="O1540">
        <v>1E-3</v>
      </c>
      <c r="P1540">
        <v>1E-3</v>
      </c>
      <c r="R1540">
        <v>1E-3</v>
      </c>
      <c r="T1540">
        <v>49.273000000000003</v>
      </c>
      <c r="U1540">
        <v>1E-3</v>
      </c>
      <c r="V1540">
        <v>0.219</v>
      </c>
      <c r="W1540">
        <v>9.0310000000000006</v>
      </c>
      <c r="X1540">
        <v>1.2999999999999999E-2</v>
      </c>
      <c r="Y1540">
        <v>0.26500000000000001</v>
      </c>
    </row>
    <row r="1541" spans="1:25" x14ac:dyDescent="0.3">
      <c r="A1541" t="s">
        <v>6098</v>
      </c>
      <c r="B1541" t="s">
        <v>6099</v>
      </c>
      <c r="C1541" t="s">
        <v>6100</v>
      </c>
      <c r="D1541" s="1" t="str">
        <f t="shared" si="158"/>
        <v>21:1191</v>
      </c>
      <c r="E1541" s="1" t="str">
        <f t="shared" si="160"/>
        <v>21:0387</v>
      </c>
      <c r="F1541" t="s">
        <v>6028</v>
      </c>
      <c r="G1541" t="s">
        <v>6101</v>
      </c>
      <c r="I1541">
        <v>66.625700100000003</v>
      </c>
      <c r="J1541">
        <v>-89.609764799999994</v>
      </c>
      <c r="K1541" s="1" t="str">
        <f t="shared" si="159"/>
        <v>Till</v>
      </c>
      <c r="L1541" s="1" t="str">
        <f t="shared" si="161"/>
        <v>Grain Mount: 0.25 – 0.50 mm (carbon coated)</v>
      </c>
      <c r="M1541">
        <v>1</v>
      </c>
      <c r="N1541">
        <v>41.366</v>
      </c>
      <c r="O1541">
        <v>7.0000000000000001E-3</v>
      </c>
      <c r="P1541">
        <v>1E-3</v>
      </c>
      <c r="R1541">
        <v>1E-3</v>
      </c>
      <c r="T1541">
        <v>50.9</v>
      </c>
      <c r="U1541">
        <v>1E-3</v>
      </c>
      <c r="V1541">
        <v>0.16600000000000001</v>
      </c>
      <c r="W1541">
        <v>7.12</v>
      </c>
      <c r="X1541">
        <v>0.02</v>
      </c>
      <c r="Y1541">
        <v>0.38900000000000001</v>
      </c>
    </row>
    <row r="1542" spans="1:25" x14ac:dyDescent="0.3">
      <c r="A1542" t="s">
        <v>6102</v>
      </c>
      <c r="B1542" t="s">
        <v>6103</v>
      </c>
      <c r="C1542" t="s">
        <v>6104</v>
      </c>
      <c r="D1542" s="1" t="str">
        <f t="shared" si="158"/>
        <v>21:1191</v>
      </c>
      <c r="E1542" s="1" t="str">
        <f t="shared" si="160"/>
        <v>21:0387</v>
      </c>
      <c r="F1542" t="s">
        <v>6028</v>
      </c>
      <c r="G1542" t="s">
        <v>6105</v>
      </c>
      <c r="I1542">
        <v>66.625700100000003</v>
      </c>
      <c r="J1542">
        <v>-89.609764799999994</v>
      </c>
      <c r="K1542" s="1" t="str">
        <f t="shared" si="159"/>
        <v>Till</v>
      </c>
      <c r="L1542" s="1" t="str">
        <f t="shared" si="161"/>
        <v>Grain Mount: 0.25 – 0.50 mm (carbon coated)</v>
      </c>
      <c r="M1542">
        <v>1</v>
      </c>
      <c r="N1542">
        <v>41.012999999999998</v>
      </c>
      <c r="O1542">
        <v>1E-3</v>
      </c>
      <c r="P1542">
        <v>1E-3</v>
      </c>
      <c r="R1542">
        <v>1E-3</v>
      </c>
      <c r="T1542">
        <v>49.948</v>
      </c>
      <c r="U1542">
        <v>1E-3</v>
      </c>
      <c r="V1542">
        <v>0.14299999999999999</v>
      </c>
      <c r="W1542">
        <v>8.5050000000000008</v>
      </c>
      <c r="X1542">
        <v>1.9E-2</v>
      </c>
      <c r="Y1542">
        <v>0.42699999999999999</v>
      </c>
    </row>
    <row r="1543" spans="1:25" x14ac:dyDescent="0.3">
      <c r="A1543" t="s">
        <v>6106</v>
      </c>
      <c r="B1543" t="s">
        <v>6107</v>
      </c>
      <c r="C1543" t="s">
        <v>6108</v>
      </c>
      <c r="D1543" s="1" t="str">
        <f t="shared" si="158"/>
        <v>21:1191</v>
      </c>
      <c r="E1543" s="1" t="str">
        <f t="shared" si="160"/>
        <v>21:0387</v>
      </c>
      <c r="F1543" t="s">
        <v>2786</v>
      </c>
      <c r="G1543" t="s">
        <v>6109</v>
      </c>
      <c r="I1543">
        <v>66.615850300000005</v>
      </c>
      <c r="J1543">
        <v>-89.865188700000004</v>
      </c>
      <c r="K1543" s="1" t="str">
        <f t="shared" si="159"/>
        <v>Till</v>
      </c>
      <c r="L1543" s="1" t="str">
        <f t="shared" si="161"/>
        <v>Grain Mount: 0.25 – 0.50 mm (carbon coated)</v>
      </c>
      <c r="M1543">
        <v>1</v>
      </c>
      <c r="N1543">
        <v>39.978999999999999</v>
      </c>
      <c r="O1543">
        <v>2E-3</v>
      </c>
      <c r="P1543">
        <v>1E-3</v>
      </c>
      <c r="R1543">
        <v>2E-3</v>
      </c>
      <c r="T1543">
        <v>45.597999999999999</v>
      </c>
      <c r="U1543">
        <v>1E-3</v>
      </c>
      <c r="V1543">
        <v>0.20799999999999999</v>
      </c>
      <c r="W1543">
        <v>13.555</v>
      </c>
      <c r="X1543">
        <v>2.8000000000000001E-2</v>
      </c>
      <c r="Y1543">
        <v>0.36299999999999999</v>
      </c>
    </row>
    <row r="1544" spans="1:25" x14ac:dyDescent="0.3">
      <c r="A1544" t="s">
        <v>6110</v>
      </c>
      <c r="B1544" t="s">
        <v>6111</v>
      </c>
      <c r="C1544" t="s">
        <v>6112</v>
      </c>
      <c r="D1544" s="1" t="str">
        <f t="shared" si="158"/>
        <v>21:1191</v>
      </c>
      <c r="E1544" s="1" t="str">
        <f t="shared" si="160"/>
        <v>21:0387</v>
      </c>
      <c r="F1544" t="s">
        <v>2791</v>
      </c>
      <c r="G1544" t="s">
        <v>6113</v>
      </c>
      <c r="I1544">
        <v>66.305770899999999</v>
      </c>
      <c r="J1544">
        <v>-89.562756199999995</v>
      </c>
      <c r="K1544" s="1" t="str">
        <f t="shared" si="159"/>
        <v>Till</v>
      </c>
      <c r="L1544" s="1" t="str">
        <f t="shared" si="161"/>
        <v>Grain Mount: 0.25 – 0.50 mm (carbon coated)</v>
      </c>
      <c r="M1544">
        <v>1</v>
      </c>
      <c r="N1544">
        <v>40.997999999999998</v>
      </c>
      <c r="O1544">
        <v>1E-3</v>
      </c>
      <c r="P1544">
        <v>1E-3</v>
      </c>
      <c r="R1544">
        <v>5.0000000000000001E-3</v>
      </c>
      <c r="T1544">
        <v>49.953000000000003</v>
      </c>
      <c r="U1544">
        <v>1E-3</v>
      </c>
      <c r="V1544">
        <v>0.13200000000000001</v>
      </c>
      <c r="W1544">
        <v>8.6159999999999997</v>
      </c>
      <c r="X1544">
        <v>2.1999999999999999E-2</v>
      </c>
      <c r="Y1544">
        <v>0.40500000000000003</v>
      </c>
    </row>
    <row r="1545" spans="1:25" x14ac:dyDescent="0.3">
      <c r="A1545" t="s">
        <v>6114</v>
      </c>
      <c r="B1545" t="s">
        <v>6115</v>
      </c>
      <c r="C1545" t="s">
        <v>6116</v>
      </c>
      <c r="D1545" s="1" t="str">
        <f t="shared" si="158"/>
        <v>21:1191</v>
      </c>
      <c r="E1545" s="1" t="str">
        <f t="shared" si="160"/>
        <v>21:0387</v>
      </c>
      <c r="F1545" t="s">
        <v>2791</v>
      </c>
      <c r="G1545" t="s">
        <v>6117</v>
      </c>
      <c r="I1545">
        <v>66.305770899999999</v>
      </c>
      <c r="J1545">
        <v>-89.562756199999995</v>
      </c>
      <c r="K1545" s="1" t="str">
        <f t="shared" si="159"/>
        <v>Till</v>
      </c>
      <c r="L1545" s="1" t="str">
        <f t="shared" si="161"/>
        <v>Grain Mount: 0.25 – 0.50 mm (carbon coated)</v>
      </c>
      <c r="M1545">
        <v>1</v>
      </c>
      <c r="N1545">
        <v>40.639000000000003</v>
      </c>
      <c r="O1545">
        <v>1E-3</v>
      </c>
      <c r="P1545">
        <v>1E-3</v>
      </c>
      <c r="R1545">
        <v>3.0000000000000001E-3</v>
      </c>
      <c r="T1545">
        <v>48.664999999999999</v>
      </c>
      <c r="U1545">
        <v>1E-3</v>
      </c>
      <c r="V1545">
        <v>0.14699999999999999</v>
      </c>
      <c r="W1545">
        <v>9.9809999999999999</v>
      </c>
      <c r="X1545">
        <v>2.1999999999999999E-2</v>
      </c>
      <c r="Y1545">
        <v>0.48899999999999999</v>
      </c>
    </row>
    <row r="1546" spans="1:25" x14ac:dyDescent="0.3">
      <c r="A1546" t="s">
        <v>6118</v>
      </c>
      <c r="B1546" t="s">
        <v>6119</v>
      </c>
      <c r="C1546" t="s">
        <v>6120</v>
      </c>
      <c r="D1546" s="1" t="str">
        <f t="shared" si="158"/>
        <v>21:1191</v>
      </c>
      <c r="E1546" s="1" t="str">
        <f t="shared" si="160"/>
        <v>21:0387</v>
      </c>
      <c r="F1546" t="s">
        <v>2791</v>
      </c>
      <c r="G1546" t="s">
        <v>6121</v>
      </c>
      <c r="I1546">
        <v>66.305770899999999</v>
      </c>
      <c r="J1546">
        <v>-89.562756199999995</v>
      </c>
      <c r="K1546" s="1" t="str">
        <f t="shared" si="159"/>
        <v>Till</v>
      </c>
      <c r="L1546" s="1" t="str">
        <f t="shared" si="161"/>
        <v>Grain Mount: 0.25 – 0.50 mm (carbon coated)</v>
      </c>
      <c r="M1546">
        <v>1</v>
      </c>
      <c r="N1546">
        <v>41.55</v>
      </c>
      <c r="O1546">
        <v>1E-3</v>
      </c>
      <c r="P1546">
        <v>1E-3</v>
      </c>
      <c r="R1546">
        <v>1E-3</v>
      </c>
      <c r="T1546">
        <v>50.975999999999999</v>
      </c>
      <c r="U1546">
        <v>1E-3</v>
      </c>
      <c r="V1546">
        <v>0.123</v>
      </c>
      <c r="W1546">
        <v>7.6360000000000001</v>
      </c>
      <c r="X1546">
        <v>1.4999999999999999E-2</v>
      </c>
      <c r="Y1546">
        <v>0.443</v>
      </c>
    </row>
    <row r="1547" spans="1:25" x14ac:dyDescent="0.3">
      <c r="A1547" t="s">
        <v>6122</v>
      </c>
      <c r="B1547" t="s">
        <v>6123</v>
      </c>
      <c r="C1547" t="s">
        <v>6124</v>
      </c>
      <c r="D1547" s="1" t="str">
        <f t="shared" si="158"/>
        <v>21:1191</v>
      </c>
      <c r="E1547" s="1" t="str">
        <f t="shared" si="160"/>
        <v>21:0387</v>
      </c>
      <c r="F1547" t="s">
        <v>2791</v>
      </c>
      <c r="G1547" t="s">
        <v>6125</v>
      </c>
      <c r="I1547">
        <v>66.305770899999999</v>
      </c>
      <c r="J1547">
        <v>-89.562756199999995</v>
      </c>
      <c r="K1547" s="1" t="str">
        <f t="shared" si="159"/>
        <v>Till</v>
      </c>
      <c r="L1547" s="1" t="str">
        <f t="shared" si="161"/>
        <v>Grain Mount: 0.25 – 0.50 mm (carbon coated)</v>
      </c>
      <c r="M1547">
        <v>1</v>
      </c>
      <c r="N1547">
        <v>40.576000000000001</v>
      </c>
      <c r="O1547">
        <v>3.0000000000000001E-3</v>
      </c>
      <c r="P1547">
        <v>1E-3</v>
      </c>
      <c r="R1547">
        <v>1E-3</v>
      </c>
      <c r="T1547">
        <v>48.634</v>
      </c>
      <c r="U1547">
        <v>8.0000000000000002E-3</v>
      </c>
      <c r="V1547">
        <v>0.13600000000000001</v>
      </c>
      <c r="W1547">
        <v>9.8680000000000003</v>
      </c>
      <c r="X1547">
        <v>4.1000000000000002E-2</v>
      </c>
      <c r="Y1547">
        <v>0.63100000000000001</v>
      </c>
    </row>
    <row r="1548" spans="1:25" x14ac:dyDescent="0.3">
      <c r="A1548" t="s">
        <v>6126</v>
      </c>
      <c r="B1548" t="s">
        <v>6127</v>
      </c>
      <c r="C1548" t="s">
        <v>6128</v>
      </c>
      <c r="D1548" s="1" t="str">
        <f t="shared" si="158"/>
        <v>21:1191</v>
      </c>
      <c r="E1548" s="1" t="str">
        <f t="shared" si="160"/>
        <v>21:0387</v>
      </c>
      <c r="F1548" t="s">
        <v>2791</v>
      </c>
      <c r="G1548" t="s">
        <v>6129</v>
      </c>
      <c r="I1548">
        <v>66.305770899999999</v>
      </c>
      <c r="J1548">
        <v>-89.562756199999995</v>
      </c>
      <c r="K1548" s="1" t="str">
        <f t="shared" si="159"/>
        <v>Till</v>
      </c>
      <c r="L1548" s="1" t="str">
        <f t="shared" si="161"/>
        <v>Grain Mount: 0.25 – 0.50 mm (carbon coated)</v>
      </c>
      <c r="M1548">
        <v>1</v>
      </c>
      <c r="N1548">
        <v>40.345999999999997</v>
      </c>
      <c r="O1548">
        <v>6.0000000000000001E-3</v>
      </c>
      <c r="P1548">
        <v>1E-3</v>
      </c>
      <c r="R1548">
        <v>4.0000000000000001E-3</v>
      </c>
      <c r="T1548">
        <v>47.314</v>
      </c>
      <c r="U1548">
        <v>1E-3</v>
      </c>
      <c r="V1548">
        <v>0.246</v>
      </c>
      <c r="W1548">
        <v>11.996</v>
      </c>
      <c r="X1548">
        <v>0.01</v>
      </c>
      <c r="Y1548">
        <v>0.26700000000000002</v>
      </c>
    </row>
    <row r="1549" spans="1:25" x14ac:dyDescent="0.3">
      <c r="A1549" t="s">
        <v>6130</v>
      </c>
      <c r="B1549" t="s">
        <v>6131</v>
      </c>
      <c r="C1549" t="s">
        <v>6132</v>
      </c>
      <c r="D1549" s="1" t="str">
        <f t="shared" si="158"/>
        <v>21:1191</v>
      </c>
      <c r="E1549" s="1" t="str">
        <f t="shared" si="160"/>
        <v>21:0387</v>
      </c>
      <c r="F1549" t="s">
        <v>2791</v>
      </c>
      <c r="G1549" t="s">
        <v>6133</v>
      </c>
      <c r="I1549">
        <v>66.305770899999999</v>
      </c>
      <c r="J1549">
        <v>-89.562756199999995</v>
      </c>
      <c r="K1549" s="1" t="str">
        <f t="shared" si="159"/>
        <v>Till</v>
      </c>
      <c r="L1549" s="1" t="str">
        <f t="shared" si="161"/>
        <v>Grain Mount: 0.25 – 0.50 mm (carbon coated)</v>
      </c>
      <c r="M1549">
        <v>1</v>
      </c>
      <c r="N1549">
        <v>40.863999999999997</v>
      </c>
      <c r="O1549">
        <v>6.0000000000000001E-3</v>
      </c>
      <c r="P1549">
        <v>1E-3</v>
      </c>
      <c r="R1549">
        <v>6.0000000000000001E-3</v>
      </c>
      <c r="T1549">
        <v>48.497999999999998</v>
      </c>
      <c r="U1549">
        <v>1E-3</v>
      </c>
      <c r="V1549">
        <v>0.11700000000000001</v>
      </c>
      <c r="W1549">
        <v>10.077</v>
      </c>
      <c r="X1549">
        <v>2.3E-2</v>
      </c>
      <c r="Y1549">
        <v>0.56699999999999995</v>
      </c>
    </row>
    <row r="1550" spans="1:25" x14ac:dyDescent="0.3">
      <c r="A1550" t="s">
        <v>6134</v>
      </c>
      <c r="B1550" t="s">
        <v>6135</v>
      </c>
      <c r="C1550" t="s">
        <v>6136</v>
      </c>
      <c r="D1550" s="1" t="str">
        <f t="shared" si="158"/>
        <v>21:1191</v>
      </c>
      <c r="E1550" s="1" t="str">
        <f t="shared" si="160"/>
        <v>21:0387</v>
      </c>
      <c r="F1550" t="s">
        <v>2791</v>
      </c>
      <c r="G1550" t="s">
        <v>6137</v>
      </c>
      <c r="I1550">
        <v>66.305770899999999</v>
      </c>
      <c r="J1550">
        <v>-89.562756199999995</v>
      </c>
      <c r="K1550" s="1" t="str">
        <f t="shared" si="159"/>
        <v>Till</v>
      </c>
      <c r="L1550" s="1" t="str">
        <f t="shared" si="161"/>
        <v>Grain Mount: 0.25 – 0.50 mm (carbon coated)</v>
      </c>
      <c r="M1550">
        <v>1</v>
      </c>
      <c r="N1550">
        <v>40.357999999999997</v>
      </c>
      <c r="O1550">
        <v>7.0000000000000001E-3</v>
      </c>
      <c r="P1550">
        <v>1E-3</v>
      </c>
      <c r="R1550">
        <v>1.7999999999999999E-2</v>
      </c>
      <c r="T1550">
        <v>47.780999999999999</v>
      </c>
      <c r="U1550">
        <v>2E-3</v>
      </c>
      <c r="V1550">
        <v>0.17499999999999999</v>
      </c>
      <c r="W1550">
        <v>10.874000000000001</v>
      </c>
      <c r="X1550">
        <v>2.7E-2</v>
      </c>
      <c r="Y1550">
        <v>0.47799999999999998</v>
      </c>
    </row>
    <row r="1551" spans="1:25" x14ac:dyDescent="0.3">
      <c r="A1551" t="s">
        <v>6138</v>
      </c>
      <c r="B1551" t="s">
        <v>6139</v>
      </c>
      <c r="C1551" t="s">
        <v>6140</v>
      </c>
      <c r="D1551" s="1" t="str">
        <f t="shared" si="158"/>
        <v>21:1191</v>
      </c>
      <c r="E1551" s="1" t="str">
        <f t="shared" si="160"/>
        <v>21:0387</v>
      </c>
      <c r="F1551" t="s">
        <v>2791</v>
      </c>
      <c r="G1551" t="s">
        <v>6141</v>
      </c>
      <c r="I1551">
        <v>66.305770899999999</v>
      </c>
      <c r="J1551">
        <v>-89.562756199999995</v>
      </c>
      <c r="K1551" s="1" t="str">
        <f t="shared" si="159"/>
        <v>Till</v>
      </c>
      <c r="L1551" s="1" t="str">
        <f t="shared" si="161"/>
        <v>Grain Mount: 0.25 – 0.50 mm (carbon coated)</v>
      </c>
      <c r="M1551">
        <v>1</v>
      </c>
      <c r="N1551">
        <v>41.048000000000002</v>
      </c>
      <c r="O1551">
        <v>3.0000000000000001E-3</v>
      </c>
      <c r="P1551">
        <v>1E-3</v>
      </c>
      <c r="R1551">
        <v>1E-3</v>
      </c>
      <c r="T1551">
        <v>50.408000000000001</v>
      </c>
      <c r="U1551">
        <v>2E-3</v>
      </c>
      <c r="V1551">
        <v>0.113</v>
      </c>
      <c r="W1551">
        <v>7.9880000000000004</v>
      </c>
      <c r="X1551">
        <v>1.7000000000000001E-2</v>
      </c>
      <c r="Y1551">
        <v>0.41099999999999998</v>
      </c>
    </row>
    <row r="1552" spans="1:25" x14ac:dyDescent="0.3">
      <c r="A1552" t="s">
        <v>6142</v>
      </c>
      <c r="B1552" t="s">
        <v>6143</v>
      </c>
      <c r="C1552" t="s">
        <v>6144</v>
      </c>
      <c r="D1552" s="1" t="str">
        <f t="shared" si="158"/>
        <v>21:1191</v>
      </c>
      <c r="E1552" s="1" t="str">
        <f t="shared" si="160"/>
        <v>21:0387</v>
      </c>
      <c r="F1552" t="s">
        <v>2791</v>
      </c>
      <c r="G1552" t="s">
        <v>6145</v>
      </c>
      <c r="I1552">
        <v>66.305770899999999</v>
      </c>
      <c r="J1552">
        <v>-89.562756199999995</v>
      </c>
      <c r="K1552" s="1" t="str">
        <f t="shared" si="159"/>
        <v>Till</v>
      </c>
      <c r="L1552" s="1" t="str">
        <f t="shared" si="161"/>
        <v>Grain Mount: 0.25 – 0.50 mm (carbon coated)</v>
      </c>
      <c r="M1552">
        <v>1</v>
      </c>
      <c r="N1552">
        <v>40.691000000000003</v>
      </c>
      <c r="O1552">
        <v>2E-3</v>
      </c>
      <c r="P1552">
        <v>1E-3</v>
      </c>
      <c r="R1552">
        <v>1E-3</v>
      </c>
      <c r="T1552">
        <v>49.055999999999997</v>
      </c>
      <c r="U1552">
        <v>1E-3</v>
      </c>
      <c r="V1552">
        <v>0.13400000000000001</v>
      </c>
      <c r="W1552">
        <v>9.3529999999999998</v>
      </c>
      <c r="X1552">
        <v>2.4E-2</v>
      </c>
      <c r="Y1552">
        <v>0.49399999999999999</v>
      </c>
    </row>
    <row r="1553" spans="1:25" x14ac:dyDescent="0.3">
      <c r="A1553" t="s">
        <v>6146</v>
      </c>
      <c r="B1553" t="s">
        <v>6147</v>
      </c>
      <c r="C1553" t="s">
        <v>6148</v>
      </c>
      <c r="D1553" s="1" t="str">
        <f t="shared" si="158"/>
        <v>21:1191</v>
      </c>
      <c r="E1553" s="1" t="str">
        <f t="shared" si="160"/>
        <v>21:0387</v>
      </c>
      <c r="F1553" t="s">
        <v>2820</v>
      </c>
      <c r="G1553" t="s">
        <v>6149</v>
      </c>
      <c r="I1553">
        <v>66.414917200000005</v>
      </c>
      <c r="J1553">
        <v>-89.719497000000004</v>
      </c>
      <c r="K1553" s="1" t="str">
        <f t="shared" si="159"/>
        <v>Till</v>
      </c>
      <c r="L1553" s="1" t="str">
        <f t="shared" si="161"/>
        <v>Grain Mount: 0.25 – 0.50 mm (carbon coated)</v>
      </c>
      <c r="M1553">
        <v>1</v>
      </c>
      <c r="N1553">
        <v>41.104999999999997</v>
      </c>
      <c r="O1553">
        <v>1E-3</v>
      </c>
      <c r="P1553">
        <v>1E-3</v>
      </c>
      <c r="R1553">
        <v>1.7000000000000001E-2</v>
      </c>
      <c r="T1553">
        <v>50.101999999999997</v>
      </c>
      <c r="U1553">
        <v>2E-3</v>
      </c>
      <c r="V1553">
        <v>0.20899999999999999</v>
      </c>
      <c r="W1553">
        <v>7.9950000000000001</v>
      </c>
      <c r="X1553">
        <v>1.4999999999999999E-2</v>
      </c>
      <c r="Y1553">
        <v>0.34499999999999997</v>
      </c>
    </row>
    <row r="1554" spans="1:25" x14ac:dyDescent="0.3">
      <c r="A1554" t="s">
        <v>6150</v>
      </c>
      <c r="B1554" t="s">
        <v>6151</v>
      </c>
      <c r="C1554" t="s">
        <v>6152</v>
      </c>
      <c r="D1554" s="1" t="str">
        <f t="shared" si="158"/>
        <v>21:1191</v>
      </c>
      <c r="E1554" s="1" t="str">
        <f t="shared" si="160"/>
        <v>21:0387</v>
      </c>
      <c r="F1554" t="s">
        <v>2820</v>
      </c>
      <c r="G1554" t="s">
        <v>6153</v>
      </c>
      <c r="I1554">
        <v>66.414917200000005</v>
      </c>
      <c r="J1554">
        <v>-89.719497000000004</v>
      </c>
      <c r="K1554" s="1" t="str">
        <f t="shared" si="159"/>
        <v>Till</v>
      </c>
      <c r="L1554" s="1" t="str">
        <f t="shared" si="161"/>
        <v>Grain Mount: 0.25 – 0.50 mm (carbon coated)</v>
      </c>
      <c r="M1554">
        <v>1</v>
      </c>
      <c r="N1554">
        <v>41.228999999999999</v>
      </c>
      <c r="O1554">
        <v>3.0000000000000001E-3</v>
      </c>
      <c r="P1554">
        <v>1E-3</v>
      </c>
      <c r="R1554">
        <v>1E-3</v>
      </c>
      <c r="T1554">
        <v>50.688000000000002</v>
      </c>
      <c r="U1554">
        <v>4.0000000000000001E-3</v>
      </c>
      <c r="V1554">
        <v>0.22800000000000001</v>
      </c>
      <c r="W1554">
        <v>7.7610000000000001</v>
      </c>
      <c r="X1554">
        <v>1.7999999999999999E-2</v>
      </c>
      <c r="Y1554">
        <v>0.252</v>
      </c>
    </row>
    <row r="1555" spans="1:25" x14ac:dyDescent="0.3">
      <c r="A1555" t="s">
        <v>6154</v>
      </c>
      <c r="B1555" t="s">
        <v>6155</v>
      </c>
      <c r="C1555" t="s">
        <v>6156</v>
      </c>
      <c r="D1555" s="1" t="str">
        <f t="shared" si="158"/>
        <v>21:1191</v>
      </c>
      <c r="E1555" s="1" t="str">
        <f t="shared" si="160"/>
        <v>21:0387</v>
      </c>
      <c r="F1555" t="s">
        <v>2820</v>
      </c>
      <c r="G1555" t="s">
        <v>6157</v>
      </c>
      <c r="I1555">
        <v>66.414917200000005</v>
      </c>
      <c r="J1555">
        <v>-89.719497000000004</v>
      </c>
      <c r="K1555" s="1" t="str">
        <f t="shared" si="159"/>
        <v>Till</v>
      </c>
      <c r="L1555" s="1" t="str">
        <f t="shared" si="161"/>
        <v>Grain Mount: 0.25 – 0.50 mm (carbon coated)</v>
      </c>
      <c r="M1555">
        <v>1</v>
      </c>
      <c r="N1555">
        <v>41.454000000000001</v>
      </c>
      <c r="O1555">
        <v>1E-3</v>
      </c>
      <c r="P1555">
        <v>1E-3</v>
      </c>
      <c r="R1555">
        <v>1E-3</v>
      </c>
      <c r="T1555">
        <v>51.198</v>
      </c>
      <c r="U1555">
        <v>5.0000000000000001E-3</v>
      </c>
      <c r="V1555">
        <v>0.17399999999999999</v>
      </c>
      <c r="W1555">
        <v>7.4</v>
      </c>
      <c r="X1555">
        <v>0.02</v>
      </c>
      <c r="Y1555">
        <v>0.36899999999999999</v>
      </c>
    </row>
    <row r="1556" spans="1:25" x14ac:dyDescent="0.3">
      <c r="A1556" t="s">
        <v>6158</v>
      </c>
      <c r="B1556" t="s">
        <v>6159</v>
      </c>
      <c r="C1556" t="s">
        <v>6160</v>
      </c>
      <c r="D1556" s="1" t="str">
        <f t="shared" si="158"/>
        <v>21:1191</v>
      </c>
      <c r="E1556" s="1" t="str">
        <f t="shared" si="160"/>
        <v>21:0387</v>
      </c>
      <c r="F1556" t="s">
        <v>2820</v>
      </c>
      <c r="G1556" t="s">
        <v>6161</v>
      </c>
      <c r="I1556">
        <v>66.414917200000005</v>
      </c>
      <c r="J1556">
        <v>-89.719497000000004</v>
      </c>
      <c r="K1556" s="1" t="str">
        <f t="shared" si="159"/>
        <v>Till</v>
      </c>
      <c r="L1556" s="1" t="str">
        <f t="shared" si="161"/>
        <v>Grain Mount: 0.25 – 0.50 mm (carbon coated)</v>
      </c>
      <c r="M1556">
        <v>1</v>
      </c>
      <c r="N1556">
        <v>41.11</v>
      </c>
      <c r="O1556">
        <v>2E-3</v>
      </c>
      <c r="P1556">
        <v>1E-3</v>
      </c>
      <c r="R1556">
        <v>1E-3</v>
      </c>
      <c r="T1556">
        <v>50.759</v>
      </c>
      <c r="U1556">
        <v>5.0000000000000001E-3</v>
      </c>
      <c r="V1556">
        <v>0.16400000000000001</v>
      </c>
      <c r="W1556">
        <v>7.4349999999999996</v>
      </c>
      <c r="X1556">
        <v>1.9E-2</v>
      </c>
      <c r="Y1556">
        <v>0.35</v>
      </c>
    </row>
    <row r="1557" spans="1:25" x14ac:dyDescent="0.3">
      <c r="A1557" t="s">
        <v>6162</v>
      </c>
      <c r="B1557" t="s">
        <v>6163</v>
      </c>
      <c r="C1557" t="s">
        <v>6164</v>
      </c>
      <c r="D1557" s="1" t="str">
        <f t="shared" si="158"/>
        <v>21:1191</v>
      </c>
      <c r="E1557" s="1" t="str">
        <f t="shared" si="160"/>
        <v>21:0387</v>
      </c>
      <c r="F1557" t="s">
        <v>2820</v>
      </c>
      <c r="G1557" t="s">
        <v>6165</v>
      </c>
      <c r="I1557">
        <v>66.414917200000005</v>
      </c>
      <c r="J1557">
        <v>-89.719497000000004</v>
      </c>
      <c r="K1557" s="1" t="str">
        <f t="shared" si="159"/>
        <v>Till</v>
      </c>
      <c r="L1557" s="1" t="str">
        <f t="shared" si="161"/>
        <v>Grain Mount: 0.25 – 0.50 mm (carbon coated)</v>
      </c>
      <c r="M1557">
        <v>1</v>
      </c>
      <c r="N1557">
        <v>41.408999999999999</v>
      </c>
      <c r="O1557">
        <v>1E-3</v>
      </c>
      <c r="P1557">
        <v>1E-3</v>
      </c>
      <c r="R1557">
        <v>1E-3</v>
      </c>
      <c r="T1557">
        <v>51.043999999999997</v>
      </c>
      <c r="U1557">
        <v>1E-3</v>
      </c>
      <c r="V1557">
        <v>0.18099999999999999</v>
      </c>
      <c r="W1557">
        <v>7.093</v>
      </c>
      <c r="X1557">
        <v>1.7000000000000001E-2</v>
      </c>
      <c r="Y1557">
        <v>0.39900000000000002</v>
      </c>
    </row>
    <row r="1558" spans="1:25" x14ac:dyDescent="0.3">
      <c r="A1558" t="s">
        <v>6166</v>
      </c>
      <c r="B1558" t="s">
        <v>6167</v>
      </c>
      <c r="C1558" t="s">
        <v>6168</v>
      </c>
      <c r="D1558" s="1" t="str">
        <f t="shared" si="158"/>
        <v>21:1191</v>
      </c>
      <c r="E1558" s="1" t="str">
        <f t="shared" si="160"/>
        <v>21:0387</v>
      </c>
      <c r="F1558" t="s">
        <v>2820</v>
      </c>
      <c r="G1558" t="s">
        <v>6169</v>
      </c>
      <c r="I1558">
        <v>66.414917200000005</v>
      </c>
      <c r="J1558">
        <v>-89.719497000000004</v>
      </c>
      <c r="K1558" s="1" t="str">
        <f t="shared" si="159"/>
        <v>Till</v>
      </c>
      <c r="L1558" s="1" t="str">
        <f t="shared" si="161"/>
        <v>Grain Mount: 0.25 – 0.50 mm (carbon coated)</v>
      </c>
      <c r="M1558">
        <v>1</v>
      </c>
      <c r="N1558">
        <v>41.289000000000001</v>
      </c>
      <c r="O1558">
        <v>1E-3</v>
      </c>
      <c r="P1558">
        <v>1E-3</v>
      </c>
      <c r="R1558">
        <v>1E-3</v>
      </c>
      <c r="T1558">
        <v>50.856000000000002</v>
      </c>
      <c r="U1558">
        <v>2E-3</v>
      </c>
      <c r="V1558">
        <v>0.17799999999999999</v>
      </c>
      <c r="W1558">
        <v>7.0540000000000003</v>
      </c>
      <c r="X1558">
        <v>1.9E-2</v>
      </c>
      <c r="Y1558">
        <v>0.36099999999999999</v>
      </c>
    </row>
    <row r="1559" spans="1:25" x14ac:dyDescent="0.3">
      <c r="A1559" t="s">
        <v>6170</v>
      </c>
      <c r="B1559" t="s">
        <v>6171</v>
      </c>
      <c r="C1559" t="s">
        <v>6172</v>
      </c>
      <c r="D1559" s="1" t="str">
        <f t="shared" si="158"/>
        <v>21:1191</v>
      </c>
      <c r="E1559" s="1" t="str">
        <f t="shared" si="160"/>
        <v>21:0387</v>
      </c>
      <c r="F1559" t="s">
        <v>2820</v>
      </c>
      <c r="G1559" t="s">
        <v>6173</v>
      </c>
      <c r="I1559">
        <v>66.414917200000005</v>
      </c>
      <c r="J1559">
        <v>-89.719497000000004</v>
      </c>
      <c r="K1559" s="1" t="str">
        <f t="shared" si="159"/>
        <v>Till</v>
      </c>
      <c r="L1559" s="1" t="str">
        <f t="shared" si="161"/>
        <v>Grain Mount: 0.25 – 0.50 mm (carbon coated)</v>
      </c>
      <c r="M1559">
        <v>1</v>
      </c>
      <c r="N1559">
        <v>41.610999999999997</v>
      </c>
      <c r="O1559">
        <v>1E-3</v>
      </c>
      <c r="P1559">
        <v>1E-3</v>
      </c>
      <c r="R1559">
        <v>4.0000000000000001E-3</v>
      </c>
      <c r="T1559">
        <v>51.276000000000003</v>
      </c>
      <c r="U1559">
        <v>1E-3</v>
      </c>
      <c r="V1559">
        <v>0.182</v>
      </c>
      <c r="W1559">
        <v>6.7949999999999999</v>
      </c>
      <c r="X1559">
        <v>1.7000000000000001E-2</v>
      </c>
      <c r="Y1559">
        <v>0.32</v>
      </c>
    </row>
    <row r="1560" spans="1:25" x14ac:dyDescent="0.3">
      <c r="A1560" t="s">
        <v>6174</v>
      </c>
      <c r="B1560" t="s">
        <v>6175</v>
      </c>
      <c r="C1560" t="s">
        <v>6176</v>
      </c>
      <c r="D1560" s="1" t="str">
        <f t="shared" si="158"/>
        <v>21:1191</v>
      </c>
      <c r="E1560" s="1" t="str">
        <f t="shared" si="160"/>
        <v>21:0387</v>
      </c>
      <c r="F1560" t="s">
        <v>2820</v>
      </c>
      <c r="G1560" t="s">
        <v>6177</v>
      </c>
      <c r="I1560">
        <v>66.414917200000005</v>
      </c>
      <c r="J1560">
        <v>-89.719497000000004</v>
      </c>
      <c r="K1560" s="1" t="str">
        <f t="shared" si="159"/>
        <v>Till</v>
      </c>
      <c r="L1560" s="1" t="str">
        <f t="shared" si="161"/>
        <v>Grain Mount: 0.25 – 0.50 mm (carbon coated)</v>
      </c>
      <c r="M1560">
        <v>1</v>
      </c>
      <c r="N1560">
        <v>41.073</v>
      </c>
      <c r="O1560">
        <v>3.0000000000000001E-3</v>
      </c>
      <c r="P1560">
        <v>1E-3</v>
      </c>
      <c r="R1560">
        <v>1E-3</v>
      </c>
      <c r="T1560">
        <v>50.405999999999999</v>
      </c>
      <c r="U1560">
        <v>1E-3</v>
      </c>
      <c r="V1560">
        <v>0.23200000000000001</v>
      </c>
      <c r="W1560">
        <v>7.4640000000000004</v>
      </c>
      <c r="X1560">
        <v>0.02</v>
      </c>
      <c r="Y1560">
        <v>0.35399999999999998</v>
      </c>
    </row>
    <row r="1561" spans="1:25" x14ac:dyDescent="0.3">
      <c r="A1561" t="s">
        <v>6178</v>
      </c>
      <c r="B1561" t="s">
        <v>6179</v>
      </c>
      <c r="C1561" t="s">
        <v>6180</v>
      </c>
      <c r="D1561" s="1" t="str">
        <f t="shared" si="158"/>
        <v>21:1191</v>
      </c>
      <c r="E1561" s="1" t="str">
        <f t="shared" si="160"/>
        <v>21:0387</v>
      </c>
      <c r="F1561" t="s">
        <v>2820</v>
      </c>
      <c r="G1561" t="s">
        <v>6181</v>
      </c>
      <c r="I1561">
        <v>66.414917200000005</v>
      </c>
      <c r="J1561">
        <v>-89.719497000000004</v>
      </c>
      <c r="K1561" s="1" t="str">
        <f t="shared" si="159"/>
        <v>Till</v>
      </c>
      <c r="L1561" s="1" t="str">
        <f t="shared" si="161"/>
        <v>Grain Mount: 0.25 – 0.50 mm (carbon coated)</v>
      </c>
      <c r="M1561">
        <v>1</v>
      </c>
      <c r="N1561">
        <v>41.335000000000001</v>
      </c>
      <c r="O1561">
        <v>1E-3</v>
      </c>
      <c r="P1561">
        <v>1E-3</v>
      </c>
      <c r="R1561">
        <v>1E-3</v>
      </c>
      <c r="T1561">
        <v>51.04</v>
      </c>
      <c r="U1561">
        <v>1E-3</v>
      </c>
      <c r="V1561">
        <v>0.17499999999999999</v>
      </c>
      <c r="W1561">
        <v>7.056</v>
      </c>
      <c r="X1561">
        <v>2.1999999999999999E-2</v>
      </c>
      <c r="Y1561">
        <v>0.38700000000000001</v>
      </c>
    </row>
    <row r="1562" spans="1:25" x14ac:dyDescent="0.3">
      <c r="A1562" t="s">
        <v>6182</v>
      </c>
      <c r="B1562" t="s">
        <v>6183</v>
      </c>
      <c r="C1562" t="s">
        <v>6184</v>
      </c>
      <c r="D1562" s="1" t="str">
        <f t="shared" si="158"/>
        <v>21:1191</v>
      </c>
      <c r="E1562" s="1" t="str">
        <f t="shared" si="160"/>
        <v>21:0387</v>
      </c>
      <c r="F1562" t="s">
        <v>2820</v>
      </c>
      <c r="G1562" t="s">
        <v>6185</v>
      </c>
      <c r="I1562">
        <v>66.414917200000005</v>
      </c>
      <c r="J1562">
        <v>-89.719497000000004</v>
      </c>
      <c r="K1562" s="1" t="str">
        <f t="shared" si="159"/>
        <v>Till</v>
      </c>
      <c r="L1562" s="1" t="str">
        <f t="shared" si="161"/>
        <v>Grain Mount: 0.25 – 0.50 mm (carbon coated)</v>
      </c>
      <c r="M1562">
        <v>1</v>
      </c>
      <c r="N1562">
        <v>40.972000000000001</v>
      </c>
      <c r="O1562">
        <v>1E-3</v>
      </c>
      <c r="P1562">
        <v>1E-3</v>
      </c>
      <c r="R1562">
        <v>2E-3</v>
      </c>
      <c r="T1562">
        <v>49.978000000000002</v>
      </c>
      <c r="U1562">
        <v>5.0000000000000001E-3</v>
      </c>
      <c r="V1562">
        <v>0.16800000000000001</v>
      </c>
      <c r="W1562">
        <v>7.931</v>
      </c>
      <c r="X1562">
        <v>1.7999999999999999E-2</v>
      </c>
      <c r="Y1562">
        <v>0.41799999999999998</v>
      </c>
    </row>
    <row r="1563" spans="1:25" x14ac:dyDescent="0.3">
      <c r="A1563" t="s">
        <v>6186</v>
      </c>
      <c r="B1563" t="s">
        <v>6187</v>
      </c>
      <c r="C1563" t="s">
        <v>6188</v>
      </c>
      <c r="D1563" s="1" t="str">
        <f t="shared" si="158"/>
        <v>21:1191</v>
      </c>
      <c r="E1563" s="1" t="str">
        <f t="shared" si="160"/>
        <v>21:0387</v>
      </c>
      <c r="F1563" t="s">
        <v>2820</v>
      </c>
      <c r="G1563" t="s">
        <v>6189</v>
      </c>
      <c r="I1563">
        <v>66.414917200000005</v>
      </c>
      <c r="J1563">
        <v>-89.719497000000004</v>
      </c>
      <c r="K1563" s="1" t="str">
        <f t="shared" si="159"/>
        <v>Till</v>
      </c>
      <c r="L1563" s="1" t="str">
        <f t="shared" si="161"/>
        <v>Grain Mount: 0.25 – 0.50 mm (carbon coated)</v>
      </c>
      <c r="M1563">
        <v>1</v>
      </c>
      <c r="N1563">
        <v>41.31</v>
      </c>
      <c r="O1563">
        <v>2E-3</v>
      </c>
      <c r="P1563">
        <v>1E-3</v>
      </c>
      <c r="R1563">
        <v>4.0000000000000001E-3</v>
      </c>
      <c r="T1563">
        <v>50.862000000000002</v>
      </c>
      <c r="U1563">
        <v>1E-3</v>
      </c>
      <c r="V1563">
        <v>0.16900000000000001</v>
      </c>
      <c r="W1563">
        <v>7.585</v>
      </c>
      <c r="X1563">
        <v>2.4E-2</v>
      </c>
      <c r="Y1563">
        <v>0.187</v>
      </c>
    </row>
    <row r="1564" spans="1:25" x14ac:dyDescent="0.3">
      <c r="A1564" t="s">
        <v>6190</v>
      </c>
      <c r="B1564" t="s">
        <v>6191</v>
      </c>
      <c r="C1564" t="s">
        <v>6192</v>
      </c>
      <c r="D1564" s="1" t="str">
        <f t="shared" si="158"/>
        <v>21:1191</v>
      </c>
      <c r="E1564" s="1" t="str">
        <f t="shared" si="160"/>
        <v>21:0387</v>
      </c>
      <c r="F1564" t="s">
        <v>2820</v>
      </c>
      <c r="G1564" t="s">
        <v>6193</v>
      </c>
      <c r="I1564">
        <v>66.414917200000005</v>
      </c>
      <c r="J1564">
        <v>-89.719497000000004</v>
      </c>
      <c r="K1564" s="1" t="str">
        <f t="shared" si="159"/>
        <v>Till</v>
      </c>
      <c r="L1564" s="1" t="str">
        <f t="shared" si="161"/>
        <v>Grain Mount: 0.25 – 0.50 mm (carbon coated)</v>
      </c>
      <c r="M1564">
        <v>1</v>
      </c>
      <c r="N1564">
        <v>40.953000000000003</v>
      </c>
      <c r="O1564">
        <v>2E-3</v>
      </c>
      <c r="P1564">
        <v>1E-3</v>
      </c>
      <c r="R1564">
        <v>1E-3</v>
      </c>
      <c r="T1564">
        <v>50.542999999999999</v>
      </c>
      <c r="U1564">
        <v>1E-3</v>
      </c>
      <c r="V1564">
        <v>0.215</v>
      </c>
      <c r="W1564">
        <v>7.9660000000000002</v>
      </c>
      <c r="X1564">
        <v>1.6E-2</v>
      </c>
      <c r="Y1564">
        <v>0.378</v>
      </c>
    </row>
    <row r="1565" spans="1:25" x14ac:dyDescent="0.3">
      <c r="A1565" t="s">
        <v>6194</v>
      </c>
      <c r="B1565" t="s">
        <v>6195</v>
      </c>
      <c r="C1565" t="s">
        <v>6196</v>
      </c>
      <c r="D1565" s="1" t="str">
        <f t="shared" si="158"/>
        <v>21:1191</v>
      </c>
      <c r="E1565" s="1" t="str">
        <f t="shared" si="160"/>
        <v>21:0387</v>
      </c>
      <c r="F1565" t="s">
        <v>2820</v>
      </c>
      <c r="G1565" t="s">
        <v>6197</v>
      </c>
      <c r="I1565">
        <v>66.414917200000005</v>
      </c>
      <c r="J1565">
        <v>-89.719497000000004</v>
      </c>
      <c r="K1565" s="1" t="str">
        <f t="shared" si="159"/>
        <v>Till</v>
      </c>
      <c r="L1565" s="1" t="str">
        <f t="shared" si="161"/>
        <v>Grain Mount: 0.25 – 0.50 mm (carbon coated)</v>
      </c>
      <c r="M1565">
        <v>1</v>
      </c>
      <c r="N1565">
        <v>41.052999999999997</v>
      </c>
      <c r="O1565">
        <v>1E-3</v>
      </c>
      <c r="P1565">
        <v>1E-3</v>
      </c>
      <c r="R1565">
        <v>1E-3</v>
      </c>
      <c r="T1565">
        <v>50.176000000000002</v>
      </c>
      <c r="U1565">
        <v>1E-3</v>
      </c>
      <c r="V1565">
        <v>0.18</v>
      </c>
      <c r="W1565">
        <v>7.7610000000000001</v>
      </c>
      <c r="X1565">
        <v>1.7000000000000001E-2</v>
      </c>
      <c r="Y1565">
        <v>0.38</v>
      </c>
    </row>
    <row r="1566" spans="1:25" x14ac:dyDescent="0.3">
      <c r="A1566" t="s">
        <v>6198</v>
      </c>
      <c r="B1566" t="s">
        <v>6199</v>
      </c>
      <c r="C1566" t="s">
        <v>6200</v>
      </c>
      <c r="D1566" s="1" t="str">
        <f t="shared" si="158"/>
        <v>21:1191</v>
      </c>
      <c r="E1566" s="1" t="str">
        <f t="shared" si="160"/>
        <v>21:0387</v>
      </c>
      <c r="F1566" t="s">
        <v>2820</v>
      </c>
      <c r="G1566" t="s">
        <v>6201</v>
      </c>
      <c r="I1566">
        <v>66.414917200000005</v>
      </c>
      <c r="J1566">
        <v>-89.719497000000004</v>
      </c>
      <c r="K1566" s="1" t="str">
        <f t="shared" si="159"/>
        <v>Till</v>
      </c>
      <c r="L1566" s="1" t="str">
        <f t="shared" si="161"/>
        <v>Grain Mount: 0.25 – 0.50 mm (carbon coated)</v>
      </c>
      <c r="M1566">
        <v>1</v>
      </c>
      <c r="N1566">
        <v>41.427</v>
      </c>
      <c r="O1566">
        <v>7.0000000000000001E-3</v>
      </c>
      <c r="P1566">
        <v>2E-3</v>
      </c>
      <c r="R1566">
        <v>2E-3</v>
      </c>
      <c r="T1566">
        <v>51.174999999999997</v>
      </c>
      <c r="U1566">
        <v>1E-3</v>
      </c>
      <c r="V1566">
        <v>0.23599999999999999</v>
      </c>
      <c r="W1566">
        <v>7.0880000000000001</v>
      </c>
      <c r="X1566">
        <v>0.02</v>
      </c>
      <c r="Y1566">
        <v>0.30399999999999999</v>
      </c>
    </row>
    <row r="1567" spans="1:25" x14ac:dyDescent="0.3">
      <c r="A1567" t="s">
        <v>6202</v>
      </c>
      <c r="B1567" t="s">
        <v>6203</v>
      </c>
      <c r="C1567" t="s">
        <v>6204</v>
      </c>
      <c r="D1567" s="1" t="str">
        <f t="shared" si="158"/>
        <v>21:1191</v>
      </c>
      <c r="E1567" s="1" t="str">
        <f t="shared" si="160"/>
        <v>21:0387</v>
      </c>
      <c r="F1567" t="s">
        <v>2820</v>
      </c>
      <c r="G1567" t="s">
        <v>6205</v>
      </c>
      <c r="I1567">
        <v>66.414917200000005</v>
      </c>
      <c r="J1567">
        <v>-89.719497000000004</v>
      </c>
      <c r="K1567" s="1" t="str">
        <f t="shared" si="159"/>
        <v>Till</v>
      </c>
      <c r="L1567" s="1" t="str">
        <f t="shared" si="161"/>
        <v>Grain Mount: 0.25 – 0.50 mm (carbon coated)</v>
      </c>
      <c r="M1567">
        <v>1</v>
      </c>
      <c r="N1567">
        <v>40.923999999999999</v>
      </c>
      <c r="O1567">
        <v>1E-3</v>
      </c>
      <c r="P1567">
        <v>1E-3</v>
      </c>
      <c r="R1567">
        <v>2E-3</v>
      </c>
      <c r="T1567">
        <v>50.189</v>
      </c>
      <c r="U1567">
        <v>2E-3</v>
      </c>
      <c r="V1567">
        <v>0.22500000000000001</v>
      </c>
      <c r="W1567">
        <v>8.1440000000000001</v>
      </c>
      <c r="X1567">
        <v>0.02</v>
      </c>
      <c r="Y1567">
        <v>0.28100000000000003</v>
      </c>
    </row>
    <row r="1568" spans="1:25" x14ac:dyDescent="0.3">
      <c r="A1568" t="s">
        <v>6206</v>
      </c>
      <c r="B1568" t="s">
        <v>6207</v>
      </c>
      <c r="C1568" t="s">
        <v>6208</v>
      </c>
      <c r="D1568" s="1" t="str">
        <f t="shared" si="158"/>
        <v>21:1191</v>
      </c>
      <c r="E1568" s="1" t="str">
        <f t="shared" si="160"/>
        <v>21:0387</v>
      </c>
      <c r="F1568" t="s">
        <v>2820</v>
      </c>
      <c r="G1568" t="s">
        <v>6209</v>
      </c>
      <c r="I1568">
        <v>66.414917200000005</v>
      </c>
      <c r="J1568">
        <v>-89.719497000000004</v>
      </c>
      <c r="K1568" s="1" t="str">
        <f t="shared" si="159"/>
        <v>Till</v>
      </c>
      <c r="L1568" s="1" t="str">
        <f t="shared" si="161"/>
        <v>Grain Mount: 0.25 – 0.50 mm (carbon coated)</v>
      </c>
      <c r="M1568">
        <v>1</v>
      </c>
      <c r="N1568">
        <v>41.125</v>
      </c>
      <c r="O1568">
        <v>1E-3</v>
      </c>
      <c r="P1568">
        <v>1E-3</v>
      </c>
      <c r="R1568">
        <v>1E-3</v>
      </c>
      <c r="T1568">
        <v>50.47</v>
      </c>
      <c r="U1568">
        <v>1E-3</v>
      </c>
      <c r="V1568">
        <v>0.16400000000000001</v>
      </c>
      <c r="W1568">
        <v>7.78</v>
      </c>
      <c r="X1568">
        <v>2.9000000000000001E-2</v>
      </c>
      <c r="Y1568">
        <v>0.29699999999999999</v>
      </c>
    </row>
    <row r="1569" spans="1:25" x14ac:dyDescent="0.3">
      <c r="A1569" t="s">
        <v>6210</v>
      </c>
      <c r="B1569" t="s">
        <v>6211</v>
      </c>
      <c r="C1569" t="s">
        <v>6212</v>
      </c>
      <c r="D1569" s="1" t="str">
        <f t="shared" si="158"/>
        <v>21:1191</v>
      </c>
      <c r="E1569" s="1" t="str">
        <f t="shared" si="160"/>
        <v>21:0387</v>
      </c>
      <c r="F1569" t="s">
        <v>2820</v>
      </c>
      <c r="G1569" t="s">
        <v>6213</v>
      </c>
      <c r="I1569">
        <v>66.414917200000005</v>
      </c>
      <c r="J1569">
        <v>-89.719497000000004</v>
      </c>
      <c r="K1569" s="1" t="str">
        <f t="shared" si="159"/>
        <v>Till</v>
      </c>
      <c r="L1569" s="1" t="str">
        <f t="shared" si="161"/>
        <v>Grain Mount: 0.25 – 0.50 mm (carbon coated)</v>
      </c>
      <c r="M1569">
        <v>1</v>
      </c>
      <c r="N1569">
        <v>41.110999999999997</v>
      </c>
      <c r="O1569">
        <v>1E-3</v>
      </c>
      <c r="P1569">
        <v>1E-3</v>
      </c>
      <c r="R1569">
        <v>8.0000000000000002E-3</v>
      </c>
      <c r="T1569">
        <v>50.786999999999999</v>
      </c>
      <c r="U1569">
        <v>1E-3</v>
      </c>
      <c r="V1569">
        <v>0.16300000000000001</v>
      </c>
      <c r="W1569">
        <v>7.0060000000000002</v>
      </c>
      <c r="X1569">
        <v>1.4999999999999999E-2</v>
      </c>
      <c r="Y1569">
        <v>0.38200000000000001</v>
      </c>
    </row>
    <row r="1570" spans="1:25" x14ac:dyDescent="0.3">
      <c r="A1570" t="s">
        <v>6214</v>
      </c>
      <c r="B1570" t="s">
        <v>6215</v>
      </c>
      <c r="C1570" t="s">
        <v>6216</v>
      </c>
      <c r="D1570" s="1" t="str">
        <f t="shared" si="158"/>
        <v>21:1191</v>
      </c>
      <c r="E1570" s="1" t="str">
        <f t="shared" si="160"/>
        <v>21:0387</v>
      </c>
      <c r="F1570" t="s">
        <v>2820</v>
      </c>
      <c r="G1570" t="s">
        <v>6217</v>
      </c>
      <c r="I1570">
        <v>66.414917200000005</v>
      </c>
      <c r="J1570">
        <v>-89.719497000000004</v>
      </c>
      <c r="K1570" s="1" t="str">
        <f t="shared" si="159"/>
        <v>Till</v>
      </c>
      <c r="L1570" s="1" t="str">
        <f t="shared" si="161"/>
        <v>Grain Mount: 0.25 – 0.50 mm (carbon coated)</v>
      </c>
      <c r="M1570">
        <v>1</v>
      </c>
      <c r="N1570">
        <v>41.295000000000002</v>
      </c>
      <c r="O1570">
        <v>5.0000000000000001E-3</v>
      </c>
      <c r="P1570">
        <v>1E-3</v>
      </c>
      <c r="R1570">
        <v>1E-3</v>
      </c>
      <c r="T1570">
        <v>50.527999999999999</v>
      </c>
      <c r="U1570">
        <v>1E-3</v>
      </c>
      <c r="V1570">
        <v>0.16500000000000001</v>
      </c>
      <c r="W1570">
        <v>7.1040000000000001</v>
      </c>
      <c r="X1570">
        <v>1.2999999999999999E-2</v>
      </c>
      <c r="Y1570">
        <v>0.39500000000000002</v>
      </c>
    </row>
    <row r="1571" spans="1:25" x14ac:dyDescent="0.3">
      <c r="A1571" t="s">
        <v>6218</v>
      </c>
      <c r="B1571" t="s">
        <v>6219</v>
      </c>
      <c r="C1571" t="s">
        <v>6220</v>
      </c>
      <c r="D1571" s="1" t="str">
        <f t="shared" si="158"/>
        <v>21:1191</v>
      </c>
      <c r="E1571" s="1" t="str">
        <f t="shared" si="160"/>
        <v>21:0387</v>
      </c>
      <c r="F1571" t="s">
        <v>2820</v>
      </c>
      <c r="G1571" t="s">
        <v>6221</v>
      </c>
      <c r="I1571">
        <v>66.414917200000005</v>
      </c>
      <c r="J1571">
        <v>-89.719497000000004</v>
      </c>
      <c r="K1571" s="1" t="str">
        <f t="shared" si="159"/>
        <v>Till</v>
      </c>
      <c r="L1571" s="1" t="str">
        <f t="shared" si="161"/>
        <v>Grain Mount: 0.25 – 0.50 mm (carbon coated)</v>
      </c>
      <c r="M1571">
        <v>1</v>
      </c>
      <c r="N1571">
        <v>40.963999999999999</v>
      </c>
      <c r="O1571">
        <v>1E-3</v>
      </c>
      <c r="P1571">
        <v>1E-3</v>
      </c>
      <c r="R1571">
        <v>4.0000000000000001E-3</v>
      </c>
      <c r="T1571">
        <v>50.000999999999998</v>
      </c>
      <c r="U1571">
        <v>1E-3</v>
      </c>
      <c r="V1571">
        <v>0.14399999999999999</v>
      </c>
      <c r="W1571">
        <v>7.8369999999999997</v>
      </c>
      <c r="X1571">
        <v>1.7000000000000001E-2</v>
      </c>
      <c r="Y1571">
        <v>0.48599999999999999</v>
      </c>
    </row>
    <row r="1572" spans="1:25" x14ac:dyDescent="0.3">
      <c r="A1572" t="s">
        <v>6222</v>
      </c>
      <c r="B1572" t="s">
        <v>6223</v>
      </c>
      <c r="C1572" t="s">
        <v>6224</v>
      </c>
      <c r="D1572" s="1" t="str">
        <f t="shared" si="158"/>
        <v>21:1191</v>
      </c>
      <c r="E1572" s="1" t="str">
        <f t="shared" si="160"/>
        <v>21:0387</v>
      </c>
      <c r="F1572" t="s">
        <v>2820</v>
      </c>
      <c r="G1572" t="s">
        <v>6225</v>
      </c>
      <c r="I1572">
        <v>66.414917200000005</v>
      </c>
      <c r="J1572">
        <v>-89.719497000000004</v>
      </c>
      <c r="K1572" s="1" t="str">
        <f t="shared" si="159"/>
        <v>Till</v>
      </c>
      <c r="L1572" s="1" t="str">
        <f t="shared" ref="L1572:L1582" si="162">HYPERLINK("http://geochem.nrcan.gc.ca/cdogs/content/kwd/kwd080108_e.htm", "Grain Mount: 0.50 – 1.00 mm (carbon coated)")</f>
        <v>Grain Mount: 0.50 – 1.00 mm (carbon coated)</v>
      </c>
      <c r="M1572">
        <v>1</v>
      </c>
      <c r="N1572">
        <v>41.320999999999998</v>
      </c>
      <c r="O1572">
        <v>1E-3</v>
      </c>
      <c r="P1572">
        <v>1E-3</v>
      </c>
      <c r="R1572">
        <v>1E-3</v>
      </c>
      <c r="T1572">
        <v>50.851999999999997</v>
      </c>
      <c r="U1572">
        <v>1E-3</v>
      </c>
      <c r="V1572">
        <v>0.16200000000000001</v>
      </c>
      <c r="W1572">
        <v>7.2539999999999996</v>
      </c>
      <c r="X1572">
        <v>1.7000000000000001E-2</v>
      </c>
      <c r="Y1572">
        <v>0.36</v>
      </c>
    </row>
    <row r="1573" spans="1:25" x14ac:dyDescent="0.3">
      <c r="A1573" t="s">
        <v>6226</v>
      </c>
      <c r="B1573" t="s">
        <v>6227</v>
      </c>
      <c r="C1573" t="s">
        <v>6228</v>
      </c>
      <c r="D1573" s="1" t="str">
        <f t="shared" si="158"/>
        <v>21:1191</v>
      </c>
      <c r="E1573" s="1" t="str">
        <f t="shared" si="160"/>
        <v>21:0387</v>
      </c>
      <c r="F1573" t="s">
        <v>2820</v>
      </c>
      <c r="G1573" t="s">
        <v>6229</v>
      </c>
      <c r="I1573">
        <v>66.414917200000005</v>
      </c>
      <c r="J1573">
        <v>-89.719497000000004</v>
      </c>
      <c r="K1573" s="1" t="str">
        <f t="shared" si="159"/>
        <v>Till</v>
      </c>
      <c r="L1573" s="1" t="str">
        <f t="shared" si="162"/>
        <v>Grain Mount: 0.50 – 1.00 mm (carbon coated)</v>
      </c>
      <c r="M1573">
        <v>1</v>
      </c>
      <c r="N1573">
        <v>41.008000000000003</v>
      </c>
      <c r="O1573">
        <v>1E-3</v>
      </c>
      <c r="P1573">
        <v>1E-3</v>
      </c>
      <c r="R1573">
        <v>6.0000000000000001E-3</v>
      </c>
      <c r="T1573">
        <v>50.005000000000003</v>
      </c>
      <c r="U1573">
        <v>1E-3</v>
      </c>
      <c r="V1573">
        <v>0.18</v>
      </c>
      <c r="W1573">
        <v>8.33</v>
      </c>
      <c r="X1573">
        <v>2.1000000000000001E-2</v>
      </c>
      <c r="Y1573">
        <v>0.38400000000000001</v>
      </c>
    </row>
    <row r="1574" spans="1:25" x14ac:dyDescent="0.3">
      <c r="A1574" t="s">
        <v>6230</v>
      </c>
      <c r="B1574" t="s">
        <v>6231</v>
      </c>
      <c r="C1574" t="s">
        <v>6232</v>
      </c>
      <c r="D1574" s="1" t="str">
        <f t="shared" si="158"/>
        <v>21:1191</v>
      </c>
      <c r="E1574" s="1" t="str">
        <f t="shared" si="160"/>
        <v>21:0387</v>
      </c>
      <c r="F1574" t="s">
        <v>2820</v>
      </c>
      <c r="G1574" t="s">
        <v>6233</v>
      </c>
      <c r="I1574">
        <v>66.414917200000005</v>
      </c>
      <c r="J1574">
        <v>-89.719497000000004</v>
      </c>
      <c r="K1574" s="1" t="str">
        <f t="shared" si="159"/>
        <v>Till</v>
      </c>
      <c r="L1574" s="1" t="str">
        <f t="shared" si="162"/>
        <v>Grain Mount: 0.50 – 1.00 mm (carbon coated)</v>
      </c>
      <c r="M1574">
        <v>1</v>
      </c>
      <c r="N1574">
        <v>41.34</v>
      </c>
      <c r="O1574">
        <v>6.0000000000000001E-3</v>
      </c>
      <c r="P1574">
        <v>1.2999999999999999E-2</v>
      </c>
      <c r="R1574">
        <v>2E-3</v>
      </c>
      <c r="T1574">
        <v>50.859000000000002</v>
      </c>
      <c r="U1574">
        <v>2E-3</v>
      </c>
      <c r="V1574">
        <v>0.17799999999999999</v>
      </c>
      <c r="W1574">
        <v>7.1319999999999997</v>
      </c>
      <c r="X1574">
        <v>7.0000000000000001E-3</v>
      </c>
      <c r="Y1574">
        <v>0.29399999999999998</v>
      </c>
    </row>
    <row r="1575" spans="1:25" x14ac:dyDescent="0.3">
      <c r="A1575" t="s">
        <v>6234</v>
      </c>
      <c r="B1575" t="s">
        <v>6235</v>
      </c>
      <c r="C1575" t="s">
        <v>6236</v>
      </c>
      <c r="D1575" s="1" t="str">
        <f t="shared" si="158"/>
        <v>21:1191</v>
      </c>
      <c r="E1575" s="1" t="str">
        <f t="shared" si="160"/>
        <v>21:0387</v>
      </c>
      <c r="F1575" t="s">
        <v>2820</v>
      </c>
      <c r="G1575" t="s">
        <v>6237</v>
      </c>
      <c r="I1575">
        <v>66.414917200000005</v>
      </c>
      <c r="J1575">
        <v>-89.719497000000004</v>
      </c>
      <c r="K1575" s="1" t="str">
        <f t="shared" si="159"/>
        <v>Till</v>
      </c>
      <c r="L1575" s="1" t="str">
        <f t="shared" si="162"/>
        <v>Grain Mount: 0.50 – 1.00 mm (carbon coated)</v>
      </c>
      <c r="M1575">
        <v>1</v>
      </c>
      <c r="N1575">
        <v>41.173999999999999</v>
      </c>
      <c r="O1575">
        <v>1E-3</v>
      </c>
      <c r="P1575">
        <v>1E-3</v>
      </c>
      <c r="R1575">
        <v>1E-3</v>
      </c>
      <c r="T1575">
        <v>49.887999999999998</v>
      </c>
      <c r="U1575">
        <v>1E-3</v>
      </c>
      <c r="V1575">
        <v>0.13300000000000001</v>
      </c>
      <c r="W1575">
        <v>8.6319999999999997</v>
      </c>
      <c r="X1575">
        <v>1.6E-2</v>
      </c>
      <c r="Y1575">
        <v>0.28699999999999998</v>
      </c>
    </row>
    <row r="1576" spans="1:25" x14ac:dyDescent="0.3">
      <c r="A1576" t="s">
        <v>6238</v>
      </c>
      <c r="B1576" t="s">
        <v>6239</v>
      </c>
      <c r="C1576" t="s">
        <v>6240</v>
      </c>
      <c r="D1576" s="1" t="str">
        <f t="shared" si="158"/>
        <v>21:1191</v>
      </c>
      <c r="E1576" s="1" t="str">
        <f t="shared" si="160"/>
        <v>21:0387</v>
      </c>
      <c r="F1576" t="s">
        <v>2820</v>
      </c>
      <c r="G1576" t="s">
        <v>6241</v>
      </c>
      <c r="I1576">
        <v>66.414917200000005</v>
      </c>
      <c r="J1576">
        <v>-89.719497000000004</v>
      </c>
      <c r="K1576" s="1" t="str">
        <f t="shared" si="159"/>
        <v>Till</v>
      </c>
      <c r="L1576" s="1" t="str">
        <f t="shared" si="162"/>
        <v>Grain Mount: 0.50 – 1.00 mm (carbon coated)</v>
      </c>
      <c r="M1576">
        <v>1</v>
      </c>
      <c r="N1576">
        <v>41.093000000000004</v>
      </c>
      <c r="O1576">
        <v>2E-3</v>
      </c>
      <c r="P1576">
        <v>1E-3</v>
      </c>
      <c r="R1576">
        <v>1E-3</v>
      </c>
      <c r="T1576">
        <v>50.738999999999997</v>
      </c>
      <c r="U1576">
        <v>3.0000000000000001E-3</v>
      </c>
      <c r="V1576">
        <v>0.183</v>
      </c>
      <c r="W1576">
        <v>7.2919999999999998</v>
      </c>
      <c r="X1576">
        <v>1.7000000000000001E-2</v>
      </c>
      <c r="Y1576">
        <v>0.40699999999999997</v>
      </c>
    </row>
    <row r="1577" spans="1:25" x14ac:dyDescent="0.3">
      <c r="A1577" t="s">
        <v>6242</v>
      </c>
      <c r="B1577" t="s">
        <v>6243</v>
      </c>
      <c r="C1577" t="s">
        <v>6244</v>
      </c>
      <c r="D1577" s="1" t="str">
        <f t="shared" si="158"/>
        <v>21:1191</v>
      </c>
      <c r="E1577" s="1" t="str">
        <f t="shared" si="160"/>
        <v>21:0387</v>
      </c>
      <c r="F1577" t="s">
        <v>2820</v>
      </c>
      <c r="G1577" t="s">
        <v>6245</v>
      </c>
      <c r="I1577">
        <v>66.414917200000005</v>
      </c>
      <c r="J1577">
        <v>-89.719497000000004</v>
      </c>
      <c r="K1577" s="1" t="str">
        <f t="shared" si="159"/>
        <v>Till</v>
      </c>
      <c r="L1577" s="1" t="str">
        <f t="shared" si="162"/>
        <v>Grain Mount: 0.50 – 1.00 mm (carbon coated)</v>
      </c>
      <c r="M1577">
        <v>1</v>
      </c>
      <c r="N1577">
        <v>41.341000000000001</v>
      </c>
      <c r="O1577">
        <v>1E-3</v>
      </c>
      <c r="P1577">
        <v>1E-3</v>
      </c>
      <c r="R1577">
        <v>3.0000000000000001E-3</v>
      </c>
      <c r="T1577">
        <v>50.884999999999998</v>
      </c>
      <c r="U1577">
        <v>3.0000000000000001E-3</v>
      </c>
      <c r="V1577">
        <v>0.152</v>
      </c>
      <c r="W1577">
        <v>7.2169999999999996</v>
      </c>
      <c r="X1577">
        <v>1.4999999999999999E-2</v>
      </c>
      <c r="Y1577">
        <v>0.372</v>
      </c>
    </row>
    <row r="1578" spans="1:25" x14ac:dyDescent="0.3">
      <c r="A1578" t="s">
        <v>6246</v>
      </c>
      <c r="B1578" t="s">
        <v>6247</v>
      </c>
      <c r="C1578" t="s">
        <v>6248</v>
      </c>
      <c r="D1578" s="1" t="str">
        <f t="shared" si="158"/>
        <v>21:1191</v>
      </c>
      <c r="E1578" s="1" t="str">
        <f t="shared" si="160"/>
        <v>21:0387</v>
      </c>
      <c r="F1578" t="s">
        <v>2820</v>
      </c>
      <c r="G1578" t="s">
        <v>6249</v>
      </c>
      <c r="I1578">
        <v>66.414917200000005</v>
      </c>
      <c r="J1578">
        <v>-89.719497000000004</v>
      </c>
      <c r="K1578" s="1" t="str">
        <f t="shared" si="159"/>
        <v>Till</v>
      </c>
      <c r="L1578" s="1" t="str">
        <f t="shared" si="162"/>
        <v>Grain Mount: 0.50 – 1.00 mm (carbon coated)</v>
      </c>
      <c r="M1578">
        <v>1</v>
      </c>
      <c r="N1578">
        <v>41.097000000000001</v>
      </c>
      <c r="O1578">
        <v>2E-3</v>
      </c>
      <c r="P1578">
        <v>1E-3</v>
      </c>
      <c r="R1578">
        <v>1E-3</v>
      </c>
      <c r="T1578">
        <v>50.048000000000002</v>
      </c>
      <c r="U1578">
        <v>1E-3</v>
      </c>
      <c r="V1578">
        <v>0.192</v>
      </c>
      <c r="W1578">
        <v>8.1189999999999998</v>
      </c>
      <c r="X1578">
        <v>2.1000000000000001E-2</v>
      </c>
      <c r="Y1578">
        <v>0.42199999999999999</v>
      </c>
    </row>
    <row r="1579" spans="1:25" x14ac:dyDescent="0.3">
      <c r="A1579" t="s">
        <v>6250</v>
      </c>
      <c r="B1579" t="s">
        <v>6251</v>
      </c>
      <c r="C1579" t="s">
        <v>6252</v>
      </c>
      <c r="D1579" s="1" t="str">
        <f t="shared" si="158"/>
        <v>21:1191</v>
      </c>
      <c r="E1579" s="1" t="str">
        <f t="shared" si="160"/>
        <v>21:0387</v>
      </c>
      <c r="F1579" t="s">
        <v>2820</v>
      </c>
      <c r="G1579" t="s">
        <v>6253</v>
      </c>
      <c r="I1579">
        <v>66.414917200000005</v>
      </c>
      <c r="J1579">
        <v>-89.719497000000004</v>
      </c>
      <c r="K1579" s="1" t="str">
        <f t="shared" si="159"/>
        <v>Till</v>
      </c>
      <c r="L1579" s="1" t="str">
        <f t="shared" si="162"/>
        <v>Grain Mount: 0.50 – 1.00 mm (carbon coated)</v>
      </c>
      <c r="M1579">
        <v>1</v>
      </c>
      <c r="N1579">
        <v>41.395000000000003</v>
      </c>
      <c r="O1579">
        <v>1E-3</v>
      </c>
      <c r="P1579">
        <v>1E-3</v>
      </c>
      <c r="R1579">
        <v>1E-3</v>
      </c>
      <c r="T1579">
        <v>50.454000000000001</v>
      </c>
      <c r="U1579">
        <v>1E-3</v>
      </c>
      <c r="V1579">
        <v>0.13500000000000001</v>
      </c>
      <c r="W1579">
        <v>7.7350000000000003</v>
      </c>
      <c r="X1579">
        <v>1.4E-2</v>
      </c>
      <c r="Y1579">
        <v>0.315</v>
      </c>
    </row>
    <row r="1580" spans="1:25" x14ac:dyDescent="0.3">
      <c r="A1580" t="s">
        <v>6254</v>
      </c>
      <c r="B1580" t="s">
        <v>6255</v>
      </c>
      <c r="C1580" t="s">
        <v>6256</v>
      </c>
      <c r="D1580" s="1" t="str">
        <f t="shared" si="158"/>
        <v>21:1191</v>
      </c>
      <c r="E1580" s="1" t="str">
        <f t="shared" si="160"/>
        <v>21:0387</v>
      </c>
      <c r="F1580" t="s">
        <v>2820</v>
      </c>
      <c r="G1580" t="s">
        <v>6257</v>
      </c>
      <c r="I1580">
        <v>66.414917200000005</v>
      </c>
      <c r="J1580">
        <v>-89.719497000000004</v>
      </c>
      <c r="K1580" s="1" t="str">
        <f t="shared" si="159"/>
        <v>Till</v>
      </c>
      <c r="L1580" s="1" t="str">
        <f t="shared" si="162"/>
        <v>Grain Mount: 0.50 – 1.00 mm (carbon coated)</v>
      </c>
      <c r="M1580">
        <v>1</v>
      </c>
      <c r="N1580">
        <v>40.912999999999997</v>
      </c>
      <c r="O1580">
        <v>1E-3</v>
      </c>
      <c r="P1580">
        <v>1E-3</v>
      </c>
      <c r="R1580">
        <v>1E-3</v>
      </c>
      <c r="T1580">
        <v>50.36</v>
      </c>
      <c r="U1580">
        <v>1E-3</v>
      </c>
      <c r="V1580">
        <v>0.186</v>
      </c>
      <c r="W1580">
        <v>8.0030000000000001</v>
      </c>
      <c r="X1580">
        <v>1.4999999999999999E-2</v>
      </c>
      <c r="Y1580">
        <v>0.37</v>
      </c>
    </row>
    <row r="1581" spans="1:25" x14ac:dyDescent="0.3">
      <c r="A1581" t="s">
        <v>6258</v>
      </c>
      <c r="B1581" t="s">
        <v>6259</v>
      </c>
      <c r="C1581" t="s">
        <v>6260</v>
      </c>
      <c r="D1581" s="1" t="str">
        <f t="shared" si="158"/>
        <v>21:1191</v>
      </c>
      <c r="E1581" s="1" t="str">
        <f t="shared" si="160"/>
        <v>21:0387</v>
      </c>
      <c r="F1581" t="s">
        <v>2820</v>
      </c>
      <c r="G1581" t="s">
        <v>6261</v>
      </c>
      <c r="I1581">
        <v>66.414917200000005</v>
      </c>
      <c r="J1581">
        <v>-89.719497000000004</v>
      </c>
      <c r="K1581" s="1" t="str">
        <f t="shared" si="159"/>
        <v>Till</v>
      </c>
      <c r="L1581" s="1" t="str">
        <f t="shared" si="162"/>
        <v>Grain Mount: 0.50 – 1.00 mm (carbon coated)</v>
      </c>
      <c r="M1581">
        <v>1</v>
      </c>
      <c r="N1581">
        <v>41.432000000000002</v>
      </c>
      <c r="O1581">
        <v>7.0000000000000001E-3</v>
      </c>
      <c r="P1581">
        <v>1E-3</v>
      </c>
      <c r="R1581">
        <v>1E-3</v>
      </c>
      <c r="T1581">
        <v>50.771999999999998</v>
      </c>
      <c r="U1581">
        <v>2E-3</v>
      </c>
      <c r="V1581">
        <v>0.17799999999999999</v>
      </c>
      <c r="W1581">
        <v>7.1159999999999997</v>
      </c>
      <c r="X1581">
        <v>1.7999999999999999E-2</v>
      </c>
      <c r="Y1581">
        <v>0.40799999999999997</v>
      </c>
    </row>
    <row r="1582" spans="1:25" x14ac:dyDescent="0.3">
      <c r="A1582" t="s">
        <v>6262</v>
      </c>
      <c r="B1582" t="s">
        <v>6263</v>
      </c>
      <c r="C1582" t="s">
        <v>6264</v>
      </c>
      <c r="D1582" s="1" t="str">
        <f t="shared" si="158"/>
        <v>21:1191</v>
      </c>
      <c r="E1582" s="1" t="str">
        <f t="shared" si="160"/>
        <v>21:0387</v>
      </c>
      <c r="F1582" t="s">
        <v>2820</v>
      </c>
      <c r="G1582" t="s">
        <v>6265</v>
      </c>
      <c r="I1582">
        <v>66.414917200000005</v>
      </c>
      <c r="J1582">
        <v>-89.719497000000004</v>
      </c>
      <c r="K1582" s="1" t="str">
        <f t="shared" si="159"/>
        <v>Till</v>
      </c>
      <c r="L1582" s="1" t="str">
        <f t="shared" si="162"/>
        <v>Grain Mount: 0.50 – 1.00 mm (carbon coated)</v>
      </c>
      <c r="M1582">
        <v>1</v>
      </c>
      <c r="N1582">
        <v>41.332999999999998</v>
      </c>
      <c r="O1582">
        <v>1E-3</v>
      </c>
      <c r="P1582">
        <v>2E-3</v>
      </c>
      <c r="R1582">
        <v>1E-3</v>
      </c>
      <c r="T1582">
        <v>50.973999999999997</v>
      </c>
      <c r="U1582">
        <v>1E-3</v>
      </c>
      <c r="V1582">
        <v>0.153</v>
      </c>
      <c r="W1582">
        <v>7.1379999999999999</v>
      </c>
      <c r="X1582">
        <v>1.2999999999999999E-2</v>
      </c>
      <c r="Y1582">
        <v>0.32</v>
      </c>
    </row>
    <row r="1583" spans="1:25" x14ac:dyDescent="0.3">
      <c r="A1583" t="s">
        <v>6266</v>
      </c>
      <c r="B1583" t="s">
        <v>6267</v>
      </c>
      <c r="C1583" t="s">
        <v>6268</v>
      </c>
      <c r="D1583" s="1" t="str">
        <f t="shared" si="158"/>
        <v>21:1191</v>
      </c>
      <c r="E1583" s="1" t="str">
        <f t="shared" si="160"/>
        <v>21:0387</v>
      </c>
      <c r="F1583" t="s">
        <v>2820</v>
      </c>
      <c r="G1583" t="s">
        <v>6269</v>
      </c>
      <c r="I1583">
        <v>66.414917200000005</v>
      </c>
      <c r="J1583">
        <v>-89.719497000000004</v>
      </c>
      <c r="K1583" s="1" t="str">
        <f t="shared" si="159"/>
        <v>Till</v>
      </c>
      <c r="L1583" s="1" t="str">
        <f>HYPERLINK("http://geochem.nrcan.gc.ca/cdogs/content/kwd/kwd080109_e.htm", "Grain Mount: 1.00 – 2.00 mm (carbon coated)")</f>
        <v>Grain Mount: 1.00 – 2.00 mm (carbon coated)</v>
      </c>
      <c r="M1583">
        <v>1</v>
      </c>
      <c r="N1583">
        <v>41.527999999999999</v>
      </c>
      <c r="O1583">
        <v>6.0000000000000001E-3</v>
      </c>
      <c r="P1583">
        <v>2.3E-2</v>
      </c>
      <c r="R1583">
        <v>4.0000000000000001E-3</v>
      </c>
      <c r="T1583">
        <v>50.968000000000004</v>
      </c>
      <c r="U1583">
        <v>1E-3</v>
      </c>
      <c r="V1583">
        <v>0.17499999999999999</v>
      </c>
      <c r="W1583">
        <v>6.6280000000000001</v>
      </c>
      <c r="X1583">
        <v>1.4E-2</v>
      </c>
      <c r="Y1583">
        <v>0.25600000000000001</v>
      </c>
    </row>
    <row r="1584" spans="1:25" x14ac:dyDescent="0.3">
      <c r="A1584" t="s">
        <v>6270</v>
      </c>
      <c r="B1584" t="s">
        <v>6271</v>
      </c>
      <c r="C1584" t="s">
        <v>6272</v>
      </c>
      <c r="D1584" s="1" t="str">
        <f t="shared" si="158"/>
        <v>21:1191</v>
      </c>
      <c r="E1584" s="1" t="str">
        <f t="shared" si="160"/>
        <v>21:0387</v>
      </c>
      <c r="F1584" t="s">
        <v>2837</v>
      </c>
      <c r="G1584" t="s">
        <v>6273</v>
      </c>
      <c r="I1584">
        <v>66.471335199999999</v>
      </c>
      <c r="J1584">
        <v>-89.844049499999997</v>
      </c>
      <c r="K1584" s="1" t="str">
        <f t="shared" si="159"/>
        <v>Till</v>
      </c>
      <c r="L1584" s="1" t="str">
        <f t="shared" ref="L1584:L1615" si="163">HYPERLINK("http://geochem.nrcan.gc.ca/cdogs/content/kwd/kwd080107_e.htm", "Grain Mount: 0.25 – 0.50 mm (carbon coated)")</f>
        <v>Grain Mount: 0.25 – 0.50 mm (carbon coated)</v>
      </c>
      <c r="M1584">
        <v>1</v>
      </c>
      <c r="N1584">
        <v>40.012999999999998</v>
      </c>
      <c r="O1584">
        <v>1E-3</v>
      </c>
      <c r="P1584">
        <v>1E-3</v>
      </c>
      <c r="R1584">
        <v>1E-3</v>
      </c>
      <c r="T1584">
        <v>45.558999999999997</v>
      </c>
      <c r="U1584">
        <v>3.7999999999999999E-2</v>
      </c>
      <c r="V1584">
        <v>0.53600000000000003</v>
      </c>
      <c r="W1584">
        <v>13.629</v>
      </c>
      <c r="X1584">
        <v>2.3E-2</v>
      </c>
      <c r="Y1584">
        <v>0.21</v>
      </c>
    </row>
    <row r="1585" spans="1:25" x14ac:dyDescent="0.3">
      <c r="A1585" t="s">
        <v>6274</v>
      </c>
      <c r="B1585" t="s">
        <v>6275</v>
      </c>
      <c r="C1585" t="s">
        <v>6276</v>
      </c>
      <c r="D1585" s="1" t="str">
        <f t="shared" si="158"/>
        <v>21:1191</v>
      </c>
      <c r="E1585" s="1" t="str">
        <f t="shared" si="160"/>
        <v>21:0387</v>
      </c>
      <c r="F1585" t="s">
        <v>2837</v>
      </c>
      <c r="G1585" t="s">
        <v>6277</v>
      </c>
      <c r="I1585">
        <v>66.471335199999999</v>
      </c>
      <c r="J1585">
        <v>-89.844049499999997</v>
      </c>
      <c r="K1585" s="1" t="str">
        <f t="shared" si="159"/>
        <v>Till</v>
      </c>
      <c r="L1585" s="1" t="str">
        <f t="shared" si="163"/>
        <v>Grain Mount: 0.25 – 0.50 mm (carbon coated)</v>
      </c>
      <c r="M1585">
        <v>1</v>
      </c>
      <c r="N1585">
        <v>41.104999999999997</v>
      </c>
      <c r="O1585">
        <v>3.0000000000000001E-3</v>
      </c>
      <c r="P1585">
        <v>1E-3</v>
      </c>
      <c r="R1585">
        <v>1E-3</v>
      </c>
      <c r="T1585">
        <v>49.697000000000003</v>
      </c>
      <c r="U1585">
        <v>1E-3</v>
      </c>
      <c r="V1585">
        <v>0.217</v>
      </c>
      <c r="W1585">
        <v>8.6430000000000007</v>
      </c>
      <c r="X1585">
        <v>1.2999999999999999E-2</v>
      </c>
      <c r="Y1585">
        <v>0.30099999999999999</v>
      </c>
    </row>
    <row r="1586" spans="1:25" x14ac:dyDescent="0.3">
      <c r="A1586" t="s">
        <v>6278</v>
      </c>
      <c r="B1586" t="s">
        <v>6279</v>
      </c>
      <c r="C1586" t="s">
        <v>6280</v>
      </c>
      <c r="D1586" s="1" t="str">
        <f t="shared" si="158"/>
        <v>21:1191</v>
      </c>
      <c r="E1586" s="1" t="str">
        <f t="shared" si="160"/>
        <v>21:0387</v>
      </c>
      <c r="F1586" t="s">
        <v>2837</v>
      </c>
      <c r="G1586" t="s">
        <v>6281</v>
      </c>
      <c r="I1586">
        <v>66.471335199999999</v>
      </c>
      <c r="J1586">
        <v>-89.844049499999997</v>
      </c>
      <c r="K1586" s="1" t="str">
        <f t="shared" si="159"/>
        <v>Till</v>
      </c>
      <c r="L1586" s="1" t="str">
        <f t="shared" si="163"/>
        <v>Grain Mount: 0.25 – 0.50 mm (carbon coated)</v>
      </c>
      <c r="M1586">
        <v>1</v>
      </c>
      <c r="N1586">
        <v>40.932000000000002</v>
      </c>
      <c r="O1586">
        <v>1E-3</v>
      </c>
      <c r="P1586">
        <v>1E-3</v>
      </c>
      <c r="R1586">
        <v>1E-3</v>
      </c>
      <c r="T1586">
        <v>48.905000000000001</v>
      </c>
      <c r="U1586">
        <v>3.0000000000000001E-3</v>
      </c>
      <c r="V1586">
        <v>0.127</v>
      </c>
      <c r="W1586">
        <v>9.2769999999999992</v>
      </c>
      <c r="X1586">
        <v>1.7999999999999999E-2</v>
      </c>
      <c r="Y1586">
        <v>0.48199999999999998</v>
      </c>
    </row>
    <row r="1587" spans="1:25" x14ac:dyDescent="0.3">
      <c r="A1587" t="s">
        <v>6282</v>
      </c>
      <c r="B1587" t="s">
        <v>6283</v>
      </c>
      <c r="C1587" t="s">
        <v>6284</v>
      </c>
      <c r="D1587" s="1" t="str">
        <f t="shared" ref="D1587:D1650" si="164">HYPERLINK("http://geochem.nrcan.gc.ca/cdogs/content/bdl/bdl211191_e.htm", "21:1191")</f>
        <v>21:1191</v>
      </c>
      <c r="E1587" s="1" t="str">
        <f t="shared" si="160"/>
        <v>21:0387</v>
      </c>
      <c r="F1587" t="s">
        <v>2837</v>
      </c>
      <c r="G1587" t="s">
        <v>6285</v>
      </c>
      <c r="I1587">
        <v>66.471335199999999</v>
      </c>
      <c r="J1587">
        <v>-89.844049499999997</v>
      </c>
      <c r="K1587" s="1" t="str">
        <f t="shared" ref="K1587:K1650" si="165">HYPERLINK("http://geochem.nrcan.gc.ca/cdogs/content/kwd/kwd020044_e.htm", "Till")</f>
        <v>Till</v>
      </c>
      <c r="L1587" s="1" t="str">
        <f t="shared" si="163"/>
        <v>Grain Mount: 0.25 – 0.50 mm (carbon coated)</v>
      </c>
      <c r="M1587">
        <v>1</v>
      </c>
      <c r="N1587">
        <v>40.51</v>
      </c>
      <c r="O1587">
        <v>1E-3</v>
      </c>
      <c r="P1587">
        <v>1E-3</v>
      </c>
      <c r="R1587">
        <v>1E-3</v>
      </c>
      <c r="T1587">
        <v>46.963000000000001</v>
      </c>
      <c r="U1587">
        <v>1E-3</v>
      </c>
      <c r="V1587">
        <v>0.16800000000000001</v>
      </c>
      <c r="W1587">
        <v>11.786</v>
      </c>
      <c r="X1587">
        <v>2.7E-2</v>
      </c>
      <c r="Y1587">
        <v>0.40600000000000003</v>
      </c>
    </row>
    <row r="1588" spans="1:25" x14ac:dyDescent="0.3">
      <c r="A1588" t="s">
        <v>6286</v>
      </c>
      <c r="B1588" t="s">
        <v>6287</v>
      </c>
      <c r="C1588" t="s">
        <v>6288</v>
      </c>
      <c r="D1588" s="1" t="str">
        <f t="shared" si="164"/>
        <v>21:1191</v>
      </c>
      <c r="E1588" s="1" t="str">
        <f t="shared" si="160"/>
        <v>21:0387</v>
      </c>
      <c r="F1588" t="s">
        <v>2837</v>
      </c>
      <c r="G1588" t="s">
        <v>6289</v>
      </c>
      <c r="I1588">
        <v>66.471335199999999</v>
      </c>
      <c r="J1588">
        <v>-89.844049499999997</v>
      </c>
      <c r="K1588" s="1" t="str">
        <f t="shared" si="165"/>
        <v>Till</v>
      </c>
      <c r="L1588" s="1" t="str">
        <f t="shared" si="163"/>
        <v>Grain Mount: 0.25 – 0.50 mm (carbon coated)</v>
      </c>
      <c r="M1588">
        <v>1</v>
      </c>
      <c r="N1588">
        <v>41.003999999999998</v>
      </c>
      <c r="O1588">
        <v>1E-3</v>
      </c>
      <c r="P1588">
        <v>1E-3</v>
      </c>
      <c r="R1588">
        <v>4.0000000000000001E-3</v>
      </c>
      <c r="T1588">
        <v>49.024000000000001</v>
      </c>
      <c r="U1588">
        <v>2E-3</v>
      </c>
      <c r="V1588">
        <v>0.14199999999999999</v>
      </c>
      <c r="W1588">
        <v>9.3469999999999995</v>
      </c>
      <c r="X1588">
        <v>1.7999999999999999E-2</v>
      </c>
      <c r="Y1588">
        <v>0.40899999999999997</v>
      </c>
    </row>
    <row r="1589" spans="1:25" x14ac:dyDescent="0.3">
      <c r="A1589" t="s">
        <v>6290</v>
      </c>
      <c r="B1589" t="s">
        <v>6291</v>
      </c>
      <c r="C1589" t="s">
        <v>6292</v>
      </c>
      <c r="D1589" s="1" t="str">
        <f t="shared" si="164"/>
        <v>21:1191</v>
      </c>
      <c r="E1589" s="1" t="str">
        <f t="shared" si="160"/>
        <v>21:0387</v>
      </c>
      <c r="F1589" t="s">
        <v>2910</v>
      </c>
      <c r="G1589" t="s">
        <v>6293</v>
      </c>
      <c r="I1589">
        <v>66.5556524</v>
      </c>
      <c r="J1589">
        <v>-89.797962699999999</v>
      </c>
      <c r="K1589" s="1" t="str">
        <f t="shared" si="165"/>
        <v>Till</v>
      </c>
      <c r="L1589" s="1" t="str">
        <f t="shared" si="163"/>
        <v>Grain Mount: 0.25 – 0.50 mm (carbon coated)</v>
      </c>
      <c r="M1589">
        <v>1</v>
      </c>
      <c r="N1589">
        <v>40.128</v>
      </c>
      <c r="O1589">
        <v>5.0000000000000001E-3</v>
      </c>
      <c r="P1589">
        <v>1E-3</v>
      </c>
      <c r="R1589">
        <v>3.0000000000000001E-3</v>
      </c>
      <c r="T1589">
        <v>45.97</v>
      </c>
      <c r="U1589">
        <v>1E-3</v>
      </c>
      <c r="V1589">
        <v>0.20200000000000001</v>
      </c>
      <c r="W1589">
        <v>13.170999999999999</v>
      </c>
      <c r="X1589">
        <v>2.5000000000000001E-2</v>
      </c>
      <c r="Y1589">
        <v>0.34899999999999998</v>
      </c>
    </row>
    <row r="1590" spans="1:25" x14ac:dyDescent="0.3">
      <c r="A1590" t="s">
        <v>6294</v>
      </c>
      <c r="B1590" t="s">
        <v>6295</v>
      </c>
      <c r="C1590" t="s">
        <v>6296</v>
      </c>
      <c r="D1590" s="1" t="str">
        <f t="shared" si="164"/>
        <v>21:1191</v>
      </c>
      <c r="E1590" s="1" t="str">
        <f t="shared" si="160"/>
        <v>21:0387</v>
      </c>
      <c r="F1590" t="s">
        <v>2910</v>
      </c>
      <c r="G1590" t="s">
        <v>6297</v>
      </c>
      <c r="I1590">
        <v>66.5556524</v>
      </c>
      <c r="J1590">
        <v>-89.797962699999999</v>
      </c>
      <c r="K1590" s="1" t="str">
        <f t="shared" si="165"/>
        <v>Till</v>
      </c>
      <c r="L1590" s="1" t="str">
        <f t="shared" si="163"/>
        <v>Grain Mount: 0.25 – 0.50 mm (carbon coated)</v>
      </c>
      <c r="M1590">
        <v>1</v>
      </c>
      <c r="N1590">
        <v>40.337000000000003</v>
      </c>
      <c r="O1590">
        <v>1E-3</v>
      </c>
      <c r="P1590">
        <v>1E-3</v>
      </c>
      <c r="R1590">
        <v>1E-3</v>
      </c>
      <c r="T1590">
        <v>46.573</v>
      </c>
      <c r="U1590">
        <v>1E-3</v>
      </c>
      <c r="V1590">
        <v>0.188</v>
      </c>
      <c r="W1590">
        <v>12.028</v>
      </c>
      <c r="X1590">
        <v>1.0999999999999999E-2</v>
      </c>
      <c r="Y1590">
        <v>0.45500000000000002</v>
      </c>
    </row>
    <row r="1591" spans="1:25" x14ac:dyDescent="0.3">
      <c r="A1591" t="s">
        <v>6298</v>
      </c>
      <c r="B1591" t="s">
        <v>6299</v>
      </c>
      <c r="C1591" t="s">
        <v>6300</v>
      </c>
      <c r="D1591" s="1" t="str">
        <f t="shared" si="164"/>
        <v>21:1191</v>
      </c>
      <c r="E1591" s="1" t="str">
        <f t="shared" ref="E1591:E1654" si="166">HYPERLINK("http://geochem.nrcan.gc.ca/cdogs/content/svy/svy210387_e.htm", "21:0387")</f>
        <v>21:0387</v>
      </c>
      <c r="F1591" t="s">
        <v>2932</v>
      </c>
      <c r="G1591" t="s">
        <v>6301</v>
      </c>
      <c r="I1591">
        <v>66.392247999999995</v>
      </c>
      <c r="J1591">
        <v>-89.599254299999998</v>
      </c>
      <c r="K1591" s="1" t="str">
        <f t="shared" si="165"/>
        <v>Till</v>
      </c>
      <c r="L1591" s="1" t="str">
        <f t="shared" si="163"/>
        <v>Grain Mount: 0.25 – 0.50 mm (carbon coated)</v>
      </c>
      <c r="M1591">
        <v>1</v>
      </c>
      <c r="N1591">
        <v>39.988</v>
      </c>
      <c r="O1591">
        <v>8.0000000000000002E-3</v>
      </c>
      <c r="P1591">
        <v>1E-3</v>
      </c>
      <c r="R1591">
        <v>1E-3</v>
      </c>
      <c r="T1591">
        <v>45.101999999999997</v>
      </c>
      <c r="U1591">
        <v>4.0000000000000001E-3</v>
      </c>
      <c r="V1591">
        <v>0.192</v>
      </c>
      <c r="W1591">
        <v>14.000999999999999</v>
      </c>
      <c r="X1591">
        <v>2.1000000000000001E-2</v>
      </c>
      <c r="Y1591">
        <v>0.38700000000000001</v>
      </c>
    </row>
    <row r="1592" spans="1:25" x14ac:dyDescent="0.3">
      <c r="A1592" t="s">
        <v>6302</v>
      </c>
      <c r="B1592" t="s">
        <v>6303</v>
      </c>
      <c r="C1592" t="s">
        <v>6304</v>
      </c>
      <c r="D1592" s="1" t="str">
        <f t="shared" si="164"/>
        <v>21:1191</v>
      </c>
      <c r="E1592" s="1" t="str">
        <f t="shared" si="166"/>
        <v>21:0387</v>
      </c>
      <c r="F1592" t="s">
        <v>2932</v>
      </c>
      <c r="G1592" t="s">
        <v>6305</v>
      </c>
      <c r="I1592">
        <v>66.392247999999995</v>
      </c>
      <c r="J1592">
        <v>-89.599254299999998</v>
      </c>
      <c r="K1592" s="1" t="str">
        <f t="shared" si="165"/>
        <v>Till</v>
      </c>
      <c r="L1592" s="1" t="str">
        <f t="shared" si="163"/>
        <v>Grain Mount: 0.25 – 0.50 mm (carbon coated)</v>
      </c>
      <c r="M1592">
        <v>1</v>
      </c>
      <c r="N1592">
        <v>41.069000000000003</v>
      </c>
      <c r="O1592">
        <v>1E-3</v>
      </c>
      <c r="P1592">
        <v>1E-3</v>
      </c>
      <c r="R1592">
        <v>8.9999999999999993E-3</v>
      </c>
      <c r="T1592">
        <v>49.414999999999999</v>
      </c>
      <c r="U1592">
        <v>2E-3</v>
      </c>
      <c r="V1592">
        <v>0.12</v>
      </c>
      <c r="W1592">
        <v>8.8279999999999994</v>
      </c>
      <c r="X1592">
        <v>2.3E-2</v>
      </c>
      <c r="Y1592">
        <v>0.498</v>
      </c>
    </row>
    <row r="1593" spans="1:25" x14ac:dyDescent="0.3">
      <c r="A1593" t="s">
        <v>6306</v>
      </c>
      <c r="B1593" t="s">
        <v>6307</v>
      </c>
      <c r="C1593" t="s">
        <v>6308</v>
      </c>
      <c r="D1593" s="1" t="str">
        <f t="shared" si="164"/>
        <v>21:1191</v>
      </c>
      <c r="E1593" s="1" t="str">
        <f t="shared" si="166"/>
        <v>21:0387</v>
      </c>
      <c r="F1593" t="s">
        <v>2932</v>
      </c>
      <c r="G1593" t="s">
        <v>6309</v>
      </c>
      <c r="I1593">
        <v>66.392247999999995</v>
      </c>
      <c r="J1593">
        <v>-89.599254299999998</v>
      </c>
      <c r="K1593" s="1" t="str">
        <f t="shared" si="165"/>
        <v>Till</v>
      </c>
      <c r="L1593" s="1" t="str">
        <f t="shared" si="163"/>
        <v>Grain Mount: 0.25 – 0.50 mm (carbon coated)</v>
      </c>
      <c r="M1593">
        <v>1</v>
      </c>
      <c r="N1593">
        <v>40.713999999999999</v>
      </c>
      <c r="O1593">
        <v>1E-3</v>
      </c>
      <c r="P1593">
        <v>2E-3</v>
      </c>
      <c r="R1593">
        <v>1E-3</v>
      </c>
      <c r="T1593">
        <v>47.451999999999998</v>
      </c>
      <c r="U1593">
        <v>2E-3</v>
      </c>
      <c r="V1593">
        <v>0.19700000000000001</v>
      </c>
      <c r="W1593">
        <v>11.374000000000001</v>
      </c>
      <c r="X1593">
        <v>1.7999999999999999E-2</v>
      </c>
      <c r="Y1593">
        <v>0.25800000000000001</v>
      </c>
    </row>
    <row r="1594" spans="1:25" x14ac:dyDescent="0.3">
      <c r="A1594" t="s">
        <v>6310</v>
      </c>
      <c r="B1594" t="s">
        <v>6311</v>
      </c>
      <c r="C1594" t="s">
        <v>6312</v>
      </c>
      <c r="D1594" s="1" t="str">
        <f t="shared" si="164"/>
        <v>21:1191</v>
      </c>
      <c r="E1594" s="1" t="str">
        <f t="shared" si="166"/>
        <v>21:0387</v>
      </c>
      <c r="F1594" t="s">
        <v>2932</v>
      </c>
      <c r="G1594" t="s">
        <v>6313</v>
      </c>
      <c r="I1594">
        <v>66.392247999999995</v>
      </c>
      <c r="J1594">
        <v>-89.599254299999998</v>
      </c>
      <c r="K1594" s="1" t="str">
        <f t="shared" si="165"/>
        <v>Till</v>
      </c>
      <c r="L1594" s="1" t="str">
        <f t="shared" si="163"/>
        <v>Grain Mount: 0.25 – 0.50 mm (carbon coated)</v>
      </c>
      <c r="M1594">
        <v>1</v>
      </c>
      <c r="N1594">
        <v>41.081000000000003</v>
      </c>
      <c r="O1594">
        <v>2E-3</v>
      </c>
      <c r="P1594">
        <v>1E-3</v>
      </c>
      <c r="R1594">
        <v>4.0000000000000001E-3</v>
      </c>
      <c r="T1594">
        <v>49.122</v>
      </c>
      <c r="U1594">
        <v>1E-3</v>
      </c>
      <c r="V1594">
        <v>0.14000000000000001</v>
      </c>
      <c r="W1594">
        <v>8.5830000000000002</v>
      </c>
      <c r="X1594">
        <v>1.9E-2</v>
      </c>
      <c r="Y1594">
        <v>0.42899999999999999</v>
      </c>
    </row>
    <row r="1595" spans="1:25" x14ac:dyDescent="0.3">
      <c r="A1595" t="s">
        <v>6314</v>
      </c>
      <c r="B1595" t="s">
        <v>6315</v>
      </c>
      <c r="C1595" t="s">
        <v>6316</v>
      </c>
      <c r="D1595" s="1" t="str">
        <f t="shared" si="164"/>
        <v>21:1191</v>
      </c>
      <c r="E1595" s="1" t="str">
        <f t="shared" si="166"/>
        <v>21:0387</v>
      </c>
      <c r="F1595" t="s">
        <v>2932</v>
      </c>
      <c r="G1595" t="s">
        <v>6317</v>
      </c>
      <c r="I1595">
        <v>66.392247999999995</v>
      </c>
      <c r="J1595">
        <v>-89.599254299999998</v>
      </c>
      <c r="K1595" s="1" t="str">
        <f t="shared" si="165"/>
        <v>Till</v>
      </c>
      <c r="L1595" s="1" t="str">
        <f t="shared" si="163"/>
        <v>Grain Mount: 0.25 – 0.50 mm (carbon coated)</v>
      </c>
      <c r="M1595">
        <v>1</v>
      </c>
      <c r="N1595">
        <v>40.792999999999999</v>
      </c>
      <c r="O1595">
        <v>3.0000000000000001E-3</v>
      </c>
      <c r="P1595">
        <v>1E-3</v>
      </c>
      <c r="R1595">
        <v>4.0000000000000001E-3</v>
      </c>
      <c r="T1595">
        <v>49.13</v>
      </c>
      <c r="U1595">
        <v>3.0000000000000001E-3</v>
      </c>
      <c r="V1595">
        <v>0.224</v>
      </c>
      <c r="W1595">
        <v>8.9179999999999993</v>
      </c>
      <c r="X1595">
        <v>1.7999999999999999E-2</v>
      </c>
      <c r="Y1595">
        <v>0.19500000000000001</v>
      </c>
    </row>
    <row r="1596" spans="1:25" x14ac:dyDescent="0.3">
      <c r="A1596" t="s">
        <v>6318</v>
      </c>
      <c r="B1596" t="s">
        <v>6319</v>
      </c>
      <c r="C1596" t="s">
        <v>6320</v>
      </c>
      <c r="D1596" s="1" t="str">
        <f t="shared" si="164"/>
        <v>21:1191</v>
      </c>
      <c r="E1596" s="1" t="str">
        <f t="shared" si="166"/>
        <v>21:0387</v>
      </c>
      <c r="F1596" t="s">
        <v>2932</v>
      </c>
      <c r="G1596" t="s">
        <v>6321</v>
      </c>
      <c r="I1596">
        <v>66.392247999999995</v>
      </c>
      <c r="J1596">
        <v>-89.599254299999998</v>
      </c>
      <c r="K1596" s="1" t="str">
        <f t="shared" si="165"/>
        <v>Till</v>
      </c>
      <c r="L1596" s="1" t="str">
        <f t="shared" si="163"/>
        <v>Grain Mount: 0.25 – 0.50 mm (carbon coated)</v>
      </c>
      <c r="M1596">
        <v>1</v>
      </c>
      <c r="N1596">
        <v>40.57</v>
      </c>
      <c r="O1596">
        <v>0.01</v>
      </c>
      <c r="P1596">
        <v>2E-3</v>
      </c>
      <c r="R1596">
        <v>1E-3</v>
      </c>
      <c r="T1596">
        <v>48.06</v>
      </c>
      <c r="U1596">
        <v>2E-3</v>
      </c>
      <c r="V1596">
        <v>0.16600000000000001</v>
      </c>
      <c r="W1596">
        <v>10.564</v>
      </c>
      <c r="X1596">
        <v>2.1999999999999999E-2</v>
      </c>
      <c r="Y1596">
        <v>0.46300000000000002</v>
      </c>
    </row>
    <row r="1597" spans="1:25" x14ac:dyDescent="0.3">
      <c r="A1597" t="s">
        <v>6322</v>
      </c>
      <c r="B1597" t="s">
        <v>6323</v>
      </c>
      <c r="C1597" t="s">
        <v>6324</v>
      </c>
      <c r="D1597" s="1" t="str">
        <f t="shared" si="164"/>
        <v>21:1191</v>
      </c>
      <c r="E1597" s="1" t="str">
        <f t="shared" si="166"/>
        <v>21:0387</v>
      </c>
      <c r="F1597" t="s">
        <v>2932</v>
      </c>
      <c r="G1597" t="s">
        <v>6325</v>
      </c>
      <c r="I1597">
        <v>66.392247999999995</v>
      </c>
      <c r="J1597">
        <v>-89.599254299999998</v>
      </c>
      <c r="K1597" s="1" t="str">
        <f t="shared" si="165"/>
        <v>Till</v>
      </c>
      <c r="L1597" s="1" t="str">
        <f t="shared" si="163"/>
        <v>Grain Mount: 0.25 – 0.50 mm (carbon coated)</v>
      </c>
      <c r="M1597">
        <v>1</v>
      </c>
      <c r="N1597">
        <v>40.423000000000002</v>
      </c>
      <c r="O1597">
        <v>1E-3</v>
      </c>
      <c r="P1597">
        <v>1E-3</v>
      </c>
      <c r="R1597">
        <v>1E-3</v>
      </c>
      <c r="T1597">
        <v>47.344999999999999</v>
      </c>
      <c r="U1597">
        <v>1E-3</v>
      </c>
      <c r="V1597">
        <v>0.17399999999999999</v>
      </c>
      <c r="W1597">
        <v>11.355</v>
      </c>
      <c r="X1597">
        <v>0.01</v>
      </c>
      <c r="Y1597">
        <v>0.193</v>
      </c>
    </row>
    <row r="1598" spans="1:25" x14ac:dyDescent="0.3">
      <c r="A1598" t="s">
        <v>6326</v>
      </c>
      <c r="B1598" t="s">
        <v>6327</v>
      </c>
      <c r="C1598" t="s">
        <v>6328</v>
      </c>
      <c r="D1598" s="1" t="str">
        <f t="shared" si="164"/>
        <v>21:1191</v>
      </c>
      <c r="E1598" s="1" t="str">
        <f t="shared" si="166"/>
        <v>21:0387</v>
      </c>
      <c r="F1598" t="s">
        <v>2941</v>
      </c>
      <c r="G1598" t="s">
        <v>6329</v>
      </c>
      <c r="I1598">
        <v>65.574546699999999</v>
      </c>
      <c r="J1598">
        <v>-87.966058899999993</v>
      </c>
      <c r="K1598" s="1" t="str">
        <f t="shared" si="165"/>
        <v>Till</v>
      </c>
      <c r="L1598" s="1" t="str">
        <f t="shared" si="163"/>
        <v>Grain Mount: 0.25 – 0.50 mm (carbon coated)</v>
      </c>
      <c r="M1598">
        <v>1</v>
      </c>
      <c r="N1598">
        <v>40.319000000000003</v>
      </c>
      <c r="O1598">
        <v>8.9999999999999993E-3</v>
      </c>
      <c r="P1598">
        <v>1E-3</v>
      </c>
      <c r="R1598">
        <v>4.0000000000000001E-3</v>
      </c>
      <c r="T1598">
        <v>46.369</v>
      </c>
      <c r="U1598">
        <v>4.0000000000000001E-3</v>
      </c>
      <c r="V1598">
        <v>0.21099999999999999</v>
      </c>
      <c r="W1598">
        <v>12.795</v>
      </c>
      <c r="X1598">
        <v>2.8000000000000001E-2</v>
      </c>
      <c r="Y1598">
        <v>0.315</v>
      </c>
    </row>
    <row r="1599" spans="1:25" x14ac:dyDescent="0.3">
      <c r="A1599" t="s">
        <v>6330</v>
      </c>
      <c r="B1599" t="s">
        <v>6331</v>
      </c>
      <c r="C1599" t="s">
        <v>6332</v>
      </c>
      <c r="D1599" s="1" t="str">
        <f t="shared" si="164"/>
        <v>21:1191</v>
      </c>
      <c r="E1599" s="1" t="str">
        <f t="shared" si="166"/>
        <v>21:0387</v>
      </c>
      <c r="F1599" t="s">
        <v>2941</v>
      </c>
      <c r="G1599" t="s">
        <v>6333</v>
      </c>
      <c r="I1599">
        <v>65.574546699999999</v>
      </c>
      <c r="J1599">
        <v>-87.966058899999993</v>
      </c>
      <c r="K1599" s="1" t="str">
        <f t="shared" si="165"/>
        <v>Till</v>
      </c>
      <c r="L1599" s="1" t="str">
        <f t="shared" si="163"/>
        <v>Grain Mount: 0.25 – 0.50 mm (carbon coated)</v>
      </c>
      <c r="M1599">
        <v>1</v>
      </c>
      <c r="N1599">
        <v>40.517000000000003</v>
      </c>
      <c r="O1599">
        <v>1E-3</v>
      </c>
      <c r="P1599">
        <v>1E-3</v>
      </c>
      <c r="R1599">
        <v>1E-3</v>
      </c>
      <c r="T1599">
        <v>46.94</v>
      </c>
      <c r="U1599">
        <v>1E-3</v>
      </c>
      <c r="V1599">
        <v>0.68899999999999995</v>
      </c>
      <c r="W1599">
        <v>11.565</v>
      </c>
      <c r="X1599">
        <v>3.1E-2</v>
      </c>
      <c r="Y1599">
        <v>0.30599999999999999</v>
      </c>
    </row>
    <row r="1600" spans="1:25" x14ac:dyDescent="0.3">
      <c r="A1600" t="s">
        <v>6334</v>
      </c>
      <c r="B1600" t="s">
        <v>6335</v>
      </c>
      <c r="C1600" t="s">
        <v>6336</v>
      </c>
      <c r="D1600" s="1" t="str">
        <f t="shared" si="164"/>
        <v>21:1191</v>
      </c>
      <c r="E1600" s="1" t="str">
        <f t="shared" si="166"/>
        <v>21:0387</v>
      </c>
      <c r="F1600" t="s">
        <v>2941</v>
      </c>
      <c r="G1600" t="s">
        <v>6337</v>
      </c>
      <c r="I1600">
        <v>65.574546699999999</v>
      </c>
      <c r="J1600">
        <v>-87.966058899999993</v>
      </c>
      <c r="K1600" s="1" t="str">
        <f t="shared" si="165"/>
        <v>Till</v>
      </c>
      <c r="L1600" s="1" t="str">
        <f t="shared" si="163"/>
        <v>Grain Mount: 0.25 – 0.50 mm (carbon coated)</v>
      </c>
      <c r="M1600">
        <v>1</v>
      </c>
      <c r="N1600">
        <v>41.186</v>
      </c>
      <c r="O1600">
        <v>4.0000000000000001E-3</v>
      </c>
      <c r="P1600">
        <v>1E-3</v>
      </c>
      <c r="R1600">
        <v>7.0000000000000001E-3</v>
      </c>
      <c r="T1600">
        <v>50.615000000000002</v>
      </c>
      <c r="U1600">
        <v>1E-3</v>
      </c>
      <c r="V1600">
        <v>0.111</v>
      </c>
      <c r="W1600">
        <v>7.3849999999999998</v>
      </c>
      <c r="X1600">
        <v>1.2E-2</v>
      </c>
      <c r="Y1600">
        <v>0.41199999999999998</v>
      </c>
    </row>
    <row r="1601" spans="1:25" x14ac:dyDescent="0.3">
      <c r="A1601" t="s">
        <v>6338</v>
      </c>
      <c r="B1601" t="s">
        <v>6339</v>
      </c>
      <c r="C1601" t="s">
        <v>6340</v>
      </c>
      <c r="D1601" s="1" t="str">
        <f t="shared" si="164"/>
        <v>21:1191</v>
      </c>
      <c r="E1601" s="1" t="str">
        <f t="shared" si="166"/>
        <v>21:0387</v>
      </c>
      <c r="F1601" t="s">
        <v>2941</v>
      </c>
      <c r="G1601" t="s">
        <v>6341</v>
      </c>
      <c r="I1601">
        <v>65.574546699999999</v>
      </c>
      <c r="J1601">
        <v>-87.966058899999993</v>
      </c>
      <c r="K1601" s="1" t="str">
        <f t="shared" si="165"/>
        <v>Till</v>
      </c>
      <c r="L1601" s="1" t="str">
        <f t="shared" si="163"/>
        <v>Grain Mount: 0.25 – 0.50 mm (carbon coated)</v>
      </c>
      <c r="M1601">
        <v>1</v>
      </c>
      <c r="N1601">
        <v>39.948</v>
      </c>
      <c r="O1601">
        <v>4.0000000000000001E-3</v>
      </c>
      <c r="P1601">
        <v>1E-3</v>
      </c>
      <c r="R1601">
        <v>1E-3</v>
      </c>
      <c r="T1601">
        <v>45.093000000000004</v>
      </c>
      <c r="U1601">
        <v>1E-3</v>
      </c>
      <c r="V1601">
        <v>0.23400000000000001</v>
      </c>
      <c r="W1601">
        <v>14.07</v>
      </c>
      <c r="X1601">
        <v>2.1000000000000001E-2</v>
      </c>
      <c r="Y1601">
        <v>0.219</v>
      </c>
    </row>
    <row r="1602" spans="1:25" x14ac:dyDescent="0.3">
      <c r="A1602" t="s">
        <v>6342</v>
      </c>
      <c r="B1602" t="s">
        <v>6343</v>
      </c>
      <c r="C1602" t="s">
        <v>6344</v>
      </c>
      <c r="D1602" s="1" t="str">
        <f t="shared" si="164"/>
        <v>21:1191</v>
      </c>
      <c r="E1602" s="1" t="str">
        <f t="shared" si="166"/>
        <v>21:0387</v>
      </c>
      <c r="F1602" t="s">
        <v>2941</v>
      </c>
      <c r="G1602" t="s">
        <v>6345</v>
      </c>
      <c r="I1602">
        <v>65.574546699999999</v>
      </c>
      <c r="J1602">
        <v>-87.966058899999993</v>
      </c>
      <c r="K1602" s="1" t="str">
        <f t="shared" si="165"/>
        <v>Till</v>
      </c>
      <c r="L1602" s="1" t="str">
        <f t="shared" si="163"/>
        <v>Grain Mount: 0.25 – 0.50 mm (carbon coated)</v>
      </c>
      <c r="M1602">
        <v>1</v>
      </c>
      <c r="N1602">
        <v>40.792999999999999</v>
      </c>
      <c r="O1602">
        <v>4.0000000000000001E-3</v>
      </c>
      <c r="P1602">
        <v>1E-3</v>
      </c>
      <c r="R1602">
        <v>2E-3</v>
      </c>
      <c r="T1602">
        <v>47.95</v>
      </c>
      <c r="U1602">
        <v>1E-3</v>
      </c>
      <c r="V1602">
        <v>0.17399999999999999</v>
      </c>
      <c r="W1602">
        <v>10.343</v>
      </c>
      <c r="X1602">
        <v>2.5000000000000001E-2</v>
      </c>
      <c r="Y1602">
        <v>0.46200000000000002</v>
      </c>
    </row>
    <row r="1603" spans="1:25" x14ac:dyDescent="0.3">
      <c r="A1603" t="s">
        <v>6346</v>
      </c>
      <c r="B1603" t="s">
        <v>6347</v>
      </c>
      <c r="C1603" t="s">
        <v>6348</v>
      </c>
      <c r="D1603" s="1" t="str">
        <f t="shared" si="164"/>
        <v>21:1191</v>
      </c>
      <c r="E1603" s="1" t="str">
        <f t="shared" si="166"/>
        <v>21:0387</v>
      </c>
      <c r="F1603" t="s">
        <v>6349</v>
      </c>
      <c r="G1603" t="s">
        <v>6350</v>
      </c>
      <c r="I1603">
        <v>66.026010299999996</v>
      </c>
      <c r="J1603">
        <v>-89.459001299999997</v>
      </c>
      <c r="K1603" s="1" t="str">
        <f t="shared" si="165"/>
        <v>Till</v>
      </c>
      <c r="L1603" s="1" t="str">
        <f t="shared" si="163"/>
        <v>Grain Mount: 0.25 – 0.50 mm (carbon coated)</v>
      </c>
      <c r="M1603">
        <v>1</v>
      </c>
      <c r="N1603">
        <v>40.475999999999999</v>
      </c>
      <c r="O1603">
        <v>1E-3</v>
      </c>
      <c r="P1603">
        <v>1E-3</v>
      </c>
      <c r="R1603">
        <v>1E-3</v>
      </c>
      <c r="T1603">
        <v>47.192999999999998</v>
      </c>
      <c r="U1603">
        <v>2E-3</v>
      </c>
      <c r="V1603">
        <v>0.18</v>
      </c>
      <c r="W1603">
        <v>11.5</v>
      </c>
      <c r="X1603">
        <v>2.3E-2</v>
      </c>
      <c r="Y1603">
        <v>0.375</v>
      </c>
    </row>
    <row r="1604" spans="1:25" x14ac:dyDescent="0.3">
      <c r="A1604" t="s">
        <v>6351</v>
      </c>
      <c r="B1604" t="s">
        <v>6352</v>
      </c>
      <c r="C1604" t="s">
        <v>6353</v>
      </c>
      <c r="D1604" s="1" t="str">
        <f t="shared" si="164"/>
        <v>21:1191</v>
      </c>
      <c r="E1604" s="1" t="str">
        <f t="shared" si="166"/>
        <v>21:0387</v>
      </c>
      <c r="F1604" t="s">
        <v>6349</v>
      </c>
      <c r="G1604" t="s">
        <v>6354</v>
      </c>
      <c r="I1604">
        <v>66.026010299999996</v>
      </c>
      <c r="J1604">
        <v>-89.459001299999997</v>
      </c>
      <c r="K1604" s="1" t="str">
        <f t="shared" si="165"/>
        <v>Till</v>
      </c>
      <c r="L1604" s="1" t="str">
        <f t="shared" si="163"/>
        <v>Grain Mount: 0.25 – 0.50 mm (carbon coated)</v>
      </c>
      <c r="M1604">
        <v>1</v>
      </c>
      <c r="N1604">
        <v>41.012</v>
      </c>
      <c r="O1604">
        <v>1E-3</v>
      </c>
      <c r="P1604">
        <v>1E-3</v>
      </c>
      <c r="R1604">
        <v>2E-3</v>
      </c>
      <c r="T1604">
        <v>49.335999999999999</v>
      </c>
      <c r="U1604">
        <v>2E-3</v>
      </c>
      <c r="V1604">
        <v>0.17899999999999999</v>
      </c>
      <c r="W1604">
        <v>8.84</v>
      </c>
      <c r="X1604">
        <v>0.02</v>
      </c>
      <c r="Y1604">
        <v>0.42399999999999999</v>
      </c>
    </row>
    <row r="1605" spans="1:25" x14ac:dyDescent="0.3">
      <c r="A1605" t="s">
        <v>6355</v>
      </c>
      <c r="B1605" t="s">
        <v>6356</v>
      </c>
      <c r="C1605" t="s">
        <v>6357</v>
      </c>
      <c r="D1605" s="1" t="str">
        <f t="shared" si="164"/>
        <v>21:1191</v>
      </c>
      <c r="E1605" s="1" t="str">
        <f t="shared" si="166"/>
        <v>21:0387</v>
      </c>
      <c r="F1605" t="s">
        <v>3002</v>
      </c>
      <c r="G1605" t="s">
        <v>6358</v>
      </c>
      <c r="I1605">
        <v>66.092797899999994</v>
      </c>
      <c r="J1605">
        <v>-89.729335000000006</v>
      </c>
      <c r="K1605" s="1" t="str">
        <f t="shared" si="165"/>
        <v>Till</v>
      </c>
      <c r="L1605" s="1" t="str">
        <f t="shared" si="163"/>
        <v>Grain Mount: 0.25 – 0.50 mm (carbon coated)</v>
      </c>
      <c r="M1605">
        <v>1</v>
      </c>
      <c r="N1605">
        <v>40.784999999999997</v>
      </c>
      <c r="O1605">
        <v>1E-3</v>
      </c>
      <c r="P1605">
        <v>1E-3</v>
      </c>
      <c r="R1605">
        <v>5.0000000000000001E-3</v>
      </c>
      <c r="T1605">
        <v>47.981000000000002</v>
      </c>
      <c r="U1605">
        <v>2E-3</v>
      </c>
      <c r="V1605">
        <v>0.15</v>
      </c>
      <c r="W1605">
        <v>10.417999999999999</v>
      </c>
      <c r="X1605">
        <v>2.5999999999999999E-2</v>
      </c>
      <c r="Y1605">
        <v>0.41</v>
      </c>
    </row>
    <row r="1606" spans="1:25" x14ac:dyDescent="0.3">
      <c r="A1606" t="s">
        <v>6359</v>
      </c>
      <c r="B1606" t="s">
        <v>6360</v>
      </c>
      <c r="C1606" t="s">
        <v>6361</v>
      </c>
      <c r="D1606" s="1" t="str">
        <f t="shared" si="164"/>
        <v>21:1191</v>
      </c>
      <c r="E1606" s="1" t="str">
        <f t="shared" si="166"/>
        <v>21:0387</v>
      </c>
      <c r="F1606" t="s">
        <v>3002</v>
      </c>
      <c r="G1606" t="s">
        <v>6362</v>
      </c>
      <c r="I1606">
        <v>66.092797899999994</v>
      </c>
      <c r="J1606">
        <v>-89.729335000000006</v>
      </c>
      <c r="K1606" s="1" t="str">
        <f t="shared" si="165"/>
        <v>Till</v>
      </c>
      <c r="L1606" s="1" t="str">
        <f t="shared" si="163"/>
        <v>Grain Mount: 0.25 – 0.50 mm (carbon coated)</v>
      </c>
      <c r="M1606">
        <v>1</v>
      </c>
      <c r="N1606">
        <v>40.935000000000002</v>
      </c>
      <c r="O1606">
        <v>2E-3</v>
      </c>
      <c r="P1606">
        <v>1E-3</v>
      </c>
      <c r="R1606">
        <v>1E-3</v>
      </c>
      <c r="T1606">
        <v>49.933</v>
      </c>
      <c r="U1606">
        <v>1E-3</v>
      </c>
      <c r="V1606">
        <v>0.13200000000000001</v>
      </c>
      <c r="W1606">
        <v>7.9740000000000002</v>
      </c>
      <c r="X1606">
        <v>2.1000000000000001E-2</v>
      </c>
      <c r="Y1606">
        <v>0.51</v>
      </c>
    </row>
    <row r="1607" spans="1:25" x14ac:dyDescent="0.3">
      <c r="A1607" t="s">
        <v>6363</v>
      </c>
      <c r="B1607" t="s">
        <v>6364</v>
      </c>
      <c r="C1607" t="s">
        <v>6365</v>
      </c>
      <c r="D1607" s="1" t="str">
        <f t="shared" si="164"/>
        <v>21:1191</v>
      </c>
      <c r="E1607" s="1" t="str">
        <f t="shared" si="166"/>
        <v>21:0387</v>
      </c>
      <c r="F1607" t="s">
        <v>3002</v>
      </c>
      <c r="G1607" t="s">
        <v>6366</v>
      </c>
      <c r="I1607">
        <v>66.092797899999994</v>
      </c>
      <c r="J1607">
        <v>-89.729335000000006</v>
      </c>
      <c r="K1607" s="1" t="str">
        <f t="shared" si="165"/>
        <v>Till</v>
      </c>
      <c r="L1607" s="1" t="str">
        <f t="shared" si="163"/>
        <v>Grain Mount: 0.25 – 0.50 mm (carbon coated)</v>
      </c>
      <c r="M1607">
        <v>1</v>
      </c>
      <c r="N1607">
        <v>41.084000000000003</v>
      </c>
      <c r="O1607">
        <v>1E-3</v>
      </c>
      <c r="P1607">
        <v>1E-3</v>
      </c>
      <c r="R1607">
        <v>5.0000000000000001E-3</v>
      </c>
      <c r="T1607">
        <v>50.206000000000003</v>
      </c>
      <c r="U1607">
        <v>3.0000000000000001E-3</v>
      </c>
      <c r="V1607">
        <v>0.123</v>
      </c>
      <c r="W1607">
        <v>7.9119999999999999</v>
      </c>
      <c r="X1607">
        <v>1.4999999999999999E-2</v>
      </c>
      <c r="Y1607">
        <v>0.51800000000000002</v>
      </c>
    </row>
    <row r="1608" spans="1:25" x14ac:dyDescent="0.3">
      <c r="A1608" t="s">
        <v>6367</v>
      </c>
      <c r="B1608" t="s">
        <v>6368</v>
      </c>
      <c r="C1608" t="s">
        <v>6369</v>
      </c>
      <c r="D1608" s="1" t="str">
        <f t="shared" si="164"/>
        <v>21:1191</v>
      </c>
      <c r="E1608" s="1" t="str">
        <f t="shared" si="166"/>
        <v>21:0387</v>
      </c>
      <c r="F1608" t="s">
        <v>3002</v>
      </c>
      <c r="G1608" t="s">
        <v>6370</v>
      </c>
      <c r="I1608">
        <v>66.092797899999994</v>
      </c>
      <c r="J1608">
        <v>-89.729335000000006</v>
      </c>
      <c r="K1608" s="1" t="str">
        <f t="shared" si="165"/>
        <v>Till</v>
      </c>
      <c r="L1608" s="1" t="str">
        <f t="shared" si="163"/>
        <v>Grain Mount: 0.25 – 0.50 mm (carbon coated)</v>
      </c>
      <c r="M1608">
        <v>1</v>
      </c>
      <c r="N1608">
        <v>41.128</v>
      </c>
      <c r="O1608">
        <v>1E-3</v>
      </c>
      <c r="P1608">
        <v>1E-3</v>
      </c>
      <c r="R1608">
        <v>3.0000000000000001E-3</v>
      </c>
      <c r="T1608">
        <v>49.33</v>
      </c>
      <c r="U1608">
        <v>1E-3</v>
      </c>
      <c r="V1608">
        <v>0.20699999999999999</v>
      </c>
      <c r="W1608">
        <v>9.0180000000000007</v>
      </c>
      <c r="X1608">
        <v>2.1999999999999999E-2</v>
      </c>
      <c r="Y1608">
        <v>0.45200000000000001</v>
      </c>
    </row>
    <row r="1609" spans="1:25" x14ac:dyDescent="0.3">
      <c r="A1609" t="s">
        <v>6371</v>
      </c>
      <c r="B1609" t="s">
        <v>6372</v>
      </c>
      <c r="C1609" t="s">
        <v>6373</v>
      </c>
      <c r="D1609" s="1" t="str">
        <f t="shared" si="164"/>
        <v>21:1191</v>
      </c>
      <c r="E1609" s="1" t="str">
        <f t="shared" si="166"/>
        <v>21:0387</v>
      </c>
      <c r="F1609" t="s">
        <v>3002</v>
      </c>
      <c r="G1609" t="s">
        <v>6374</v>
      </c>
      <c r="I1609">
        <v>66.092797899999994</v>
      </c>
      <c r="J1609">
        <v>-89.729335000000006</v>
      </c>
      <c r="K1609" s="1" t="str">
        <f t="shared" si="165"/>
        <v>Till</v>
      </c>
      <c r="L1609" s="1" t="str">
        <f t="shared" si="163"/>
        <v>Grain Mount: 0.25 – 0.50 mm (carbon coated)</v>
      </c>
      <c r="M1609">
        <v>1</v>
      </c>
      <c r="N1609">
        <v>41.067999999999998</v>
      </c>
      <c r="O1609">
        <v>1E-3</v>
      </c>
      <c r="P1609">
        <v>1E-3</v>
      </c>
      <c r="R1609">
        <v>6.0000000000000001E-3</v>
      </c>
      <c r="T1609">
        <v>48.884</v>
      </c>
      <c r="U1609">
        <v>5.0000000000000001E-3</v>
      </c>
      <c r="V1609">
        <v>0.153</v>
      </c>
      <c r="W1609">
        <v>9.7509999999999994</v>
      </c>
      <c r="X1609">
        <v>1.7000000000000001E-2</v>
      </c>
      <c r="Y1609">
        <v>0.374</v>
      </c>
    </row>
    <row r="1610" spans="1:25" x14ac:dyDescent="0.3">
      <c r="A1610" t="s">
        <v>6375</v>
      </c>
      <c r="B1610" t="s">
        <v>6376</v>
      </c>
      <c r="C1610" t="s">
        <v>6377</v>
      </c>
      <c r="D1610" s="1" t="str">
        <f t="shared" si="164"/>
        <v>21:1191</v>
      </c>
      <c r="E1610" s="1" t="str">
        <f t="shared" si="166"/>
        <v>21:0387</v>
      </c>
      <c r="F1610" t="s">
        <v>3035</v>
      </c>
      <c r="G1610" t="s">
        <v>6378</v>
      </c>
      <c r="I1610">
        <v>66.160525699999994</v>
      </c>
      <c r="J1610">
        <v>-89.608422700000006</v>
      </c>
      <c r="K1610" s="1" t="str">
        <f t="shared" si="165"/>
        <v>Till</v>
      </c>
      <c r="L1610" s="1" t="str">
        <f t="shared" si="163"/>
        <v>Grain Mount: 0.25 – 0.50 mm (carbon coated)</v>
      </c>
      <c r="M1610">
        <v>1</v>
      </c>
      <c r="N1610">
        <v>41.05</v>
      </c>
      <c r="O1610">
        <v>3.0000000000000001E-3</v>
      </c>
      <c r="P1610">
        <v>1E-3</v>
      </c>
      <c r="R1610">
        <v>1E-3</v>
      </c>
      <c r="T1610">
        <v>49.613999999999997</v>
      </c>
      <c r="U1610">
        <v>1E-3</v>
      </c>
      <c r="V1610">
        <v>0.151</v>
      </c>
      <c r="W1610">
        <v>8.5329999999999995</v>
      </c>
      <c r="X1610">
        <v>1.9E-2</v>
      </c>
      <c r="Y1610">
        <v>0.51400000000000001</v>
      </c>
    </row>
    <row r="1611" spans="1:25" x14ac:dyDescent="0.3">
      <c r="A1611" t="s">
        <v>6379</v>
      </c>
      <c r="B1611" t="s">
        <v>6380</v>
      </c>
      <c r="C1611" t="s">
        <v>6381</v>
      </c>
      <c r="D1611" s="1" t="str">
        <f t="shared" si="164"/>
        <v>21:1191</v>
      </c>
      <c r="E1611" s="1" t="str">
        <f t="shared" si="166"/>
        <v>21:0387</v>
      </c>
      <c r="F1611" t="s">
        <v>3060</v>
      </c>
      <c r="G1611" t="s">
        <v>6382</v>
      </c>
      <c r="I1611">
        <v>66.106727699999993</v>
      </c>
      <c r="J1611">
        <v>-89.370697100000001</v>
      </c>
      <c r="K1611" s="1" t="str">
        <f t="shared" si="165"/>
        <v>Till</v>
      </c>
      <c r="L1611" s="1" t="str">
        <f t="shared" si="163"/>
        <v>Grain Mount: 0.25 – 0.50 mm (carbon coated)</v>
      </c>
      <c r="M1611">
        <v>1</v>
      </c>
      <c r="N1611">
        <v>41.023000000000003</v>
      </c>
      <c r="O1611">
        <v>1E-3</v>
      </c>
      <c r="P1611">
        <v>1E-3</v>
      </c>
      <c r="R1611">
        <v>1E-3</v>
      </c>
      <c r="T1611">
        <v>48.996000000000002</v>
      </c>
      <c r="U1611">
        <v>3.0000000000000001E-3</v>
      </c>
      <c r="V1611">
        <v>0.155</v>
      </c>
      <c r="W1611">
        <v>9.2080000000000002</v>
      </c>
      <c r="X1611">
        <v>2.5000000000000001E-2</v>
      </c>
      <c r="Y1611">
        <v>0.45</v>
      </c>
    </row>
    <row r="1612" spans="1:25" x14ac:dyDescent="0.3">
      <c r="A1612" t="s">
        <v>6383</v>
      </c>
      <c r="B1612" t="s">
        <v>6384</v>
      </c>
      <c r="C1612" t="s">
        <v>6385</v>
      </c>
      <c r="D1612" s="1" t="str">
        <f t="shared" si="164"/>
        <v>21:1191</v>
      </c>
      <c r="E1612" s="1" t="str">
        <f t="shared" si="166"/>
        <v>21:0387</v>
      </c>
      <c r="F1612" t="s">
        <v>3060</v>
      </c>
      <c r="G1612" t="s">
        <v>6386</v>
      </c>
      <c r="I1612">
        <v>66.106727699999993</v>
      </c>
      <c r="J1612">
        <v>-89.370697100000001</v>
      </c>
      <c r="K1612" s="1" t="str">
        <f t="shared" si="165"/>
        <v>Till</v>
      </c>
      <c r="L1612" s="1" t="str">
        <f t="shared" si="163"/>
        <v>Grain Mount: 0.25 – 0.50 mm (carbon coated)</v>
      </c>
      <c r="M1612">
        <v>1</v>
      </c>
      <c r="N1612">
        <v>40.914000000000001</v>
      </c>
      <c r="O1612">
        <v>1E-3</v>
      </c>
      <c r="P1612">
        <v>1E-3</v>
      </c>
      <c r="R1612">
        <v>1E-3</v>
      </c>
      <c r="T1612">
        <v>48.713999999999999</v>
      </c>
      <c r="U1612">
        <v>3.0000000000000001E-3</v>
      </c>
      <c r="V1612">
        <v>0.155</v>
      </c>
      <c r="W1612">
        <v>9.9309999999999992</v>
      </c>
      <c r="X1612">
        <v>2.1000000000000001E-2</v>
      </c>
      <c r="Y1612">
        <v>0.46899999999999997</v>
      </c>
    </row>
    <row r="1613" spans="1:25" x14ac:dyDescent="0.3">
      <c r="A1613" t="s">
        <v>6387</v>
      </c>
      <c r="B1613" t="s">
        <v>6388</v>
      </c>
      <c r="C1613" t="s">
        <v>6389</v>
      </c>
      <c r="D1613" s="1" t="str">
        <f t="shared" si="164"/>
        <v>21:1191</v>
      </c>
      <c r="E1613" s="1" t="str">
        <f t="shared" si="166"/>
        <v>21:0387</v>
      </c>
      <c r="F1613" t="s">
        <v>3060</v>
      </c>
      <c r="G1613" t="s">
        <v>6390</v>
      </c>
      <c r="I1613">
        <v>66.106727699999993</v>
      </c>
      <c r="J1613">
        <v>-89.370697100000001</v>
      </c>
      <c r="K1613" s="1" t="str">
        <f t="shared" si="165"/>
        <v>Till</v>
      </c>
      <c r="L1613" s="1" t="str">
        <f t="shared" si="163"/>
        <v>Grain Mount: 0.25 – 0.50 mm (carbon coated)</v>
      </c>
      <c r="M1613">
        <v>1</v>
      </c>
      <c r="N1613">
        <v>40.713999999999999</v>
      </c>
      <c r="O1613">
        <v>2E-3</v>
      </c>
      <c r="P1613">
        <v>1E-3</v>
      </c>
      <c r="R1613">
        <v>1E-3</v>
      </c>
      <c r="T1613">
        <v>48.484000000000002</v>
      </c>
      <c r="U1613">
        <v>1E-3</v>
      </c>
      <c r="V1613">
        <v>0.182</v>
      </c>
      <c r="W1613">
        <v>10.157</v>
      </c>
      <c r="X1613">
        <v>1.9E-2</v>
      </c>
      <c r="Y1613">
        <v>0.29699999999999999</v>
      </c>
    </row>
    <row r="1614" spans="1:25" x14ac:dyDescent="0.3">
      <c r="A1614" t="s">
        <v>6391</v>
      </c>
      <c r="B1614" t="s">
        <v>6392</v>
      </c>
      <c r="C1614" t="s">
        <v>6393</v>
      </c>
      <c r="D1614" s="1" t="str">
        <f t="shared" si="164"/>
        <v>21:1191</v>
      </c>
      <c r="E1614" s="1" t="str">
        <f t="shared" si="166"/>
        <v>21:0387</v>
      </c>
      <c r="F1614" t="s">
        <v>3060</v>
      </c>
      <c r="G1614" t="s">
        <v>6394</v>
      </c>
      <c r="I1614">
        <v>66.106727699999993</v>
      </c>
      <c r="J1614">
        <v>-89.370697100000001</v>
      </c>
      <c r="K1614" s="1" t="str">
        <f t="shared" si="165"/>
        <v>Till</v>
      </c>
      <c r="L1614" s="1" t="str">
        <f t="shared" si="163"/>
        <v>Grain Mount: 0.25 – 0.50 mm (carbon coated)</v>
      </c>
      <c r="M1614">
        <v>1</v>
      </c>
      <c r="N1614">
        <v>40.036000000000001</v>
      </c>
      <c r="O1614">
        <v>2E-3</v>
      </c>
      <c r="P1614">
        <v>1E-3</v>
      </c>
      <c r="R1614">
        <v>1E-3</v>
      </c>
      <c r="T1614">
        <v>45.802999999999997</v>
      </c>
      <c r="U1614">
        <v>5.0000000000000001E-3</v>
      </c>
      <c r="V1614">
        <v>0.34799999999999998</v>
      </c>
      <c r="W1614">
        <v>13.473000000000001</v>
      </c>
      <c r="X1614">
        <v>2.1999999999999999E-2</v>
      </c>
      <c r="Y1614">
        <v>0.14899999999999999</v>
      </c>
    </row>
    <row r="1615" spans="1:25" x14ac:dyDescent="0.3">
      <c r="A1615" t="s">
        <v>6395</v>
      </c>
      <c r="B1615" t="s">
        <v>6396</v>
      </c>
      <c r="C1615" t="s">
        <v>6397</v>
      </c>
      <c r="D1615" s="1" t="str">
        <f t="shared" si="164"/>
        <v>21:1191</v>
      </c>
      <c r="E1615" s="1" t="str">
        <f t="shared" si="166"/>
        <v>21:0387</v>
      </c>
      <c r="F1615" t="s">
        <v>3060</v>
      </c>
      <c r="G1615" t="s">
        <v>6398</v>
      </c>
      <c r="I1615">
        <v>66.106727699999993</v>
      </c>
      <c r="J1615">
        <v>-89.370697100000001</v>
      </c>
      <c r="K1615" s="1" t="str">
        <f t="shared" si="165"/>
        <v>Till</v>
      </c>
      <c r="L1615" s="1" t="str">
        <f t="shared" si="163"/>
        <v>Grain Mount: 0.25 – 0.50 mm (carbon coated)</v>
      </c>
      <c r="M1615">
        <v>1</v>
      </c>
      <c r="N1615">
        <v>40.954000000000001</v>
      </c>
      <c r="O1615">
        <v>1E-3</v>
      </c>
      <c r="P1615">
        <v>1E-3</v>
      </c>
      <c r="R1615">
        <v>1E-3</v>
      </c>
      <c r="T1615">
        <v>49.798000000000002</v>
      </c>
      <c r="U1615">
        <v>2E-3</v>
      </c>
      <c r="V1615">
        <v>0.16</v>
      </c>
      <c r="W1615">
        <v>8.7750000000000004</v>
      </c>
      <c r="X1615">
        <v>2.1999999999999999E-2</v>
      </c>
      <c r="Y1615">
        <v>0.28799999999999998</v>
      </c>
    </row>
    <row r="1616" spans="1:25" x14ac:dyDescent="0.3">
      <c r="A1616" t="s">
        <v>6399</v>
      </c>
      <c r="B1616" t="s">
        <v>6400</v>
      </c>
      <c r="C1616" t="s">
        <v>6401</v>
      </c>
      <c r="D1616" s="1" t="str">
        <f t="shared" si="164"/>
        <v>21:1191</v>
      </c>
      <c r="E1616" s="1" t="str">
        <f t="shared" si="166"/>
        <v>21:0387</v>
      </c>
      <c r="F1616" t="s">
        <v>3060</v>
      </c>
      <c r="G1616" t="s">
        <v>6402</v>
      </c>
      <c r="I1616">
        <v>66.106727699999993</v>
      </c>
      <c r="J1616">
        <v>-89.370697100000001</v>
      </c>
      <c r="K1616" s="1" t="str">
        <f t="shared" si="165"/>
        <v>Till</v>
      </c>
      <c r="L1616" s="1" t="str">
        <f t="shared" ref="L1616:L1647" si="167">HYPERLINK("http://geochem.nrcan.gc.ca/cdogs/content/kwd/kwd080107_e.htm", "Grain Mount: 0.25 – 0.50 mm (carbon coated)")</f>
        <v>Grain Mount: 0.25 – 0.50 mm (carbon coated)</v>
      </c>
      <c r="M1616">
        <v>1</v>
      </c>
      <c r="N1616">
        <v>40.232999999999997</v>
      </c>
      <c r="O1616">
        <v>4.0000000000000001E-3</v>
      </c>
      <c r="P1616">
        <v>1E-3</v>
      </c>
      <c r="R1616">
        <v>6.0000000000000001E-3</v>
      </c>
      <c r="T1616">
        <v>46.901000000000003</v>
      </c>
      <c r="U1616">
        <v>3.0000000000000001E-3</v>
      </c>
      <c r="V1616">
        <v>0.19900000000000001</v>
      </c>
      <c r="W1616">
        <v>12.157999999999999</v>
      </c>
      <c r="X1616">
        <v>0.03</v>
      </c>
      <c r="Y1616">
        <v>0.35199999999999998</v>
      </c>
    </row>
    <row r="1617" spans="1:25" x14ac:dyDescent="0.3">
      <c r="A1617" t="s">
        <v>6403</v>
      </c>
      <c r="B1617" t="s">
        <v>6404</v>
      </c>
      <c r="C1617" t="s">
        <v>6405</v>
      </c>
      <c r="D1617" s="1" t="str">
        <f t="shared" si="164"/>
        <v>21:1191</v>
      </c>
      <c r="E1617" s="1" t="str">
        <f t="shared" si="166"/>
        <v>21:0387</v>
      </c>
      <c r="F1617" t="s">
        <v>3060</v>
      </c>
      <c r="G1617" t="s">
        <v>6406</v>
      </c>
      <c r="I1617">
        <v>66.106727699999993</v>
      </c>
      <c r="J1617">
        <v>-89.370697100000001</v>
      </c>
      <c r="K1617" s="1" t="str">
        <f t="shared" si="165"/>
        <v>Till</v>
      </c>
      <c r="L1617" s="1" t="str">
        <f t="shared" si="167"/>
        <v>Grain Mount: 0.25 – 0.50 mm (carbon coated)</v>
      </c>
      <c r="M1617">
        <v>1</v>
      </c>
      <c r="N1617">
        <v>40.512999999999998</v>
      </c>
      <c r="O1617">
        <v>4.0000000000000001E-3</v>
      </c>
      <c r="P1617">
        <v>1E-3</v>
      </c>
      <c r="R1617">
        <v>3.0000000000000001E-3</v>
      </c>
      <c r="T1617">
        <v>47.151000000000003</v>
      </c>
      <c r="U1617">
        <v>3.0000000000000001E-3</v>
      </c>
      <c r="V1617">
        <v>0.377</v>
      </c>
      <c r="W1617">
        <v>11.754</v>
      </c>
      <c r="X1617">
        <v>1.0999999999999999E-2</v>
      </c>
      <c r="Y1617">
        <v>0.123</v>
      </c>
    </row>
    <row r="1618" spans="1:25" x14ac:dyDescent="0.3">
      <c r="A1618" t="s">
        <v>6407</v>
      </c>
      <c r="B1618" t="s">
        <v>6408</v>
      </c>
      <c r="C1618" t="s">
        <v>6409</v>
      </c>
      <c r="D1618" s="1" t="str">
        <f t="shared" si="164"/>
        <v>21:1191</v>
      </c>
      <c r="E1618" s="1" t="str">
        <f t="shared" si="166"/>
        <v>21:0387</v>
      </c>
      <c r="F1618" t="s">
        <v>3060</v>
      </c>
      <c r="G1618" t="s">
        <v>6410</v>
      </c>
      <c r="I1618">
        <v>66.106727699999993</v>
      </c>
      <c r="J1618">
        <v>-89.370697100000001</v>
      </c>
      <c r="K1618" s="1" t="str">
        <f t="shared" si="165"/>
        <v>Till</v>
      </c>
      <c r="L1618" s="1" t="str">
        <f t="shared" si="167"/>
        <v>Grain Mount: 0.25 – 0.50 mm (carbon coated)</v>
      </c>
      <c r="M1618">
        <v>1</v>
      </c>
      <c r="N1618">
        <v>41.151000000000003</v>
      </c>
      <c r="O1618">
        <v>1E-3</v>
      </c>
      <c r="P1618">
        <v>1E-3</v>
      </c>
      <c r="R1618">
        <v>3.0000000000000001E-3</v>
      </c>
      <c r="T1618">
        <v>48.896000000000001</v>
      </c>
      <c r="U1618">
        <v>3.0000000000000001E-3</v>
      </c>
      <c r="V1618">
        <v>0.17699999999999999</v>
      </c>
      <c r="W1618">
        <v>10.026</v>
      </c>
      <c r="X1618">
        <v>1.2999999999999999E-2</v>
      </c>
      <c r="Y1618">
        <v>0.33700000000000002</v>
      </c>
    </row>
    <row r="1619" spans="1:25" x14ac:dyDescent="0.3">
      <c r="A1619" t="s">
        <v>6411</v>
      </c>
      <c r="B1619" t="s">
        <v>6412</v>
      </c>
      <c r="C1619" t="s">
        <v>6413</v>
      </c>
      <c r="D1619" s="1" t="str">
        <f t="shared" si="164"/>
        <v>21:1191</v>
      </c>
      <c r="E1619" s="1" t="str">
        <f t="shared" si="166"/>
        <v>21:0387</v>
      </c>
      <c r="F1619" t="s">
        <v>3060</v>
      </c>
      <c r="G1619" t="s">
        <v>6414</v>
      </c>
      <c r="I1619">
        <v>66.106727699999993</v>
      </c>
      <c r="J1619">
        <v>-89.370697100000001</v>
      </c>
      <c r="K1619" s="1" t="str">
        <f t="shared" si="165"/>
        <v>Till</v>
      </c>
      <c r="L1619" s="1" t="str">
        <f t="shared" si="167"/>
        <v>Grain Mount: 0.25 – 0.50 mm (carbon coated)</v>
      </c>
      <c r="M1619">
        <v>1</v>
      </c>
      <c r="N1619">
        <v>38.713999999999999</v>
      </c>
      <c r="O1619">
        <v>3.7999999999999999E-2</v>
      </c>
      <c r="P1619">
        <v>0.121</v>
      </c>
      <c r="R1619">
        <v>5.843</v>
      </c>
      <c r="T1619">
        <v>48.591999999999999</v>
      </c>
      <c r="U1619">
        <v>1E-3</v>
      </c>
      <c r="V1619">
        <v>0.193</v>
      </c>
      <c r="W1619">
        <v>10.15</v>
      </c>
      <c r="X1619">
        <v>3.3000000000000002E-2</v>
      </c>
      <c r="Y1619">
        <v>0.39100000000000001</v>
      </c>
    </row>
    <row r="1620" spans="1:25" x14ac:dyDescent="0.3">
      <c r="A1620" t="s">
        <v>6415</v>
      </c>
      <c r="B1620" t="s">
        <v>6416</v>
      </c>
      <c r="C1620" t="s">
        <v>6417</v>
      </c>
      <c r="D1620" s="1" t="str">
        <f t="shared" si="164"/>
        <v>21:1191</v>
      </c>
      <c r="E1620" s="1" t="str">
        <f t="shared" si="166"/>
        <v>21:0387</v>
      </c>
      <c r="F1620" t="s">
        <v>6418</v>
      </c>
      <c r="G1620" t="s">
        <v>6419</v>
      </c>
      <c r="I1620">
        <v>66.283591799999996</v>
      </c>
      <c r="J1620">
        <v>-89.401026099999996</v>
      </c>
      <c r="K1620" s="1" t="str">
        <f t="shared" si="165"/>
        <v>Till</v>
      </c>
      <c r="L1620" s="1" t="str">
        <f t="shared" si="167"/>
        <v>Grain Mount: 0.25 – 0.50 mm (carbon coated)</v>
      </c>
      <c r="M1620">
        <v>1</v>
      </c>
      <c r="N1620">
        <v>41.058999999999997</v>
      </c>
      <c r="O1620">
        <v>4.0000000000000001E-3</v>
      </c>
      <c r="P1620">
        <v>1E-3</v>
      </c>
      <c r="R1620">
        <v>1E-3</v>
      </c>
      <c r="T1620">
        <v>49.146999999999998</v>
      </c>
      <c r="U1620">
        <v>1E-3</v>
      </c>
      <c r="V1620">
        <v>0.13200000000000001</v>
      </c>
      <c r="W1620">
        <v>9.3279999999999994</v>
      </c>
      <c r="X1620">
        <v>2.1999999999999999E-2</v>
      </c>
      <c r="Y1620">
        <v>0.53700000000000003</v>
      </c>
    </row>
    <row r="1621" spans="1:25" x14ac:dyDescent="0.3">
      <c r="A1621" t="s">
        <v>6420</v>
      </c>
      <c r="B1621" t="s">
        <v>6421</v>
      </c>
      <c r="C1621" t="s">
        <v>6422</v>
      </c>
      <c r="D1621" s="1" t="str">
        <f t="shared" si="164"/>
        <v>21:1191</v>
      </c>
      <c r="E1621" s="1" t="str">
        <f t="shared" si="166"/>
        <v>21:0387</v>
      </c>
      <c r="F1621" t="s">
        <v>6418</v>
      </c>
      <c r="G1621" t="s">
        <v>6423</v>
      </c>
      <c r="I1621">
        <v>66.283591799999996</v>
      </c>
      <c r="J1621">
        <v>-89.401026099999996</v>
      </c>
      <c r="K1621" s="1" t="str">
        <f t="shared" si="165"/>
        <v>Till</v>
      </c>
      <c r="L1621" s="1" t="str">
        <f t="shared" si="167"/>
        <v>Grain Mount: 0.25 – 0.50 mm (carbon coated)</v>
      </c>
      <c r="M1621">
        <v>1</v>
      </c>
      <c r="N1621">
        <v>41.228000000000002</v>
      </c>
      <c r="O1621">
        <v>1E-3</v>
      </c>
      <c r="P1621">
        <v>1E-3</v>
      </c>
      <c r="R1621">
        <v>5.1999999999999998E-2</v>
      </c>
      <c r="T1621">
        <v>49.935000000000002</v>
      </c>
      <c r="U1621">
        <v>1E-3</v>
      </c>
      <c r="V1621">
        <v>0.109</v>
      </c>
      <c r="W1621">
        <v>8.2170000000000005</v>
      </c>
      <c r="X1621">
        <v>1.9E-2</v>
      </c>
      <c r="Y1621">
        <v>0.59099999999999997</v>
      </c>
    </row>
    <row r="1622" spans="1:25" x14ac:dyDescent="0.3">
      <c r="A1622" t="s">
        <v>6424</v>
      </c>
      <c r="B1622" t="s">
        <v>6425</v>
      </c>
      <c r="C1622" t="s">
        <v>6426</v>
      </c>
      <c r="D1622" s="1" t="str">
        <f t="shared" si="164"/>
        <v>21:1191</v>
      </c>
      <c r="E1622" s="1" t="str">
        <f t="shared" si="166"/>
        <v>21:0387</v>
      </c>
      <c r="F1622" t="s">
        <v>6418</v>
      </c>
      <c r="G1622" t="s">
        <v>6427</v>
      </c>
      <c r="I1622">
        <v>66.283591799999996</v>
      </c>
      <c r="J1622">
        <v>-89.401026099999996</v>
      </c>
      <c r="K1622" s="1" t="str">
        <f t="shared" si="165"/>
        <v>Till</v>
      </c>
      <c r="L1622" s="1" t="str">
        <f t="shared" si="167"/>
        <v>Grain Mount: 0.25 – 0.50 mm (carbon coated)</v>
      </c>
      <c r="M1622">
        <v>1</v>
      </c>
      <c r="N1622">
        <v>40.908999999999999</v>
      </c>
      <c r="O1622">
        <v>1E-3</v>
      </c>
      <c r="P1622">
        <v>1E-3</v>
      </c>
      <c r="R1622">
        <v>6.0000000000000001E-3</v>
      </c>
      <c r="T1622">
        <v>48.790999999999997</v>
      </c>
      <c r="U1622">
        <v>1E-3</v>
      </c>
      <c r="V1622">
        <v>0.14499999999999999</v>
      </c>
      <c r="W1622">
        <v>9.5229999999999997</v>
      </c>
      <c r="X1622">
        <v>2.1000000000000001E-2</v>
      </c>
      <c r="Y1622">
        <v>0.59299999999999997</v>
      </c>
    </row>
    <row r="1623" spans="1:25" x14ac:dyDescent="0.3">
      <c r="A1623" t="s">
        <v>6428</v>
      </c>
      <c r="B1623" t="s">
        <v>6429</v>
      </c>
      <c r="C1623" t="s">
        <v>6430</v>
      </c>
      <c r="D1623" s="1" t="str">
        <f t="shared" si="164"/>
        <v>21:1191</v>
      </c>
      <c r="E1623" s="1" t="str">
        <f t="shared" si="166"/>
        <v>21:0387</v>
      </c>
      <c r="F1623" t="s">
        <v>6418</v>
      </c>
      <c r="G1623" t="s">
        <v>6431</v>
      </c>
      <c r="I1623">
        <v>66.283591799999996</v>
      </c>
      <c r="J1623">
        <v>-89.401026099999996</v>
      </c>
      <c r="K1623" s="1" t="str">
        <f t="shared" si="165"/>
        <v>Till</v>
      </c>
      <c r="L1623" s="1" t="str">
        <f t="shared" si="167"/>
        <v>Grain Mount: 0.25 – 0.50 mm (carbon coated)</v>
      </c>
      <c r="M1623">
        <v>1</v>
      </c>
      <c r="N1623">
        <v>41.177999999999997</v>
      </c>
      <c r="O1623">
        <v>7.0000000000000001E-3</v>
      </c>
      <c r="P1623">
        <v>1E-3</v>
      </c>
      <c r="R1623">
        <v>1E-3</v>
      </c>
      <c r="T1623">
        <v>49.298000000000002</v>
      </c>
      <c r="U1623">
        <v>1E-3</v>
      </c>
      <c r="V1623">
        <v>0.13500000000000001</v>
      </c>
      <c r="W1623">
        <v>8.89</v>
      </c>
      <c r="X1623">
        <v>2.5000000000000001E-2</v>
      </c>
      <c r="Y1623">
        <v>0.50700000000000001</v>
      </c>
    </row>
    <row r="1624" spans="1:25" x14ac:dyDescent="0.3">
      <c r="A1624" t="s">
        <v>6432</v>
      </c>
      <c r="B1624" t="s">
        <v>6433</v>
      </c>
      <c r="C1624" t="s">
        <v>6434</v>
      </c>
      <c r="D1624" s="1" t="str">
        <f t="shared" si="164"/>
        <v>21:1191</v>
      </c>
      <c r="E1624" s="1" t="str">
        <f t="shared" si="166"/>
        <v>21:0387</v>
      </c>
      <c r="F1624" t="s">
        <v>6418</v>
      </c>
      <c r="G1624" t="s">
        <v>6435</v>
      </c>
      <c r="I1624">
        <v>66.283591799999996</v>
      </c>
      <c r="J1624">
        <v>-89.401026099999996</v>
      </c>
      <c r="K1624" s="1" t="str">
        <f t="shared" si="165"/>
        <v>Till</v>
      </c>
      <c r="L1624" s="1" t="str">
        <f t="shared" si="167"/>
        <v>Grain Mount: 0.25 – 0.50 mm (carbon coated)</v>
      </c>
      <c r="M1624">
        <v>1</v>
      </c>
      <c r="N1624">
        <v>40.9</v>
      </c>
      <c r="O1624">
        <v>1E-3</v>
      </c>
      <c r="P1624">
        <v>1E-3</v>
      </c>
      <c r="R1624">
        <v>8.0000000000000002E-3</v>
      </c>
      <c r="T1624">
        <v>49.103999999999999</v>
      </c>
      <c r="U1624">
        <v>1E-3</v>
      </c>
      <c r="V1624">
        <v>0.125</v>
      </c>
      <c r="W1624">
        <v>9.0719999999999992</v>
      </c>
      <c r="X1624">
        <v>2.5999999999999999E-2</v>
      </c>
      <c r="Y1624">
        <v>0.59699999999999998</v>
      </c>
    </row>
    <row r="1625" spans="1:25" x14ac:dyDescent="0.3">
      <c r="A1625" t="s">
        <v>6436</v>
      </c>
      <c r="B1625" t="s">
        <v>6437</v>
      </c>
      <c r="C1625" t="s">
        <v>6438</v>
      </c>
      <c r="D1625" s="1" t="str">
        <f t="shared" si="164"/>
        <v>21:1191</v>
      </c>
      <c r="E1625" s="1" t="str">
        <f t="shared" si="166"/>
        <v>21:0387</v>
      </c>
      <c r="F1625" t="s">
        <v>6418</v>
      </c>
      <c r="G1625" t="s">
        <v>6439</v>
      </c>
      <c r="I1625">
        <v>66.283591799999996</v>
      </c>
      <c r="J1625">
        <v>-89.401026099999996</v>
      </c>
      <c r="K1625" s="1" t="str">
        <f t="shared" si="165"/>
        <v>Till</v>
      </c>
      <c r="L1625" s="1" t="str">
        <f t="shared" si="167"/>
        <v>Grain Mount: 0.25 – 0.50 mm (carbon coated)</v>
      </c>
      <c r="M1625">
        <v>1</v>
      </c>
      <c r="N1625">
        <v>40.698</v>
      </c>
      <c r="O1625">
        <v>8.0000000000000002E-3</v>
      </c>
      <c r="P1625">
        <v>1E-3</v>
      </c>
      <c r="R1625">
        <v>5.0000000000000001E-3</v>
      </c>
      <c r="T1625">
        <v>49.054000000000002</v>
      </c>
      <c r="U1625">
        <v>3.0000000000000001E-3</v>
      </c>
      <c r="V1625">
        <v>0.12</v>
      </c>
      <c r="W1625">
        <v>9.3369999999999997</v>
      </c>
      <c r="X1625">
        <v>2.7E-2</v>
      </c>
      <c r="Y1625">
        <v>0.43099999999999999</v>
      </c>
    </row>
    <row r="1626" spans="1:25" x14ac:dyDescent="0.3">
      <c r="A1626" t="s">
        <v>6440</v>
      </c>
      <c r="B1626" t="s">
        <v>6441</v>
      </c>
      <c r="C1626" t="s">
        <v>6442</v>
      </c>
      <c r="D1626" s="1" t="str">
        <f t="shared" si="164"/>
        <v>21:1191</v>
      </c>
      <c r="E1626" s="1" t="str">
        <f t="shared" si="166"/>
        <v>21:0387</v>
      </c>
      <c r="F1626" t="s">
        <v>6418</v>
      </c>
      <c r="G1626" t="s">
        <v>6443</v>
      </c>
      <c r="I1626">
        <v>66.283591799999996</v>
      </c>
      <c r="J1626">
        <v>-89.401026099999996</v>
      </c>
      <c r="K1626" s="1" t="str">
        <f t="shared" si="165"/>
        <v>Till</v>
      </c>
      <c r="L1626" s="1" t="str">
        <f t="shared" si="167"/>
        <v>Grain Mount: 0.25 – 0.50 mm (carbon coated)</v>
      </c>
      <c r="M1626">
        <v>1</v>
      </c>
      <c r="N1626">
        <v>40.972999999999999</v>
      </c>
      <c r="O1626">
        <v>1E-3</v>
      </c>
      <c r="P1626">
        <v>1E-3</v>
      </c>
      <c r="R1626">
        <v>5.0000000000000001E-3</v>
      </c>
      <c r="T1626">
        <v>48.703000000000003</v>
      </c>
      <c r="U1626">
        <v>3.0000000000000001E-3</v>
      </c>
      <c r="V1626">
        <v>0.307</v>
      </c>
      <c r="W1626">
        <v>9.6690000000000005</v>
      </c>
      <c r="X1626">
        <v>2.1999999999999999E-2</v>
      </c>
      <c r="Y1626">
        <v>0.44900000000000001</v>
      </c>
    </row>
    <row r="1627" spans="1:25" x14ac:dyDescent="0.3">
      <c r="A1627" t="s">
        <v>6444</v>
      </c>
      <c r="B1627" t="s">
        <v>6445</v>
      </c>
      <c r="C1627" t="s">
        <v>6446</v>
      </c>
      <c r="D1627" s="1" t="str">
        <f t="shared" si="164"/>
        <v>21:1191</v>
      </c>
      <c r="E1627" s="1" t="str">
        <f t="shared" si="166"/>
        <v>21:0387</v>
      </c>
      <c r="F1627" t="s">
        <v>6418</v>
      </c>
      <c r="G1627" t="s">
        <v>6447</v>
      </c>
      <c r="I1627">
        <v>66.283591799999996</v>
      </c>
      <c r="J1627">
        <v>-89.401026099999996</v>
      </c>
      <c r="K1627" s="1" t="str">
        <f t="shared" si="165"/>
        <v>Till</v>
      </c>
      <c r="L1627" s="1" t="str">
        <f t="shared" si="167"/>
        <v>Grain Mount: 0.25 – 0.50 mm (carbon coated)</v>
      </c>
      <c r="M1627">
        <v>1</v>
      </c>
      <c r="N1627">
        <v>41.030999999999999</v>
      </c>
      <c r="O1627">
        <v>1E-3</v>
      </c>
      <c r="P1627">
        <v>1E-3</v>
      </c>
      <c r="R1627">
        <v>3.0000000000000001E-3</v>
      </c>
      <c r="T1627">
        <v>48.151000000000003</v>
      </c>
      <c r="U1627">
        <v>1E-3</v>
      </c>
      <c r="V1627">
        <v>0.14499999999999999</v>
      </c>
      <c r="W1627">
        <v>10.443</v>
      </c>
      <c r="X1627">
        <v>1.7999999999999999E-2</v>
      </c>
      <c r="Y1627">
        <v>0.53900000000000003</v>
      </c>
    </row>
    <row r="1628" spans="1:25" x14ac:dyDescent="0.3">
      <c r="A1628" t="s">
        <v>6448</v>
      </c>
      <c r="B1628" t="s">
        <v>6449</v>
      </c>
      <c r="C1628" t="s">
        <v>6450</v>
      </c>
      <c r="D1628" s="1" t="str">
        <f t="shared" si="164"/>
        <v>21:1191</v>
      </c>
      <c r="E1628" s="1" t="str">
        <f t="shared" si="166"/>
        <v>21:0387</v>
      </c>
      <c r="F1628" t="s">
        <v>6418</v>
      </c>
      <c r="G1628" t="s">
        <v>6451</v>
      </c>
      <c r="I1628">
        <v>66.283591799999996</v>
      </c>
      <c r="J1628">
        <v>-89.401026099999996</v>
      </c>
      <c r="K1628" s="1" t="str">
        <f t="shared" si="165"/>
        <v>Till</v>
      </c>
      <c r="L1628" s="1" t="str">
        <f t="shared" si="167"/>
        <v>Grain Mount: 0.25 – 0.50 mm (carbon coated)</v>
      </c>
      <c r="M1628">
        <v>1</v>
      </c>
      <c r="N1628">
        <v>40.762999999999998</v>
      </c>
      <c r="O1628">
        <v>7.0000000000000001E-3</v>
      </c>
      <c r="P1628">
        <v>1E-3</v>
      </c>
      <c r="R1628">
        <v>0.01</v>
      </c>
      <c r="T1628">
        <v>48.613</v>
      </c>
      <c r="U1628">
        <v>1E-3</v>
      </c>
      <c r="V1628">
        <v>0.16700000000000001</v>
      </c>
      <c r="W1628">
        <v>9.8829999999999991</v>
      </c>
      <c r="X1628">
        <v>2.1999999999999999E-2</v>
      </c>
      <c r="Y1628">
        <v>0.626</v>
      </c>
    </row>
    <row r="1629" spans="1:25" x14ac:dyDescent="0.3">
      <c r="A1629" t="s">
        <v>6452</v>
      </c>
      <c r="B1629" t="s">
        <v>6453</v>
      </c>
      <c r="C1629" t="s">
        <v>6454</v>
      </c>
      <c r="D1629" s="1" t="str">
        <f t="shared" si="164"/>
        <v>21:1191</v>
      </c>
      <c r="E1629" s="1" t="str">
        <f t="shared" si="166"/>
        <v>21:0387</v>
      </c>
      <c r="F1629" t="s">
        <v>6418</v>
      </c>
      <c r="G1629" t="s">
        <v>6455</v>
      </c>
      <c r="I1629">
        <v>66.283591799999996</v>
      </c>
      <c r="J1629">
        <v>-89.401026099999996</v>
      </c>
      <c r="K1629" s="1" t="str">
        <f t="shared" si="165"/>
        <v>Till</v>
      </c>
      <c r="L1629" s="1" t="str">
        <f t="shared" si="167"/>
        <v>Grain Mount: 0.25 – 0.50 mm (carbon coated)</v>
      </c>
      <c r="M1629">
        <v>1</v>
      </c>
      <c r="N1629">
        <v>40.698</v>
      </c>
      <c r="O1629">
        <v>2E-3</v>
      </c>
      <c r="P1629">
        <v>1E-3</v>
      </c>
      <c r="R1629">
        <v>1E-3</v>
      </c>
      <c r="T1629">
        <v>48.124000000000002</v>
      </c>
      <c r="U1629">
        <v>2E-3</v>
      </c>
      <c r="V1629">
        <v>0.14799999999999999</v>
      </c>
      <c r="W1629">
        <v>10.529</v>
      </c>
      <c r="X1629">
        <v>1.6E-2</v>
      </c>
      <c r="Y1629">
        <v>0.26300000000000001</v>
      </c>
    </row>
    <row r="1630" spans="1:25" x14ac:dyDescent="0.3">
      <c r="A1630" t="s">
        <v>6456</v>
      </c>
      <c r="B1630" t="s">
        <v>6457</v>
      </c>
      <c r="C1630" t="s">
        <v>6458</v>
      </c>
      <c r="D1630" s="1" t="str">
        <f t="shared" si="164"/>
        <v>21:1191</v>
      </c>
      <c r="E1630" s="1" t="str">
        <f t="shared" si="166"/>
        <v>21:0387</v>
      </c>
      <c r="F1630" t="s">
        <v>6418</v>
      </c>
      <c r="G1630" t="s">
        <v>6459</v>
      </c>
      <c r="I1630">
        <v>66.283591799999996</v>
      </c>
      <c r="J1630">
        <v>-89.401026099999996</v>
      </c>
      <c r="K1630" s="1" t="str">
        <f t="shared" si="165"/>
        <v>Till</v>
      </c>
      <c r="L1630" s="1" t="str">
        <f t="shared" si="167"/>
        <v>Grain Mount: 0.25 – 0.50 mm (carbon coated)</v>
      </c>
      <c r="M1630">
        <v>1</v>
      </c>
      <c r="N1630">
        <v>40.706000000000003</v>
      </c>
      <c r="O1630">
        <v>3.0000000000000001E-3</v>
      </c>
      <c r="P1630">
        <v>1E-3</v>
      </c>
      <c r="R1630">
        <v>2E-3</v>
      </c>
      <c r="T1630">
        <v>48.204999999999998</v>
      </c>
      <c r="U1630">
        <v>2E-3</v>
      </c>
      <c r="V1630">
        <v>0.18</v>
      </c>
      <c r="W1630">
        <v>10.369</v>
      </c>
      <c r="X1630">
        <v>1.9E-2</v>
      </c>
      <c r="Y1630">
        <v>0.41399999999999998</v>
      </c>
    </row>
    <row r="1631" spans="1:25" x14ac:dyDescent="0.3">
      <c r="A1631" t="s">
        <v>6460</v>
      </c>
      <c r="B1631" t="s">
        <v>6461</v>
      </c>
      <c r="C1631" t="s">
        <v>6462</v>
      </c>
      <c r="D1631" s="1" t="str">
        <f t="shared" si="164"/>
        <v>21:1191</v>
      </c>
      <c r="E1631" s="1" t="str">
        <f t="shared" si="166"/>
        <v>21:0387</v>
      </c>
      <c r="F1631" t="s">
        <v>6418</v>
      </c>
      <c r="G1631" t="s">
        <v>6463</v>
      </c>
      <c r="I1631">
        <v>66.283591799999996</v>
      </c>
      <c r="J1631">
        <v>-89.401026099999996</v>
      </c>
      <c r="K1631" s="1" t="str">
        <f t="shared" si="165"/>
        <v>Till</v>
      </c>
      <c r="L1631" s="1" t="str">
        <f t="shared" si="167"/>
        <v>Grain Mount: 0.25 – 0.50 mm (carbon coated)</v>
      </c>
      <c r="M1631">
        <v>1</v>
      </c>
      <c r="N1631">
        <v>40.728999999999999</v>
      </c>
      <c r="O1631">
        <v>4.0000000000000001E-3</v>
      </c>
      <c r="P1631">
        <v>1E-3</v>
      </c>
      <c r="R1631">
        <v>6.0000000000000001E-3</v>
      </c>
      <c r="T1631">
        <v>48.218000000000004</v>
      </c>
      <c r="U1631">
        <v>1E-3</v>
      </c>
      <c r="V1631">
        <v>0.189</v>
      </c>
      <c r="W1631">
        <v>10.412000000000001</v>
      </c>
      <c r="X1631">
        <v>2.4E-2</v>
      </c>
      <c r="Y1631">
        <v>0.44800000000000001</v>
      </c>
    </row>
    <row r="1632" spans="1:25" x14ac:dyDescent="0.3">
      <c r="A1632" t="s">
        <v>6464</v>
      </c>
      <c r="B1632" t="s">
        <v>6465</v>
      </c>
      <c r="C1632" t="s">
        <v>6466</v>
      </c>
      <c r="D1632" s="1" t="str">
        <f t="shared" si="164"/>
        <v>21:1191</v>
      </c>
      <c r="E1632" s="1" t="str">
        <f t="shared" si="166"/>
        <v>21:0387</v>
      </c>
      <c r="F1632" t="s">
        <v>6418</v>
      </c>
      <c r="G1632" t="s">
        <v>6467</v>
      </c>
      <c r="I1632">
        <v>66.283591799999996</v>
      </c>
      <c r="J1632">
        <v>-89.401026099999996</v>
      </c>
      <c r="K1632" s="1" t="str">
        <f t="shared" si="165"/>
        <v>Till</v>
      </c>
      <c r="L1632" s="1" t="str">
        <f t="shared" si="167"/>
        <v>Grain Mount: 0.25 – 0.50 mm (carbon coated)</v>
      </c>
      <c r="M1632">
        <v>1</v>
      </c>
      <c r="N1632">
        <v>41.122</v>
      </c>
      <c r="O1632">
        <v>2E-3</v>
      </c>
      <c r="P1632">
        <v>1E-3</v>
      </c>
      <c r="R1632">
        <v>4.0000000000000001E-3</v>
      </c>
      <c r="T1632">
        <v>48.91</v>
      </c>
      <c r="U1632">
        <v>1E-3</v>
      </c>
      <c r="V1632">
        <v>0.154</v>
      </c>
      <c r="W1632">
        <v>9.2579999999999991</v>
      </c>
      <c r="X1632">
        <v>1.2E-2</v>
      </c>
      <c r="Y1632">
        <v>0.51200000000000001</v>
      </c>
    </row>
    <row r="1633" spans="1:25" x14ac:dyDescent="0.3">
      <c r="A1633" t="s">
        <v>6468</v>
      </c>
      <c r="B1633" t="s">
        <v>6469</v>
      </c>
      <c r="C1633" t="s">
        <v>6470</v>
      </c>
      <c r="D1633" s="1" t="str">
        <f t="shared" si="164"/>
        <v>21:1191</v>
      </c>
      <c r="E1633" s="1" t="str">
        <f t="shared" si="166"/>
        <v>21:0387</v>
      </c>
      <c r="F1633" t="s">
        <v>3081</v>
      </c>
      <c r="G1633" t="s">
        <v>6471</v>
      </c>
      <c r="I1633">
        <v>65.721301600000004</v>
      </c>
      <c r="J1633">
        <v>-88.227604200000002</v>
      </c>
      <c r="K1633" s="1" t="str">
        <f t="shared" si="165"/>
        <v>Till</v>
      </c>
      <c r="L1633" s="1" t="str">
        <f t="shared" si="167"/>
        <v>Grain Mount: 0.25 – 0.50 mm (carbon coated)</v>
      </c>
      <c r="M1633">
        <v>1</v>
      </c>
      <c r="N1633">
        <v>41.167999999999999</v>
      </c>
      <c r="O1633">
        <v>1E-3</v>
      </c>
      <c r="P1633">
        <v>1E-3</v>
      </c>
      <c r="R1633">
        <v>1E-3</v>
      </c>
      <c r="T1633">
        <v>49.366</v>
      </c>
      <c r="U1633">
        <v>1E-3</v>
      </c>
      <c r="V1633">
        <v>0.12</v>
      </c>
      <c r="W1633">
        <v>8.85</v>
      </c>
      <c r="X1633">
        <v>2.5000000000000001E-2</v>
      </c>
      <c r="Y1633">
        <v>0.54700000000000004</v>
      </c>
    </row>
    <row r="1634" spans="1:25" x14ac:dyDescent="0.3">
      <c r="A1634" t="s">
        <v>6472</v>
      </c>
      <c r="B1634" t="s">
        <v>6473</v>
      </c>
      <c r="C1634" t="s">
        <v>6474</v>
      </c>
      <c r="D1634" s="1" t="str">
        <f t="shared" si="164"/>
        <v>21:1191</v>
      </c>
      <c r="E1634" s="1" t="str">
        <f t="shared" si="166"/>
        <v>21:0387</v>
      </c>
      <c r="F1634" t="s">
        <v>3081</v>
      </c>
      <c r="G1634" t="s">
        <v>6475</v>
      </c>
      <c r="I1634">
        <v>65.721301600000004</v>
      </c>
      <c r="J1634">
        <v>-88.227604200000002</v>
      </c>
      <c r="K1634" s="1" t="str">
        <f t="shared" si="165"/>
        <v>Till</v>
      </c>
      <c r="L1634" s="1" t="str">
        <f t="shared" si="167"/>
        <v>Grain Mount: 0.25 – 0.50 mm (carbon coated)</v>
      </c>
      <c r="M1634">
        <v>1</v>
      </c>
      <c r="N1634">
        <v>41.048000000000002</v>
      </c>
      <c r="O1634">
        <v>5.0000000000000001E-3</v>
      </c>
      <c r="P1634">
        <v>1E-3</v>
      </c>
      <c r="R1634">
        <v>7.0000000000000001E-3</v>
      </c>
      <c r="T1634">
        <v>50.091999999999999</v>
      </c>
      <c r="U1634">
        <v>1E-3</v>
      </c>
      <c r="V1634">
        <v>0.13500000000000001</v>
      </c>
      <c r="W1634">
        <v>7.827</v>
      </c>
      <c r="X1634">
        <v>0.01</v>
      </c>
      <c r="Y1634">
        <v>0.44600000000000001</v>
      </c>
    </row>
    <row r="1635" spans="1:25" x14ac:dyDescent="0.3">
      <c r="A1635" t="s">
        <v>6476</v>
      </c>
      <c r="B1635" t="s">
        <v>6477</v>
      </c>
      <c r="C1635" t="s">
        <v>6478</v>
      </c>
      <c r="D1635" s="1" t="str">
        <f t="shared" si="164"/>
        <v>21:1191</v>
      </c>
      <c r="E1635" s="1" t="str">
        <f t="shared" si="166"/>
        <v>21:0387</v>
      </c>
      <c r="F1635" t="s">
        <v>3081</v>
      </c>
      <c r="G1635" t="s">
        <v>6479</v>
      </c>
      <c r="I1635">
        <v>65.721301600000004</v>
      </c>
      <c r="J1635">
        <v>-88.227604200000002</v>
      </c>
      <c r="K1635" s="1" t="str">
        <f t="shared" si="165"/>
        <v>Till</v>
      </c>
      <c r="L1635" s="1" t="str">
        <f t="shared" si="167"/>
        <v>Grain Mount: 0.25 – 0.50 mm (carbon coated)</v>
      </c>
      <c r="M1635">
        <v>1</v>
      </c>
      <c r="N1635">
        <v>41.113999999999997</v>
      </c>
      <c r="O1635">
        <v>3.0000000000000001E-3</v>
      </c>
      <c r="P1635">
        <v>1E-3</v>
      </c>
      <c r="R1635">
        <v>1E-3</v>
      </c>
      <c r="T1635">
        <v>50.456000000000003</v>
      </c>
      <c r="U1635">
        <v>1E-3</v>
      </c>
      <c r="V1635">
        <v>0.129</v>
      </c>
      <c r="W1635">
        <v>7.5949999999999998</v>
      </c>
      <c r="X1635">
        <v>1.7999999999999999E-2</v>
      </c>
      <c r="Y1635">
        <v>0.47599999999999998</v>
      </c>
    </row>
    <row r="1636" spans="1:25" x14ac:dyDescent="0.3">
      <c r="A1636" t="s">
        <v>6480</v>
      </c>
      <c r="B1636" t="s">
        <v>6481</v>
      </c>
      <c r="C1636" t="s">
        <v>6482</v>
      </c>
      <c r="D1636" s="1" t="str">
        <f t="shared" si="164"/>
        <v>21:1191</v>
      </c>
      <c r="E1636" s="1" t="str">
        <f t="shared" si="166"/>
        <v>21:0387</v>
      </c>
      <c r="F1636" t="s">
        <v>3081</v>
      </c>
      <c r="G1636" t="s">
        <v>6483</v>
      </c>
      <c r="I1636">
        <v>65.721301600000004</v>
      </c>
      <c r="J1636">
        <v>-88.227604200000002</v>
      </c>
      <c r="K1636" s="1" t="str">
        <f t="shared" si="165"/>
        <v>Till</v>
      </c>
      <c r="L1636" s="1" t="str">
        <f t="shared" si="167"/>
        <v>Grain Mount: 0.25 – 0.50 mm (carbon coated)</v>
      </c>
      <c r="M1636">
        <v>1</v>
      </c>
      <c r="N1636">
        <v>41.32</v>
      </c>
      <c r="O1636">
        <v>1E-3</v>
      </c>
      <c r="P1636">
        <v>1E-3</v>
      </c>
      <c r="R1636">
        <v>2E-3</v>
      </c>
      <c r="T1636">
        <v>49.72</v>
      </c>
      <c r="U1636">
        <v>6.0000000000000001E-3</v>
      </c>
      <c r="V1636">
        <v>0.107</v>
      </c>
      <c r="W1636">
        <v>8.4429999999999996</v>
      </c>
      <c r="X1636">
        <v>2.1999999999999999E-2</v>
      </c>
      <c r="Y1636">
        <v>0.51200000000000001</v>
      </c>
    </row>
    <row r="1637" spans="1:25" x14ac:dyDescent="0.3">
      <c r="A1637" t="s">
        <v>6484</v>
      </c>
      <c r="B1637" t="s">
        <v>6485</v>
      </c>
      <c r="C1637" t="s">
        <v>6486</v>
      </c>
      <c r="D1637" s="1" t="str">
        <f t="shared" si="164"/>
        <v>21:1191</v>
      </c>
      <c r="E1637" s="1" t="str">
        <f t="shared" si="166"/>
        <v>21:0387</v>
      </c>
      <c r="F1637" t="s">
        <v>3081</v>
      </c>
      <c r="G1637" t="s">
        <v>6487</v>
      </c>
      <c r="I1637">
        <v>65.721301600000004</v>
      </c>
      <c r="J1637">
        <v>-88.227604200000002</v>
      </c>
      <c r="K1637" s="1" t="str">
        <f t="shared" si="165"/>
        <v>Till</v>
      </c>
      <c r="L1637" s="1" t="str">
        <f t="shared" si="167"/>
        <v>Grain Mount: 0.25 – 0.50 mm (carbon coated)</v>
      </c>
      <c r="M1637">
        <v>1</v>
      </c>
      <c r="N1637">
        <v>41.000999999999998</v>
      </c>
      <c r="O1637">
        <v>1E-3</v>
      </c>
      <c r="P1637">
        <v>1E-3</v>
      </c>
      <c r="R1637">
        <v>2E-3</v>
      </c>
      <c r="T1637">
        <v>49.524999999999999</v>
      </c>
      <c r="U1637">
        <v>1E-3</v>
      </c>
      <c r="V1637">
        <v>0.125</v>
      </c>
      <c r="W1637">
        <v>8.6590000000000007</v>
      </c>
      <c r="X1637">
        <v>1.4999999999999999E-2</v>
      </c>
      <c r="Y1637">
        <v>0.495</v>
      </c>
    </row>
    <row r="1638" spans="1:25" x14ac:dyDescent="0.3">
      <c r="A1638" t="s">
        <v>6488</v>
      </c>
      <c r="B1638" t="s">
        <v>6489</v>
      </c>
      <c r="C1638" t="s">
        <v>6490</v>
      </c>
      <c r="D1638" s="1" t="str">
        <f t="shared" si="164"/>
        <v>21:1191</v>
      </c>
      <c r="E1638" s="1" t="str">
        <f t="shared" si="166"/>
        <v>21:0387</v>
      </c>
      <c r="F1638" t="s">
        <v>3081</v>
      </c>
      <c r="G1638" t="s">
        <v>6491</v>
      </c>
      <c r="I1638">
        <v>65.721301600000004</v>
      </c>
      <c r="J1638">
        <v>-88.227604200000002</v>
      </c>
      <c r="K1638" s="1" t="str">
        <f t="shared" si="165"/>
        <v>Till</v>
      </c>
      <c r="L1638" s="1" t="str">
        <f t="shared" si="167"/>
        <v>Grain Mount: 0.25 – 0.50 mm (carbon coated)</v>
      </c>
      <c r="M1638">
        <v>1</v>
      </c>
      <c r="N1638">
        <v>41.094000000000001</v>
      </c>
      <c r="O1638">
        <v>3.0000000000000001E-3</v>
      </c>
      <c r="P1638">
        <v>1E-3</v>
      </c>
      <c r="R1638">
        <v>1E-3</v>
      </c>
      <c r="T1638">
        <v>49.83</v>
      </c>
      <c r="U1638">
        <v>1E-3</v>
      </c>
      <c r="V1638">
        <v>0.13400000000000001</v>
      </c>
      <c r="W1638">
        <v>7.8230000000000004</v>
      </c>
      <c r="X1638">
        <v>1.6E-2</v>
      </c>
      <c r="Y1638">
        <v>0.47699999999999998</v>
      </c>
    </row>
    <row r="1639" spans="1:25" x14ac:dyDescent="0.3">
      <c r="A1639" t="s">
        <v>6492</v>
      </c>
      <c r="B1639" t="s">
        <v>6493</v>
      </c>
      <c r="C1639" t="s">
        <v>6494</v>
      </c>
      <c r="D1639" s="1" t="str">
        <f t="shared" si="164"/>
        <v>21:1191</v>
      </c>
      <c r="E1639" s="1" t="str">
        <f t="shared" si="166"/>
        <v>21:0387</v>
      </c>
      <c r="F1639" t="s">
        <v>3081</v>
      </c>
      <c r="G1639" t="s">
        <v>6495</v>
      </c>
      <c r="I1639">
        <v>65.721301600000004</v>
      </c>
      <c r="J1639">
        <v>-88.227604200000002</v>
      </c>
      <c r="K1639" s="1" t="str">
        <f t="shared" si="165"/>
        <v>Till</v>
      </c>
      <c r="L1639" s="1" t="str">
        <f t="shared" si="167"/>
        <v>Grain Mount: 0.25 – 0.50 mm (carbon coated)</v>
      </c>
      <c r="M1639">
        <v>1</v>
      </c>
      <c r="N1639">
        <v>40.658999999999999</v>
      </c>
      <c r="O1639">
        <v>4.0000000000000001E-3</v>
      </c>
      <c r="P1639">
        <v>2E-3</v>
      </c>
      <c r="R1639">
        <v>1E-3</v>
      </c>
      <c r="T1639">
        <v>48.051000000000002</v>
      </c>
      <c r="U1639">
        <v>3.0000000000000001E-3</v>
      </c>
      <c r="V1639">
        <v>0.152</v>
      </c>
      <c r="W1639">
        <v>10.455</v>
      </c>
      <c r="X1639">
        <v>0.02</v>
      </c>
      <c r="Y1639">
        <v>0.47699999999999998</v>
      </c>
    </row>
    <row r="1640" spans="1:25" x14ac:dyDescent="0.3">
      <c r="A1640" t="s">
        <v>6496</v>
      </c>
      <c r="B1640" t="s">
        <v>6497</v>
      </c>
      <c r="C1640" t="s">
        <v>6498</v>
      </c>
      <c r="D1640" s="1" t="str">
        <f t="shared" si="164"/>
        <v>21:1191</v>
      </c>
      <c r="E1640" s="1" t="str">
        <f t="shared" si="166"/>
        <v>21:0387</v>
      </c>
      <c r="F1640" t="s">
        <v>3081</v>
      </c>
      <c r="G1640" t="s">
        <v>6499</v>
      </c>
      <c r="I1640">
        <v>65.721301600000004</v>
      </c>
      <c r="J1640">
        <v>-88.227604200000002</v>
      </c>
      <c r="K1640" s="1" t="str">
        <f t="shared" si="165"/>
        <v>Till</v>
      </c>
      <c r="L1640" s="1" t="str">
        <f t="shared" si="167"/>
        <v>Grain Mount: 0.25 – 0.50 mm (carbon coated)</v>
      </c>
      <c r="M1640">
        <v>1</v>
      </c>
      <c r="N1640">
        <v>40.68</v>
      </c>
      <c r="O1640">
        <v>1E-3</v>
      </c>
      <c r="P1640">
        <v>1E-3</v>
      </c>
      <c r="R1640">
        <v>1E-3</v>
      </c>
      <c r="T1640">
        <v>49.058999999999997</v>
      </c>
      <c r="U1640">
        <v>1E-3</v>
      </c>
      <c r="V1640">
        <v>0.14399999999999999</v>
      </c>
      <c r="W1640">
        <v>9.3879999999999999</v>
      </c>
      <c r="X1640">
        <v>2.4E-2</v>
      </c>
      <c r="Y1640">
        <v>0.44</v>
      </c>
    </row>
    <row r="1641" spans="1:25" x14ac:dyDescent="0.3">
      <c r="A1641" t="s">
        <v>6500</v>
      </c>
      <c r="B1641" t="s">
        <v>6501</v>
      </c>
      <c r="C1641" t="s">
        <v>6502</v>
      </c>
      <c r="D1641" s="1" t="str">
        <f t="shared" si="164"/>
        <v>21:1191</v>
      </c>
      <c r="E1641" s="1" t="str">
        <f t="shared" si="166"/>
        <v>21:0387</v>
      </c>
      <c r="F1641" t="s">
        <v>3081</v>
      </c>
      <c r="G1641" t="s">
        <v>6503</v>
      </c>
      <c r="I1641">
        <v>65.721301600000004</v>
      </c>
      <c r="J1641">
        <v>-88.227604200000002</v>
      </c>
      <c r="K1641" s="1" t="str">
        <f t="shared" si="165"/>
        <v>Till</v>
      </c>
      <c r="L1641" s="1" t="str">
        <f t="shared" si="167"/>
        <v>Grain Mount: 0.25 – 0.50 mm (carbon coated)</v>
      </c>
      <c r="M1641">
        <v>1</v>
      </c>
      <c r="N1641">
        <v>41.04</v>
      </c>
      <c r="O1641">
        <v>1E-3</v>
      </c>
      <c r="P1641">
        <v>1E-3</v>
      </c>
      <c r="R1641">
        <v>5.0000000000000001E-3</v>
      </c>
      <c r="T1641">
        <v>49.9</v>
      </c>
      <c r="U1641">
        <v>1E-3</v>
      </c>
      <c r="V1641">
        <v>0.124</v>
      </c>
      <c r="W1641">
        <v>8.0719999999999992</v>
      </c>
      <c r="X1641">
        <v>2.5999999999999999E-2</v>
      </c>
      <c r="Y1641">
        <v>0.45600000000000002</v>
      </c>
    </row>
    <row r="1642" spans="1:25" x14ac:dyDescent="0.3">
      <c r="A1642" t="s">
        <v>6504</v>
      </c>
      <c r="B1642" t="s">
        <v>6505</v>
      </c>
      <c r="C1642" t="s">
        <v>6506</v>
      </c>
      <c r="D1642" s="1" t="str">
        <f t="shared" si="164"/>
        <v>21:1191</v>
      </c>
      <c r="E1642" s="1" t="str">
        <f t="shared" si="166"/>
        <v>21:0387</v>
      </c>
      <c r="F1642" t="s">
        <v>3081</v>
      </c>
      <c r="G1642" t="s">
        <v>6507</v>
      </c>
      <c r="I1642">
        <v>65.721301600000004</v>
      </c>
      <c r="J1642">
        <v>-88.227604200000002</v>
      </c>
      <c r="K1642" s="1" t="str">
        <f t="shared" si="165"/>
        <v>Till</v>
      </c>
      <c r="L1642" s="1" t="str">
        <f t="shared" si="167"/>
        <v>Grain Mount: 0.25 – 0.50 mm (carbon coated)</v>
      </c>
      <c r="M1642">
        <v>1</v>
      </c>
      <c r="N1642">
        <v>41.317</v>
      </c>
      <c r="O1642">
        <v>1E-3</v>
      </c>
      <c r="P1642">
        <v>1E-3</v>
      </c>
      <c r="R1642">
        <v>1E-3</v>
      </c>
      <c r="T1642">
        <v>50.076999999999998</v>
      </c>
      <c r="U1642">
        <v>1E-3</v>
      </c>
      <c r="V1642">
        <v>0.128</v>
      </c>
      <c r="W1642">
        <v>7.8789999999999996</v>
      </c>
      <c r="X1642">
        <v>2.1000000000000001E-2</v>
      </c>
      <c r="Y1642">
        <v>0.441</v>
      </c>
    </row>
    <row r="1643" spans="1:25" x14ac:dyDescent="0.3">
      <c r="A1643" t="s">
        <v>6508</v>
      </c>
      <c r="B1643" t="s">
        <v>6509</v>
      </c>
      <c r="C1643" t="s">
        <v>6510</v>
      </c>
      <c r="D1643" s="1" t="str">
        <f t="shared" si="164"/>
        <v>21:1191</v>
      </c>
      <c r="E1643" s="1" t="str">
        <f t="shared" si="166"/>
        <v>21:0387</v>
      </c>
      <c r="F1643" t="s">
        <v>3081</v>
      </c>
      <c r="G1643" t="s">
        <v>6511</v>
      </c>
      <c r="I1643">
        <v>65.721301600000004</v>
      </c>
      <c r="J1643">
        <v>-88.227604200000002</v>
      </c>
      <c r="K1643" s="1" t="str">
        <f t="shared" si="165"/>
        <v>Till</v>
      </c>
      <c r="L1643" s="1" t="str">
        <f t="shared" si="167"/>
        <v>Grain Mount: 0.25 – 0.50 mm (carbon coated)</v>
      </c>
      <c r="M1643">
        <v>1</v>
      </c>
      <c r="N1643">
        <v>41.000999999999998</v>
      </c>
      <c r="O1643">
        <v>1E-3</v>
      </c>
      <c r="P1643">
        <v>1E-3</v>
      </c>
      <c r="R1643">
        <v>1E-3</v>
      </c>
      <c r="T1643">
        <v>49.558</v>
      </c>
      <c r="U1643">
        <v>3.0000000000000001E-3</v>
      </c>
      <c r="V1643">
        <v>0.129</v>
      </c>
      <c r="W1643">
        <v>8.8919999999999995</v>
      </c>
      <c r="X1643">
        <v>1.9E-2</v>
      </c>
      <c r="Y1643">
        <v>0.47799999999999998</v>
      </c>
    </row>
    <row r="1644" spans="1:25" x14ac:dyDescent="0.3">
      <c r="A1644" t="s">
        <v>6512</v>
      </c>
      <c r="B1644" t="s">
        <v>6513</v>
      </c>
      <c r="C1644" t="s">
        <v>6514</v>
      </c>
      <c r="D1644" s="1" t="str">
        <f t="shared" si="164"/>
        <v>21:1191</v>
      </c>
      <c r="E1644" s="1" t="str">
        <f t="shared" si="166"/>
        <v>21:0387</v>
      </c>
      <c r="F1644" t="s">
        <v>3094</v>
      </c>
      <c r="G1644" t="s">
        <v>6515</v>
      </c>
      <c r="I1644">
        <v>65.584345900000002</v>
      </c>
      <c r="J1644">
        <v>-88.339836500000004</v>
      </c>
      <c r="K1644" s="1" t="str">
        <f t="shared" si="165"/>
        <v>Till</v>
      </c>
      <c r="L1644" s="1" t="str">
        <f t="shared" si="167"/>
        <v>Grain Mount: 0.25 – 0.50 mm (carbon coated)</v>
      </c>
      <c r="M1644">
        <v>1</v>
      </c>
      <c r="N1644">
        <v>40.393999999999998</v>
      </c>
      <c r="O1644">
        <v>1E-3</v>
      </c>
      <c r="P1644">
        <v>1E-3</v>
      </c>
      <c r="R1644">
        <v>6.0000000000000001E-3</v>
      </c>
      <c r="T1644">
        <v>46.698999999999998</v>
      </c>
      <c r="U1644">
        <v>1E-3</v>
      </c>
      <c r="V1644">
        <v>0.40400000000000003</v>
      </c>
      <c r="W1644">
        <v>12.032</v>
      </c>
      <c r="X1644">
        <v>2.9000000000000001E-2</v>
      </c>
      <c r="Y1644">
        <v>0.28399999999999997</v>
      </c>
    </row>
    <row r="1645" spans="1:25" x14ac:dyDescent="0.3">
      <c r="A1645" t="s">
        <v>6516</v>
      </c>
      <c r="B1645" t="s">
        <v>6517</v>
      </c>
      <c r="C1645" t="s">
        <v>6518</v>
      </c>
      <c r="D1645" s="1" t="str">
        <f t="shared" si="164"/>
        <v>21:1191</v>
      </c>
      <c r="E1645" s="1" t="str">
        <f t="shared" si="166"/>
        <v>21:0387</v>
      </c>
      <c r="F1645" t="s">
        <v>3094</v>
      </c>
      <c r="G1645" t="s">
        <v>6519</v>
      </c>
      <c r="I1645">
        <v>65.584345900000002</v>
      </c>
      <c r="J1645">
        <v>-88.339836500000004</v>
      </c>
      <c r="K1645" s="1" t="str">
        <f t="shared" si="165"/>
        <v>Till</v>
      </c>
      <c r="L1645" s="1" t="str">
        <f t="shared" si="167"/>
        <v>Grain Mount: 0.25 – 0.50 mm (carbon coated)</v>
      </c>
      <c r="M1645">
        <v>1</v>
      </c>
      <c r="N1645">
        <v>39.820999999999998</v>
      </c>
      <c r="O1645">
        <v>1E-3</v>
      </c>
      <c r="P1645">
        <v>1E-3</v>
      </c>
      <c r="R1645">
        <v>1E-3</v>
      </c>
      <c r="T1645">
        <v>43.969000000000001</v>
      </c>
      <c r="U1645">
        <v>3.0000000000000001E-3</v>
      </c>
      <c r="V1645">
        <v>0.35099999999999998</v>
      </c>
      <c r="W1645">
        <v>15.81</v>
      </c>
      <c r="X1645">
        <v>2.4E-2</v>
      </c>
      <c r="Y1645">
        <v>0.13500000000000001</v>
      </c>
    </row>
    <row r="1646" spans="1:25" x14ac:dyDescent="0.3">
      <c r="A1646" t="s">
        <v>6520</v>
      </c>
      <c r="B1646" t="s">
        <v>6521</v>
      </c>
      <c r="C1646" t="s">
        <v>6522</v>
      </c>
      <c r="D1646" s="1" t="str">
        <f t="shared" si="164"/>
        <v>21:1191</v>
      </c>
      <c r="E1646" s="1" t="str">
        <f t="shared" si="166"/>
        <v>21:0387</v>
      </c>
      <c r="F1646" t="s">
        <v>3094</v>
      </c>
      <c r="G1646" t="s">
        <v>6523</v>
      </c>
      <c r="I1646">
        <v>65.584345900000002</v>
      </c>
      <c r="J1646">
        <v>-88.339836500000004</v>
      </c>
      <c r="K1646" s="1" t="str">
        <f t="shared" si="165"/>
        <v>Till</v>
      </c>
      <c r="L1646" s="1" t="str">
        <f t="shared" si="167"/>
        <v>Grain Mount: 0.25 – 0.50 mm (carbon coated)</v>
      </c>
      <c r="M1646">
        <v>1</v>
      </c>
      <c r="N1646">
        <v>40.933999999999997</v>
      </c>
      <c r="O1646">
        <v>6.0000000000000001E-3</v>
      </c>
      <c r="P1646">
        <v>1E-3</v>
      </c>
      <c r="R1646">
        <v>1E-3</v>
      </c>
      <c r="T1646">
        <v>48.923999999999999</v>
      </c>
      <c r="U1646">
        <v>1.4999999999999999E-2</v>
      </c>
      <c r="V1646">
        <v>0.85299999999999998</v>
      </c>
      <c r="W1646">
        <v>9.3719999999999999</v>
      </c>
      <c r="X1646">
        <v>3.0000000000000001E-3</v>
      </c>
      <c r="Y1646">
        <v>1.0999999999999999E-2</v>
      </c>
    </row>
    <row r="1647" spans="1:25" x14ac:dyDescent="0.3">
      <c r="A1647" t="s">
        <v>6524</v>
      </c>
      <c r="B1647" t="s">
        <v>6525</v>
      </c>
      <c r="C1647" t="s">
        <v>6526</v>
      </c>
      <c r="D1647" s="1" t="str">
        <f t="shared" si="164"/>
        <v>21:1191</v>
      </c>
      <c r="E1647" s="1" t="str">
        <f t="shared" si="166"/>
        <v>21:0387</v>
      </c>
      <c r="F1647" t="s">
        <v>3094</v>
      </c>
      <c r="G1647" t="s">
        <v>6527</v>
      </c>
      <c r="I1647">
        <v>65.584345900000002</v>
      </c>
      <c r="J1647">
        <v>-88.339836500000004</v>
      </c>
      <c r="K1647" s="1" t="str">
        <f t="shared" si="165"/>
        <v>Till</v>
      </c>
      <c r="L1647" s="1" t="str">
        <f t="shared" si="167"/>
        <v>Grain Mount: 0.25 – 0.50 mm (carbon coated)</v>
      </c>
      <c r="M1647">
        <v>1</v>
      </c>
      <c r="N1647">
        <v>40.802999999999997</v>
      </c>
      <c r="O1647">
        <v>1E-3</v>
      </c>
      <c r="P1647">
        <v>1E-3</v>
      </c>
      <c r="R1647">
        <v>1E-3</v>
      </c>
      <c r="T1647">
        <v>48.286000000000001</v>
      </c>
      <c r="U1647">
        <v>3.0000000000000001E-3</v>
      </c>
      <c r="V1647">
        <v>0.215</v>
      </c>
      <c r="W1647">
        <v>10.182</v>
      </c>
      <c r="X1647">
        <v>0.01</v>
      </c>
      <c r="Y1647">
        <v>0.42199999999999999</v>
      </c>
    </row>
    <row r="1648" spans="1:25" x14ac:dyDescent="0.3">
      <c r="A1648" t="s">
        <v>6528</v>
      </c>
      <c r="B1648" t="s">
        <v>6529</v>
      </c>
      <c r="C1648" t="s">
        <v>6530</v>
      </c>
      <c r="D1648" s="1" t="str">
        <f t="shared" si="164"/>
        <v>21:1191</v>
      </c>
      <c r="E1648" s="1" t="str">
        <f t="shared" si="166"/>
        <v>21:0387</v>
      </c>
      <c r="F1648" t="s">
        <v>3094</v>
      </c>
      <c r="G1648" t="s">
        <v>6531</v>
      </c>
      <c r="I1648">
        <v>65.584345900000002</v>
      </c>
      <c r="J1648">
        <v>-88.339836500000004</v>
      </c>
      <c r="K1648" s="1" t="str">
        <f t="shared" si="165"/>
        <v>Till</v>
      </c>
      <c r="L1648" s="1" t="str">
        <f t="shared" ref="L1648:L1664" si="168">HYPERLINK("http://geochem.nrcan.gc.ca/cdogs/content/kwd/kwd080107_e.htm", "Grain Mount: 0.25 – 0.50 mm (carbon coated)")</f>
        <v>Grain Mount: 0.25 – 0.50 mm (carbon coated)</v>
      </c>
      <c r="M1648">
        <v>1</v>
      </c>
      <c r="N1648">
        <v>40.218000000000004</v>
      </c>
      <c r="O1648">
        <v>2E-3</v>
      </c>
      <c r="P1648">
        <v>1E-3</v>
      </c>
      <c r="R1648">
        <v>1E-3</v>
      </c>
      <c r="T1648">
        <v>46.731999999999999</v>
      </c>
      <c r="U1648">
        <v>5.0000000000000001E-3</v>
      </c>
      <c r="V1648">
        <v>0.217</v>
      </c>
      <c r="W1648">
        <v>12.528</v>
      </c>
      <c r="X1648">
        <v>2.5999999999999999E-2</v>
      </c>
      <c r="Y1648">
        <v>0.36899999999999999</v>
      </c>
    </row>
    <row r="1649" spans="1:25" x14ac:dyDescent="0.3">
      <c r="A1649" t="s">
        <v>6532</v>
      </c>
      <c r="B1649" t="s">
        <v>6533</v>
      </c>
      <c r="C1649" t="s">
        <v>6534</v>
      </c>
      <c r="D1649" s="1" t="str">
        <f t="shared" si="164"/>
        <v>21:1191</v>
      </c>
      <c r="E1649" s="1" t="str">
        <f t="shared" si="166"/>
        <v>21:0387</v>
      </c>
      <c r="F1649" t="s">
        <v>3094</v>
      </c>
      <c r="G1649" t="s">
        <v>6535</v>
      </c>
      <c r="I1649">
        <v>65.584345900000002</v>
      </c>
      <c r="J1649">
        <v>-88.339836500000004</v>
      </c>
      <c r="K1649" s="1" t="str">
        <f t="shared" si="165"/>
        <v>Till</v>
      </c>
      <c r="L1649" s="1" t="str">
        <f t="shared" si="168"/>
        <v>Grain Mount: 0.25 – 0.50 mm (carbon coated)</v>
      </c>
      <c r="M1649">
        <v>1</v>
      </c>
      <c r="N1649">
        <v>40.677999999999997</v>
      </c>
      <c r="O1649">
        <v>1E-3</v>
      </c>
      <c r="P1649">
        <v>1E-3</v>
      </c>
      <c r="R1649">
        <v>2E-3</v>
      </c>
      <c r="T1649">
        <v>48.05</v>
      </c>
      <c r="U1649">
        <v>1E-3</v>
      </c>
      <c r="V1649">
        <v>0.248</v>
      </c>
      <c r="W1649">
        <v>10.949</v>
      </c>
      <c r="X1649">
        <v>0.02</v>
      </c>
      <c r="Y1649">
        <v>0.33800000000000002</v>
      </c>
    </row>
    <row r="1650" spans="1:25" x14ac:dyDescent="0.3">
      <c r="A1650" t="s">
        <v>6536</v>
      </c>
      <c r="B1650" t="s">
        <v>6537</v>
      </c>
      <c r="C1650" t="s">
        <v>6538</v>
      </c>
      <c r="D1650" s="1" t="str">
        <f t="shared" si="164"/>
        <v>21:1191</v>
      </c>
      <c r="E1650" s="1" t="str">
        <f t="shared" si="166"/>
        <v>21:0387</v>
      </c>
      <c r="F1650" t="s">
        <v>3094</v>
      </c>
      <c r="G1650" t="s">
        <v>6539</v>
      </c>
      <c r="I1650">
        <v>65.584345900000002</v>
      </c>
      <c r="J1650">
        <v>-88.339836500000004</v>
      </c>
      <c r="K1650" s="1" t="str">
        <f t="shared" si="165"/>
        <v>Till</v>
      </c>
      <c r="L1650" s="1" t="str">
        <f t="shared" si="168"/>
        <v>Grain Mount: 0.25 – 0.50 mm (carbon coated)</v>
      </c>
      <c r="M1650">
        <v>1</v>
      </c>
      <c r="N1650">
        <v>39.962000000000003</v>
      </c>
      <c r="O1650">
        <v>3.0000000000000001E-3</v>
      </c>
      <c r="P1650">
        <v>1E-3</v>
      </c>
      <c r="R1650">
        <v>4.0000000000000001E-3</v>
      </c>
      <c r="T1650">
        <v>44.542999999999999</v>
      </c>
      <c r="U1650">
        <v>3.0000000000000001E-3</v>
      </c>
      <c r="V1650">
        <v>0.36299999999999999</v>
      </c>
      <c r="W1650">
        <v>14.625</v>
      </c>
      <c r="X1650">
        <v>0.03</v>
      </c>
      <c r="Y1650">
        <v>0.42799999999999999</v>
      </c>
    </row>
    <row r="1651" spans="1:25" x14ac:dyDescent="0.3">
      <c r="A1651" t="s">
        <v>6540</v>
      </c>
      <c r="B1651" t="s">
        <v>6541</v>
      </c>
      <c r="C1651" t="s">
        <v>6542</v>
      </c>
      <c r="D1651" s="1" t="str">
        <f t="shared" ref="D1651:D1714" si="169">HYPERLINK("http://geochem.nrcan.gc.ca/cdogs/content/bdl/bdl211191_e.htm", "21:1191")</f>
        <v>21:1191</v>
      </c>
      <c r="E1651" s="1" t="str">
        <f t="shared" si="166"/>
        <v>21:0387</v>
      </c>
      <c r="F1651" t="s">
        <v>3094</v>
      </c>
      <c r="G1651" t="s">
        <v>6543</v>
      </c>
      <c r="I1651">
        <v>65.584345900000002</v>
      </c>
      <c r="J1651">
        <v>-88.339836500000004</v>
      </c>
      <c r="K1651" s="1" t="str">
        <f t="shared" ref="K1651:K1714" si="170">HYPERLINK("http://geochem.nrcan.gc.ca/cdogs/content/kwd/kwd020044_e.htm", "Till")</f>
        <v>Till</v>
      </c>
      <c r="L1651" s="1" t="str">
        <f t="shared" si="168"/>
        <v>Grain Mount: 0.25 – 0.50 mm (carbon coated)</v>
      </c>
      <c r="M1651">
        <v>1</v>
      </c>
      <c r="N1651">
        <v>40.298000000000002</v>
      </c>
      <c r="O1651">
        <v>1.0999999999999999E-2</v>
      </c>
      <c r="P1651">
        <v>1E-3</v>
      </c>
      <c r="R1651">
        <v>7.0000000000000001E-3</v>
      </c>
      <c r="T1651">
        <v>46.14</v>
      </c>
      <c r="U1651">
        <v>1E-3</v>
      </c>
      <c r="V1651">
        <v>0.219</v>
      </c>
      <c r="W1651">
        <v>13.215</v>
      </c>
      <c r="X1651">
        <v>2.1000000000000001E-2</v>
      </c>
      <c r="Y1651">
        <v>0.27</v>
      </c>
    </row>
    <row r="1652" spans="1:25" x14ac:dyDescent="0.3">
      <c r="A1652" t="s">
        <v>6544</v>
      </c>
      <c r="B1652" t="s">
        <v>6545</v>
      </c>
      <c r="C1652" t="s">
        <v>6546</v>
      </c>
      <c r="D1652" s="1" t="str">
        <f t="shared" si="169"/>
        <v>21:1191</v>
      </c>
      <c r="E1652" s="1" t="str">
        <f t="shared" si="166"/>
        <v>21:0387</v>
      </c>
      <c r="F1652" t="s">
        <v>3094</v>
      </c>
      <c r="G1652" t="s">
        <v>6547</v>
      </c>
      <c r="I1652">
        <v>65.584345900000002</v>
      </c>
      <c r="J1652">
        <v>-88.339836500000004</v>
      </c>
      <c r="K1652" s="1" t="str">
        <f t="shared" si="170"/>
        <v>Till</v>
      </c>
      <c r="L1652" s="1" t="str">
        <f t="shared" si="168"/>
        <v>Grain Mount: 0.25 – 0.50 mm (carbon coated)</v>
      </c>
      <c r="M1652">
        <v>1</v>
      </c>
      <c r="N1652">
        <v>40.433</v>
      </c>
      <c r="O1652">
        <v>2E-3</v>
      </c>
      <c r="P1652">
        <v>1E-3</v>
      </c>
      <c r="R1652">
        <v>1E-3</v>
      </c>
      <c r="T1652">
        <v>46.204999999999998</v>
      </c>
      <c r="U1652">
        <v>1E-3</v>
      </c>
      <c r="V1652">
        <v>0.29899999999999999</v>
      </c>
      <c r="W1652">
        <v>12.621</v>
      </c>
      <c r="X1652">
        <v>2.1999999999999999E-2</v>
      </c>
      <c r="Y1652">
        <v>0.41699999999999998</v>
      </c>
    </row>
    <row r="1653" spans="1:25" x14ac:dyDescent="0.3">
      <c r="A1653" t="s">
        <v>6548</v>
      </c>
      <c r="B1653" t="s">
        <v>6549</v>
      </c>
      <c r="C1653" t="s">
        <v>6550</v>
      </c>
      <c r="D1653" s="1" t="str">
        <f t="shared" si="169"/>
        <v>21:1191</v>
      </c>
      <c r="E1653" s="1" t="str">
        <f t="shared" si="166"/>
        <v>21:0387</v>
      </c>
      <c r="F1653" t="s">
        <v>3094</v>
      </c>
      <c r="G1653" t="s">
        <v>6551</v>
      </c>
      <c r="I1653">
        <v>65.584345900000002</v>
      </c>
      <c r="J1653">
        <v>-88.339836500000004</v>
      </c>
      <c r="K1653" s="1" t="str">
        <f t="shared" si="170"/>
        <v>Till</v>
      </c>
      <c r="L1653" s="1" t="str">
        <f t="shared" si="168"/>
        <v>Grain Mount: 0.25 – 0.50 mm (carbon coated)</v>
      </c>
      <c r="M1653">
        <v>1</v>
      </c>
      <c r="N1653">
        <v>41.033999999999999</v>
      </c>
      <c r="O1653">
        <v>4.0000000000000001E-3</v>
      </c>
      <c r="P1653">
        <v>1E-3</v>
      </c>
      <c r="R1653">
        <v>2E-3</v>
      </c>
      <c r="T1653">
        <v>49.088000000000001</v>
      </c>
      <c r="U1653">
        <v>1E-3</v>
      </c>
      <c r="V1653">
        <v>0.191</v>
      </c>
      <c r="W1653">
        <v>9.6170000000000009</v>
      </c>
      <c r="X1653">
        <v>0.02</v>
      </c>
      <c r="Y1653">
        <v>0.36499999999999999</v>
      </c>
    </row>
    <row r="1654" spans="1:25" x14ac:dyDescent="0.3">
      <c r="A1654" t="s">
        <v>6552</v>
      </c>
      <c r="B1654" t="s">
        <v>6553</v>
      </c>
      <c r="C1654" t="s">
        <v>6554</v>
      </c>
      <c r="D1654" s="1" t="str">
        <f t="shared" si="169"/>
        <v>21:1191</v>
      </c>
      <c r="E1654" s="1" t="str">
        <f t="shared" si="166"/>
        <v>21:0387</v>
      </c>
      <c r="F1654" t="s">
        <v>3094</v>
      </c>
      <c r="G1654" t="s">
        <v>6555</v>
      </c>
      <c r="I1654">
        <v>65.584345900000002</v>
      </c>
      <c r="J1654">
        <v>-88.339836500000004</v>
      </c>
      <c r="K1654" s="1" t="str">
        <f t="shared" si="170"/>
        <v>Till</v>
      </c>
      <c r="L1654" s="1" t="str">
        <f t="shared" si="168"/>
        <v>Grain Mount: 0.25 – 0.50 mm (carbon coated)</v>
      </c>
      <c r="M1654">
        <v>1</v>
      </c>
      <c r="N1654">
        <v>40.323999999999998</v>
      </c>
      <c r="O1654">
        <v>7.0000000000000001E-3</v>
      </c>
      <c r="P1654">
        <v>1E-3</v>
      </c>
      <c r="R1654">
        <v>1E-3</v>
      </c>
      <c r="T1654">
        <v>46.494</v>
      </c>
      <c r="U1654">
        <v>1E-3</v>
      </c>
      <c r="V1654">
        <v>0.34200000000000003</v>
      </c>
      <c r="W1654">
        <v>12.268000000000001</v>
      </c>
      <c r="X1654">
        <v>2.5999999999999999E-2</v>
      </c>
      <c r="Y1654">
        <v>0.42899999999999999</v>
      </c>
    </row>
    <row r="1655" spans="1:25" x14ac:dyDescent="0.3">
      <c r="A1655" t="s">
        <v>6556</v>
      </c>
      <c r="B1655" t="s">
        <v>6557</v>
      </c>
      <c r="C1655" t="s">
        <v>6558</v>
      </c>
      <c r="D1655" s="1" t="str">
        <f t="shared" si="169"/>
        <v>21:1191</v>
      </c>
      <c r="E1655" s="1" t="str">
        <f t="shared" ref="E1655:E1718" si="171">HYPERLINK("http://geochem.nrcan.gc.ca/cdogs/content/svy/svy210387_e.htm", "21:0387")</f>
        <v>21:0387</v>
      </c>
      <c r="F1655" t="s">
        <v>3094</v>
      </c>
      <c r="G1655" t="s">
        <v>6559</v>
      </c>
      <c r="I1655">
        <v>65.584345900000002</v>
      </c>
      <c r="J1655">
        <v>-88.339836500000004</v>
      </c>
      <c r="K1655" s="1" t="str">
        <f t="shared" si="170"/>
        <v>Till</v>
      </c>
      <c r="L1655" s="1" t="str">
        <f t="shared" si="168"/>
        <v>Grain Mount: 0.25 – 0.50 mm (carbon coated)</v>
      </c>
      <c r="M1655">
        <v>1</v>
      </c>
      <c r="N1655">
        <v>40.244999999999997</v>
      </c>
      <c r="O1655">
        <v>1E-3</v>
      </c>
      <c r="P1655">
        <v>1E-3</v>
      </c>
      <c r="R1655">
        <v>1E-3</v>
      </c>
      <c r="T1655">
        <v>45.813000000000002</v>
      </c>
      <c r="U1655">
        <v>1E-3</v>
      </c>
      <c r="V1655">
        <v>0.22500000000000001</v>
      </c>
      <c r="W1655">
        <v>13.663</v>
      </c>
      <c r="X1655">
        <v>2.1999999999999999E-2</v>
      </c>
      <c r="Y1655">
        <v>0.41899999999999998</v>
      </c>
    </row>
    <row r="1656" spans="1:25" x14ac:dyDescent="0.3">
      <c r="A1656" t="s">
        <v>6560</v>
      </c>
      <c r="B1656" t="s">
        <v>6561</v>
      </c>
      <c r="C1656" t="s">
        <v>6562</v>
      </c>
      <c r="D1656" s="1" t="str">
        <f t="shared" si="169"/>
        <v>21:1191</v>
      </c>
      <c r="E1656" s="1" t="str">
        <f t="shared" si="171"/>
        <v>21:0387</v>
      </c>
      <c r="F1656" t="s">
        <v>3094</v>
      </c>
      <c r="G1656" t="s">
        <v>6563</v>
      </c>
      <c r="I1656">
        <v>65.584345900000002</v>
      </c>
      <c r="J1656">
        <v>-88.339836500000004</v>
      </c>
      <c r="K1656" s="1" t="str">
        <f t="shared" si="170"/>
        <v>Till</v>
      </c>
      <c r="L1656" s="1" t="str">
        <f t="shared" si="168"/>
        <v>Grain Mount: 0.25 – 0.50 mm (carbon coated)</v>
      </c>
      <c r="M1656">
        <v>1</v>
      </c>
      <c r="N1656">
        <v>40.14</v>
      </c>
      <c r="O1656">
        <v>4.0000000000000001E-3</v>
      </c>
      <c r="P1656">
        <v>1E-3</v>
      </c>
      <c r="R1656">
        <v>4.0000000000000001E-3</v>
      </c>
      <c r="T1656">
        <v>45.585000000000001</v>
      </c>
      <c r="U1656">
        <v>1E-3</v>
      </c>
      <c r="V1656">
        <v>0.222</v>
      </c>
      <c r="W1656">
        <v>13.919</v>
      </c>
      <c r="X1656">
        <v>1.7999999999999999E-2</v>
      </c>
      <c r="Y1656">
        <v>0.23100000000000001</v>
      </c>
    </row>
    <row r="1657" spans="1:25" x14ac:dyDescent="0.3">
      <c r="A1657" t="s">
        <v>6564</v>
      </c>
      <c r="B1657" t="s">
        <v>6565</v>
      </c>
      <c r="C1657" t="s">
        <v>6566</v>
      </c>
      <c r="D1657" s="1" t="str">
        <f t="shared" si="169"/>
        <v>21:1191</v>
      </c>
      <c r="E1657" s="1" t="str">
        <f t="shared" si="171"/>
        <v>21:0387</v>
      </c>
      <c r="F1657" t="s">
        <v>3094</v>
      </c>
      <c r="G1657" t="s">
        <v>6567</v>
      </c>
      <c r="I1657">
        <v>65.584345900000002</v>
      </c>
      <c r="J1657">
        <v>-88.339836500000004</v>
      </c>
      <c r="K1657" s="1" t="str">
        <f t="shared" si="170"/>
        <v>Till</v>
      </c>
      <c r="L1657" s="1" t="str">
        <f t="shared" si="168"/>
        <v>Grain Mount: 0.25 – 0.50 mm (carbon coated)</v>
      </c>
      <c r="M1657">
        <v>1</v>
      </c>
      <c r="N1657">
        <v>40.347999999999999</v>
      </c>
      <c r="O1657">
        <v>0.01</v>
      </c>
      <c r="P1657">
        <v>1E-3</v>
      </c>
      <c r="R1657">
        <v>1E-3</v>
      </c>
      <c r="T1657">
        <v>46.371000000000002</v>
      </c>
      <c r="U1657">
        <v>1E-3</v>
      </c>
      <c r="V1657">
        <v>0.28100000000000003</v>
      </c>
      <c r="W1657">
        <v>12.875999999999999</v>
      </c>
      <c r="X1657">
        <v>2.5999999999999999E-2</v>
      </c>
      <c r="Y1657">
        <v>0.32500000000000001</v>
      </c>
    </row>
    <row r="1658" spans="1:25" x14ac:dyDescent="0.3">
      <c r="A1658" t="s">
        <v>6568</v>
      </c>
      <c r="B1658" t="s">
        <v>6569</v>
      </c>
      <c r="C1658" t="s">
        <v>6570</v>
      </c>
      <c r="D1658" s="1" t="str">
        <f t="shared" si="169"/>
        <v>21:1191</v>
      </c>
      <c r="E1658" s="1" t="str">
        <f t="shared" si="171"/>
        <v>21:0387</v>
      </c>
      <c r="F1658" t="s">
        <v>3094</v>
      </c>
      <c r="G1658" t="s">
        <v>6571</v>
      </c>
      <c r="I1658">
        <v>65.584345900000002</v>
      </c>
      <c r="J1658">
        <v>-88.339836500000004</v>
      </c>
      <c r="K1658" s="1" t="str">
        <f t="shared" si="170"/>
        <v>Till</v>
      </c>
      <c r="L1658" s="1" t="str">
        <f t="shared" si="168"/>
        <v>Grain Mount: 0.25 – 0.50 mm (carbon coated)</v>
      </c>
      <c r="M1658">
        <v>1</v>
      </c>
      <c r="N1658">
        <v>40.46</v>
      </c>
      <c r="O1658">
        <v>1E-3</v>
      </c>
      <c r="P1658">
        <v>1E-3</v>
      </c>
      <c r="R1658">
        <v>4.0000000000000001E-3</v>
      </c>
      <c r="T1658">
        <v>45.454000000000001</v>
      </c>
      <c r="U1658">
        <v>4.0000000000000001E-3</v>
      </c>
      <c r="V1658">
        <v>0.22900000000000001</v>
      </c>
      <c r="W1658">
        <v>13.699</v>
      </c>
      <c r="X1658">
        <v>2.5999999999999999E-2</v>
      </c>
      <c r="Y1658">
        <v>0.42199999999999999</v>
      </c>
    </row>
    <row r="1659" spans="1:25" x14ac:dyDescent="0.3">
      <c r="A1659" t="s">
        <v>6572</v>
      </c>
      <c r="B1659" t="s">
        <v>6573</v>
      </c>
      <c r="C1659" t="s">
        <v>6574</v>
      </c>
      <c r="D1659" s="1" t="str">
        <f t="shared" si="169"/>
        <v>21:1191</v>
      </c>
      <c r="E1659" s="1" t="str">
        <f t="shared" si="171"/>
        <v>21:0387</v>
      </c>
      <c r="F1659" t="s">
        <v>3094</v>
      </c>
      <c r="G1659" t="s">
        <v>6575</v>
      </c>
      <c r="I1659">
        <v>65.584345900000002</v>
      </c>
      <c r="J1659">
        <v>-88.339836500000004</v>
      </c>
      <c r="K1659" s="1" t="str">
        <f t="shared" si="170"/>
        <v>Till</v>
      </c>
      <c r="L1659" s="1" t="str">
        <f t="shared" si="168"/>
        <v>Grain Mount: 0.25 – 0.50 mm (carbon coated)</v>
      </c>
      <c r="M1659">
        <v>1</v>
      </c>
      <c r="N1659">
        <v>40.186999999999998</v>
      </c>
      <c r="O1659">
        <v>1E-3</v>
      </c>
      <c r="P1659">
        <v>1E-3</v>
      </c>
      <c r="R1659">
        <v>1E-3</v>
      </c>
      <c r="T1659">
        <v>45.784999999999997</v>
      </c>
      <c r="U1659">
        <v>1E-3</v>
      </c>
      <c r="V1659">
        <v>0.23200000000000001</v>
      </c>
      <c r="W1659">
        <v>13.574999999999999</v>
      </c>
      <c r="X1659">
        <v>1.7999999999999999E-2</v>
      </c>
      <c r="Y1659">
        <v>0.41199999999999998</v>
      </c>
    </row>
    <row r="1660" spans="1:25" x14ac:dyDescent="0.3">
      <c r="A1660" t="s">
        <v>6576</v>
      </c>
      <c r="B1660" t="s">
        <v>6577</v>
      </c>
      <c r="C1660" t="s">
        <v>6578</v>
      </c>
      <c r="D1660" s="1" t="str">
        <f t="shared" si="169"/>
        <v>21:1191</v>
      </c>
      <c r="E1660" s="1" t="str">
        <f t="shared" si="171"/>
        <v>21:0387</v>
      </c>
      <c r="F1660" t="s">
        <v>3094</v>
      </c>
      <c r="G1660" t="s">
        <v>6579</v>
      </c>
      <c r="I1660">
        <v>65.584345900000002</v>
      </c>
      <c r="J1660">
        <v>-88.339836500000004</v>
      </c>
      <c r="K1660" s="1" t="str">
        <f t="shared" si="170"/>
        <v>Till</v>
      </c>
      <c r="L1660" s="1" t="str">
        <f t="shared" si="168"/>
        <v>Grain Mount: 0.25 – 0.50 mm (carbon coated)</v>
      </c>
      <c r="M1660">
        <v>1</v>
      </c>
      <c r="N1660">
        <v>40.012999999999998</v>
      </c>
      <c r="O1660">
        <v>1E-3</v>
      </c>
      <c r="P1660">
        <v>1E-3</v>
      </c>
      <c r="R1660">
        <v>1E-3</v>
      </c>
      <c r="T1660">
        <v>45.753999999999998</v>
      </c>
      <c r="U1660">
        <v>2E-3</v>
      </c>
      <c r="V1660">
        <v>0.23200000000000001</v>
      </c>
      <c r="W1660">
        <v>13.554</v>
      </c>
      <c r="X1660">
        <v>2.1999999999999999E-2</v>
      </c>
      <c r="Y1660">
        <v>0.41699999999999998</v>
      </c>
    </row>
    <row r="1661" spans="1:25" x14ac:dyDescent="0.3">
      <c r="A1661" t="s">
        <v>6580</v>
      </c>
      <c r="B1661" t="s">
        <v>6581</v>
      </c>
      <c r="C1661" t="s">
        <v>6582</v>
      </c>
      <c r="D1661" s="1" t="str">
        <f t="shared" si="169"/>
        <v>21:1191</v>
      </c>
      <c r="E1661" s="1" t="str">
        <f t="shared" si="171"/>
        <v>21:0387</v>
      </c>
      <c r="F1661" t="s">
        <v>3094</v>
      </c>
      <c r="G1661" t="s">
        <v>6583</v>
      </c>
      <c r="I1661">
        <v>65.584345900000002</v>
      </c>
      <c r="J1661">
        <v>-88.339836500000004</v>
      </c>
      <c r="K1661" s="1" t="str">
        <f t="shared" si="170"/>
        <v>Till</v>
      </c>
      <c r="L1661" s="1" t="str">
        <f t="shared" si="168"/>
        <v>Grain Mount: 0.25 – 0.50 mm (carbon coated)</v>
      </c>
      <c r="M1661">
        <v>1</v>
      </c>
      <c r="N1661">
        <v>40.095999999999997</v>
      </c>
      <c r="O1661">
        <v>1E-3</v>
      </c>
      <c r="P1661">
        <v>1E-3</v>
      </c>
      <c r="R1661">
        <v>1E-3</v>
      </c>
      <c r="T1661">
        <v>45.753</v>
      </c>
      <c r="U1661">
        <v>1E-3</v>
      </c>
      <c r="V1661">
        <v>0.23100000000000001</v>
      </c>
      <c r="W1661">
        <v>13.504</v>
      </c>
      <c r="X1661">
        <v>3.2000000000000001E-2</v>
      </c>
      <c r="Y1661">
        <v>0.42399999999999999</v>
      </c>
    </row>
    <row r="1662" spans="1:25" x14ac:dyDescent="0.3">
      <c r="A1662" t="s">
        <v>6584</v>
      </c>
      <c r="B1662" t="s">
        <v>6585</v>
      </c>
      <c r="C1662" t="s">
        <v>6586</v>
      </c>
      <c r="D1662" s="1" t="str">
        <f t="shared" si="169"/>
        <v>21:1191</v>
      </c>
      <c r="E1662" s="1" t="str">
        <f t="shared" si="171"/>
        <v>21:0387</v>
      </c>
      <c r="F1662" t="s">
        <v>3094</v>
      </c>
      <c r="G1662" t="s">
        <v>6587</v>
      </c>
      <c r="I1662">
        <v>65.584345900000002</v>
      </c>
      <c r="J1662">
        <v>-88.339836500000004</v>
      </c>
      <c r="K1662" s="1" t="str">
        <f t="shared" si="170"/>
        <v>Till</v>
      </c>
      <c r="L1662" s="1" t="str">
        <f t="shared" si="168"/>
        <v>Grain Mount: 0.25 – 0.50 mm (carbon coated)</v>
      </c>
      <c r="M1662">
        <v>1</v>
      </c>
      <c r="N1662">
        <v>40.671999999999997</v>
      </c>
      <c r="O1662">
        <v>1E-3</v>
      </c>
      <c r="P1662">
        <v>1E-3</v>
      </c>
      <c r="R1662">
        <v>1E-3</v>
      </c>
      <c r="T1662">
        <v>47.670999999999999</v>
      </c>
      <c r="U1662">
        <v>1E-3</v>
      </c>
      <c r="V1662">
        <v>0.34300000000000003</v>
      </c>
      <c r="W1662">
        <v>10.997999999999999</v>
      </c>
      <c r="X1662">
        <v>2.1999999999999999E-2</v>
      </c>
      <c r="Y1662">
        <v>0.39900000000000002</v>
      </c>
    </row>
    <row r="1663" spans="1:25" x14ac:dyDescent="0.3">
      <c r="A1663" t="s">
        <v>6588</v>
      </c>
      <c r="B1663" t="s">
        <v>6589</v>
      </c>
      <c r="C1663" t="s">
        <v>6590</v>
      </c>
      <c r="D1663" s="1" t="str">
        <f t="shared" si="169"/>
        <v>21:1191</v>
      </c>
      <c r="E1663" s="1" t="str">
        <f t="shared" si="171"/>
        <v>21:0387</v>
      </c>
      <c r="F1663" t="s">
        <v>3094</v>
      </c>
      <c r="G1663" t="s">
        <v>6591</v>
      </c>
      <c r="I1663">
        <v>65.584345900000002</v>
      </c>
      <c r="J1663">
        <v>-88.339836500000004</v>
      </c>
      <c r="K1663" s="1" t="str">
        <f t="shared" si="170"/>
        <v>Till</v>
      </c>
      <c r="L1663" s="1" t="str">
        <f t="shared" si="168"/>
        <v>Grain Mount: 0.25 – 0.50 mm (carbon coated)</v>
      </c>
      <c r="M1663">
        <v>1</v>
      </c>
      <c r="N1663">
        <v>39.182000000000002</v>
      </c>
      <c r="O1663">
        <v>1.4E-2</v>
      </c>
      <c r="P1663">
        <v>1E-3</v>
      </c>
      <c r="R1663">
        <v>1E-3</v>
      </c>
      <c r="T1663">
        <v>42.158999999999999</v>
      </c>
      <c r="U1663">
        <v>1E-3</v>
      </c>
      <c r="V1663">
        <v>0.26300000000000001</v>
      </c>
      <c r="W1663">
        <v>17.832000000000001</v>
      </c>
      <c r="X1663">
        <v>2.5999999999999999E-2</v>
      </c>
      <c r="Y1663">
        <v>0.433</v>
      </c>
    </row>
    <row r="1664" spans="1:25" x14ac:dyDescent="0.3">
      <c r="A1664" t="s">
        <v>6592</v>
      </c>
      <c r="B1664" t="s">
        <v>6593</v>
      </c>
      <c r="C1664" t="s">
        <v>6594</v>
      </c>
      <c r="D1664" s="1" t="str">
        <f t="shared" si="169"/>
        <v>21:1191</v>
      </c>
      <c r="E1664" s="1" t="str">
        <f t="shared" si="171"/>
        <v>21:0387</v>
      </c>
      <c r="F1664" t="s">
        <v>3094</v>
      </c>
      <c r="G1664" t="s">
        <v>6595</v>
      </c>
      <c r="I1664">
        <v>65.584345900000002</v>
      </c>
      <c r="J1664">
        <v>-88.339836500000004</v>
      </c>
      <c r="K1664" s="1" t="str">
        <f t="shared" si="170"/>
        <v>Till</v>
      </c>
      <c r="L1664" s="1" t="str">
        <f t="shared" si="168"/>
        <v>Grain Mount: 0.25 – 0.50 mm (carbon coated)</v>
      </c>
      <c r="M1664">
        <v>1</v>
      </c>
      <c r="N1664">
        <v>40.156999999999996</v>
      </c>
      <c r="O1664">
        <v>1E-3</v>
      </c>
      <c r="P1664">
        <v>1E-3</v>
      </c>
      <c r="R1664">
        <v>1E-3</v>
      </c>
      <c r="T1664">
        <v>44.508000000000003</v>
      </c>
      <c r="U1664">
        <v>2E-3</v>
      </c>
      <c r="V1664">
        <v>0.23</v>
      </c>
      <c r="W1664">
        <v>14.91</v>
      </c>
      <c r="X1664">
        <v>2.5000000000000001E-2</v>
      </c>
      <c r="Y1664">
        <v>0.45900000000000002</v>
      </c>
    </row>
    <row r="1665" spans="1:25" x14ac:dyDescent="0.3">
      <c r="A1665" t="s">
        <v>6596</v>
      </c>
      <c r="B1665" t="s">
        <v>6597</v>
      </c>
      <c r="C1665" t="s">
        <v>6598</v>
      </c>
      <c r="D1665" s="1" t="str">
        <f t="shared" si="169"/>
        <v>21:1191</v>
      </c>
      <c r="E1665" s="1" t="str">
        <f t="shared" si="171"/>
        <v>21:0387</v>
      </c>
      <c r="F1665" t="s">
        <v>3094</v>
      </c>
      <c r="G1665" t="s">
        <v>6599</v>
      </c>
      <c r="I1665">
        <v>65.584345900000002</v>
      </c>
      <c r="J1665">
        <v>-88.339836500000004</v>
      </c>
      <c r="K1665" s="1" t="str">
        <f t="shared" si="170"/>
        <v>Till</v>
      </c>
      <c r="L1665" s="1" t="str">
        <f>HYPERLINK("http://geochem.nrcan.gc.ca/cdogs/content/kwd/kwd080108_e.htm", "Grain Mount: 0.50 – 1.00 mm (carbon coated)")</f>
        <v>Grain Mount: 0.50 – 1.00 mm (carbon coated)</v>
      </c>
      <c r="M1665">
        <v>1</v>
      </c>
      <c r="N1665">
        <v>39.625999999999998</v>
      </c>
      <c r="O1665">
        <v>1E-3</v>
      </c>
      <c r="P1665">
        <v>1E-3</v>
      </c>
      <c r="R1665">
        <v>2E-3</v>
      </c>
      <c r="T1665">
        <v>43.612000000000002</v>
      </c>
      <c r="U1665">
        <v>4.0000000000000001E-3</v>
      </c>
      <c r="V1665">
        <v>0.42499999999999999</v>
      </c>
      <c r="W1665">
        <v>16.117000000000001</v>
      </c>
      <c r="X1665">
        <v>2.8000000000000001E-2</v>
      </c>
      <c r="Y1665">
        <v>0.13</v>
      </c>
    </row>
    <row r="1666" spans="1:25" x14ac:dyDescent="0.3">
      <c r="A1666" t="s">
        <v>6600</v>
      </c>
      <c r="B1666" t="s">
        <v>6601</v>
      </c>
      <c r="C1666" t="s">
        <v>6602</v>
      </c>
      <c r="D1666" s="1" t="str">
        <f t="shared" si="169"/>
        <v>21:1191</v>
      </c>
      <c r="E1666" s="1" t="str">
        <f t="shared" si="171"/>
        <v>21:0387</v>
      </c>
      <c r="F1666" t="s">
        <v>3094</v>
      </c>
      <c r="G1666" t="s">
        <v>6603</v>
      </c>
      <c r="I1666">
        <v>65.584345900000002</v>
      </c>
      <c r="J1666">
        <v>-88.339836500000004</v>
      </c>
      <c r="K1666" s="1" t="str">
        <f t="shared" si="170"/>
        <v>Till</v>
      </c>
      <c r="L1666" s="1" t="str">
        <f>HYPERLINK("http://geochem.nrcan.gc.ca/cdogs/content/kwd/kwd080108_e.htm", "Grain Mount: 0.50 – 1.00 mm (carbon coated)")</f>
        <v>Grain Mount: 0.50 – 1.00 mm (carbon coated)</v>
      </c>
      <c r="M1666">
        <v>1</v>
      </c>
      <c r="N1666">
        <v>40.018999999999998</v>
      </c>
      <c r="O1666">
        <v>1E-3</v>
      </c>
      <c r="P1666">
        <v>1E-3</v>
      </c>
      <c r="R1666">
        <v>3.0000000000000001E-3</v>
      </c>
      <c r="T1666">
        <v>45.701999999999998</v>
      </c>
      <c r="U1666">
        <v>1E-3</v>
      </c>
      <c r="V1666">
        <v>0.22800000000000001</v>
      </c>
      <c r="W1666">
        <v>13.617000000000001</v>
      </c>
      <c r="X1666">
        <v>2.1999999999999999E-2</v>
      </c>
      <c r="Y1666">
        <v>0.41699999999999998</v>
      </c>
    </row>
    <row r="1667" spans="1:25" x14ac:dyDescent="0.3">
      <c r="A1667" t="s">
        <v>6604</v>
      </c>
      <c r="B1667" t="s">
        <v>6605</v>
      </c>
      <c r="C1667" t="s">
        <v>6606</v>
      </c>
      <c r="D1667" s="1" t="str">
        <f t="shared" si="169"/>
        <v>21:1191</v>
      </c>
      <c r="E1667" s="1" t="str">
        <f t="shared" si="171"/>
        <v>21:0387</v>
      </c>
      <c r="F1667" t="s">
        <v>3094</v>
      </c>
      <c r="G1667" t="s">
        <v>6607</v>
      </c>
      <c r="I1667">
        <v>65.584345900000002</v>
      </c>
      <c r="J1667">
        <v>-88.339836500000004</v>
      </c>
      <c r="K1667" s="1" t="str">
        <f t="shared" si="170"/>
        <v>Till</v>
      </c>
      <c r="L1667" s="1" t="str">
        <f>HYPERLINK("http://geochem.nrcan.gc.ca/cdogs/content/kwd/kwd080108_e.htm", "Grain Mount: 0.50 – 1.00 mm (carbon coated)")</f>
        <v>Grain Mount: 0.50 – 1.00 mm (carbon coated)</v>
      </c>
      <c r="M1667">
        <v>1</v>
      </c>
      <c r="N1667">
        <v>40.725999999999999</v>
      </c>
      <c r="O1667">
        <v>1E-3</v>
      </c>
      <c r="P1667">
        <v>1E-3</v>
      </c>
      <c r="R1667">
        <v>1E-3</v>
      </c>
      <c r="T1667">
        <v>47.826999999999998</v>
      </c>
      <c r="U1667">
        <v>7.0000000000000001E-3</v>
      </c>
      <c r="V1667">
        <v>0.24</v>
      </c>
      <c r="W1667">
        <v>10.955</v>
      </c>
      <c r="X1667">
        <v>2.9000000000000001E-2</v>
      </c>
      <c r="Y1667">
        <v>0.38100000000000001</v>
      </c>
    </row>
    <row r="1668" spans="1:25" x14ac:dyDescent="0.3">
      <c r="A1668" t="s">
        <v>6608</v>
      </c>
      <c r="B1668" t="s">
        <v>6609</v>
      </c>
      <c r="C1668" t="s">
        <v>6610</v>
      </c>
      <c r="D1668" s="1" t="str">
        <f t="shared" si="169"/>
        <v>21:1191</v>
      </c>
      <c r="E1668" s="1" t="str">
        <f t="shared" si="171"/>
        <v>21:0387</v>
      </c>
      <c r="F1668" t="s">
        <v>3127</v>
      </c>
      <c r="G1668" t="s">
        <v>6611</v>
      </c>
      <c r="I1668">
        <v>65.670512700000003</v>
      </c>
      <c r="J1668">
        <v>-88.650518399999996</v>
      </c>
      <c r="K1668" s="1" t="str">
        <f t="shared" si="170"/>
        <v>Till</v>
      </c>
      <c r="L1668" s="1" t="str">
        <f t="shared" ref="L1668:L1681" si="172">HYPERLINK("http://geochem.nrcan.gc.ca/cdogs/content/kwd/kwd080107_e.htm", "Grain Mount: 0.25 – 0.50 mm (carbon coated)")</f>
        <v>Grain Mount: 0.25 – 0.50 mm (carbon coated)</v>
      </c>
      <c r="M1668">
        <v>1</v>
      </c>
      <c r="N1668">
        <v>40.630000000000003</v>
      </c>
      <c r="O1668">
        <v>2E-3</v>
      </c>
      <c r="P1668">
        <v>1E-3</v>
      </c>
      <c r="R1668">
        <v>1E-3</v>
      </c>
      <c r="T1668">
        <v>48.530999999999999</v>
      </c>
      <c r="U1668">
        <v>3.0000000000000001E-3</v>
      </c>
      <c r="V1668">
        <v>0.15</v>
      </c>
      <c r="W1668">
        <v>10.281000000000001</v>
      </c>
      <c r="X1668">
        <v>1.6E-2</v>
      </c>
      <c r="Y1668">
        <v>0.41</v>
      </c>
    </row>
    <row r="1669" spans="1:25" x14ac:dyDescent="0.3">
      <c r="A1669" t="s">
        <v>6612</v>
      </c>
      <c r="B1669" t="s">
        <v>6613</v>
      </c>
      <c r="C1669" t="s">
        <v>6614</v>
      </c>
      <c r="D1669" s="1" t="str">
        <f t="shared" si="169"/>
        <v>21:1191</v>
      </c>
      <c r="E1669" s="1" t="str">
        <f t="shared" si="171"/>
        <v>21:0387</v>
      </c>
      <c r="F1669" t="s">
        <v>3127</v>
      </c>
      <c r="G1669" t="s">
        <v>6615</v>
      </c>
      <c r="I1669">
        <v>65.670512700000003</v>
      </c>
      <c r="J1669">
        <v>-88.650518399999996</v>
      </c>
      <c r="K1669" s="1" t="str">
        <f t="shared" si="170"/>
        <v>Till</v>
      </c>
      <c r="L1669" s="1" t="str">
        <f t="shared" si="172"/>
        <v>Grain Mount: 0.25 – 0.50 mm (carbon coated)</v>
      </c>
      <c r="M1669">
        <v>1</v>
      </c>
      <c r="N1669">
        <v>40.598999999999997</v>
      </c>
      <c r="O1669">
        <v>1E-3</v>
      </c>
      <c r="P1669">
        <v>1E-3</v>
      </c>
      <c r="R1669">
        <v>2E-3</v>
      </c>
      <c r="T1669">
        <v>47.738999999999997</v>
      </c>
      <c r="U1669">
        <v>7.0000000000000001E-3</v>
      </c>
      <c r="V1669">
        <v>0.16</v>
      </c>
      <c r="W1669">
        <v>10.778</v>
      </c>
      <c r="X1669">
        <v>1.6E-2</v>
      </c>
      <c r="Y1669">
        <v>0.40799999999999997</v>
      </c>
    </row>
    <row r="1670" spans="1:25" x14ac:dyDescent="0.3">
      <c r="A1670" t="s">
        <v>6616</v>
      </c>
      <c r="B1670" t="s">
        <v>6617</v>
      </c>
      <c r="C1670" t="s">
        <v>6618</v>
      </c>
      <c r="D1670" s="1" t="str">
        <f t="shared" si="169"/>
        <v>21:1191</v>
      </c>
      <c r="E1670" s="1" t="str">
        <f t="shared" si="171"/>
        <v>21:0387</v>
      </c>
      <c r="F1670" t="s">
        <v>3127</v>
      </c>
      <c r="G1670" t="s">
        <v>6619</v>
      </c>
      <c r="I1670">
        <v>65.670512700000003</v>
      </c>
      <c r="J1670">
        <v>-88.650518399999996</v>
      </c>
      <c r="K1670" s="1" t="str">
        <f t="shared" si="170"/>
        <v>Till</v>
      </c>
      <c r="L1670" s="1" t="str">
        <f t="shared" si="172"/>
        <v>Grain Mount: 0.25 – 0.50 mm (carbon coated)</v>
      </c>
      <c r="M1670">
        <v>1</v>
      </c>
      <c r="N1670">
        <v>40.606000000000002</v>
      </c>
      <c r="O1670">
        <v>1E-3</v>
      </c>
      <c r="P1670">
        <v>1E-3</v>
      </c>
      <c r="R1670">
        <v>1E-3</v>
      </c>
      <c r="T1670">
        <v>48.311</v>
      </c>
      <c r="U1670">
        <v>1E-3</v>
      </c>
      <c r="V1670">
        <v>0.157</v>
      </c>
      <c r="W1670">
        <v>10.291</v>
      </c>
      <c r="X1670">
        <v>1.7999999999999999E-2</v>
      </c>
      <c r="Y1670">
        <v>0.4</v>
      </c>
    </row>
    <row r="1671" spans="1:25" x14ac:dyDescent="0.3">
      <c r="A1671" t="s">
        <v>6620</v>
      </c>
      <c r="B1671" t="s">
        <v>6621</v>
      </c>
      <c r="C1671" t="s">
        <v>6622</v>
      </c>
      <c r="D1671" s="1" t="str">
        <f t="shared" si="169"/>
        <v>21:1191</v>
      </c>
      <c r="E1671" s="1" t="str">
        <f t="shared" si="171"/>
        <v>21:0387</v>
      </c>
      <c r="F1671" t="s">
        <v>3127</v>
      </c>
      <c r="G1671" t="s">
        <v>6623</v>
      </c>
      <c r="I1671">
        <v>65.670512700000003</v>
      </c>
      <c r="J1671">
        <v>-88.650518399999996</v>
      </c>
      <c r="K1671" s="1" t="str">
        <f t="shared" si="170"/>
        <v>Till</v>
      </c>
      <c r="L1671" s="1" t="str">
        <f t="shared" si="172"/>
        <v>Grain Mount: 0.25 – 0.50 mm (carbon coated)</v>
      </c>
      <c r="M1671">
        <v>1</v>
      </c>
      <c r="N1671">
        <v>40.244999999999997</v>
      </c>
      <c r="O1671">
        <v>2E-3</v>
      </c>
      <c r="P1671">
        <v>1E-3</v>
      </c>
      <c r="R1671">
        <v>3.0000000000000001E-3</v>
      </c>
      <c r="T1671">
        <v>47.645000000000003</v>
      </c>
      <c r="U1671">
        <v>1E-3</v>
      </c>
      <c r="V1671">
        <v>0.20100000000000001</v>
      </c>
      <c r="W1671">
        <v>10.885</v>
      </c>
      <c r="X1671">
        <v>2.4E-2</v>
      </c>
      <c r="Y1671">
        <v>0.379</v>
      </c>
    </row>
    <row r="1672" spans="1:25" x14ac:dyDescent="0.3">
      <c r="A1672" t="s">
        <v>6624</v>
      </c>
      <c r="B1672" t="s">
        <v>6625</v>
      </c>
      <c r="C1672" t="s">
        <v>6626</v>
      </c>
      <c r="D1672" s="1" t="str">
        <f t="shared" si="169"/>
        <v>21:1191</v>
      </c>
      <c r="E1672" s="1" t="str">
        <f t="shared" si="171"/>
        <v>21:0387</v>
      </c>
      <c r="F1672" t="s">
        <v>3127</v>
      </c>
      <c r="G1672" t="s">
        <v>6627</v>
      </c>
      <c r="I1672">
        <v>65.670512700000003</v>
      </c>
      <c r="J1672">
        <v>-88.650518399999996</v>
      </c>
      <c r="K1672" s="1" t="str">
        <f t="shared" si="170"/>
        <v>Till</v>
      </c>
      <c r="L1672" s="1" t="str">
        <f t="shared" si="172"/>
        <v>Grain Mount: 0.25 – 0.50 mm (carbon coated)</v>
      </c>
      <c r="M1672">
        <v>1</v>
      </c>
      <c r="N1672">
        <v>40.271000000000001</v>
      </c>
      <c r="O1672">
        <v>1E-3</v>
      </c>
      <c r="P1672">
        <v>1E-3</v>
      </c>
      <c r="R1672">
        <v>1E-3</v>
      </c>
      <c r="T1672">
        <v>46.695999999999998</v>
      </c>
      <c r="U1672">
        <v>2E-3</v>
      </c>
      <c r="V1672">
        <v>0.16700000000000001</v>
      </c>
      <c r="W1672">
        <v>12.486000000000001</v>
      </c>
      <c r="X1672">
        <v>1.2999999999999999E-2</v>
      </c>
      <c r="Y1672">
        <v>0.23799999999999999</v>
      </c>
    </row>
    <row r="1673" spans="1:25" x14ac:dyDescent="0.3">
      <c r="A1673" t="s">
        <v>6628</v>
      </c>
      <c r="B1673" t="s">
        <v>6629</v>
      </c>
      <c r="C1673" t="s">
        <v>6630</v>
      </c>
      <c r="D1673" s="1" t="str">
        <f t="shared" si="169"/>
        <v>21:1191</v>
      </c>
      <c r="E1673" s="1" t="str">
        <f t="shared" si="171"/>
        <v>21:0387</v>
      </c>
      <c r="F1673" t="s">
        <v>3127</v>
      </c>
      <c r="G1673" t="s">
        <v>6631</v>
      </c>
      <c r="I1673">
        <v>65.670512700000003</v>
      </c>
      <c r="J1673">
        <v>-88.650518399999996</v>
      </c>
      <c r="K1673" s="1" t="str">
        <f t="shared" si="170"/>
        <v>Till</v>
      </c>
      <c r="L1673" s="1" t="str">
        <f t="shared" si="172"/>
        <v>Grain Mount: 0.25 – 0.50 mm (carbon coated)</v>
      </c>
      <c r="M1673">
        <v>1</v>
      </c>
      <c r="N1673">
        <v>41.073</v>
      </c>
      <c r="O1673">
        <v>3.0000000000000001E-3</v>
      </c>
      <c r="P1673">
        <v>1E-3</v>
      </c>
      <c r="R1673">
        <v>1E-3</v>
      </c>
      <c r="T1673">
        <v>49.917000000000002</v>
      </c>
      <c r="U1673">
        <v>2E-3</v>
      </c>
      <c r="V1673">
        <v>0.14599999999999999</v>
      </c>
      <c r="W1673">
        <v>8.2349999999999994</v>
      </c>
      <c r="X1673">
        <v>2.5000000000000001E-2</v>
      </c>
      <c r="Y1673">
        <v>0.40600000000000003</v>
      </c>
    </row>
    <row r="1674" spans="1:25" x14ac:dyDescent="0.3">
      <c r="A1674" t="s">
        <v>6632</v>
      </c>
      <c r="B1674" t="s">
        <v>6633</v>
      </c>
      <c r="C1674" t="s">
        <v>6634</v>
      </c>
      <c r="D1674" s="1" t="str">
        <f t="shared" si="169"/>
        <v>21:1191</v>
      </c>
      <c r="E1674" s="1" t="str">
        <f t="shared" si="171"/>
        <v>21:0387</v>
      </c>
      <c r="F1674" t="s">
        <v>3127</v>
      </c>
      <c r="G1674" t="s">
        <v>6635</v>
      </c>
      <c r="I1674">
        <v>65.670512700000003</v>
      </c>
      <c r="J1674">
        <v>-88.650518399999996</v>
      </c>
      <c r="K1674" s="1" t="str">
        <f t="shared" si="170"/>
        <v>Till</v>
      </c>
      <c r="L1674" s="1" t="str">
        <f t="shared" si="172"/>
        <v>Grain Mount: 0.25 – 0.50 mm (carbon coated)</v>
      </c>
      <c r="M1674">
        <v>1</v>
      </c>
      <c r="N1674">
        <v>40.567</v>
      </c>
      <c r="O1674">
        <v>1E-3</v>
      </c>
      <c r="P1674">
        <v>1E-3</v>
      </c>
      <c r="R1674">
        <v>1E-3</v>
      </c>
      <c r="T1674">
        <v>48.926000000000002</v>
      </c>
      <c r="U1674">
        <v>1E-3</v>
      </c>
      <c r="V1674">
        <v>0.16200000000000001</v>
      </c>
      <c r="W1674">
        <v>9.25</v>
      </c>
      <c r="X1674">
        <v>2.1999999999999999E-2</v>
      </c>
      <c r="Y1674">
        <v>0.5</v>
      </c>
    </row>
    <row r="1675" spans="1:25" x14ac:dyDescent="0.3">
      <c r="A1675" t="s">
        <v>6636</v>
      </c>
      <c r="B1675" t="s">
        <v>6637</v>
      </c>
      <c r="C1675" t="s">
        <v>6638</v>
      </c>
      <c r="D1675" s="1" t="str">
        <f t="shared" si="169"/>
        <v>21:1191</v>
      </c>
      <c r="E1675" s="1" t="str">
        <f t="shared" si="171"/>
        <v>21:0387</v>
      </c>
      <c r="F1675" t="s">
        <v>3127</v>
      </c>
      <c r="G1675" t="s">
        <v>6639</v>
      </c>
      <c r="I1675">
        <v>65.670512700000003</v>
      </c>
      <c r="J1675">
        <v>-88.650518399999996</v>
      </c>
      <c r="K1675" s="1" t="str">
        <f t="shared" si="170"/>
        <v>Till</v>
      </c>
      <c r="L1675" s="1" t="str">
        <f t="shared" si="172"/>
        <v>Grain Mount: 0.25 – 0.50 mm (carbon coated)</v>
      </c>
      <c r="M1675">
        <v>1</v>
      </c>
      <c r="N1675">
        <v>40.127000000000002</v>
      </c>
      <c r="O1675">
        <v>1E-3</v>
      </c>
      <c r="P1675">
        <v>1E-3</v>
      </c>
      <c r="R1675">
        <v>1E-3</v>
      </c>
      <c r="T1675">
        <v>46.942999999999998</v>
      </c>
      <c r="U1675">
        <v>1E-3</v>
      </c>
      <c r="V1675">
        <v>0.19500000000000001</v>
      </c>
      <c r="W1675">
        <v>12.31</v>
      </c>
      <c r="X1675">
        <v>2.8000000000000001E-2</v>
      </c>
      <c r="Y1675">
        <v>0.41399999999999998</v>
      </c>
    </row>
    <row r="1676" spans="1:25" x14ac:dyDescent="0.3">
      <c r="A1676" t="s">
        <v>6640</v>
      </c>
      <c r="B1676" t="s">
        <v>6641</v>
      </c>
      <c r="C1676" t="s">
        <v>6642</v>
      </c>
      <c r="D1676" s="1" t="str">
        <f t="shared" si="169"/>
        <v>21:1191</v>
      </c>
      <c r="E1676" s="1" t="str">
        <f t="shared" si="171"/>
        <v>21:0387</v>
      </c>
      <c r="F1676" t="s">
        <v>3127</v>
      </c>
      <c r="G1676" t="s">
        <v>6643</v>
      </c>
      <c r="I1676">
        <v>65.670512700000003</v>
      </c>
      <c r="J1676">
        <v>-88.650518399999996</v>
      </c>
      <c r="K1676" s="1" t="str">
        <f t="shared" si="170"/>
        <v>Till</v>
      </c>
      <c r="L1676" s="1" t="str">
        <f t="shared" si="172"/>
        <v>Grain Mount: 0.25 – 0.50 mm (carbon coated)</v>
      </c>
      <c r="M1676">
        <v>1</v>
      </c>
      <c r="N1676">
        <v>40.027999999999999</v>
      </c>
      <c r="O1676">
        <v>3.0000000000000001E-3</v>
      </c>
      <c r="P1676">
        <v>1E-3</v>
      </c>
      <c r="R1676">
        <v>1E-3</v>
      </c>
      <c r="T1676">
        <v>47.658000000000001</v>
      </c>
      <c r="U1676">
        <v>4.0000000000000001E-3</v>
      </c>
      <c r="V1676">
        <v>0.184</v>
      </c>
      <c r="W1676">
        <v>11.068</v>
      </c>
      <c r="X1676">
        <v>2.8000000000000001E-2</v>
      </c>
      <c r="Y1676">
        <v>0.41799999999999998</v>
      </c>
    </row>
    <row r="1677" spans="1:25" x14ac:dyDescent="0.3">
      <c r="A1677" t="s">
        <v>6644</v>
      </c>
      <c r="B1677" t="s">
        <v>6645</v>
      </c>
      <c r="C1677" t="s">
        <v>6646</v>
      </c>
      <c r="D1677" s="1" t="str">
        <f t="shared" si="169"/>
        <v>21:1191</v>
      </c>
      <c r="E1677" s="1" t="str">
        <f t="shared" si="171"/>
        <v>21:0387</v>
      </c>
      <c r="F1677" t="s">
        <v>3127</v>
      </c>
      <c r="G1677" t="s">
        <v>6647</v>
      </c>
      <c r="I1677">
        <v>65.670512700000003</v>
      </c>
      <c r="J1677">
        <v>-88.650518399999996</v>
      </c>
      <c r="K1677" s="1" t="str">
        <f t="shared" si="170"/>
        <v>Till</v>
      </c>
      <c r="L1677" s="1" t="str">
        <f t="shared" si="172"/>
        <v>Grain Mount: 0.25 – 0.50 mm (carbon coated)</v>
      </c>
      <c r="M1677">
        <v>1</v>
      </c>
      <c r="N1677">
        <v>40.906999999999996</v>
      </c>
      <c r="O1677">
        <v>3.0000000000000001E-3</v>
      </c>
      <c r="P1677">
        <v>1E-3</v>
      </c>
      <c r="R1677">
        <v>3.0000000000000001E-3</v>
      </c>
      <c r="T1677">
        <v>49.558</v>
      </c>
      <c r="U1677">
        <v>1E-3</v>
      </c>
      <c r="V1677">
        <v>0.17899999999999999</v>
      </c>
      <c r="W1677">
        <v>8.7439999999999998</v>
      </c>
      <c r="X1677">
        <v>1.6E-2</v>
      </c>
      <c r="Y1677">
        <v>0.435</v>
      </c>
    </row>
    <row r="1678" spans="1:25" x14ac:dyDescent="0.3">
      <c r="A1678" t="s">
        <v>6648</v>
      </c>
      <c r="B1678" t="s">
        <v>6649</v>
      </c>
      <c r="C1678" t="s">
        <v>6650</v>
      </c>
      <c r="D1678" s="1" t="str">
        <f t="shared" si="169"/>
        <v>21:1191</v>
      </c>
      <c r="E1678" s="1" t="str">
        <f t="shared" si="171"/>
        <v>21:0387</v>
      </c>
      <c r="F1678" t="s">
        <v>3127</v>
      </c>
      <c r="G1678" t="s">
        <v>6651</v>
      </c>
      <c r="I1678">
        <v>65.670512700000003</v>
      </c>
      <c r="J1678">
        <v>-88.650518399999996</v>
      </c>
      <c r="K1678" s="1" t="str">
        <f t="shared" si="170"/>
        <v>Till</v>
      </c>
      <c r="L1678" s="1" t="str">
        <f t="shared" si="172"/>
        <v>Grain Mount: 0.25 – 0.50 mm (carbon coated)</v>
      </c>
      <c r="M1678">
        <v>1</v>
      </c>
      <c r="N1678">
        <v>40.514000000000003</v>
      </c>
      <c r="O1678">
        <v>2E-3</v>
      </c>
      <c r="P1678">
        <v>1E-3</v>
      </c>
      <c r="R1678">
        <v>1E-3</v>
      </c>
      <c r="T1678">
        <v>47.167999999999999</v>
      </c>
      <c r="U1678">
        <v>1E-3</v>
      </c>
      <c r="V1678">
        <v>0.17</v>
      </c>
      <c r="W1678">
        <v>11.914</v>
      </c>
      <c r="X1678">
        <v>1.7000000000000001E-2</v>
      </c>
      <c r="Y1678">
        <v>0.32600000000000001</v>
      </c>
    </row>
    <row r="1679" spans="1:25" x14ac:dyDescent="0.3">
      <c r="A1679" t="s">
        <v>6652</v>
      </c>
      <c r="B1679" t="s">
        <v>6653</v>
      </c>
      <c r="C1679" t="s">
        <v>6654</v>
      </c>
      <c r="D1679" s="1" t="str">
        <f t="shared" si="169"/>
        <v>21:1191</v>
      </c>
      <c r="E1679" s="1" t="str">
        <f t="shared" si="171"/>
        <v>21:0387</v>
      </c>
      <c r="F1679" t="s">
        <v>3127</v>
      </c>
      <c r="G1679" t="s">
        <v>6655</v>
      </c>
      <c r="I1679">
        <v>65.670512700000003</v>
      </c>
      <c r="J1679">
        <v>-88.650518399999996</v>
      </c>
      <c r="K1679" s="1" t="str">
        <f t="shared" si="170"/>
        <v>Till</v>
      </c>
      <c r="L1679" s="1" t="str">
        <f t="shared" si="172"/>
        <v>Grain Mount: 0.25 – 0.50 mm (carbon coated)</v>
      </c>
      <c r="M1679">
        <v>1</v>
      </c>
      <c r="N1679">
        <v>40.585000000000001</v>
      </c>
      <c r="O1679">
        <v>6.0000000000000001E-3</v>
      </c>
      <c r="P1679">
        <v>1E-3</v>
      </c>
      <c r="R1679">
        <v>1E-3</v>
      </c>
      <c r="T1679">
        <v>47.832000000000001</v>
      </c>
      <c r="U1679">
        <v>5.0000000000000001E-3</v>
      </c>
      <c r="V1679">
        <v>0.18</v>
      </c>
      <c r="W1679">
        <v>10.896000000000001</v>
      </c>
      <c r="X1679">
        <v>2.4E-2</v>
      </c>
      <c r="Y1679">
        <v>0.39600000000000002</v>
      </c>
    </row>
    <row r="1680" spans="1:25" x14ac:dyDescent="0.3">
      <c r="A1680" t="s">
        <v>6656</v>
      </c>
      <c r="B1680" t="s">
        <v>6657</v>
      </c>
      <c r="C1680" t="s">
        <v>6658</v>
      </c>
      <c r="D1680" s="1" t="str">
        <f t="shared" si="169"/>
        <v>21:1191</v>
      </c>
      <c r="E1680" s="1" t="str">
        <f t="shared" si="171"/>
        <v>21:0387</v>
      </c>
      <c r="F1680" t="s">
        <v>3127</v>
      </c>
      <c r="G1680" t="s">
        <v>6659</v>
      </c>
      <c r="I1680">
        <v>65.670512700000003</v>
      </c>
      <c r="J1680">
        <v>-88.650518399999996</v>
      </c>
      <c r="K1680" s="1" t="str">
        <f t="shared" si="170"/>
        <v>Till</v>
      </c>
      <c r="L1680" s="1" t="str">
        <f t="shared" si="172"/>
        <v>Grain Mount: 0.25 – 0.50 mm (carbon coated)</v>
      </c>
      <c r="M1680">
        <v>1</v>
      </c>
      <c r="N1680">
        <v>40.572000000000003</v>
      </c>
      <c r="O1680">
        <v>5.0000000000000001E-3</v>
      </c>
      <c r="P1680">
        <v>1E-3</v>
      </c>
      <c r="R1680">
        <v>1E-3</v>
      </c>
      <c r="T1680">
        <v>48.595999999999997</v>
      </c>
      <c r="U1680">
        <v>4.0000000000000001E-3</v>
      </c>
      <c r="V1680">
        <v>0.16</v>
      </c>
      <c r="W1680">
        <v>9.98</v>
      </c>
      <c r="X1680">
        <v>1.4999999999999999E-2</v>
      </c>
      <c r="Y1680">
        <v>0.39200000000000002</v>
      </c>
    </row>
    <row r="1681" spans="1:25" x14ac:dyDescent="0.3">
      <c r="A1681" t="s">
        <v>6660</v>
      </c>
      <c r="B1681" t="s">
        <v>6661</v>
      </c>
      <c r="C1681" t="s">
        <v>6662</v>
      </c>
      <c r="D1681" s="1" t="str">
        <f t="shared" si="169"/>
        <v>21:1191</v>
      </c>
      <c r="E1681" s="1" t="str">
        <f t="shared" si="171"/>
        <v>21:0387</v>
      </c>
      <c r="F1681" t="s">
        <v>3127</v>
      </c>
      <c r="G1681" t="s">
        <v>6663</v>
      </c>
      <c r="I1681">
        <v>65.670512700000003</v>
      </c>
      <c r="J1681">
        <v>-88.650518399999996</v>
      </c>
      <c r="K1681" s="1" t="str">
        <f t="shared" si="170"/>
        <v>Till</v>
      </c>
      <c r="L1681" s="1" t="str">
        <f t="shared" si="172"/>
        <v>Grain Mount: 0.25 – 0.50 mm (carbon coated)</v>
      </c>
      <c r="M1681">
        <v>1</v>
      </c>
      <c r="N1681">
        <v>40.377000000000002</v>
      </c>
      <c r="O1681">
        <v>1E-3</v>
      </c>
      <c r="P1681">
        <v>1E-3</v>
      </c>
      <c r="R1681">
        <v>1E-3</v>
      </c>
      <c r="T1681">
        <v>47.606999999999999</v>
      </c>
      <c r="U1681">
        <v>1E-3</v>
      </c>
      <c r="V1681">
        <v>0.14299999999999999</v>
      </c>
      <c r="W1681">
        <v>10.762</v>
      </c>
      <c r="X1681">
        <v>2.1000000000000001E-2</v>
      </c>
      <c r="Y1681">
        <v>0.45900000000000002</v>
      </c>
    </row>
    <row r="1682" spans="1:25" x14ac:dyDescent="0.3">
      <c r="A1682" t="s">
        <v>6664</v>
      </c>
      <c r="B1682" t="s">
        <v>6665</v>
      </c>
      <c r="C1682" t="s">
        <v>6666</v>
      </c>
      <c r="D1682" s="1" t="str">
        <f t="shared" si="169"/>
        <v>21:1191</v>
      </c>
      <c r="E1682" s="1" t="str">
        <f t="shared" si="171"/>
        <v>21:0387</v>
      </c>
      <c r="F1682" t="s">
        <v>3127</v>
      </c>
      <c r="G1682" t="s">
        <v>6667</v>
      </c>
      <c r="I1682">
        <v>65.670512700000003</v>
      </c>
      <c r="J1682">
        <v>-88.650518399999996</v>
      </c>
      <c r="K1682" s="1" t="str">
        <f t="shared" si="170"/>
        <v>Till</v>
      </c>
      <c r="L1682" s="1" t="str">
        <f>HYPERLINK("http://geochem.nrcan.gc.ca/cdogs/content/kwd/kwd080108_e.htm", "Grain Mount: 0.50 – 1.00 mm (carbon coated)")</f>
        <v>Grain Mount: 0.50 – 1.00 mm (carbon coated)</v>
      </c>
      <c r="M1682">
        <v>1</v>
      </c>
      <c r="N1682">
        <v>40.938000000000002</v>
      </c>
      <c r="O1682">
        <v>1E-3</v>
      </c>
      <c r="P1682">
        <v>1E-3</v>
      </c>
      <c r="R1682">
        <v>3.0000000000000001E-3</v>
      </c>
      <c r="T1682">
        <v>49.011000000000003</v>
      </c>
      <c r="U1682">
        <v>3.0000000000000001E-3</v>
      </c>
      <c r="V1682">
        <v>0.184</v>
      </c>
      <c r="W1682">
        <v>9.6319999999999997</v>
      </c>
      <c r="X1682">
        <v>0.02</v>
      </c>
      <c r="Y1682">
        <v>0.40300000000000002</v>
      </c>
    </row>
    <row r="1683" spans="1:25" x14ac:dyDescent="0.3">
      <c r="A1683" t="s">
        <v>6668</v>
      </c>
      <c r="B1683" t="s">
        <v>6669</v>
      </c>
      <c r="C1683" t="s">
        <v>6670</v>
      </c>
      <c r="D1683" s="1" t="str">
        <f t="shared" si="169"/>
        <v>21:1191</v>
      </c>
      <c r="E1683" s="1" t="str">
        <f t="shared" si="171"/>
        <v>21:0387</v>
      </c>
      <c r="F1683" t="s">
        <v>3189</v>
      </c>
      <c r="G1683" t="s">
        <v>6671</v>
      </c>
      <c r="I1683">
        <v>65.859606499999998</v>
      </c>
      <c r="J1683">
        <v>-88.697666799999993</v>
      </c>
      <c r="K1683" s="1" t="str">
        <f t="shared" si="170"/>
        <v>Till</v>
      </c>
      <c r="L1683" s="1" t="str">
        <f t="shared" ref="L1683:L1729" si="173">HYPERLINK("http://geochem.nrcan.gc.ca/cdogs/content/kwd/kwd080107_e.htm", "Grain Mount: 0.25 – 0.50 mm (carbon coated)")</f>
        <v>Grain Mount: 0.25 – 0.50 mm (carbon coated)</v>
      </c>
      <c r="M1683">
        <v>1</v>
      </c>
      <c r="N1683">
        <v>40.558</v>
      </c>
      <c r="O1683">
        <v>2E-3</v>
      </c>
      <c r="P1683">
        <v>1E-3</v>
      </c>
      <c r="R1683">
        <v>3.0000000000000001E-3</v>
      </c>
      <c r="T1683">
        <v>48.247</v>
      </c>
      <c r="U1683">
        <v>4.0000000000000001E-3</v>
      </c>
      <c r="V1683">
        <v>0.47499999999999998</v>
      </c>
      <c r="W1683">
        <v>10.085000000000001</v>
      </c>
      <c r="X1683">
        <v>3.5999999999999997E-2</v>
      </c>
      <c r="Y1683">
        <v>0.19</v>
      </c>
    </row>
    <row r="1684" spans="1:25" x14ac:dyDescent="0.3">
      <c r="A1684" t="s">
        <v>6672</v>
      </c>
      <c r="B1684" t="s">
        <v>6673</v>
      </c>
      <c r="C1684" t="s">
        <v>6674</v>
      </c>
      <c r="D1684" s="1" t="str">
        <f t="shared" si="169"/>
        <v>21:1191</v>
      </c>
      <c r="E1684" s="1" t="str">
        <f t="shared" si="171"/>
        <v>21:0387</v>
      </c>
      <c r="F1684" t="s">
        <v>3189</v>
      </c>
      <c r="G1684" t="s">
        <v>6675</v>
      </c>
      <c r="I1684">
        <v>65.859606499999998</v>
      </c>
      <c r="J1684">
        <v>-88.697666799999993</v>
      </c>
      <c r="K1684" s="1" t="str">
        <f t="shared" si="170"/>
        <v>Till</v>
      </c>
      <c r="L1684" s="1" t="str">
        <f t="shared" si="173"/>
        <v>Grain Mount: 0.25 – 0.50 mm (carbon coated)</v>
      </c>
      <c r="M1684">
        <v>1</v>
      </c>
      <c r="N1684">
        <v>41.052999999999997</v>
      </c>
      <c r="O1684">
        <v>1E-3</v>
      </c>
      <c r="P1684">
        <v>1E-3</v>
      </c>
      <c r="R1684">
        <v>4.0000000000000001E-3</v>
      </c>
      <c r="T1684">
        <v>50.338999999999999</v>
      </c>
      <c r="U1684">
        <v>5.0000000000000001E-3</v>
      </c>
      <c r="V1684">
        <v>0.14899999999999999</v>
      </c>
      <c r="W1684">
        <v>7.9820000000000002</v>
      </c>
      <c r="X1684">
        <v>0.02</v>
      </c>
      <c r="Y1684">
        <v>0.44</v>
      </c>
    </row>
    <row r="1685" spans="1:25" x14ac:dyDescent="0.3">
      <c r="A1685" t="s">
        <v>6676</v>
      </c>
      <c r="B1685" t="s">
        <v>6677</v>
      </c>
      <c r="C1685" t="s">
        <v>6678</v>
      </c>
      <c r="D1685" s="1" t="str">
        <f t="shared" si="169"/>
        <v>21:1191</v>
      </c>
      <c r="E1685" s="1" t="str">
        <f t="shared" si="171"/>
        <v>21:0387</v>
      </c>
      <c r="F1685" t="s">
        <v>3189</v>
      </c>
      <c r="G1685" t="s">
        <v>6679</v>
      </c>
      <c r="I1685">
        <v>65.859606499999998</v>
      </c>
      <c r="J1685">
        <v>-88.697666799999993</v>
      </c>
      <c r="K1685" s="1" t="str">
        <f t="shared" si="170"/>
        <v>Till</v>
      </c>
      <c r="L1685" s="1" t="str">
        <f t="shared" si="173"/>
        <v>Grain Mount: 0.25 – 0.50 mm (carbon coated)</v>
      </c>
      <c r="M1685">
        <v>1</v>
      </c>
      <c r="N1685">
        <v>40.311999999999998</v>
      </c>
      <c r="O1685">
        <v>4.0000000000000001E-3</v>
      </c>
      <c r="P1685">
        <v>1E-3</v>
      </c>
      <c r="R1685">
        <v>1E-3</v>
      </c>
      <c r="T1685">
        <v>45.945</v>
      </c>
      <c r="U1685">
        <v>1E-3</v>
      </c>
      <c r="V1685">
        <v>0.27600000000000002</v>
      </c>
      <c r="W1685">
        <v>13.021000000000001</v>
      </c>
      <c r="X1685">
        <v>1.7000000000000001E-2</v>
      </c>
      <c r="Y1685">
        <v>0.39900000000000002</v>
      </c>
    </row>
    <row r="1686" spans="1:25" x14ac:dyDescent="0.3">
      <c r="A1686" t="s">
        <v>6680</v>
      </c>
      <c r="B1686" t="s">
        <v>6681</v>
      </c>
      <c r="C1686" t="s">
        <v>6682</v>
      </c>
      <c r="D1686" s="1" t="str">
        <f t="shared" si="169"/>
        <v>21:1191</v>
      </c>
      <c r="E1686" s="1" t="str">
        <f t="shared" si="171"/>
        <v>21:0387</v>
      </c>
      <c r="F1686" t="s">
        <v>3218</v>
      </c>
      <c r="G1686" t="s">
        <v>6683</v>
      </c>
      <c r="I1686">
        <v>65.920614799999996</v>
      </c>
      <c r="J1686">
        <v>-88.445602500000007</v>
      </c>
      <c r="K1686" s="1" t="str">
        <f t="shared" si="170"/>
        <v>Till</v>
      </c>
      <c r="L1686" s="1" t="str">
        <f t="shared" si="173"/>
        <v>Grain Mount: 0.25 – 0.50 mm (carbon coated)</v>
      </c>
      <c r="M1686">
        <v>1</v>
      </c>
      <c r="N1686">
        <v>39.741</v>
      </c>
      <c r="O1686">
        <v>1E-3</v>
      </c>
      <c r="P1686">
        <v>1E-3</v>
      </c>
      <c r="R1686">
        <v>1E-3</v>
      </c>
      <c r="T1686">
        <v>44.976999999999997</v>
      </c>
      <c r="U1686">
        <v>2E-3</v>
      </c>
      <c r="V1686">
        <v>0.29299999999999998</v>
      </c>
      <c r="W1686">
        <v>14.851000000000001</v>
      </c>
      <c r="X1686">
        <v>1.4E-2</v>
      </c>
      <c r="Y1686">
        <v>0.152</v>
      </c>
    </row>
    <row r="1687" spans="1:25" x14ac:dyDescent="0.3">
      <c r="A1687" t="s">
        <v>6684</v>
      </c>
      <c r="B1687" t="s">
        <v>6685</v>
      </c>
      <c r="C1687" t="s">
        <v>6686</v>
      </c>
      <c r="D1687" s="1" t="str">
        <f t="shared" si="169"/>
        <v>21:1191</v>
      </c>
      <c r="E1687" s="1" t="str">
        <f t="shared" si="171"/>
        <v>21:0387</v>
      </c>
      <c r="F1687" t="s">
        <v>3218</v>
      </c>
      <c r="G1687" t="s">
        <v>6687</v>
      </c>
      <c r="I1687">
        <v>65.920614799999996</v>
      </c>
      <c r="J1687">
        <v>-88.445602500000007</v>
      </c>
      <c r="K1687" s="1" t="str">
        <f t="shared" si="170"/>
        <v>Till</v>
      </c>
      <c r="L1687" s="1" t="str">
        <f t="shared" si="173"/>
        <v>Grain Mount: 0.25 – 0.50 mm (carbon coated)</v>
      </c>
      <c r="M1687">
        <v>1</v>
      </c>
      <c r="N1687">
        <v>40.159999999999997</v>
      </c>
      <c r="O1687">
        <v>5.0000000000000001E-3</v>
      </c>
      <c r="P1687">
        <v>1E-3</v>
      </c>
      <c r="R1687">
        <v>4.0000000000000001E-3</v>
      </c>
      <c r="T1687">
        <v>46.728999999999999</v>
      </c>
      <c r="U1687">
        <v>1E-3</v>
      </c>
      <c r="V1687">
        <v>0.16900000000000001</v>
      </c>
      <c r="W1687">
        <v>12.531000000000001</v>
      </c>
      <c r="X1687">
        <v>2.9000000000000001E-2</v>
      </c>
      <c r="Y1687">
        <v>0.41599999999999998</v>
      </c>
    </row>
    <row r="1688" spans="1:25" x14ac:dyDescent="0.3">
      <c r="A1688" t="s">
        <v>6688</v>
      </c>
      <c r="B1688" t="s">
        <v>6689</v>
      </c>
      <c r="C1688" t="s">
        <v>6690</v>
      </c>
      <c r="D1688" s="1" t="str">
        <f t="shared" si="169"/>
        <v>21:1191</v>
      </c>
      <c r="E1688" s="1" t="str">
        <f t="shared" si="171"/>
        <v>21:0387</v>
      </c>
      <c r="F1688" t="s">
        <v>3218</v>
      </c>
      <c r="G1688" t="s">
        <v>6691</v>
      </c>
      <c r="I1688">
        <v>65.920614799999996</v>
      </c>
      <c r="J1688">
        <v>-88.445602500000007</v>
      </c>
      <c r="K1688" s="1" t="str">
        <f t="shared" si="170"/>
        <v>Till</v>
      </c>
      <c r="L1688" s="1" t="str">
        <f t="shared" si="173"/>
        <v>Grain Mount: 0.25 – 0.50 mm (carbon coated)</v>
      </c>
      <c r="M1688">
        <v>1</v>
      </c>
      <c r="N1688">
        <v>39.649000000000001</v>
      </c>
      <c r="O1688">
        <v>1E-3</v>
      </c>
      <c r="P1688">
        <v>1E-3</v>
      </c>
      <c r="R1688">
        <v>1E-3</v>
      </c>
      <c r="T1688">
        <v>44.951999999999998</v>
      </c>
      <c r="U1688">
        <v>1E-3</v>
      </c>
      <c r="V1688">
        <v>0.23100000000000001</v>
      </c>
      <c r="W1688">
        <v>14.327</v>
      </c>
      <c r="X1688">
        <v>0.03</v>
      </c>
      <c r="Y1688">
        <v>0.32100000000000001</v>
      </c>
    </row>
    <row r="1689" spans="1:25" x14ac:dyDescent="0.3">
      <c r="A1689" t="s">
        <v>6692</v>
      </c>
      <c r="B1689" t="s">
        <v>6693</v>
      </c>
      <c r="C1689" t="s">
        <v>6694</v>
      </c>
      <c r="D1689" s="1" t="str">
        <f t="shared" si="169"/>
        <v>21:1191</v>
      </c>
      <c r="E1689" s="1" t="str">
        <f t="shared" si="171"/>
        <v>21:0387</v>
      </c>
      <c r="F1689" t="s">
        <v>3218</v>
      </c>
      <c r="G1689" t="s">
        <v>6695</v>
      </c>
      <c r="I1689">
        <v>65.920614799999996</v>
      </c>
      <c r="J1689">
        <v>-88.445602500000007</v>
      </c>
      <c r="K1689" s="1" t="str">
        <f t="shared" si="170"/>
        <v>Till</v>
      </c>
      <c r="L1689" s="1" t="str">
        <f t="shared" si="173"/>
        <v>Grain Mount: 0.25 – 0.50 mm (carbon coated)</v>
      </c>
      <c r="M1689">
        <v>1</v>
      </c>
      <c r="N1689">
        <v>39.874000000000002</v>
      </c>
      <c r="O1689">
        <v>4.0000000000000001E-3</v>
      </c>
      <c r="P1689">
        <v>2E-3</v>
      </c>
      <c r="R1689">
        <v>2E-3</v>
      </c>
      <c r="T1689">
        <v>45.49</v>
      </c>
      <c r="U1689">
        <v>2E-3</v>
      </c>
      <c r="V1689">
        <v>0.23200000000000001</v>
      </c>
      <c r="W1689">
        <v>14.034000000000001</v>
      </c>
      <c r="X1689">
        <v>2.4E-2</v>
      </c>
      <c r="Y1689">
        <v>0.313</v>
      </c>
    </row>
    <row r="1690" spans="1:25" x14ac:dyDescent="0.3">
      <c r="A1690" t="s">
        <v>6696</v>
      </c>
      <c r="B1690" t="s">
        <v>6697</v>
      </c>
      <c r="C1690" t="s">
        <v>6698</v>
      </c>
      <c r="D1690" s="1" t="str">
        <f t="shared" si="169"/>
        <v>21:1191</v>
      </c>
      <c r="E1690" s="1" t="str">
        <f t="shared" si="171"/>
        <v>21:0387</v>
      </c>
      <c r="F1690" t="s">
        <v>3218</v>
      </c>
      <c r="G1690" t="s">
        <v>6699</v>
      </c>
      <c r="I1690">
        <v>65.920614799999996</v>
      </c>
      <c r="J1690">
        <v>-88.445602500000007</v>
      </c>
      <c r="K1690" s="1" t="str">
        <f t="shared" si="170"/>
        <v>Till</v>
      </c>
      <c r="L1690" s="1" t="str">
        <f t="shared" si="173"/>
        <v>Grain Mount: 0.25 – 0.50 mm (carbon coated)</v>
      </c>
      <c r="M1690">
        <v>1</v>
      </c>
      <c r="N1690">
        <v>39.771000000000001</v>
      </c>
      <c r="O1690">
        <v>1E-3</v>
      </c>
      <c r="P1690">
        <v>1E-3</v>
      </c>
      <c r="R1690">
        <v>1E-3</v>
      </c>
      <c r="T1690">
        <v>44.264000000000003</v>
      </c>
      <c r="U1690">
        <v>2E-3</v>
      </c>
      <c r="V1690">
        <v>0.68600000000000005</v>
      </c>
      <c r="W1690">
        <v>15.007999999999999</v>
      </c>
      <c r="X1690">
        <v>1E-3</v>
      </c>
      <c r="Y1690">
        <v>8.9999999999999993E-3</v>
      </c>
    </row>
    <row r="1691" spans="1:25" x14ac:dyDescent="0.3">
      <c r="A1691" t="s">
        <v>6700</v>
      </c>
      <c r="B1691" t="s">
        <v>6701</v>
      </c>
      <c r="C1691" t="s">
        <v>6702</v>
      </c>
      <c r="D1691" s="1" t="str">
        <f t="shared" si="169"/>
        <v>21:1191</v>
      </c>
      <c r="E1691" s="1" t="str">
        <f t="shared" si="171"/>
        <v>21:0387</v>
      </c>
      <c r="F1691" t="s">
        <v>3218</v>
      </c>
      <c r="G1691" t="s">
        <v>6703</v>
      </c>
      <c r="I1691">
        <v>65.920614799999996</v>
      </c>
      <c r="J1691">
        <v>-88.445602500000007</v>
      </c>
      <c r="K1691" s="1" t="str">
        <f t="shared" si="170"/>
        <v>Till</v>
      </c>
      <c r="L1691" s="1" t="str">
        <f t="shared" si="173"/>
        <v>Grain Mount: 0.25 – 0.50 mm (carbon coated)</v>
      </c>
      <c r="M1691">
        <v>1</v>
      </c>
      <c r="N1691">
        <v>40.529000000000003</v>
      </c>
      <c r="O1691">
        <v>1E-3</v>
      </c>
      <c r="P1691">
        <v>1E-3</v>
      </c>
      <c r="R1691">
        <v>2E-3</v>
      </c>
      <c r="T1691">
        <v>48.588000000000001</v>
      </c>
      <c r="U1691">
        <v>3.0000000000000001E-3</v>
      </c>
      <c r="V1691">
        <v>0.184</v>
      </c>
      <c r="W1691">
        <v>9.798</v>
      </c>
      <c r="X1691">
        <v>1.7000000000000001E-2</v>
      </c>
      <c r="Y1691">
        <v>0.441</v>
      </c>
    </row>
    <row r="1692" spans="1:25" x14ac:dyDescent="0.3">
      <c r="A1692" t="s">
        <v>6704</v>
      </c>
      <c r="B1692" t="s">
        <v>6705</v>
      </c>
      <c r="C1692" t="s">
        <v>6706</v>
      </c>
      <c r="D1692" s="1" t="str">
        <f t="shared" si="169"/>
        <v>21:1191</v>
      </c>
      <c r="E1692" s="1" t="str">
        <f t="shared" si="171"/>
        <v>21:0387</v>
      </c>
      <c r="F1692" t="s">
        <v>6707</v>
      </c>
      <c r="G1692" t="s">
        <v>6708</v>
      </c>
      <c r="I1692">
        <v>66.102308800000003</v>
      </c>
      <c r="J1692">
        <v>-88.423515100000003</v>
      </c>
      <c r="K1692" s="1" t="str">
        <f t="shared" si="170"/>
        <v>Till</v>
      </c>
      <c r="L1692" s="1" t="str">
        <f t="shared" si="173"/>
        <v>Grain Mount: 0.25 – 0.50 mm (carbon coated)</v>
      </c>
      <c r="M1692">
        <v>1</v>
      </c>
      <c r="N1692">
        <v>40.463000000000001</v>
      </c>
      <c r="O1692">
        <v>3.0000000000000001E-3</v>
      </c>
      <c r="P1692">
        <v>1E-3</v>
      </c>
      <c r="R1692">
        <v>1E-3</v>
      </c>
      <c r="T1692">
        <v>47.786999999999999</v>
      </c>
      <c r="U1692">
        <v>2E-3</v>
      </c>
      <c r="V1692">
        <v>0.18</v>
      </c>
      <c r="W1692">
        <v>10.891</v>
      </c>
      <c r="X1692">
        <v>1.9E-2</v>
      </c>
      <c r="Y1692">
        <v>0.42299999999999999</v>
      </c>
    </row>
    <row r="1693" spans="1:25" x14ac:dyDescent="0.3">
      <c r="A1693" t="s">
        <v>6709</v>
      </c>
      <c r="B1693" t="s">
        <v>6710</v>
      </c>
      <c r="C1693" t="s">
        <v>6711</v>
      </c>
      <c r="D1693" s="1" t="str">
        <f t="shared" si="169"/>
        <v>21:1191</v>
      </c>
      <c r="E1693" s="1" t="str">
        <f t="shared" si="171"/>
        <v>21:0387</v>
      </c>
      <c r="F1693" t="s">
        <v>6707</v>
      </c>
      <c r="G1693" t="s">
        <v>6712</v>
      </c>
      <c r="I1693">
        <v>66.102308800000003</v>
      </c>
      <c r="J1693">
        <v>-88.423515100000003</v>
      </c>
      <c r="K1693" s="1" t="str">
        <f t="shared" si="170"/>
        <v>Till</v>
      </c>
      <c r="L1693" s="1" t="str">
        <f t="shared" si="173"/>
        <v>Grain Mount: 0.25 – 0.50 mm (carbon coated)</v>
      </c>
      <c r="M1693">
        <v>1</v>
      </c>
      <c r="N1693">
        <v>40.561</v>
      </c>
      <c r="O1693">
        <v>1E-3</v>
      </c>
      <c r="P1693">
        <v>1E-3</v>
      </c>
      <c r="R1693">
        <v>2E-3</v>
      </c>
      <c r="T1693">
        <v>48.145000000000003</v>
      </c>
      <c r="U1693">
        <v>6.0000000000000001E-3</v>
      </c>
      <c r="V1693">
        <v>0.16</v>
      </c>
      <c r="W1693">
        <v>10.416</v>
      </c>
      <c r="X1693">
        <v>1.4E-2</v>
      </c>
      <c r="Y1693">
        <v>0.44600000000000001</v>
      </c>
    </row>
    <row r="1694" spans="1:25" x14ac:dyDescent="0.3">
      <c r="A1694" t="s">
        <v>6713</v>
      </c>
      <c r="B1694" t="s">
        <v>6714</v>
      </c>
      <c r="C1694" t="s">
        <v>6715</v>
      </c>
      <c r="D1694" s="1" t="str">
        <f t="shared" si="169"/>
        <v>21:1191</v>
      </c>
      <c r="E1694" s="1" t="str">
        <f t="shared" si="171"/>
        <v>21:0387</v>
      </c>
      <c r="F1694" t="s">
        <v>6707</v>
      </c>
      <c r="G1694" t="s">
        <v>6716</v>
      </c>
      <c r="I1694">
        <v>66.102308800000003</v>
      </c>
      <c r="J1694">
        <v>-88.423515100000003</v>
      </c>
      <c r="K1694" s="1" t="str">
        <f t="shared" si="170"/>
        <v>Till</v>
      </c>
      <c r="L1694" s="1" t="str">
        <f t="shared" si="173"/>
        <v>Grain Mount: 0.25 – 0.50 mm (carbon coated)</v>
      </c>
      <c r="M1694">
        <v>1</v>
      </c>
      <c r="N1694">
        <v>40.043999999999997</v>
      </c>
      <c r="O1694">
        <v>1E-3</v>
      </c>
      <c r="P1694">
        <v>1E-3</v>
      </c>
      <c r="R1694">
        <v>1E-3</v>
      </c>
      <c r="T1694">
        <v>46.88</v>
      </c>
      <c r="U1694">
        <v>4.0000000000000001E-3</v>
      </c>
      <c r="V1694">
        <v>0.182</v>
      </c>
      <c r="W1694">
        <v>11.879</v>
      </c>
      <c r="X1694">
        <v>2.8000000000000001E-2</v>
      </c>
      <c r="Y1694">
        <v>0.39300000000000002</v>
      </c>
    </row>
    <row r="1695" spans="1:25" x14ac:dyDescent="0.3">
      <c r="A1695" t="s">
        <v>6717</v>
      </c>
      <c r="B1695" t="s">
        <v>6718</v>
      </c>
      <c r="C1695" t="s">
        <v>6719</v>
      </c>
      <c r="D1695" s="1" t="str">
        <f t="shared" si="169"/>
        <v>21:1191</v>
      </c>
      <c r="E1695" s="1" t="str">
        <f t="shared" si="171"/>
        <v>21:0387</v>
      </c>
      <c r="F1695" t="s">
        <v>6707</v>
      </c>
      <c r="G1695" t="s">
        <v>6720</v>
      </c>
      <c r="I1695">
        <v>66.102308800000003</v>
      </c>
      <c r="J1695">
        <v>-88.423515100000003</v>
      </c>
      <c r="K1695" s="1" t="str">
        <f t="shared" si="170"/>
        <v>Till</v>
      </c>
      <c r="L1695" s="1" t="str">
        <f t="shared" si="173"/>
        <v>Grain Mount: 0.25 – 0.50 mm (carbon coated)</v>
      </c>
      <c r="M1695">
        <v>1</v>
      </c>
      <c r="N1695">
        <v>38.634</v>
      </c>
      <c r="O1695">
        <v>1.4E-2</v>
      </c>
      <c r="P1695">
        <v>0.93400000000000005</v>
      </c>
      <c r="R1695">
        <v>0.68799999999999994</v>
      </c>
      <c r="T1695">
        <v>45.686</v>
      </c>
      <c r="U1695">
        <v>1E-3</v>
      </c>
      <c r="V1695">
        <v>0.17599999999999999</v>
      </c>
      <c r="W1695">
        <v>10.542999999999999</v>
      </c>
      <c r="X1695">
        <v>1.4999999999999999E-2</v>
      </c>
      <c r="Y1695">
        <v>0.436</v>
      </c>
    </row>
    <row r="1696" spans="1:25" x14ac:dyDescent="0.3">
      <c r="A1696" t="s">
        <v>6721</v>
      </c>
      <c r="B1696" t="s">
        <v>6722</v>
      </c>
      <c r="C1696" t="s">
        <v>6723</v>
      </c>
      <c r="D1696" s="1" t="str">
        <f t="shared" si="169"/>
        <v>21:1191</v>
      </c>
      <c r="E1696" s="1" t="str">
        <f t="shared" si="171"/>
        <v>21:0387</v>
      </c>
      <c r="F1696" t="s">
        <v>6707</v>
      </c>
      <c r="G1696" t="s">
        <v>6724</v>
      </c>
      <c r="I1696">
        <v>66.102308800000003</v>
      </c>
      <c r="J1696">
        <v>-88.423515100000003</v>
      </c>
      <c r="K1696" s="1" t="str">
        <f t="shared" si="170"/>
        <v>Till</v>
      </c>
      <c r="L1696" s="1" t="str">
        <f t="shared" si="173"/>
        <v>Grain Mount: 0.25 – 0.50 mm (carbon coated)</v>
      </c>
      <c r="M1696">
        <v>1</v>
      </c>
      <c r="N1696">
        <v>40.700000000000003</v>
      </c>
      <c r="O1696">
        <v>1E-3</v>
      </c>
      <c r="P1696">
        <v>1E-3</v>
      </c>
      <c r="R1696">
        <v>1E-3</v>
      </c>
      <c r="T1696">
        <v>48.92</v>
      </c>
      <c r="U1696">
        <v>4.0000000000000001E-3</v>
      </c>
      <c r="V1696">
        <v>0.153</v>
      </c>
      <c r="W1696">
        <v>9.5150000000000006</v>
      </c>
      <c r="X1696">
        <v>1.4999999999999999E-2</v>
      </c>
      <c r="Y1696">
        <v>0.44900000000000001</v>
      </c>
    </row>
    <row r="1697" spans="1:25" x14ac:dyDescent="0.3">
      <c r="A1697" t="s">
        <v>6725</v>
      </c>
      <c r="B1697" t="s">
        <v>6726</v>
      </c>
      <c r="C1697" t="s">
        <v>6727</v>
      </c>
      <c r="D1697" s="1" t="str">
        <f t="shared" si="169"/>
        <v>21:1191</v>
      </c>
      <c r="E1697" s="1" t="str">
        <f t="shared" si="171"/>
        <v>21:0387</v>
      </c>
      <c r="F1697" t="s">
        <v>6707</v>
      </c>
      <c r="G1697" t="s">
        <v>6728</v>
      </c>
      <c r="I1697">
        <v>66.102308800000003</v>
      </c>
      <c r="J1697">
        <v>-88.423515100000003</v>
      </c>
      <c r="K1697" s="1" t="str">
        <f t="shared" si="170"/>
        <v>Till</v>
      </c>
      <c r="L1697" s="1" t="str">
        <f t="shared" si="173"/>
        <v>Grain Mount: 0.25 – 0.50 mm (carbon coated)</v>
      </c>
      <c r="M1697">
        <v>1</v>
      </c>
      <c r="N1697">
        <v>40.783000000000001</v>
      </c>
      <c r="O1697">
        <v>2E-3</v>
      </c>
      <c r="P1697">
        <v>1E-3</v>
      </c>
      <c r="R1697">
        <v>5.0000000000000001E-3</v>
      </c>
      <c r="T1697">
        <v>48.668999999999997</v>
      </c>
      <c r="U1697">
        <v>2E-3</v>
      </c>
      <c r="V1697">
        <v>0.16400000000000001</v>
      </c>
      <c r="W1697">
        <v>10.17</v>
      </c>
      <c r="X1697">
        <v>1.2E-2</v>
      </c>
      <c r="Y1697">
        <v>8.5999999999999993E-2</v>
      </c>
    </row>
    <row r="1698" spans="1:25" x14ac:dyDescent="0.3">
      <c r="A1698" t="s">
        <v>6729</v>
      </c>
      <c r="B1698" t="s">
        <v>6730</v>
      </c>
      <c r="C1698" t="s">
        <v>6731</v>
      </c>
      <c r="D1698" s="1" t="str">
        <f t="shared" si="169"/>
        <v>21:1191</v>
      </c>
      <c r="E1698" s="1" t="str">
        <f t="shared" si="171"/>
        <v>21:0387</v>
      </c>
      <c r="F1698" t="s">
        <v>6707</v>
      </c>
      <c r="G1698" t="s">
        <v>6732</v>
      </c>
      <c r="I1698">
        <v>66.102308800000003</v>
      </c>
      <c r="J1698">
        <v>-88.423515100000003</v>
      </c>
      <c r="K1698" s="1" t="str">
        <f t="shared" si="170"/>
        <v>Till</v>
      </c>
      <c r="L1698" s="1" t="str">
        <f t="shared" si="173"/>
        <v>Grain Mount: 0.25 – 0.50 mm (carbon coated)</v>
      </c>
      <c r="M1698">
        <v>1</v>
      </c>
      <c r="N1698">
        <v>40.963000000000001</v>
      </c>
      <c r="O1698">
        <v>1E-3</v>
      </c>
      <c r="P1698">
        <v>1E-3</v>
      </c>
      <c r="R1698">
        <v>4.0000000000000001E-3</v>
      </c>
      <c r="T1698">
        <v>49.573</v>
      </c>
      <c r="U1698">
        <v>5.0000000000000001E-3</v>
      </c>
      <c r="V1698">
        <v>0.17499999999999999</v>
      </c>
      <c r="W1698">
        <v>8.9359999999999999</v>
      </c>
      <c r="X1698">
        <v>1.6E-2</v>
      </c>
      <c r="Y1698">
        <v>0.44500000000000001</v>
      </c>
    </row>
    <row r="1699" spans="1:25" x14ac:dyDescent="0.3">
      <c r="A1699" t="s">
        <v>6733</v>
      </c>
      <c r="B1699" t="s">
        <v>6734</v>
      </c>
      <c r="C1699" t="s">
        <v>6735</v>
      </c>
      <c r="D1699" s="1" t="str">
        <f t="shared" si="169"/>
        <v>21:1191</v>
      </c>
      <c r="E1699" s="1" t="str">
        <f t="shared" si="171"/>
        <v>21:0387</v>
      </c>
      <c r="F1699" t="s">
        <v>6707</v>
      </c>
      <c r="G1699" t="s">
        <v>6736</v>
      </c>
      <c r="I1699">
        <v>66.102308800000003</v>
      </c>
      <c r="J1699">
        <v>-88.423515100000003</v>
      </c>
      <c r="K1699" s="1" t="str">
        <f t="shared" si="170"/>
        <v>Till</v>
      </c>
      <c r="L1699" s="1" t="str">
        <f t="shared" si="173"/>
        <v>Grain Mount: 0.25 – 0.50 mm (carbon coated)</v>
      </c>
      <c r="M1699">
        <v>1</v>
      </c>
      <c r="N1699">
        <v>40.249000000000002</v>
      </c>
      <c r="O1699">
        <v>3.0000000000000001E-3</v>
      </c>
      <c r="P1699">
        <v>1E-3</v>
      </c>
      <c r="R1699">
        <v>4.0000000000000001E-3</v>
      </c>
      <c r="T1699">
        <v>47.640999999999998</v>
      </c>
      <c r="U1699">
        <v>1E-3</v>
      </c>
      <c r="V1699">
        <v>0.17</v>
      </c>
      <c r="W1699">
        <v>11.212999999999999</v>
      </c>
      <c r="X1699">
        <v>0.03</v>
      </c>
      <c r="Y1699">
        <v>0.40400000000000003</v>
      </c>
    </row>
    <row r="1700" spans="1:25" x14ac:dyDescent="0.3">
      <c r="A1700" t="s">
        <v>6737</v>
      </c>
      <c r="B1700" t="s">
        <v>6738</v>
      </c>
      <c r="C1700" t="s">
        <v>6739</v>
      </c>
      <c r="D1700" s="1" t="str">
        <f t="shared" si="169"/>
        <v>21:1191</v>
      </c>
      <c r="E1700" s="1" t="str">
        <f t="shared" si="171"/>
        <v>21:0387</v>
      </c>
      <c r="F1700" t="s">
        <v>6707</v>
      </c>
      <c r="G1700" t="s">
        <v>6740</v>
      </c>
      <c r="I1700">
        <v>66.102308800000003</v>
      </c>
      <c r="J1700">
        <v>-88.423515100000003</v>
      </c>
      <c r="K1700" s="1" t="str">
        <f t="shared" si="170"/>
        <v>Till</v>
      </c>
      <c r="L1700" s="1" t="str">
        <f t="shared" si="173"/>
        <v>Grain Mount: 0.25 – 0.50 mm (carbon coated)</v>
      </c>
      <c r="M1700">
        <v>1</v>
      </c>
      <c r="N1700">
        <v>40.176000000000002</v>
      </c>
      <c r="O1700">
        <v>5.0000000000000001E-3</v>
      </c>
      <c r="P1700">
        <v>1E-3</v>
      </c>
      <c r="R1700">
        <v>8.0000000000000002E-3</v>
      </c>
      <c r="T1700">
        <v>47.895000000000003</v>
      </c>
      <c r="U1700">
        <v>1E-3</v>
      </c>
      <c r="V1700">
        <v>0.20200000000000001</v>
      </c>
      <c r="W1700">
        <v>10.83</v>
      </c>
      <c r="X1700">
        <v>0.02</v>
      </c>
      <c r="Y1700">
        <v>0.433</v>
      </c>
    </row>
    <row r="1701" spans="1:25" x14ac:dyDescent="0.3">
      <c r="A1701" t="s">
        <v>6741</v>
      </c>
      <c r="B1701" t="s">
        <v>6742</v>
      </c>
      <c r="C1701" t="s">
        <v>6743</v>
      </c>
      <c r="D1701" s="1" t="str">
        <f t="shared" si="169"/>
        <v>21:1191</v>
      </c>
      <c r="E1701" s="1" t="str">
        <f t="shared" si="171"/>
        <v>21:0387</v>
      </c>
      <c r="F1701" t="s">
        <v>6707</v>
      </c>
      <c r="G1701" t="s">
        <v>6744</v>
      </c>
      <c r="I1701">
        <v>66.102308800000003</v>
      </c>
      <c r="J1701">
        <v>-88.423515100000003</v>
      </c>
      <c r="K1701" s="1" t="str">
        <f t="shared" si="170"/>
        <v>Till</v>
      </c>
      <c r="L1701" s="1" t="str">
        <f t="shared" si="173"/>
        <v>Grain Mount: 0.25 – 0.50 mm (carbon coated)</v>
      </c>
      <c r="M1701">
        <v>1</v>
      </c>
      <c r="N1701">
        <v>40.414000000000001</v>
      </c>
      <c r="O1701">
        <v>1E-3</v>
      </c>
      <c r="P1701">
        <v>1E-3</v>
      </c>
      <c r="R1701">
        <v>1E-3</v>
      </c>
      <c r="T1701">
        <v>47.378999999999998</v>
      </c>
      <c r="U1701">
        <v>1E-3</v>
      </c>
      <c r="V1701">
        <v>0.17</v>
      </c>
      <c r="W1701">
        <v>11.449</v>
      </c>
      <c r="X1701">
        <v>2.3E-2</v>
      </c>
      <c r="Y1701">
        <v>0.40100000000000002</v>
      </c>
    </row>
    <row r="1702" spans="1:25" x14ac:dyDescent="0.3">
      <c r="A1702" t="s">
        <v>6745</v>
      </c>
      <c r="B1702" t="s">
        <v>6746</v>
      </c>
      <c r="C1702" t="s">
        <v>6747</v>
      </c>
      <c r="D1702" s="1" t="str">
        <f t="shared" si="169"/>
        <v>21:1191</v>
      </c>
      <c r="E1702" s="1" t="str">
        <f t="shared" si="171"/>
        <v>21:0387</v>
      </c>
      <c r="F1702" t="s">
        <v>6707</v>
      </c>
      <c r="G1702" t="s">
        <v>6748</v>
      </c>
      <c r="I1702">
        <v>66.102308800000003</v>
      </c>
      <c r="J1702">
        <v>-88.423515100000003</v>
      </c>
      <c r="K1702" s="1" t="str">
        <f t="shared" si="170"/>
        <v>Till</v>
      </c>
      <c r="L1702" s="1" t="str">
        <f t="shared" si="173"/>
        <v>Grain Mount: 0.25 – 0.50 mm (carbon coated)</v>
      </c>
      <c r="M1702">
        <v>1</v>
      </c>
      <c r="N1702">
        <v>40.417999999999999</v>
      </c>
      <c r="O1702">
        <v>3.0000000000000001E-3</v>
      </c>
      <c r="P1702">
        <v>1E-3</v>
      </c>
      <c r="R1702">
        <v>4.0000000000000001E-3</v>
      </c>
      <c r="T1702">
        <v>47.753</v>
      </c>
      <c r="U1702">
        <v>1E-3</v>
      </c>
      <c r="V1702">
        <v>0.17599999999999999</v>
      </c>
      <c r="W1702">
        <v>11.143000000000001</v>
      </c>
      <c r="X1702">
        <v>2.3E-2</v>
      </c>
      <c r="Y1702">
        <v>0.41299999999999998</v>
      </c>
    </row>
    <row r="1703" spans="1:25" x14ac:dyDescent="0.3">
      <c r="A1703" t="s">
        <v>6749</v>
      </c>
      <c r="B1703" t="s">
        <v>6750</v>
      </c>
      <c r="C1703" t="s">
        <v>6751</v>
      </c>
      <c r="D1703" s="1" t="str">
        <f t="shared" si="169"/>
        <v>21:1191</v>
      </c>
      <c r="E1703" s="1" t="str">
        <f t="shared" si="171"/>
        <v>21:0387</v>
      </c>
      <c r="F1703" t="s">
        <v>6707</v>
      </c>
      <c r="G1703" t="s">
        <v>6752</v>
      </c>
      <c r="I1703">
        <v>66.102308800000003</v>
      </c>
      <c r="J1703">
        <v>-88.423515100000003</v>
      </c>
      <c r="K1703" s="1" t="str">
        <f t="shared" si="170"/>
        <v>Till</v>
      </c>
      <c r="L1703" s="1" t="str">
        <f t="shared" si="173"/>
        <v>Grain Mount: 0.25 – 0.50 mm (carbon coated)</v>
      </c>
      <c r="M1703">
        <v>1</v>
      </c>
      <c r="N1703">
        <v>40.715000000000003</v>
      </c>
      <c r="O1703">
        <v>4.0000000000000001E-3</v>
      </c>
      <c r="P1703">
        <v>1E-3</v>
      </c>
      <c r="R1703">
        <v>1E-3</v>
      </c>
      <c r="T1703">
        <v>47.814</v>
      </c>
      <c r="U1703">
        <v>1E-3</v>
      </c>
      <c r="V1703">
        <v>0.19</v>
      </c>
      <c r="W1703">
        <v>11.292999999999999</v>
      </c>
      <c r="X1703">
        <v>1.4E-2</v>
      </c>
      <c r="Y1703">
        <v>0.40899999999999997</v>
      </c>
    </row>
    <row r="1704" spans="1:25" x14ac:dyDescent="0.3">
      <c r="A1704" t="s">
        <v>6753</v>
      </c>
      <c r="B1704" t="s">
        <v>6754</v>
      </c>
      <c r="C1704" t="s">
        <v>6755</v>
      </c>
      <c r="D1704" s="1" t="str">
        <f t="shared" si="169"/>
        <v>21:1191</v>
      </c>
      <c r="E1704" s="1" t="str">
        <f t="shared" si="171"/>
        <v>21:0387</v>
      </c>
      <c r="F1704" t="s">
        <v>6707</v>
      </c>
      <c r="G1704" t="s">
        <v>6756</v>
      </c>
      <c r="I1704">
        <v>66.102308800000003</v>
      </c>
      <c r="J1704">
        <v>-88.423515100000003</v>
      </c>
      <c r="K1704" s="1" t="str">
        <f t="shared" si="170"/>
        <v>Till</v>
      </c>
      <c r="L1704" s="1" t="str">
        <f t="shared" si="173"/>
        <v>Grain Mount: 0.25 – 0.50 mm (carbon coated)</v>
      </c>
      <c r="M1704">
        <v>1</v>
      </c>
      <c r="N1704">
        <v>40.234000000000002</v>
      </c>
      <c r="O1704">
        <v>6.0000000000000001E-3</v>
      </c>
      <c r="P1704">
        <v>1E-3</v>
      </c>
      <c r="R1704">
        <v>1E-3</v>
      </c>
      <c r="T1704">
        <v>47.33</v>
      </c>
      <c r="U1704">
        <v>5.0000000000000001E-3</v>
      </c>
      <c r="V1704">
        <v>0.16800000000000001</v>
      </c>
      <c r="W1704">
        <v>11.523999999999999</v>
      </c>
      <c r="X1704">
        <v>0.03</v>
      </c>
      <c r="Y1704">
        <v>0.38300000000000001</v>
      </c>
    </row>
    <row r="1705" spans="1:25" x14ac:dyDescent="0.3">
      <c r="A1705" t="s">
        <v>6757</v>
      </c>
      <c r="B1705" t="s">
        <v>6758</v>
      </c>
      <c r="C1705" t="s">
        <v>6759</v>
      </c>
      <c r="D1705" s="1" t="str">
        <f t="shared" si="169"/>
        <v>21:1191</v>
      </c>
      <c r="E1705" s="1" t="str">
        <f t="shared" si="171"/>
        <v>21:0387</v>
      </c>
      <c r="F1705" t="s">
        <v>6707</v>
      </c>
      <c r="G1705" t="s">
        <v>6760</v>
      </c>
      <c r="I1705">
        <v>66.102308800000003</v>
      </c>
      <c r="J1705">
        <v>-88.423515100000003</v>
      </c>
      <c r="K1705" s="1" t="str">
        <f t="shared" si="170"/>
        <v>Till</v>
      </c>
      <c r="L1705" s="1" t="str">
        <f t="shared" si="173"/>
        <v>Grain Mount: 0.25 – 0.50 mm (carbon coated)</v>
      </c>
      <c r="M1705">
        <v>1</v>
      </c>
      <c r="N1705">
        <v>40.302</v>
      </c>
      <c r="O1705">
        <v>4.0000000000000001E-3</v>
      </c>
      <c r="P1705">
        <v>1E-3</v>
      </c>
      <c r="R1705">
        <v>3.0000000000000001E-3</v>
      </c>
      <c r="T1705">
        <v>47.594999999999999</v>
      </c>
      <c r="U1705">
        <v>2E-3</v>
      </c>
      <c r="V1705">
        <v>0.191</v>
      </c>
      <c r="W1705">
        <v>11.21</v>
      </c>
      <c r="X1705">
        <v>2.5000000000000001E-2</v>
      </c>
      <c r="Y1705">
        <v>0.41499999999999998</v>
      </c>
    </row>
    <row r="1706" spans="1:25" x14ac:dyDescent="0.3">
      <c r="A1706" t="s">
        <v>6761</v>
      </c>
      <c r="B1706" t="s">
        <v>6762</v>
      </c>
      <c r="C1706" t="s">
        <v>6763</v>
      </c>
      <c r="D1706" s="1" t="str">
        <f t="shared" si="169"/>
        <v>21:1191</v>
      </c>
      <c r="E1706" s="1" t="str">
        <f t="shared" si="171"/>
        <v>21:0387</v>
      </c>
      <c r="F1706" t="s">
        <v>6707</v>
      </c>
      <c r="G1706" t="s">
        <v>6764</v>
      </c>
      <c r="I1706">
        <v>66.102308800000003</v>
      </c>
      <c r="J1706">
        <v>-88.423515100000003</v>
      </c>
      <c r="K1706" s="1" t="str">
        <f t="shared" si="170"/>
        <v>Till</v>
      </c>
      <c r="L1706" s="1" t="str">
        <f t="shared" si="173"/>
        <v>Grain Mount: 0.25 – 0.50 mm (carbon coated)</v>
      </c>
      <c r="M1706">
        <v>1</v>
      </c>
      <c r="N1706">
        <v>40.802</v>
      </c>
      <c r="O1706">
        <v>1E-3</v>
      </c>
      <c r="P1706">
        <v>1E-3</v>
      </c>
      <c r="R1706">
        <v>1E-3</v>
      </c>
      <c r="T1706">
        <v>49.103000000000002</v>
      </c>
      <c r="U1706">
        <v>3.0000000000000001E-3</v>
      </c>
      <c r="V1706">
        <v>0.19400000000000001</v>
      </c>
      <c r="W1706">
        <v>9.298</v>
      </c>
      <c r="X1706">
        <v>1.7000000000000001E-2</v>
      </c>
      <c r="Y1706">
        <v>0.432</v>
      </c>
    </row>
    <row r="1707" spans="1:25" x14ac:dyDescent="0.3">
      <c r="A1707" t="s">
        <v>6765</v>
      </c>
      <c r="B1707" t="s">
        <v>6766</v>
      </c>
      <c r="C1707" t="s">
        <v>6767</v>
      </c>
      <c r="D1707" s="1" t="str">
        <f t="shared" si="169"/>
        <v>21:1191</v>
      </c>
      <c r="E1707" s="1" t="str">
        <f t="shared" si="171"/>
        <v>21:0387</v>
      </c>
      <c r="F1707" t="s">
        <v>6707</v>
      </c>
      <c r="G1707" t="s">
        <v>6768</v>
      </c>
      <c r="I1707">
        <v>66.102308800000003</v>
      </c>
      <c r="J1707">
        <v>-88.423515100000003</v>
      </c>
      <c r="K1707" s="1" t="str">
        <f t="shared" si="170"/>
        <v>Till</v>
      </c>
      <c r="L1707" s="1" t="str">
        <f t="shared" si="173"/>
        <v>Grain Mount: 0.25 – 0.50 mm (carbon coated)</v>
      </c>
      <c r="M1707">
        <v>1</v>
      </c>
      <c r="N1707">
        <v>40.365000000000002</v>
      </c>
      <c r="O1707">
        <v>4.0000000000000001E-3</v>
      </c>
      <c r="P1707">
        <v>1E-3</v>
      </c>
      <c r="R1707">
        <v>3.2000000000000001E-2</v>
      </c>
      <c r="T1707">
        <v>47.631999999999998</v>
      </c>
      <c r="U1707">
        <v>1E-3</v>
      </c>
      <c r="V1707">
        <v>0.161</v>
      </c>
      <c r="W1707">
        <v>11.191000000000001</v>
      </c>
      <c r="X1707">
        <v>0.03</v>
      </c>
      <c r="Y1707">
        <v>0.41699999999999998</v>
      </c>
    </row>
    <row r="1708" spans="1:25" x14ac:dyDescent="0.3">
      <c r="A1708" t="s">
        <v>6769</v>
      </c>
      <c r="B1708" t="s">
        <v>6770</v>
      </c>
      <c r="C1708" t="s">
        <v>6771</v>
      </c>
      <c r="D1708" s="1" t="str">
        <f t="shared" si="169"/>
        <v>21:1191</v>
      </c>
      <c r="E1708" s="1" t="str">
        <f t="shared" si="171"/>
        <v>21:0387</v>
      </c>
      <c r="F1708" t="s">
        <v>6707</v>
      </c>
      <c r="G1708" t="s">
        <v>6772</v>
      </c>
      <c r="I1708">
        <v>66.102308800000003</v>
      </c>
      <c r="J1708">
        <v>-88.423515100000003</v>
      </c>
      <c r="K1708" s="1" t="str">
        <f t="shared" si="170"/>
        <v>Till</v>
      </c>
      <c r="L1708" s="1" t="str">
        <f t="shared" si="173"/>
        <v>Grain Mount: 0.25 – 0.50 mm (carbon coated)</v>
      </c>
      <c r="M1708">
        <v>1</v>
      </c>
      <c r="N1708">
        <v>40.868000000000002</v>
      </c>
      <c r="O1708">
        <v>8.9999999999999993E-3</v>
      </c>
      <c r="P1708">
        <v>1E-3</v>
      </c>
      <c r="R1708">
        <v>6.0000000000000001E-3</v>
      </c>
      <c r="T1708">
        <v>49.286000000000001</v>
      </c>
      <c r="U1708">
        <v>1E-3</v>
      </c>
      <c r="V1708">
        <v>0.187</v>
      </c>
      <c r="W1708">
        <v>9.27</v>
      </c>
      <c r="X1708">
        <v>1.4E-2</v>
      </c>
      <c r="Y1708">
        <v>0.42599999999999999</v>
      </c>
    </row>
    <row r="1709" spans="1:25" x14ac:dyDescent="0.3">
      <c r="A1709" t="s">
        <v>6773</v>
      </c>
      <c r="B1709" t="s">
        <v>6774</v>
      </c>
      <c r="C1709" t="s">
        <v>6775</v>
      </c>
      <c r="D1709" s="1" t="str">
        <f t="shared" si="169"/>
        <v>21:1191</v>
      </c>
      <c r="E1709" s="1" t="str">
        <f t="shared" si="171"/>
        <v>21:0387</v>
      </c>
      <c r="F1709" t="s">
        <v>6707</v>
      </c>
      <c r="G1709" t="s">
        <v>6776</v>
      </c>
      <c r="I1709">
        <v>66.102308800000003</v>
      </c>
      <c r="J1709">
        <v>-88.423515100000003</v>
      </c>
      <c r="K1709" s="1" t="str">
        <f t="shared" si="170"/>
        <v>Till</v>
      </c>
      <c r="L1709" s="1" t="str">
        <f t="shared" si="173"/>
        <v>Grain Mount: 0.25 – 0.50 mm (carbon coated)</v>
      </c>
      <c r="M1709">
        <v>1</v>
      </c>
      <c r="N1709">
        <v>40.116</v>
      </c>
      <c r="O1709">
        <v>6.0000000000000001E-3</v>
      </c>
      <c r="P1709">
        <v>1E-3</v>
      </c>
      <c r="R1709">
        <v>2E-3</v>
      </c>
      <c r="T1709">
        <v>47.024999999999999</v>
      </c>
      <c r="U1709">
        <v>4.0000000000000001E-3</v>
      </c>
      <c r="V1709">
        <v>0.24099999999999999</v>
      </c>
      <c r="W1709">
        <v>11.589</v>
      </c>
      <c r="X1709">
        <v>2.1999999999999999E-2</v>
      </c>
      <c r="Y1709">
        <v>0.45100000000000001</v>
      </c>
    </row>
    <row r="1710" spans="1:25" x14ac:dyDescent="0.3">
      <c r="A1710" t="s">
        <v>6777</v>
      </c>
      <c r="B1710" t="s">
        <v>6778</v>
      </c>
      <c r="C1710" t="s">
        <v>6779</v>
      </c>
      <c r="D1710" s="1" t="str">
        <f t="shared" si="169"/>
        <v>21:1191</v>
      </c>
      <c r="E1710" s="1" t="str">
        <f t="shared" si="171"/>
        <v>21:0387</v>
      </c>
      <c r="F1710" t="s">
        <v>6707</v>
      </c>
      <c r="G1710" t="s">
        <v>6780</v>
      </c>
      <c r="I1710">
        <v>66.102308800000003</v>
      </c>
      <c r="J1710">
        <v>-88.423515100000003</v>
      </c>
      <c r="K1710" s="1" t="str">
        <f t="shared" si="170"/>
        <v>Till</v>
      </c>
      <c r="L1710" s="1" t="str">
        <f t="shared" si="173"/>
        <v>Grain Mount: 0.25 – 0.50 mm (carbon coated)</v>
      </c>
      <c r="M1710">
        <v>1</v>
      </c>
      <c r="N1710">
        <v>40.499000000000002</v>
      </c>
      <c r="O1710">
        <v>4.0000000000000001E-3</v>
      </c>
      <c r="P1710">
        <v>1E-3</v>
      </c>
      <c r="R1710">
        <v>3.0000000000000001E-3</v>
      </c>
      <c r="T1710">
        <v>49.154000000000003</v>
      </c>
      <c r="U1710">
        <v>4.0000000000000001E-3</v>
      </c>
      <c r="V1710">
        <v>0.189</v>
      </c>
      <c r="W1710">
        <v>9.5540000000000003</v>
      </c>
      <c r="X1710">
        <v>2.1000000000000001E-2</v>
      </c>
      <c r="Y1710">
        <v>0.379</v>
      </c>
    </row>
    <row r="1711" spans="1:25" x14ac:dyDescent="0.3">
      <c r="A1711" t="s">
        <v>6781</v>
      </c>
      <c r="B1711" t="s">
        <v>6782</v>
      </c>
      <c r="C1711" t="s">
        <v>6783</v>
      </c>
      <c r="D1711" s="1" t="str">
        <f t="shared" si="169"/>
        <v>21:1191</v>
      </c>
      <c r="E1711" s="1" t="str">
        <f t="shared" si="171"/>
        <v>21:0387</v>
      </c>
      <c r="F1711" t="s">
        <v>6707</v>
      </c>
      <c r="G1711" t="s">
        <v>6784</v>
      </c>
      <c r="I1711">
        <v>66.102308800000003</v>
      </c>
      <c r="J1711">
        <v>-88.423515100000003</v>
      </c>
      <c r="K1711" s="1" t="str">
        <f t="shared" si="170"/>
        <v>Till</v>
      </c>
      <c r="L1711" s="1" t="str">
        <f t="shared" si="173"/>
        <v>Grain Mount: 0.25 – 0.50 mm (carbon coated)</v>
      </c>
      <c r="M1711">
        <v>1</v>
      </c>
      <c r="N1711">
        <v>40.845999999999997</v>
      </c>
      <c r="O1711">
        <v>1E-3</v>
      </c>
      <c r="P1711">
        <v>1E-3</v>
      </c>
      <c r="R1711">
        <v>1E-3</v>
      </c>
      <c r="T1711">
        <v>49.308999999999997</v>
      </c>
      <c r="U1711">
        <v>3.0000000000000001E-3</v>
      </c>
      <c r="V1711">
        <v>0.18</v>
      </c>
      <c r="W1711">
        <v>9.3819999999999997</v>
      </c>
      <c r="X1711">
        <v>1.6E-2</v>
      </c>
      <c r="Y1711">
        <v>0.40200000000000002</v>
      </c>
    </row>
    <row r="1712" spans="1:25" x14ac:dyDescent="0.3">
      <c r="A1712" t="s">
        <v>6785</v>
      </c>
      <c r="B1712" t="s">
        <v>6786</v>
      </c>
      <c r="C1712" t="s">
        <v>6787</v>
      </c>
      <c r="D1712" s="1" t="str">
        <f t="shared" si="169"/>
        <v>21:1191</v>
      </c>
      <c r="E1712" s="1" t="str">
        <f t="shared" si="171"/>
        <v>21:0387</v>
      </c>
      <c r="F1712" t="s">
        <v>3231</v>
      </c>
      <c r="G1712" t="s">
        <v>6788</v>
      </c>
      <c r="I1712">
        <v>66.037370600000003</v>
      </c>
      <c r="J1712">
        <v>-88.721366500000002</v>
      </c>
      <c r="K1712" s="1" t="str">
        <f t="shared" si="170"/>
        <v>Till</v>
      </c>
      <c r="L1712" s="1" t="str">
        <f t="shared" si="173"/>
        <v>Grain Mount: 0.25 – 0.50 mm (carbon coated)</v>
      </c>
      <c r="M1712">
        <v>1</v>
      </c>
      <c r="N1712">
        <v>39.915999999999997</v>
      </c>
      <c r="O1712">
        <v>1E-3</v>
      </c>
      <c r="P1712">
        <v>1E-3</v>
      </c>
      <c r="R1712">
        <v>3.0000000000000001E-3</v>
      </c>
      <c r="T1712">
        <v>46.162999999999997</v>
      </c>
      <c r="U1712">
        <v>1E-3</v>
      </c>
      <c r="V1712">
        <v>0.19900000000000001</v>
      </c>
      <c r="W1712">
        <v>12.958</v>
      </c>
      <c r="X1712">
        <v>1.0999999999999999E-2</v>
      </c>
      <c r="Y1712">
        <v>0.24099999999999999</v>
      </c>
    </row>
    <row r="1713" spans="1:25" x14ac:dyDescent="0.3">
      <c r="A1713" t="s">
        <v>6789</v>
      </c>
      <c r="B1713" t="s">
        <v>6790</v>
      </c>
      <c r="C1713" t="s">
        <v>6791</v>
      </c>
      <c r="D1713" s="1" t="str">
        <f t="shared" si="169"/>
        <v>21:1191</v>
      </c>
      <c r="E1713" s="1" t="str">
        <f t="shared" si="171"/>
        <v>21:0387</v>
      </c>
      <c r="F1713" t="s">
        <v>3231</v>
      </c>
      <c r="G1713" t="s">
        <v>6792</v>
      </c>
      <c r="I1713">
        <v>66.037370600000003</v>
      </c>
      <c r="J1713">
        <v>-88.721366500000002</v>
      </c>
      <c r="K1713" s="1" t="str">
        <f t="shared" si="170"/>
        <v>Till</v>
      </c>
      <c r="L1713" s="1" t="str">
        <f t="shared" si="173"/>
        <v>Grain Mount: 0.25 – 0.50 mm (carbon coated)</v>
      </c>
      <c r="M1713">
        <v>1</v>
      </c>
      <c r="N1713">
        <v>40.405000000000001</v>
      </c>
      <c r="O1713">
        <v>7.0000000000000001E-3</v>
      </c>
      <c r="P1713">
        <v>2E-3</v>
      </c>
      <c r="R1713">
        <v>3.1E-2</v>
      </c>
      <c r="T1713">
        <v>47.35</v>
      </c>
      <c r="U1713">
        <v>2E-3</v>
      </c>
      <c r="V1713">
        <v>0.126</v>
      </c>
      <c r="W1713">
        <v>11.211</v>
      </c>
      <c r="X1713">
        <v>1.6E-2</v>
      </c>
      <c r="Y1713">
        <v>0.51300000000000001</v>
      </c>
    </row>
    <row r="1714" spans="1:25" x14ac:dyDescent="0.3">
      <c r="A1714" t="s">
        <v>6793</v>
      </c>
      <c r="B1714" t="s">
        <v>6794</v>
      </c>
      <c r="C1714" t="s">
        <v>6795</v>
      </c>
      <c r="D1714" s="1" t="str">
        <f t="shared" si="169"/>
        <v>21:1191</v>
      </c>
      <c r="E1714" s="1" t="str">
        <f t="shared" si="171"/>
        <v>21:0387</v>
      </c>
      <c r="F1714" t="s">
        <v>3231</v>
      </c>
      <c r="G1714" t="s">
        <v>6796</v>
      </c>
      <c r="I1714">
        <v>66.037370600000003</v>
      </c>
      <c r="J1714">
        <v>-88.721366500000002</v>
      </c>
      <c r="K1714" s="1" t="str">
        <f t="shared" si="170"/>
        <v>Till</v>
      </c>
      <c r="L1714" s="1" t="str">
        <f t="shared" si="173"/>
        <v>Grain Mount: 0.25 – 0.50 mm (carbon coated)</v>
      </c>
      <c r="M1714">
        <v>1</v>
      </c>
      <c r="N1714">
        <v>40.963000000000001</v>
      </c>
      <c r="O1714">
        <v>1E-3</v>
      </c>
      <c r="P1714">
        <v>1E-3</v>
      </c>
      <c r="R1714">
        <v>8.0000000000000002E-3</v>
      </c>
      <c r="T1714">
        <v>49.750999999999998</v>
      </c>
      <c r="U1714">
        <v>1E-3</v>
      </c>
      <c r="V1714">
        <v>0.158</v>
      </c>
      <c r="W1714">
        <v>8.49</v>
      </c>
      <c r="X1714">
        <v>1.7000000000000001E-2</v>
      </c>
      <c r="Y1714">
        <v>0.45900000000000002</v>
      </c>
    </row>
    <row r="1715" spans="1:25" x14ac:dyDescent="0.3">
      <c r="A1715" t="s">
        <v>6797</v>
      </c>
      <c r="B1715" t="s">
        <v>6798</v>
      </c>
      <c r="C1715" t="s">
        <v>6799</v>
      </c>
      <c r="D1715" s="1" t="str">
        <f t="shared" ref="D1715:D1778" si="174">HYPERLINK("http://geochem.nrcan.gc.ca/cdogs/content/bdl/bdl211191_e.htm", "21:1191")</f>
        <v>21:1191</v>
      </c>
      <c r="E1715" s="1" t="str">
        <f t="shared" si="171"/>
        <v>21:0387</v>
      </c>
      <c r="F1715" t="s">
        <v>3231</v>
      </c>
      <c r="G1715" t="s">
        <v>6800</v>
      </c>
      <c r="I1715">
        <v>66.037370600000003</v>
      </c>
      <c r="J1715">
        <v>-88.721366500000002</v>
      </c>
      <c r="K1715" s="1" t="str">
        <f t="shared" ref="K1715:K1778" si="175">HYPERLINK("http://geochem.nrcan.gc.ca/cdogs/content/kwd/kwd020044_e.htm", "Till")</f>
        <v>Till</v>
      </c>
      <c r="L1715" s="1" t="str">
        <f t="shared" si="173"/>
        <v>Grain Mount: 0.25 – 0.50 mm (carbon coated)</v>
      </c>
      <c r="M1715">
        <v>1</v>
      </c>
      <c r="N1715">
        <v>40.289000000000001</v>
      </c>
      <c r="O1715">
        <v>1E-3</v>
      </c>
      <c r="P1715">
        <v>1E-3</v>
      </c>
      <c r="R1715">
        <v>6.0000000000000001E-3</v>
      </c>
      <c r="T1715">
        <v>47.484000000000002</v>
      </c>
      <c r="U1715">
        <v>5.0000000000000001E-3</v>
      </c>
      <c r="V1715">
        <v>0.161</v>
      </c>
      <c r="W1715">
        <v>11.034000000000001</v>
      </c>
      <c r="X1715">
        <v>1.7999999999999999E-2</v>
      </c>
      <c r="Y1715">
        <v>0.32100000000000001</v>
      </c>
    </row>
    <row r="1716" spans="1:25" x14ac:dyDescent="0.3">
      <c r="A1716" t="s">
        <v>6801</v>
      </c>
      <c r="B1716" t="s">
        <v>6802</v>
      </c>
      <c r="C1716" t="s">
        <v>6803</v>
      </c>
      <c r="D1716" s="1" t="str">
        <f t="shared" si="174"/>
        <v>21:1191</v>
      </c>
      <c r="E1716" s="1" t="str">
        <f t="shared" si="171"/>
        <v>21:0387</v>
      </c>
      <c r="F1716" t="s">
        <v>3231</v>
      </c>
      <c r="G1716" t="s">
        <v>6804</v>
      </c>
      <c r="I1716">
        <v>66.037370600000003</v>
      </c>
      <c r="J1716">
        <v>-88.721366500000002</v>
      </c>
      <c r="K1716" s="1" t="str">
        <f t="shared" si="175"/>
        <v>Till</v>
      </c>
      <c r="L1716" s="1" t="str">
        <f t="shared" si="173"/>
        <v>Grain Mount: 0.25 – 0.50 mm (carbon coated)</v>
      </c>
      <c r="M1716">
        <v>1</v>
      </c>
      <c r="N1716">
        <v>38.664999999999999</v>
      </c>
      <c r="O1716">
        <v>3.0000000000000001E-3</v>
      </c>
      <c r="P1716">
        <v>1E-3</v>
      </c>
      <c r="R1716">
        <v>1E-3</v>
      </c>
      <c r="T1716">
        <v>41.308</v>
      </c>
      <c r="U1716">
        <v>3.0000000000000001E-3</v>
      </c>
      <c r="V1716">
        <v>0.35899999999999999</v>
      </c>
      <c r="W1716">
        <v>19.007000000000001</v>
      </c>
      <c r="X1716">
        <v>2.9000000000000001E-2</v>
      </c>
      <c r="Y1716">
        <v>0.122</v>
      </c>
    </row>
    <row r="1717" spans="1:25" x14ac:dyDescent="0.3">
      <c r="A1717" t="s">
        <v>6805</v>
      </c>
      <c r="B1717" t="s">
        <v>6806</v>
      </c>
      <c r="C1717" t="s">
        <v>6807</v>
      </c>
      <c r="D1717" s="1" t="str">
        <f t="shared" si="174"/>
        <v>21:1191</v>
      </c>
      <c r="E1717" s="1" t="str">
        <f t="shared" si="171"/>
        <v>21:0387</v>
      </c>
      <c r="F1717" t="s">
        <v>3231</v>
      </c>
      <c r="G1717" t="s">
        <v>6808</v>
      </c>
      <c r="I1717">
        <v>66.037370600000003</v>
      </c>
      <c r="J1717">
        <v>-88.721366500000002</v>
      </c>
      <c r="K1717" s="1" t="str">
        <f t="shared" si="175"/>
        <v>Till</v>
      </c>
      <c r="L1717" s="1" t="str">
        <f t="shared" si="173"/>
        <v>Grain Mount: 0.25 – 0.50 mm (carbon coated)</v>
      </c>
      <c r="M1717">
        <v>1</v>
      </c>
      <c r="N1717">
        <v>40.515999999999998</v>
      </c>
      <c r="O1717">
        <v>1E-3</v>
      </c>
      <c r="P1717">
        <v>1E-3</v>
      </c>
      <c r="R1717">
        <v>4.0000000000000001E-3</v>
      </c>
      <c r="T1717">
        <v>48.08</v>
      </c>
      <c r="U1717">
        <v>6.0000000000000001E-3</v>
      </c>
      <c r="V1717">
        <v>0.19800000000000001</v>
      </c>
      <c r="W1717">
        <v>10.391</v>
      </c>
      <c r="X1717">
        <v>2.7E-2</v>
      </c>
      <c r="Y1717">
        <v>0.504</v>
      </c>
    </row>
    <row r="1718" spans="1:25" x14ac:dyDescent="0.3">
      <c r="A1718" t="s">
        <v>6809</v>
      </c>
      <c r="B1718" t="s">
        <v>6810</v>
      </c>
      <c r="C1718" t="s">
        <v>6811</v>
      </c>
      <c r="D1718" s="1" t="str">
        <f t="shared" si="174"/>
        <v>21:1191</v>
      </c>
      <c r="E1718" s="1" t="str">
        <f t="shared" si="171"/>
        <v>21:0387</v>
      </c>
      <c r="F1718" t="s">
        <v>3231</v>
      </c>
      <c r="G1718" t="s">
        <v>6812</v>
      </c>
      <c r="I1718">
        <v>66.037370600000003</v>
      </c>
      <c r="J1718">
        <v>-88.721366500000002</v>
      </c>
      <c r="K1718" s="1" t="str">
        <f t="shared" si="175"/>
        <v>Till</v>
      </c>
      <c r="L1718" s="1" t="str">
        <f t="shared" si="173"/>
        <v>Grain Mount: 0.25 – 0.50 mm (carbon coated)</v>
      </c>
      <c r="M1718">
        <v>1</v>
      </c>
      <c r="N1718">
        <v>40.905000000000001</v>
      </c>
      <c r="O1718">
        <v>2E-3</v>
      </c>
      <c r="P1718">
        <v>1E-3</v>
      </c>
      <c r="R1718">
        <v>4.0000000000000001E-3</v>
      </c>
      <c r="T1718">
        <v>49.798000000000002</v>
      </c>
      <c r="U1718">
        <v>1E-3</v>
      </c>
      <c r="V1718">
        <v>0.153</v>
      </c>
      <c r="W1718">
        <v>8.6210000000000004</v>
      </c>
      <c r="X1718">
        <v>1.7000000000000001E-2</v>
      </c>
      <c r="Y1718">
        <v>0.49399999999999999</v>
      </c>
    </row>
    <row r="1719" spans="1:25" x14ac:dyDescent="0.3">
      <c r="A1719" t="s">
        <v>6813</v>
      </c>
      <c r="B1719" t="s">
        <v>6814</v>
      </c>
      <c r="C1719" t="s">
        <v>6815</v>
      </c>
      <c r="D1719" s="1" t="str">
        <f t="shared" si="174"/>
        <v>21:1191</v>
      </c>
      <c r="E1719" s="1" t="str">
        <f t="shared" ref="E1719:E1782" si="176">HYPERLINK("http://geochem.nrcan.gc.ca/cdogs/content/svy/svy210387_e.htm", "21:0387")</f>
        <v>21:0387</v>
      </c>
      <c r="F1719" t="s">
        <v>3231</v>
      </c>
      <c r="G1719" t="s">
        <v>6816</v>
      </c>
      <c r="I1719">
        <v>66.037370600000003</v>
      </c>
      <c r="J1719">
        <v>-88.721366500000002</v>
      </c>
      <c r="K1719" s="1" t="str">
        <f t="shared" si="175"/>
        <v>Till</v>
      </c>
      <c r="L1719" s="1" t="str">
        <f t="shared" si="173"/>
        <v>Grain Mount: 0.25 – 0.50 mm (carbon coated)</v>
      </c>
      <c r="M1719">
        <v>1</v>
      </c>
      <c r="N1719">
        <v>39.270000000000003</v>
      </c>
      <c r="O1719">
        <v>1E-3</v>
      </c>
      <c r="P1719">
        <v>1E-3</v>
      </c>
      <c r="R1719">
        <v>1E-3</v>
      </c>
      <c r="T1719">
        <v>42.726999999999997</v>
      </c>
      <c r="U1719">
        <v>5.0000000000000001E-3</v>
      </c>
      <c r="V1719">
        <v>0.34499999999999997</v>
      </c>
      <c r="W1719">
        <v>17.478000000000002</v>
      </c>
      <c r="X1719">
        <v>1.4E-2</v>
      </c>
      <c r="Y1719">
        <v>0.127</v>
      </c>
    </row>
    <row r="1720" spans="1:25" x14ac:dyDescent="0.3">
      <c r="A1720" t="s">
        <v>6817</v>
      </c>
      <c r="B1720" t="s">
        <v>6818</v>
      </c>
      <c r="C1720" t="s">
        <v>6819</v>
      </c>
      <c r="D1720" s="1" t="str">
        <f t="shared" si="174"/>
        <v>21:1191</v>
      </c>
      <c r="E1720" s="1" t="str">
        <f t="shared" si="176"/>
        <v>21:0387</v>
      </c>
      <c r="F1720" t="s">
        <v>3231</v>
      </c>
      <c r="G1720" t="s">
        <v>6820</v>
      </c>
      <c r="I1720">
        <v>66.037370600000003</v>
      </c>
      <c r="J1720">
        <v>-88.721366500000002</v>
      </c>
      <c r="K1720" s="1" t="str">
        <f t="shared" si="175"/>
        <v>Till</v>
      </c>
      <c r="L1720" s="1" t="str">
        <f t="shared" si="173"/>
        <v>Grain Mount: 0.25 – 0.50 mm (carbon coated)</v>
      </c>
      <c r="M1720">
        <v>1</v>
      </c>
      <c r="N1720">
        <v>40.646999999999998</v>
      </c>
      <c r="O1720">
        <v>4.0000000000000001E-3</v>
      </c>
      <c r="P1720">
        <v>1E-3</v>
      </c>
      <c r="R1720">
        <v>5.0000000000000001E-3</v>
      </c>
      <c r="T1720">
        <v>48.183</v>
      </c>
      <c r="U1720">
        <v>2E-3</v>
      </c>
      <c r="V1720">
        <v>0.16900000000000001</v>
      </c>
      <c r="W1720">
        <v>10.346</v>
      </c>
      <c r="X1720">
        <v>8.9999999999999993E-3</v>
      </c>
      <c r="Y1720">
        <v>0.217</v>
      </c>
    </row>
    <row r="1721" spans="1:25" x14ac:dyDescent="0.3">
      <c r="A1721" t="s">
        <v>6821</v>
      </c>
      <c r="B1721" t="s">
        <v>6822</v>
      </c>
      <c r="C1721" t="s">
        <v>6823</v>
      </c>
      <c r="D1721" s="1" t="str">
        <f t="shared" si="174"/>
        <v>21:1191</v>
      </c>
      <c r="E1721" s="1" t="str">
        <f t="shared" si="176"/>
        <v>21:0387</v>
      </c>
      <c r="F1721" t="s">
        <v>3231</v>
      </c>
      <c r="G1721" t="s">
        <v>6824</v>
      </c>
      <c r="I1721">
        <v>66.037370600000003</v>
      </c>
      <c r="J1721">
        <v>-88.721366500000002</v>
      </c>
      <c r="K1721" s="1" t="str">
        <f t="shared" si="175"/>
        <v>Till</v>
      </c>
      <c r="L1721" s="1" t="str">
        <f t="shared" si="173"/>
        <v>Grain Mount: 0.25 – 0.50 mm (carbon coated)</v>
      </c>
      <c r="M1721">
        <v>1</v>
      </c>
      <c r="N1721">
        <v>39.606000000000002</v>
      </c>
      <c r="O1721">
        <v>1E-3</v>
      </c>
      <c r="P1721">
        <v>1E-3</v>
      </c>
      <c r="R1721">
        <v>5.0000000000000001E-3</v>
      </c>
      <c r="T1721">
        <v>43.81</v>
      </c>
      <c r="U1721">
        <v>1.2E-2</v>
      </c>
      <c r="V1721">
        <v>0.38</v>
      </c>
      <c r="W1721">
        <v>15.638999999999999</v>
      </c>
      <c r="X1721">
        <v>3.1E-2</v>
      </c>
      <c r="Y1721">
        <v>0.19</v>
      </c>
    </row>
    <row r="1722" spans="1:25" x14ac:dyDescent="0.3">
      <c r="A1722" t="s">
        <v>6825</v>
      </c>
      <c r="B1722" t="s">
        <v>6826</v>
      </c>
      <c r="C1722" t="s">
        <v>6827</v>
      </c>
      <c r="D1722" s="1" t="str">
        <f t="shared" si="174"/>
        <v>21:1191</v>
      </c>
      <c r="E1722" s="1" t="str">
        <f t="shared" si="176"/>
        <v>21:0387</v>
      </c>
      <c r="F1722" t="s">
        <v>3231</v>
      </c>
      <c r="G1722" t="s">
        <v>6828</v>
      </c>
      <c r="I1722">
        <v>66.037370600000003</v>
      </c>
      <c r="J1722">
        <v>-88.721366500000002</v>
      </c>
      <c r="K1722" s="1" t="str">
        <f t="shared" si="175"/>
        <v>Till</v>
      </c>
      <c r="L1722" s="1" t="str">
        <f t="shared" si="173"/>
        <v>Grain Mount: 0.25 – 0.50 mm (carbon coated)</v>
      </c>
      <c r="M1722">
        <v>1</v>
      </c>
      <c r="N1722">
        <v>40.975999999999999</v>
      </c>
      <c r="O1722">
        <v>1E-3</v>
      </c>
      <c r="P1722">
        <v>1E-3</v>
      </c>
      <c r="R1722">
        <v>3.0000000000000001E-3</v>
      </c>
      <c r="T1722">
        <v>49.904000000000003</v>
      </c>
      <c r="U1722">
        <v>2E-3</v>
      </c>
      <c r="V1722">
        <v>0.14099999999999999</v>
      </c>
      <c r="W1722">
        <v>8.2929999999999993</v>
      </c>
      <c r="X1722">
        <v>1.0999999999999999E-2</v>
      </c>
      <c r="Y1722">
        <v>0.46500000000000002</v>
      </c>
    </row>
    <row r="1723" spans="1:25" x14ac:dyDescent="0.3">
      <c r="A1723" t="s">
        <v>6829</v>
      </c>
      <c r="B1723" t="s">
        <v>6830</v>
      </c>
      <c r="C1723" t="s">
        <v>6831</v>
      </c>
      <c r="D1723" s="1" t="str">
        <f t="shared" si="174"/>
        <v>21:1191</v>
      </c>
      <c r="E1723" s="1" t="str">
        <f t="shared" si="176"/>
        <v>21:0387</v>
      </c>
      <c r="F1723" t="s">
        <v>3231</v>
      </c>
      <c r="G1723" t="s">
        <v>6832</v>
      </c>
      <c r="I1723">
        <v>66.037370600000003</v>
      </c>
      <c r="J1723">
        <v>-88.721366500000002</v>
      </c>
      <c r="K1723" s="1" t="str">
        <f t="shared" si="175"/>
        <v>Till</v>
      </c>
      <c r="L1723" s="1" t="str">
        <f t="shared" si="173"/>
        <v>Grain Mount: 0.25 – 0.50 mm (carbon coated)</v>
      </c>
      <c r="M1723">
        <v>1</v>
      </c>
      <c r="N1723">
        <v>40.253</v>
      </c>
      <c r="O1723">
        <v>1E-3</v>
      </c>
      <c r="P1723">
        <v>1E-3</v>
      </c>
      <c r="R1723">
        <v>1E-3</v>
      </c>
      <c r="T1723">
        <v>47.488</v>
      </c>
      <c r="U1723">
        <v>3.0000000000000001E-3</v>
      </c>
      <c r="V1723">
        <v>0.16900000000000001</v>
      </c>
      <c r="W1723">
        <v>11.37</v>
      </c>
      <c r="X1723">
        <v>2.5000000000000001E-2</v>
      </c>
      <c r="Y1723">
        <v>0.45100000000000001</v>
      </c>
    </row>
    <row r="1724" spans="1:25" x14ac:dyDescent="0.3">
      <c r="A1724" t="s">
        <v>6833</v>
      </c>
      <c r="B1724" t="s">
        <v>6834</v>
      </c>
      <c r="C1724" t="s">
        <v>6835</v>
      </c>
      <c r="D1724" s="1" t="str">
        <f t="shared" si="174"/>
        <v>21:1191</v>
      </c>
      <c r="E1724" s="1" t="str">
        <f t="shared" si="176"/>
        <v>21:0387</v>
      </c>
      <c r="F1724" t="s">
        <v>3231</v>
      </c>
      <c r="G1724" t="s">
        <v>6836</v>
      </c>
      <c r="I1724">
        <v>66.037370600000003</v>
      </c>
      <c r="J1724">
        <v>-88.721366500000002</v>
      </c>
      <c r="K1724" s="1" t="str">
        <f t="shared" si="175"/>
        <v>Till</v>
      </c>
      <c r="L1724" s="1" t="str">
        <f t="shared" si="173"/>
        <v>Grain Mount: 0.25 – 0.50 mm (carbon coated)</v>
      </c>
      <c r="M1724">
        <v>1</v>
      </c>
      <c r="N1724">
        <v>40.963000000000001</v>
      </c>
      <c r="O1724">
        <v>1E-3</v>
      </c>
      <c r="P1724">
        <v>1E-3</v>
      </c>
      <c r="R1724">
        <v>1E-3</v>
      </c>
      <c r="T1724">
        <v>49.256</v>
      </c>
      <c r="U1724">
        <v>2E-3</v>
      </c>
      <c r="V1724">
        <v>0.14799999999999999</v>
      </c>
      <c r="W1724">
        <v>9</v>
      </c>
      <c r="X1724">
        <v>2.1000000000000001E-2</v>
      </c>
      <c r="Y1724">
        <v>0.48799999999999999</v>
      </c>
    </row>
    <row r="1725" spans="1:25" x14ac:dyDescent="0.3">
      <c r="A1725" t="s">
        <v>6837</v>
      </c>
      <c r="B1725" t="s">
        <v>6838</v>
      </c>
      <c r="C1725" t="s">
        <v>6839</v>
      </c>
      <c r="D1725" s="1" t="str">
        <f t="shared" si="174"/>
        <v>21:1191</v>
      </c>
      <c r="E1725" s="1" t="str">
        <f t="shared" si="176"/>
        <v>21:0387</v>
      </c>
      <c r="F1725" t="s">
        <v>3231</v>
      </c>
      <c r="G1725" t="s">
        <v>6840</v>
      </c>
      <c r="I1725">
        <v>66.037370600000003</v>
      </c>
      <c r="J1725">
        <v>-88.721366500000002</v>
      </c>
      <c r="K1725" s="1" t="str">
        <f t="shared" si="175"/>
        <v>Till</v>
      </c>
      <c r="L1725" s="1" t="str">
        <f t="shared" si="173"/>
        <v>Grain Mount: 0.25 – 0.50 mm (carbon coated)</v>
      </c>
      <c r="M1725">
        <v>1</v>
      </c>
      <c r="N1725">
        <v>40.619</v>
      </c>
      <c r="O1725">
        <v>1E-3</v>
      </c>
      <c r="P1725">
        <v>1E-3</v>
      </c>
      <c r="R1725">
        <v>3.0000000000000001E-3</v>
      </c>
      <c r="T1725">
        <v>49.298999999999999</v>
      </c>
      <c r="U1725">
        <v>1E-3</v>
      </c>
      <c r="V1725">
        <v>0.13900000000000001</v>
      </c>
      <c r="W1725">
        <v>9.3040000000000003</v>
      </c>
      <c r="X1725">
        <v>0.02</v>
      </c>
      <c r="Y1725">
        <v>0.42</v>
      </c>
    </row>
    <row r="1726" spans="1:25" x14ac:dyDescent="0.3">
      <c r="A1726" t="s">
        <v>6841</v>
      </c>
      <c r="B1726" t="s">
        <v>6842</v>
      </c>
      <c r="C1726" t="s">
        <v>6843</v>
      </c>
      <c r="D1726" s="1" t="str">
        <f t="shared" si="174"/>
        <v>21:1191</v>
      </c>
      <c r="E1726" s="1" t="str">
        <f t="shared" si="176"/>
        <v>21:0387</v>
      </c>
      <c r="F1726" t="s">
        <v>3231</v>
      </c>
      <c r="G1726" t="s">
        <v>6844</v>
      </c>
      <c r="I1726">
        <v>66.037370600000003</v>
      </c>
      <c r="J1726">
        <v>-88.721366500000002</v>
      </c>
      <c r="K1726" s="1" t="str">
        <f t="shared" si="175"/>
        <v>Till</v>
      </c>
      <c r="L1726" s="1" t="str">
        <f t="shared" si="173"/>
        <v>Grain Mount: 0.25 – 0.50 mm (carbon coated)</v>
      </c>
      <c r="M1726">
        <v>1</v>
      </c>
      <c r="N1726">
        <v>40.499000000000002</v>
      </c>
      <c r="O1726">
        <v>2E-3</v>
      </c>
      <c r="P1726">
        <v>1E-3</v>
      </c>
      <c r="R1726">
        <v>1E-3</v>
      </c>
      <c r="T1726">
        <v>49.497</v>
      </c>
      <c r="U1726">
        <v>8.0000000000000002E-3</v>
      </c>
      <c r="V1726">
        <v>0.497</v>
      </c>
      <c r="W1726">
        <v>9.1630000000000003</v>
      </c>
      <c r="X1726">
        <v>3.0000000000000001E-3</v>
      </c>
      <c r="Y1726">
        <v>2E-3</v>
      </c>
    </row>
    <row r="1727" spans="1:25" x14ac:dyDescent="0.3">
      <c r="A1727" t="s">
        <v>6845</v>
      </c>
      <c r="B1727" t="s">
        <v>6846</v>
      </c>
      <c r="C1727" t="s">
        <v>6847</v>
      </c>
      <c r="D1727" s="1" t="str">
        <f t="shared" si="174"/>
        <v>21:1191</v>
      </c>
      <c r="E1727" s="1" t="str">
        <f t="shared" si="176"/>
        <v>21:0387</v>
      </c>
      <c r="F1727" t="s">
        <v>3231</v>
      </c>
      <c r="G1727" t="s">
        <v>6848</v>
      </c>
      <c r="I1727">
        <v>66.037370600000003</v>
      </c>
      <c r="J1727">
        <v>-88.721366500000002</v>
      </c>
      <c r="K1727" s="1" t="str">
        <f t="shared" si="175"/>
        <v>Till</v>
      </c>
      <c r="L1727" s="1" t="str">
        <f t="shared" si="173"/>
        <v>Grain Mount: 0.25 – 0.50 mm (carbon coated)</v>
      </c>
      <c r="M1727">
        <v>1</v>
      </c>
      <c r="N1727">
        <v>39.968000000000004</v>
      </c>
      <c r="O1727">
        <v>2E-3</v>
      </c>
      <c r="P1727">
        <v>3.0000000000000001E-3</v>
      </c>
      <c r="R1727">
        <v>1E-3</v>
      </c>
      <c r="T1727">
        <v>45.628999999999998</v>
      </c>
      <c r="U1727">
        <v>4.0000000000000001E-3</v>
      </c>
      <c r="V1727">
        <v>0.23100000000000001</v>
      </c>
      <c r="W1727">
        <v>13.89</v>
      </c>
      <c r="X1727">
        <v>2.1000000000000001E-2</v>
      </c>
      <c r="Y1727">
        <v>0.155</v>
      </c>
    </row>
    <row r="1728" spans="1:25" x14ac:dyDescent="0.3">
      <c r="A1728" t="s">
        <v>6849</v>
      </c>
      <c r="B1728" t="s">
        <v>6850</v>
      </c>
      <c r="C1728" t="s">
        <v>6851</v>
      </c>
      <c r="D1728" s="1" t="str">
        <f t="shared" si="174"/>
        <v>21:1191</v>
      </c>
      <c r="E1728" s="1" t="str">
        <f t="shared" si="176"/>
        <v>21:0387</v>
      </c>
      <c r="F1728" t="s">
        <v>3231</v>
      </c>
      <c r="G1728" t="s">
        <v>6852</v>
      </c>
      <c r="I1728">
        <v>66.037370600000003</v>
      </c>
      <c r="J1728">
        <v>-88.721366500000002</v>
      </c>
      <c r="K1728" s="1" t="str">
        <f t="shared" si="175"/>
        <v>Till</v>
      </c>
      <c r="L1728" s="1" t="str">
        <f t="shared" si="173"/>
        <v>Grain Mount: 0.25 – 0.50 mm (carbon coated)</v>
      </c>
      <c r="M1728">
        <v>1</v>
      </c>
      <c r="N1728">
        <v>40.747</v>
      </c>
      <c r="O1728">
        <v>1E-3</v>
      </c>
      <c r="P1728">
        <v>1E-3</v>
      </c>
      <c r="R1728">
        <v>3.0000000000000001E-3</v>
      </c>
      <c r="T1728">
        <v>48.905000000000001</v>
      </c>
      <c r="U1728">
        <v>1E-3</v>
      </c>
      <c r="V1728">
        <v>0.14399999999999999</v>
      </c>
      <c r="W1728">
        <v>9.6630000000000003</v>
      </c>
      <c r="X1728">
        <v>2.9000000000000001E-2</v>
      </c>
      <c r="Y1728">
        <v>0.45800000000000002</v>
      </c>
    </row>
    <row r="1729" spans="1:25" x14ac:dyDescent="0.3">
      <c r="A1729" t="s">
        <v>6853</v>
      </c>
      <c r="B1729" t="s">
        <v>6854</v>
      </c>
      <c r="C1729" t="s">
        <v>6855</v>
      </c>
      <c r="D1729" s="1" t="str">
        <f t="shared" si="174"/>
        <v>21:1191</v>
      </c>
      <c r="E1729" s="1" t="str">
        <f t="shared" si="176"/>
        <v>21:0387</v>
      </c>
      <c r="F1729" t="s">
        <v>3231</v>
      </c>
      <c r="G1729" t="s">
        <v>6856</v>
      </c>
      <c r="I1729">
        <v>66.037370600000003</v>
      </c>
      <c r="J1729">
        <v>-88.721366500000002</v>
      </c>
      <c r="K1729" s="1" t="str">
        <f t="shared" si="175"/>
        <v>Till</v>
      </c>
      <c r="L1729" s="1" t="str">
        <f t="shared" si="173"/>
        <v>Grain Mount: 0.25 – 0.50 mm (carbon coated)</v>
      </c>
      <c r="M1729">
        <v>1</v>
      </c>
      <c r="N1729">
        <v>40.020000000000003</v>
      </c>
      <c r="O1729">
        <v>1E-3</v>
      </c>
      <c r="P1729">
        <v>1E-3</v>
      </c>
      <c r="R1729">
        <v>1E-3</v>
      </c>
      <c r="T1729">
        <v>46.365000000000002</v>
      </c>
      <c r="U1729">
        <v>6.0000000000000001E-3</v>
      </c>
      <c r="V1729">
        <v>0.14899999999999999</v>
      </c>
      <c r="W1729">
        <v>12.532</v>
      </c>
      <c r="X1729">
        <v>3.2000000000000001E-2</v>
      </c>
      <c r="Y1729">
        <v>0.36599999999999999</v>
      </c>
    </row>
    <row r="1730" spans="1:25" x14ac:dyDescent="0.3">
      <c r="A1730" t="s">
        <v>6857</v>
      </c>
      <c r="B1730" t="s">
        <v>6858</v>
      </c>
      <c r="C1730" t="s">
        <v>6859</v>
      </c>
      <c r="D1730" s="1" t="str">
        <f t="shared" si="174"/>
        <v>21:1191</v>
      </c>
      <c r="E1730" s="1" t="str">
        <f t="shared" si="176"/>
        <v>21:0387</v>
      </c>
      <c r="F1730" t="s">
        <v>3231</v>
      </c>
      <c r="G1730" t="s">
        <v>6860</v>
      </c>
      <c r="I1730">
        <v>66.037370600000003</v>
      </c>
      <c r="J1730">
        <v>-88.721366500000002</v>
      </c>
      <c r="K1730" s="1" t="str">
        <f t="shared" si="175"/>
        <v>Till</v>
      </c>
      <c r="L1730" s="1" t="str">
        <f>HYPERLINK("http://geochem.nrcan.gc.ca/cdogs/content/kwd/kwd080108_e.htm", "Grain Mount: 0.50 – 1.00 mm (carbon coated)")</f>
        <v>Grain Mount: 0.50 – 1.00 mm (carbon coated)</v>
      </c>
      <c r="M1730">
        <v>1</v>
      </c>
      <c r="N1730">
        <v>40.567999999999998</v>
      </c>
      <c r="O1730">
        <v>1E-3</v>
      </c>
      <c r="P1730">
        <v>1E-3</v>
      </c>
      <c r="R1730">
        <v>1E-3</v>
      </c>
      <c r="T1730">
        <v>47.945</v>
      </c>
      <c r="U1730">
        <v>4.0000000000000001E-3</v>
      </c>
      <c r="V1730">
        <v>0.218</v>
      </c>
      <c r="W1730">
        <v>10.88</v>
      </c>
      <c r="X1730">
        <v>2.9000000000000001E-2</v>
      </c>
      <c r="Y1730">
        <v>0.434</v>
      </c>
    </row>
    <row r="1731" spans="1:25" x14ac:dyDescent="0.3">
      <c r="A1731" t="s">
        <v>6861</v>
      </c>
      <c r="B1731" t="s">
        <v>6862</v>
      </c>
      <c r="C1731" t="s">
        <v>6863</v>
      </c>
      <c r="D1731" s="1" t="str">
        <f t="shared" si="174"/>
        <v>21:1191</v>
      </c>
      <c r="E1731" s="1" t="str">
        <f t="shared" si="176"/>
        <v>21:0387</v>
      </c>
      <c r="F1731" t="s">
        <v>3260</v>
      </c>
      <c r="G1731" t="s">
        <v>6864</v>
      </c>
      <c r="I1731">
        <v>66.143486999999993</v>
      </c>
      <c r="J1731">
        <v>-88.806021999999999</v>
      </c>
      <c r="K1731" s="1" t="str">
        <f t="shared" si="175"/>
        <v>Till</v>
      </c>
      <c r="L1731" s="1" t="str">
        <f t="shared" ref="L1731:L1749" si="177">HYPERLINK("http://geochem.nrcan.gc.ca/cdogs/content/kwd/kwd080107_e.htm", "Grain Mount: 0.25 – 0.50 mm (carbon coated)")</f>
        <v>Grain Mount: 0.25 – 0.50 mm (carbon coated)</v>
      </c>
      <c r="M1731">
        <v>1</v>
      </c>
      <c r="N1731">
        <v>40.470999999999997</v>
      </c>
      <c r="O1731">
        <v>2E-3</v>
      </c>
      <c r="P1731">
        <v>2E-3</v>
      </c>
      <c r="R1731">
        <v>1E-3</v>
      </c>
      <c r="T1731">
        <v>48.247</v>
      </c>
      <c r="U1731">
        <v>1E-3</v>
      </c>
      <c r="V1731">
        <v>0.13200000000000001</v>
      </c>
      <c r="W1731">
        <v>10.029</v>
      </c>
      <c r="X1731">
        <v>3.2000000000000001E-2</v>
      </c>
      <c r="Y1731">
        <v>0.59799999999999998</v>
      </c>
    </row>
    <row r="1732" spans="1:25" x14ac:dyDescent="0.3">
      <c r="A1732" t="s">
        <v>6865</v>
      </c>
      <c r="B1732" t="s">
        <v>6866</v>
      </c>
      <c r="C1732" t="s">
        <v>6867</v>
      </c>
      <c r="D1732" s="1" t="str">
        <f t="shared" si="174"/>
        <v>21:1191</v>
      </c>
      <c r="E1732" s="1" t="str">
        <f t="shared" si="176"/>
        <v>21:0387</v>
      </c>
      <c r="F1732" t="s">
        <v>3260</v>
      </c>
      <c r="G1732" t="s">
        <v>6868</v>
      </c>
      <c r="I1732">
        <v>66.143486999999993</v>
      </c>
      <c r="J1732">
        <v>-88.806021999999999</v>
      </c>
      <c r="K1732" s="1" t="str">
        <f t="shared" si="175"/>
        <v>Till</v>
      </c>
      <c r="L1732" s="1" t="str">
        <f t="shared" si="177"/>
        <v>Grain Mount: 0.25 – 0.50 mm (carbon coated)</v>
      </c>
      <c r="M1732">
        <v>1</v>
      </c>
      <c r="N1732">
        <v>40.462000000000003</v>
      </c>
      <c r="O1732">
        <v>1E-3</v>
      </c>
      <c r="P1732">
        <v>1E-3</v>
      </c>
      <c r="R1732">
        <v>6.0000000000000001E-3</v>
      </c>
      <c r="T1732">
        <v>48.521000000000001</v>
      </c>
      <c r="U1732">
        <v>2E-3</v>
      </c>
      <c r="V1732">
        <v>0.14299999999999999</v>
      </c>
      <c r="W1732">
        <v>10.082000000000001</v>
      </c>
      <c r="X1732">
        <v>1.9E-2</v>
      </c>
      <c r="Y1732">
        <v>0.57899999999999996</v>
      </c>
    </row>
    <row r="1733" spans="1:25" x14ac:dyDescent="0.3">
      <c r="A1733" t="s">
        <v>6869</v>
      </c>
      <c r="B1733" t="s">
        <v>6870</v>
      </c>
      <c r="C1733" t="s">
        <v>6871</v>
      </c>
      <c r="D1733" s="1" t="str">
        <f t="shared" si="174"/>
        <v>21:1191</v>
      </c>
      <c r="E1733" s="1" t="str">
        <f t="shared" si="176"/>
        <v>21:0387</v>
      </c>
      <c r="F1733" t="s">
        <v>3260</v>
      </c>
      <c r="G1733" t="s">
        <v>6872</v>
      </c>
      <c r="I1733">
        <v>66.143486999999993</v>
      </c>
      <c r="J1733">
        <v>-88.806021999999999</v>
      </c>
      <c r="K1733" s="1" t="str">
        <f t="shared" si="175"/>
        <v>Till</v>
      </c>
      <c r="L1733" s="1" t="str">
        <f t="shared" si="177"/>
        <v>Grain Mount: 0.25 – 0.50 mm (carbon coated)</v>
      </c>
      <c r="M1733">
        <v>1</v>
      </c>
      <c r="N1733">
        <v>41.247999999999998</v>
      </c>
      <c r="O1733">
        <v>8.9999999999999993E-3</v>
      </c>
      <c r="P1733">
        <v>1E-3</v>
      </c>
      <c r="R1733">
        <v>1E-3</v>
      </c>
      <c r="T1733">
        <v>50.765999999999998</v>
      </c>
      <c r="U1733">
        <v>1E-3</v>
      </c>
      <c r="V1733">
        <v>0.156</v>
      </c>
      <c r="W1733">
        <v>7.2969999999999997</v>
      </c>
      <c r="X1733">
        <v>1.9E-2</v>
      </c>
      <c r="Y1733">
        <v>0.48499999999999999</v>
      </c>
    </row>
    <row r="1734" spans="1:25" x14ac:dyDescent="0.3">
      <c r="A1734" t="s">
        <v>6873</v>
      </c>
      <c r="B1734" t="s">
        <v>6874</v>
      </c>
      <c r="C1734" t="s">
        <v>6875</v>
      </c>
      <c r="D1734" s="1" t="str">
        <f t="shared" si="174"/>
        <v>21:1191</v>
      </c>
      <c r="E1734" s="1" t="str">
        <f t="shared" si="176"/>
        <v>21:0387</v>
      </c>
      <c r="F1734" t="s">
        <v>3260</v>
      </c>
      <c r="G1734" t="s">
        <v>6876</v>
      </c>
      <c r="I1734">
        <v>66.143486999999993</v>
      </c>
      <c r="J1734">
        <v>-88.806021999999999</v>
      </c>
      <c r="K1734" s="1" t="str">
        <f t="shared" si="175"/>
        <v>Till</v>
      </c>
      <c r="L1734" s="1" t="str">
        <f t="shared" si="177"/>
        <v>Grain Mount: 0.25 – 0.50 mm (carbon coated)</v>
      </c>
      <c r="M1734">
        <v>1</v>
      </c>
      <c r="N1734">
        <v>40.716000000000001</v>
      </c>
      <c r="O1734">
        <v>1E-3</v>
      </c>
      <c r="P1734">
        <v>1E-3</v>
      </c>
      <c r="R1734">
        <v>1E-3</v>
      </c>
      <c r="T1734">
        <v>49.069000000000003</v>
      </c>
      <c r="U1734">
        <v>1E-3</v>
      </c>
      <c r="V1734">
        <v>0.159</v>
      </c>
      <c r="W1734">
        <v>9.6419999999999995</v>
      </c>
      <c r="X1734">
        <v>1.9E-2</v>
      </c>
      <c r="Y1734">
        <v>0.36499999999999999</v>
      </c>
    </row>
    <row r="1735" spans="1:25" x14ac:dyDescent="0.3">
      <c r="A1735" t="s">
        <v>6877</v>
      </c>
      <c r="B1735" t="s">
        <v>6878</v>
      </c>
      <c r="C1735" t="s">
        <v>6879</v>
      </c>
      <c r="D1735" s="1" t="str">
        <f t="shared" si="174"/>
        <v>21:1191</v>
      </c>
      <c r="E1735" s="1" t="str">
        <f t="shared" si="176"/>
        <v>21:0387</v>
      </c>
      <c r="F1735" t="s">
        <v>3260</v>
      </c>
      <c r="G1735" t="s">
        <v>6880</v>
      </c>
      <c r="I1735">
        <v>66.143486999999993</v>
      </c>
      <c r="J1735">
        <v>-88.806021999999999</v>
      </c>
      <c r="K1735" s="1" t="str">
        <f t="shared" si="175"/>
        <v>Till</v>
      </c>
      <c r="L1735" s="1" t="str">
        <f t="shared" si="177"/>
        <v>Grain Mount: 0.25 – 0.50 mm (carbon coated)</v>
      </c>
      <c r="M1735">
        <v>1</v>
      </c>
      <c r="N1735">
        <v>40.805</v>
      </c>
      <c r="O1735">
        <v>5.0000000000000001E-3</v>
      </c>
      <c r="P1735">
        <v>1E-3</v>
      </c>
      <c r="R1735">
        <v>1E-3</v>
      </c>
      <c r="T1735">
        <v>48.594000000000001</v>
      </c>
      <c r="U1735">
        <v>1E-3</v>
      </c>
      <c r="V1735">
        <v>0.16800000000000001</v>
      </c>
      <c r="W1735">
        <v>10.055999999999999</v>
      </c>
      <c r="X1735">
        <v>2.5999999999999999E-2</v>
      </c>
      <c r="Y1735">
        <v>0.45</v>
      </c>
    </row>
    <row r="1736" spans="1:25" x14ac:dyDescent="0.3">
      <c r="A1736" t="s">
        <v>6881</v>
      </c>
      <c r="B1736" t="s">
        <v>6882</v>
      </c>
      <c r="C1736" t="s">
        <v>6883</v>
      </c>
      <c r="D1736" s="1" t="str">
        <f t="shared" si="174"/>
        <v>21:1191</v>
      </c>
      <c r="E1736" s="1" t="str">
        <f t="shared" si="176"/>
        <v>21:0387</v>
      </c>
      <c r="F1736" t="s">
        <v>3260</v>
      </c>
      <c r="G1736" t="s">
        <v>6884</v>
      </c>
      <c r="I1736">
        <v>66.143486999999993</v>
      </c>
      <c r="J1736">
        <v>-88.806021999999999</v>
      </c>
      <c r="K1736" s="1" t="str">
        <f t="shared" si="175"/>
        <v>Till</v>
      </c>
      <c r="L1736" s="1" t="str">
        <f t="shared" si="177"/>
        <v>Grain Mount: 0.25 – 0.50 mm (carbon coated)</v>
      </c>
      <c r="M1736">
        <v>1</v>
      </c>
      <c r="N1736">
        <v>40.832999999999998</v>
      </c>
      <c r="O1736">
        <v>5.0000000000000001E-3</v>
      </c>
      <c r="P1736">
        <v>1E-3</v>
      </c>
      <c r="R1736">
        <v>1E-3</v>
      </c>
      <c r="T1736">
        <v>48.747999999999998</v>
      </c>
      <c r="U1736">
        <v>1E-3</v>
      </c>
      <c r="V1736">
        <v>0.127</v>
      </c>
      <c r="W1736">
        <v>9.6170000000000009</v>
      </c>
      <c r="X1736">
        <v>1.4E-2</v>
      </c>
      <c r="Y1736">
        <v>0.46400000000000002</v>
      </c>
    </row>
    <row r="1737" spans="1:25" x14ac:dyDescent="0.3">
      <c r="A1737" t="s">
        <v>6885</v>
      </c>
      <c r="B1737" t="s">
        <v>6886</v>
      </c>
      <c r="C1737" t="s">
        <v>6887</v>
      </c>
      <c r="D1737" s="1" t="str">
        <f t="shared" si="174"/>
        <v>21:1191</v>
      </c>
      <c r="E1737" s="1" t="str">
        <f t="shared" si="176"/>
        <v>21:0387</v>
      </c>
      <c r="F1737" t="s">
        <v>3260</v>
      </c>
      <c r="G1737" t="s">
        <v>6888</v>
      </c>
      <c r="I1737">
        <v>66.143486999999993</v>
      </c>
      <c r="J1737">
        <v>-88.806021999999999</v>
      </c>
      <c r="K1737" s="1" t="str">
        <f t="shared" si="175"/>
        <v>Till</v>
      </c>
      <c r="L1737" s="1" t="str">
        <f t="shared" si="177"/>
        <v>Grain Mount: 0.25 – 0.50 mm (carbon coated)</v>
      </c>
      <c r="M1737">
        <v>1</v>
      </c>
      <c r="N1737">
        <v>40.799999999999997</v>
      </c>
      <c r="O1737">
        <v>1E-3</v>
      </c>
      <c r="P1737">
        <v>1E-3</v>
      </c>
      <c r="R1737">
        <v>1E-3</v>
      </c>
      <c r="T1737">
        <v>48.856999999999999</v>
      </c>
      <c r="U1737">
        <v>2E-3</v>
      </c>
      <c r="V1737">
        <v>0.13100000000000001</v>
      </c>
      <c r="W1737">
        <v>9.5869999999999997</v>
      </c>
      <c r="X1737">
        <v>1.7999999999999999E-2</v>
      </c>
      <c r="Y1737">
        <v>0.46500000000000002</v>
      </c>
    </row>
    <row r="1738" spans="1:25" x14ac:dyDescent="0.3">
      <c r="A1738" t="s">
        <v>6889</v>
      </c>
      <c r="B1738" t="s">
        <v>6890</v>
      </c>
      <c r="C1738" t="s">
        <v>6891</v>
      </c>
      <c r="D1738" s="1" t="str">
        <f t="shared" si="174"/>
        <v>21:1191</v>
      </c>
      <c r="E1738" s="1" t="str">
        <f t="shared" si="176"/>
        <v>21:0387</v>
      </c>
      <c r="F1738" t="s">
        <v>3260</v>
      </c>
      <c r="G1738" t="s">
        <v>6892</v>
      </c>
      <c r="I1738">
        <v>66.143486999999993</v>
      </c>
      <c r="J1738">
        <v>-88.806021999999999</v>
      </c>
      <c r="K1738" s="1" t="str">
        <f t="shared" si="175"/>
        <v>Till</v>
      </c>
      <c r="L1738" s="1" t="str">
        <f t="shared" si="177"/>
        <v>Grain Mount: 0.25 – 0.50 mm (carbon coated)</v>
      </c>
      <c r="M1738">
        <v>1</v>
      </c>
      <c r="N1738">
        <v>40.750999999999998</v>
      </c>
      <c r="O1738">
        <v>4.0000000000000001E-3</v>
      </c>
      <c r="P1738">
        <v>1.0999999999999999E-2</v>
      </c>
      <c r="R1738">
        <v>1E-3</v>
      </c>
      <c r="T1738">
        <v>49.613999999999997</v>
      </c>
      <c r="U1738">
        <v>8.9999999999999993E-3</v>
      </c>
      <c r="V1738">
        <v>0.14399999999999999</v>
      </c>
      <c r="W1738">
        <v>8.4979999999999993</v>
      </c>
      <c r="X1738">
        <v>2.1999999999999999E-2</v>
      </c>
      <c r="Y1738">
        <v>0.47299999999999998</v>
      </c>
    </row>
    <row r="1739" spans="1:25" x14ac:dyDescent="0.3">
      <c r="A1739" t="s">
        <v>6893</v>
      </c>
      <c r="B1739" t="s">
        <v>6894</v>
      </c>
      <c r="C1739" t="s">
        <v>6895</v>
      </c>
      <c r="D1739" s="1" t="str">
        <f t="shared" si="174"/>
        <v>21:1191</v>
      </c>
      <c r="E1739" s="1" t="str">
        <f t="shared" si="176"/>
        <v>21:0387</v>
      </c>
      <c r="F1739" t="s">
        <v>3260</v>
      </c>
      <c r="G1739" t="s">
        <v>6896</v>
      </c>
      <c r="I1739">
        <v>66.143486999999993</v>
      </c>
      <c r="J1739">
        <v>-88.806021999999999</v>
      </c>
      <c r="K1739" s="1" t="str">
        <f t="shared" si="175"/>
        <v>Till</v>
      </c>
      <c r="L1739" s="1" t="str">
        <f t="shared" si="177"/>
        <v>Grain Mount: 0.25 – 0.50 mm (carbon coated)</v>
      </c>
      <c r="M1739">
        <v>1</v>
      </c>
      <c r="N1739">
        <v>40.918999999999997</v>
      </c>
      <c r="O1739">
        <v>1E-3</v>
      </c>
      <c r="P1739">
        <v>1E-3</v>
      </c>
      <c r="R1739">
        <v>1E-3</v>
      </c>
      <c r="T1739">
        <v>48.317</v>
      </c>
      <c r="U1739">
        <v>3.0000000000000001E-3</v>
      </c>
      <c r="V1739">
        <v>0.14000000000000001</v>
      </c>
      <c r="W1739">
        <v>10.101000000000001</v>
      </c>
      <c r="X1739">
        <v>2.3E-2</v>
      </c>
      <c r="Y1739">
        <v>0.59299999999999997</v>
      </c>
    </row>
    <row r="1740" spans="1:25" x14ac:dyDescent="0.3">
      <c r="A1740" t="s">
        <v>6897</v>
      </c>
      <c r="B1740" t="s">
        <v>6898</v>
      </c>
      <c r="C1740" t="s">
        <v>6899</v>
      </c>
      <c r="D1740" s="1" t="str">
        <f t="shared" si="174"/>
        <v>21:1191</v>
      </c>
      <c r="E1740" s="1" t="str">
        <f t="shared" si="176"/>
        <v>21:0387</v>
      </c>
      <c r="F1740" t="s">
        <v>3260</v>
      </c>
      <c r="G1740" t="s">
        <v>6900</v>
      </c>
      <c r="I1740">
        <v>66.143486999999993</v>
      </c>
      <c r="J1740">
        <v>-88.806021999999999</v>
      </c>
      <c r="K1740" s="1" t="str">
        <f t="shared" si="175"/>
        <v>Till</v>
      </c>
      <c r="L1740" s="1" t="str">
        <f t="shared" si="177"/>
        <v>Grain Mount: 0.25 – 0.50 mm (carbon coated)</v>
      </c>
      <c r="M1740">
        <v>1</v>
      </c>
      <c r="N1740">
        <v>40.712000000000003</v>
      </c>
      <c r="O1740">
        <v>1E-3</v>
      </c>
      <c r="P1740">
        <v>1E-3</v>
      </c>
      <c r="R1740">
        <v>1E-3</v>
      </c>
      <c r="T1740">
        <v>48.726999999999997</v>
      </c>
      <c r="U1740">
        <v>2E-3</v>
      </c>
      <c r="V1740">
        <v>0.11799999999999999</v>
      </c>
      <c r="W1740">
        <v>9.9730000000000008</v>
      </c>
      <c r="X1740">
        <v>1.6E-2</v>
      </c>
      <c r="Y1740">
        <v>0.374</v>
      </c>
    </row>
    <row r="1741" spans="1:25" x14ac:dyDescent="0.3">
      <c r="A1741" t="s">
        <v>6901</v>
      </c>
      <c r="B1741" t="s">
        <v>6902</v>
      </c>
      <c r="C1741" t="s">
        <v>6903</v>
      </c>
      <c r="D1741" s="1" t="str">
        <f t="shared" si="174"/>
        <v>21:1191</v>
      </c>
      <c r="E1741" s="1" t="str">
        <f t="shared" si="176"/>
        <v>21:0387</v>
      </c>
      <c r="F1741" t="s">
        <v>3260</v>
      </c>
      <c r="G1741" t="s">
        <v>6904</v>
      </c>
      <c r="I1741">
        <v>66.143486999999993</v>
      </c>
      <c r="J1741">
        <v>-88.806021999999999</v>
      </c>
      <c r="K1741" s="1" t="str">
        <f t="shared" si="175"/>
        <v>Till</v>
      </c>
      <c r="L1741" s="1" t="str">
        <f t="shared" si="177"/>
        <v>Grain Mount: 0.25 – 0.50 mm (carbon coated)</v>
      </c>
      <c r="M1741">
        <v>1</v>
      </c>
      <c r="N1741">
        <v>40.573999999999998</v>
      </c>
      <c r="O1741">
        <v>3.0000000000000001E-3</v>
      </c>
      <c r="P1741">
        <v>1E-3</v>
      </c>
      <c r="R1741">
        <v>1E-3</v>
      </c>
      <c r="T1741">
        <v>48.307000000000002</v>
      </c>
      <c r="U1741">
        <v>3.0000000000000001E-3</v>
      </c>
      <c r="V1741">
        <v>0.127</v>
      </c>
      <c r="W1741">
        <v>10.101000000000001</v>
      </c>
      <c r="X1741">
        <v>2.4E-2</v>
      </c>
      <c r="Y1741">
        <v>0.60599999999999998</v>
      </c>
    </row>
    <row r="1742" spans="1:25" x14ac:dyDescent="0.3">
      <c r="A1742" t="s">
        <v>6905</v>
      </c>
      <c r="B1742" t="s">
        <v>6906</v>
      </c>
      <c r="C1742" t="s">
        <v>6907</v>
      </c>
      <c r="D1742" s="1" t="str">
        <f t="shared" si="174"/>
        <v>21:1191</v>
      </c>
      <c r="E1742" s="1" t="str">
        <f t="shared" si="176"/>
        <v>21:0387</v>
      </c>
      <c r="F1742" t="s">
        <v>3260</v>
      </c>
      <c r="G1742" t="s">
        <v>6908</v>
      </c>
      <c r="I1742">
        <v>66.143486999999993</v>
      </c>
      <c r="J1742">
        <v>-88.806021999999999</v>
      </c>
      <c r="K1742" s="1" t="str">
        <f t="shared" si="175"/>
        <v>Till</v>
      </c>
      <c r="L1742" s="1" t="str">
        <f t="shared" si="177"/>
        <v>Grain Mount: 0.25 – 0.50 mm (carbon coated)</v>
      </c>
      <c r="M1742">
        <v>1</v>
      </c>
      <c r="N1742">
        <v>41.148000000000003</v>
      </c>
      <c r="O1742">
        <v>8.9999999999999993E-3</v>
      </c>
      <c r="P1742">
        <v>1E-3</v>
      </c>
      <c r="R1742">
        <v>1E-3</v>
      </c>
      <c r="T1742">
        <v>50.552</v>
      </c>
      <c r="U1742">
        <v>1E-3</v>
      </c>
      <c r="V1742">
        <v>0.14499999999999999</v>
      </c>
      <c r="W1742">
        <v>7.7880000000000003</v>
      </c>
      <c r="X1742">
        <v>2.1000000000000001E-2</v>
      </c>
      <c r="Y1742">
        <v>0.50600000000000001</v>
      </c>
    </row>
    <row r="1743" spans="1:25" x14ac:dyDescent="0.3">
      <c r="A1743" t="s">
        <v>6909</v>
      </c>
      <c r="B1743" t="s">
        <v>6910</v>
      </c>
      <c r="C1743" t="s">
        <v>6911</v>
      </c>
      <c r="D1743" s="1" t="str">
        <f t="shared" si="174"/>
        <v>21:1191</v>
      </c>
      <c r="E1743" s="1" t="str">
        <f t="shared" si="176"/>
        <v>21:0387</v>
      </c>
      <c r="F1743" t="s">
        <v>3260</v>
      </c>
      <c r="G1743" t="s">
        <v>6912</v>
      </c>
      <c r="I1743">
        <v>66.143486999999993</v>
      </c>
      <c r="J1743">
        <v>-88.806021999999999</v>
      </c>
      <c r="K1743" s="1" t="str">
        <f t="shared" si="175"/>
        <v>Till</v>
      </c>
      <c r="L1743" s="1" t="str">
        <f t="shared" si="177"/>
        <v>Grain Mount: 0.25 – 0.50 mm (carbon coated)</v>
      </c>
      <c r="M1743">
        <v>1</v>
      </c>
      <c r="N1743">
        <v>40.619999999999997</v>
      </c>
      <c r="O1743">
        <v>7.0000000000000001E-3</v>
      </c>
      <c r="P1743">
        <v>1E-3</v>
      </c>
      <c r="R1743">
        <v>2E-3</v>
      </c>
      <c r="T1743">
        <v>48.100999999999999</v>
      </c>
      <c r="U1743">
        <v>2E-3</v>
      </c>
      <c r="V1743">
        <v>0.13900000000000001</v>
      </c>
      <c r="W1743">
        <v>10.712</v>
      </c>
      <c r="X1743">
        <v>1.9E-2</v>
      </c>
      <c r="Y1743">
        <v>0.49099999999999999</v>
      </c>
    </row>
    <row r="1744" spans="1:25" x14ac:dyDescent="0.3">
      <c r="A1744" t="s">
        <v>6913</v>
      </c>
      <c r="B1744" t="s">
        <v>6914</v>
      </c>
      <c r="C1744" t="s">
        <v>6915</v>
      </c>
      <c r="D1744" s="1" t="str">
        <f t="shared" si="174"/>
        <v>21:1191</v>
      </c>
      <c r="E1744" s="1" t="str">
        <f t="shared" si="176"/>
        <v>21:0387</v>
      </c>
      <c r="F1744" t="s">
        <v>3260</v>
      </c>
      <c r="G1744" t="s">
        <v>6916</v>
      </c>
      <c r="I1744">
        <v>66.143486999999993</v>
      </c>
      <c r="J1744">
        <v>-88.806021999999999</v>
      </c>
      <c r="K1744" s="1" t="str">
        <f t="shared" si="175"/>
        <v>Till</v>
      </c>
      <c r="L1744" s="1" t="str">
        <f t="shared" si="177"/>
        <v>Grain Mount: 0.25 – 0.50 mm (carbon coated)</v>
      </c>
      <c r="M1744">
        <v>1</v>
      </c>
      <c r="N1744">
        <v>40.924999999999997</v>
      </c>
      <c r="O1744">
        <v>1E-3</v>
      </c>
      <c r="P1744">
        <v>1E-3</v>
      </c>
      <c r="R1744">
        <v>1E-3</v>
      </c>
      <c r="T1744">
        <v>49.234000000000002</v>
      </c>
      <c r="U1744">
        <v>1E-3</v>
      </c>
      <c r="V1744">
        <v>9.2999999999999999E-2</v>
      </c>
      <c r="W1744">
        <v>9.1999999999999993</v>
      </c>
      <c r="X1744">
        <v>2.7E-2</v>
      </c>
      <c r="Y1744">
        <v>0.46700000000000003</v>
      </c>
    </row>
    <row r="1745" spans="1:25" x14ac:dyDescent="0.3">
      <c r="A1745" t="s">
        <v>6917</v>
      </c>
      <c r="B1745" t="s">
        <v>6918</v>
      </c>
      <c r="C1745" t="s">
        <v>6919</v>
      </c>
      <c r="D1745" s="1" t="str">
        <f t="shared" si="174"/>
        <v>21:1191</v>
      </c>
      <c r="E1745" s="1" t="str">
        <f t="shared" si="176"/>
        <v>21:0387</v>
      </c>
      <c r="F1745" t="s">
        <v>3260</v>
      </c>
      <c r="G1745" t="s">
        <v>6920</v>
      </c>
      <c r="I1745">
        <v>66.143486999999993</v>
      </c>
      <c r="J1745">
        <v>-88.806021999999999</v>
      </c>
      <c r="K1745" s="1" t="str">
        <f t="shared" si="175"/>
        <v>Till</v>
      </c>
      <c r="L1745" s="1" t="str">
        <f t="shared" si="177"/>
        <v>Grain Mount: 0.25 – 0.50 mm (carbon coated)</v>
      </c>
      <c r="M1745">
        <v>1</v>
      </c>
      <c r="N1745">
        <v>40.531999999999996</v>
      </c>
      <c r="O1745">
        <v>2E-3</v>
      </c>
      <c r="P1745">
        <v>1E-3</v>
      </c>
      <c r="R1745">
        <v>1E-3</v>
      </c>
      <c r="T1745">
        <v>48.155999999999999</v>
      </c>
      <c r="U1745">
        <v>3.0000000000000001E-3</v>
      </c>
      <c r="V1745">
        <v>0.152</v>
      </c>
      <c r="W1745">
        <v>10.454000000000001</v>
      </c>
      <c r="X1745">
        <v>1.0999999999999999E-2</v>
      </c>
      <c r="Y1745">
        <v>0.41399999999999998</v>
      </c>
    </row>
    <row r="1746" spans="1:25" x14ac:dyDescent="0.3">
      <c r="A1746" t="s">
        <v>6921</v>
      </c>
      <c r="B1746" t="s">
        <v>6922</v>
      </c>
      <c r="C1746" t="s">
        <v>6923</v>
      </c>
      <c r="D1746" s="1" t="str">
        <f t="shared" si="174"/>
        <v>21:1191</v>
      </c>
      <c r="E1746" s="1" t="str">
        <f t="shared" si="176"/>
        <v>21:0387</v>
      </c>
      <c r="F1746" t="s">
        <v>3260</v>
      </c>
      <c r="G1746" t="s">
        <v>6924</v>
      </c>
      <c r="I1746">
        <v>66.143486999999993</v>
      </c>
      <c r="J1746">
        <v>-88.806021999999999</v>
      </c>
      <c r="K1746" s="1" t="str">
        <f t="shared" si="175"/>
        <v>Till</v>
      </c>
      <c r="L1746" s="1" t="str">
        <f t="shared" si="177"/>
        <v>Grain Mount: 0.25 – 0.50 mm (carbon coated)</v>
      </c>
      <c r="M1746">
        <v>1</v>
      </c>
      <c r="N1746">
        <v>40.622999999999998</v>
      </c>
      <c r="O1746">
        <v>1E-3</v>
      </c>
      <c r="P1746">
        <v>1E-3</v>
      </c>
      <c r="R1746">
        <v>1E-3</v>
      </c>
      <c r="T1746">
        <v>48.994</v>
      </c>
      <c r="U1746">
        <v>1E-3</v>
      </c>
      <c r="V1746">
        <v>0.12</v>
      </c>
      <c r="W1746">
        <v>9.9090000000000007</v>
      </c>
      <c r="X1746">
        <v>2.3E-2</v>
      </c>
      <c r="Y1746">
        <v>0.39900000000000002</v>
      </c>
    </row>
    <row r="1747" spans="1:25" x14ac:dyDescent="0.3">
      <c r="A1747" t="s">
        <v>6925</v>
      </c>
      <c r="B1747" t="s">
        <v>6926</v>
      </c>
      <c r="C1747" t="s">
        <v>6927</v>
      </c>
      <c r="D1747" s="1" t="str">
        <f t="shared" si="174"/>
        <v>21:1191</v>
      </c>
      <c r="E1747" s="1" t="str">
        <f t="shared" si="176"/>
        <v>21:0387</v>
      </c>
      <c r="F1747" t="s">
        <v>3260</v>
      </c>
      <c r="G1747" t="s">
        <v>6928</v>
      </c>
      <c r="I1747">
        <v>66.143486999999993</v>
      </c>
      <c r="J1747">
        <v>-88.806021999999999</v>
      </c>
      <c r="K1747" s="1" t="str">
        <f t="shared" si="175"/>
        <v>Till</v>
      </c>
      <c r="L1747" s="1" t="str">
        <f t="shared" si="177"/>
        <v>Grain Mount: 0.25 – 0.50 mm (carbon coated)</v>
      </c>
      <c r="M1747">
        <v>1</v>
      </c>
      <c r="N1747">
        <v>40.926000000000002</v>
      </c>
      <c r="O1747">
        <v>2E-3</v>
      </c>
      <c r="P1747">
        <v>1E-3</v>
      </c>
      <c r="R1747">
        <v>1E-3</v>
      </c>
      <c r="T1747">
        <v>49.481000000000002</v>
      </c>
      <c r="U1747">
        <v>5.0000000000000001E-3</v>
      </c>
      <c r="V1747">
        <v>0.10199999999999999</v>
      </c>
      <c r="W1747">
        <v>9.2870000000000008</v>
      </c>
      <c r="X1747">
        <v>2.1000000000000001E-2</v>
      </c>
      <c r="Y1747">
        <v>0.46899999999999997</v>
      </c>
    </row>
    <row r="1748" spans="1:25" x14ac:dyDescent="0.3">
      <c r="A1748" t="s">
        <v>6929</v>
      </c>
      <c r="B1748" t="s">
        <v>6930</v>
      </c>
      <c r="C1748" t="s">
        <v>6931</v>
      </c>
      <c r="D1748" s="1" t="str">
        <f t="shared" si="174"/>
        <v>21:1191</v>
      </c>
      <c r="E1748" s="1" t="str">
        <f t="shared" si="176"/>
        <v>21:0387</v>
      </c>
      <c r="F1748" t="s">
        <v>3260</v>
      </c>
      <c r="G1748" t="s">
        <v>6932</v>
      </c>
      <c r="I1748">
        <v>66.143486999999993</v>
      </c>
      <c r="J1748">
        <v>-88.806021999999999</v>
      </c>
      <c r="K1748" s="1" t="str">
        <f t="shared" si="175"/>
        <v>Till</v>
      </c>
      <c r="L1748" s="1" t="str">
        <f t="shared" si="177"/>
        <v>Grain Mount: 0.25 – 0.50 mm (carbon coated)</v>
      </c>
      <c r="M1748">
        <v>1</v>
      </c>
      <c r="N1748">
        <v>40.743000000000002</v>
      </c>
      <c r="O1748">
        <v>4.0000000000000001E-3</v>
      </c>
      <c r="P1748">
        <v>1E-3</v>
      </c>
      <c r="R1748">
        <v>1E-3</v>
      </c>
      <c r="T1748">
        <v>49.17</v>
      </c>
      <c r="U1748">
        <v>3.0000000000000001E-3</v>
      </c>
      <c r="V1748">
        <v>9.4E-2</v>
      </c>
      <c r="W1748">
        <v>9.3759999999999994</v>
      </c>
      <c r="X1748">
        <v>2.4E-2</v>
      </c>
      <c r="Y1748">
        <v>0.46700000000000003</v>
      </c>
    </row>
    <row r="1749" spans="1:25" x14ac:dyDescent="0.3">
      <c r="A1749" t="s">
        <v>6933</v>
      </c>
      <c r="B1749" t="s">
        <v>6934</v>
      </c>
      <c r="C1749" t="s">
        <v>6935</v>
      </c>
      <c r="D1749" s="1" t="str">
        <f t="shared" si="174"/>
        <v>21:1191</v>
      </c>
      <c r="E1749" s="1" t="str">
        <f t="shared" si="176"/>
        <v>21:0387</v>
      </c>
      <c r="F1749" t="s">
        <v>3260</v>
      </c>
      <c r="G1749" t="s">
        <v>6936</v>
      </c>
      <c r="I1749">
        <v>66.143486999999993</v>
      </c>
      <c r="J1749">
        <v>-88.806021999999999</v>
      </c>
      <c r="K1749" s="1" t="str">
        <f t="shared" si="175"/>
        <v>Till</v>
      </c>
      <c r="L1749" s="1" t="str">
        <f t="shared" si="177"/>
        <v>Grain Mount: 0.25 – 0.50 mm (carbon coated)</v>
      </c>
      <c r="M1749">
        <v>1</v>
      </c>
      <c r="N1749">
        <v>41.066000000000003</v>
      </c>
      <c r="O1749">
        <v>1E-3</v>
      </c>
      <c r="P1749">
        <v>1E-3</v>
      </c>
      <c r="R1749">
        <v>2E-3</v>
      </c>
      <c r="T1749">
        <v>49.036000000000001</v>
      </c>
      <c r="U1749">
        <v>1E-3</v>
      </c>
      <c r="V1749">
        <v>0.152</v>
      </c>
      <c r="W1749">
        <v>9.5310000000000006</v>
      </c>
      <c r="X1749">
        <v>2.3E-2</v>
      </c>
      <c r="Y1749">
        <v>0.46700000000000003</v>
      </c>
    </row>
    <row r="1750" spans="1:25" x14ac:dyDescent="0.3">
      <c r="A1750" t="s">
        <v>6937</v>
      </c>
      <c r="B1750" t="s">
        <v>6938</v>
      </c>
      <c r="C1750" t="s">
        <v>6939</v>
      </c>
      <c r="D1750" s="1" t="str">
        <f t="shared" si="174"/>
        <v>21:1191</v>
      </c>
      <c r="E1750" s="1" t="str">
        <f t="shared" si="176"/>
        <v>21:0387</v>
      </c>
      <c r="F1750" t="s">
        <v>3260</v>
      </c>
      <c r="G1750" t="s">
        <v>6940</v>
      </c>
      <c r="I1750">
        <v>66.143486999999993</v>
      </c>
      <c r="J1750">
        <v>-88.806021999999999</v>
      </c>
      <c r="K1750" s="1" t="str">
        <f t="shared" si="175"/>
        <v>Till</v>
      </c>
      <c r="L1750" s="1" t="str">
        <f t="shared" ref="L1750:L1760" si="178">HYPERLINK("http://geochem.nrcan.gc.ca/cdogs/content/kwd/kwd080108_e.htm", "Grain Mount: 0.50 – 1.00 mm (carbon coated)")</f>
        <v>Grain Mount: 0.50 – 1.00 mm (carbon coated)</v>
      </c>
      <c r="M1750">
        <v>1</v>
      </c>
      <c r="N1750">
        <v>40.737000000000002</v>
      </c>
      <c r="O1750">
        <v>1E-3</v>
      </c>
      <c r="P1750">
        <v>1E-3</v>
      </c>
      <c r="R1750">
        <v>1E-3</v>
      </c>
      <c r="T1750">
        <v>48.319000000000003</v>
      </c>
      <c r="U1750">
        <v>8.0000000000000002E-3</v>
      </c>
      <c r="V1750">
        <v>0.13100000000000001</v>
      </c>
      <c r="W1750">
        <v>10.021000000000001</v>
      </c>
      <c r="X1750">
        <v>2.1000000000000001E-2</v>
      </c>
      <c r="Y1750">
        <v>0.6</v>
      </c>
    </row>
    <row r="1751" spans="1:25" x14ac:dyDescent="0.3">
      <c r="A1751" t="s">
        <v>6941</v>
      </c>
      <c r="B1751" t="s">
        <v>6942</v>
      </c>
      <c r="C1751" t="s">
        <v>6943</v>
      </c>
      <c r="D1751" s="1" t="str">
        <f t="shared" si="174"/>
        <v>21:1191</v>
      </c>
      <c r="E1751" s="1" t="str">
        <f t="shared" si="176"/>
        <v>21:0387</v>
      </c>
      <c r="F1751" t="s">
        <v>3260</v>
      </c>
      <c r="G1751" t="s">
        <v>6944</v>
      </c>
      <c r="I1751">
        <v>66.143486999999993</v>
      </c>
      <c r="J1751">
        <v>-88.806021999999999</v>
      </c>
      <c r="K1751" s="1" t="str">
        <f t="shared" si="175"/>
        <v>Till</v>
      </c>
      <c r="L1751" s="1" t="str">
        <f t="shared" si="178"/>
        <v>Grain Mount: 0.50 – 1.00 mm (carbon coated)</v>
      </c>
      <c r="M1751">
        <v>1</v>
      </c>
      <c r="N1751">
        <v>41.463000000000001</v>
      </c>
      <c r="O1751">
        <v>3.0000000000000001E-3</v>
      </c>
      <c r="P1751">
        <v>1E-3</v>
      </c>
      <c r="R1751">
        <v>1E-3</v>
      </c>
      <c r="T1751">
        <v>50.862000000000002</v>
      </c>
      <c r="U1751">
        <v>2E-3</v>
      </c>
      <c r="V1751">
        <v>0.14000000000000001</v>
      </c>
      <c r="W1751">
        <v>7.13</v>
      </c>
      <c r="X1751">
        <v>2.1000000000000001E-2</v>
      </c>
      <c r="Y1751">
        <v>0.49</v>
      </c>
    </row>
    <row r="1752" spans="1:25" x14ac:dyDescent="0.3">
      <c r="A1752" t="s">
        <v>6945</v>
      </c>
      <c r="B1752" t="s">
        <v>6946</v>
      </c>
      <c r="C1752" t="s">
        <v>6947</v>
      </c>
      <c r="D1752" s="1" t="str">
        <f t="shared" si="174"/>
        <v>21:1191</v>
      </c>
      <c r="E1752" s="1" t="str">
        <f t="shared" si="176"/>
        <v>21:0387</v>
      </c>
      <c r="F1752" t="s">
        <v>3260</v>
      </c>
      <c r="G1752" t="s">
        <v>6948</v>
      </c>
      <c r="I1752">
        <v>66.143486999999993</v>
      </c>
      <c r="J1752">
        <v>-88.806021999999999</v>
      </c>
      <c r="K1752" s="1" t="str">
        <f t="shared" si="175"/>
        <v>Till</v>
      </c>
      <c r="L1752" s="1" t="str">
        <f t="shared" si="178"/>
        <v>Grain Mount: 0.50 – 1.00 mm (carbon coated)</v>
      </c>
      <c r="M1752">
        <v>1</v>
      </c>
      <c r="N1752">
        <v>40.783000000000001</v>
      </c>
      <c r="O1752">
        <v>1E-3</v>
      </c>
      <c r="P1752">
        <v>1E-3</v>
      </c>
      <c r="R1752">
        <v>1E-3</v>
      </c>
      <c r="T1752">
        <v>48.231000000000002</v>
      </c>
      <c r="U1752">
        <v>3.0000000000000001E-3</v>
      </c>
      <c r="V1752">
        <v>0.14299999999999999</v>
      </c>
      <c r="W1752">
        <v>10.069000000000001</v>
      </c>
      <c r="X1752">
        <v>3.5000000000000003E-2</v>
      </c>
      <c r="Y1752">
        <v>0.59599999999999997</v>
      </c>
    </row>
    <row r="1753" spans="1:25" x14ac:dyDescent="0.3">
      <c r="A1753" t="s">
        <v>6949</v>
      </c>
      <c r="B1753" t="s">
        <v>6950</v>
      </c>
      <c r="C1753" t="s">
        <v>6951</v>
      </c>
      <c r="D1753" s="1" t="str">
        <f t="shared" si="174"/>
        <v>21:1191</v>
      </c>
      <c r="E1753" s="1" t="str">
        <f t="shared" si="176"/>
        <v>21:0387</v>
      </c>
      <c r="F1753" t="s">
        <v>3260</v>
      </c>
      <c r="G1753" t="s">
        <v>6952</v>
      </c>
      <c r="I1753">
        <v>66.143486999999993</v>
      </c>
      <c r="J1753">
        <v>-88.806021999999999</v>
      </c>
      <c r="K1753" s="1" t="str">
        <f t="shared" si="175"/>
        <v>Till</v>
      </c>
      <c r="L1753" s="1" t="str">
        <f t="shared" si="178"/>
        <v>Grain Mount: 0.50 – 1.00 mm (carbon coated)</v>
      </c>
      <c r="M1753">
        <v>1</v>
      </c>
      <c r="N1753">
        <v>40.973999999999997</v>
      </c>
      <c r="O1753">
        <v>1E-3</v>
      </c>
      <c r="P1753">
        <v>1E-3</v>
      </c>
      <c r="R1753">
        <v>1E-3</v>
      </c>
      <c r="T1753">
        <v>49.076000000000001</v>
      </c>
      <c r="U1753">
        <v>1E-3</v>
      </c>
      <c r="V1753">
        <v>0.14099999999999999</v>
      </c>
      <c r="W1753">
        <v>9.6140000000000008</v>
      </c>
      <c r="X1753">
        <v>1.7000000000000001E-2</v>
      </c>
      <c r="Y1753">
        <v>0.27</v>
      </c>
    </row>
    <row r="1754" spans="1:25" x14ac:dyDescent="0.3">
      <c r="A1754" t="s">
        <v>6953</v>
      </c>
      <c r="B1754" t="s">
        <v>6954</v>
      </c>
      <c r="C1754" t="s">
        <v>6955</v>
      </c>
      <c r="D1754" s="1" t="str">
        <f t="shared" si="174"/>
        <v>21:1191</v>
      </c>
      <c r="E1754" s="1" t="str">
        <f t="shared" si="176"/>
        <v>21:0387</v>
      </c>
      <c r="F1754" t="s">
        <v>3260</v>
      </c>
      <c r="G1754" t="s">
        <v>6956</v>
      </c>
      <c r="I1754">
        <v>66.143486999999993</v>
      </c>
      <c r="J1754">
        <v>-88.806021999999999</v>
      </c>
      <c r="K1754" s="1" t="str">
        <f t="shared" si="175"/>
        <v>Till</v>
      </c>
      <c r="L1754" s="1" t="str">
        <f t="shared" si="178"/>
        <v>Grain Mount: 0.50 – 1.00 mm (carbon coated)</v>
      </c>
      <c r="M1754">
        <v>1</v>
      </c>
      <c r="N1754">
        <v>40.680999999999997</v>
      </c>
      <c r="O1754">
        <v>4.0000000000000001E-3</v>
      </c>
      <c r="P1754">
        <v>1E-3</v>
      </c>
      <c r="R1754">
        <v>3.0000000000000001E-3</v>
      </c>
      <c r="T1754">
        <v>48.351999999999997</v>
      </c>
      <c r="U1754">
        <v>1E-3</v>
      </c>
      <c r="V1754">
        <v>0.14799999999999999</v>
      </c>
      <c r="W1754">
        <v>10.053000000000001</v>
      </c>
      <c r="X1754">
        <v>2.4E-2</v>
      </c>
      <c r="Y1754">
        <v>0.59499999999999997</v>
      </c>
    </row>
    <row r="1755" spans="1:25" x14ac:dyDescent="0.3">
      <c r="A1755" t="s">
        <v>6957</v>
      </c>
      <c r="B1755" t="s">
        <v>6958</v>
      </c>
      <c r="C1755" t="s">
        <v>6959</v>
      </c>
      <c r="D1755" s="1" t="str">
        <f t="shared" si="174"/>
        <v>21:1191</v>
      </c>
      <c r="E1755" s="1" t="str">
        <f t="shared" si="176"/>
        <v>21:0387</v>
      </c>
      <c r="F1755" t="s">
        <v>3260</v>
      </c>
      <c r="G1755" t="s">
        <v>6960</v>
      </c>
      <c r="I1755">
        <v>66.143486999999993</v>
      </c>
      <c r="J1755">
        <v>-88.806021999999999</v>
      </c>
      <c r="K1755" s="1" t="str">
        <f t="shared" si="175"/>
        <v>Till</v>
      </c>
      <c r="L1755" s="1" t="str">
        <f t="shared" si="178"/>
        <v>Grain Mount: 0.50 – 1.00 mm (carbon coated)</v>
      </c>
      <c r="M1755">
        <v>1</v>
      </c>
      <c r="N1755">
        <v>40.71</v>
      </c>
      <c r="O1755">
        <v>1E-3</v>
      </c>
      <c r="P1755">
        <v>1E-3</v>
      </c>
      <c r="R1755">
        <v>2E-3</v>
      </c>
      <c r="T1755">
        <v>48.552999999999997</v>
      </c>
      <c r="U1755">
        <v>6.0000000000000001E-3</v>
      </c>
      <c r="V1755">
        <v>0.13900000000000001</v>
      </c>
      <c r="W1755">
        <v>10.057</v>
      </c>
      <c r="X1755">
        <v>2.9000000000000001E-2</v>
      </c>
      <c r="Y1755">
        <v>0.59799999999999998</v>
      </c>
    </row>
    <row r="1756" spans="1:25" x14ac:dyDescent="0.3">
      <c r="A1756" t="s">
        <v>6961</v>
      </c>
      <c r="B1756" t="s">
        <v>6962</v>
      </c>
      <c r="C1756" t="s">
        <v>6963</v>
      </c>
      <c r="D1756" s="1" t="str">
        <f t="shared" si="174"/>
        <v>21:1191</v>
      </c>
      <c r="E1756" s="1" t="str">
        <f t="shared" si="176"/>
        <v>21:0387</v>
      </c>
      <c r="F1756" t="s">
        <v>3260</v>
      </c>
      <c r="G1756" t="s">
        <v>6964</v>
      </c>
      <c r="I1756">
        <v>66.143486999999993</v>
      </c>
      <c r="J1756">
        <v>-88.806021999999999</v>
      </c>
      <c r="K1756" s="1" t="str">
        <f t="shared" si="175"/>
        <v>Till</v>
      </c>
      <c r="L1756" s="1" t="str">
        <f t="shared" si="178"/>
        <v>Grain Mount: 0.50 – 1.00 mm (carbon coated)</v>
      </c>
      <c r="M1756">
        <v>1</v>
      </c>
      <c r="N1756">
        <v>40.874000000000002</v>
      </c>
      <c r="O1756">
        <v>1E-3</v>
      </c>
      <c r="P1756">
        <v>1E-3</v>
      </c>
      <c r="R1756">
        <v>1E-3</v>
      </c>
      <c r="T1756">
        <v>48.570999999999998</v>
      </c>
      <c r="U1756">
        <v>1E-3</v>
      </c>
      <c r="V1756">
        <v>0.124</v>
      </c>
      <c r="W1756">
        <v>9.9990000000000006</v>
      </c>
      <c r="X1756">
        <v>2.4E-2</v>
      </c>
      <c r="Y1756">
        <v>0.59799999999999998</v>
      </c>
    </row>
    <row r="1757" spans="1:25" x14ac:dyDescent="0.3">
      <c r="A1757" t="s">
        <v>6965</v>
      </c>
      <c r="B1757" t="s">
        <v>6966</v>
      </c>
      <c r="C1757" t="s">
        <v>6967</v>
      </c>
      <c r="D1757" s="1" t="str">
        <f t="shared" si="174"/>
        <v>21:1191</v>
      </c>
      <c r="E1757" s="1" t="str">
        <f t="shared" si="176"/>
        <v>21:0387</v>
      </c>
      <c r="F1757" t="s">
        <v>3260</v>
      </c>
      <c r="G1757" t="s">
        <v>6968</v>
      </c>
      <c r="I1757">
        <v>66.143486999999993</v>
      </c>
      <c r="J1757">
        <v>-88.806021999999999</v>
      </c>
      <c r="K1757" s="1" t="str">
        <f t="shared" si="175"/>
        <v>Till</v>
      </c>
      <c r="L1757" s="1" t="str">
        <f t="shared" si="178"/>
        <v>Grain Mount: 0.50 – 1.00 mm (carbon coated)</v>
      </c>
      <c r="M1757">
        <v>1</v>
      </c>
      <c r="N1757">
        <v>41.244999999999997</v>
      </c>
      <c r="O1757">
        <v>1E-3</v>
      </c>
      <c r="P1757">
        <v>1E-3</v>
      </c>
      <c r="R1757">
        <v>4.0000000000000001E-3</v>
      </c>
      <c r="T1757">
        <v>50.478000000000002</v>
      </c>
      <c r="U1757">
        <v>1E-3</v>
      </c>
      <c r="V1757">
        <v>9.5000000000000001E-2</v>
      </c>
      <c r="W1757">
        <v>7.6950000000000003</v>
      </c>
      <c r="X1757">
        <v>1.4999999999999999E-2</v>
      </c>
      <c r="Y1757">
        <v>0.55400000000000005</v>
      </c>
    </row>
    <row r="1758" spans="1:25" x14ac:dyDescent="0.3">
      <c r="A1758" t="s">
        <v>6969</v>
      </c>
      <c r="B1758" t="s">
        <v>6970</v>
      </c>
      <c r="C1758" t="s">
        <v>6971</v>
      </c>
      <c r="D1758" s="1" t="str">
        <f t="shared" si="174"/>
        <v>21:1191</v>
      </c>
      <c r="E1758" s="1" t="str">
        <f t="shared" si="176"/>
        <v>21:0387</v>
      </c>
      <c r="F1758" t="s">
        <v>3260</v>
      </c>
      <c r="G1758" t="s">
        <v>6972</v>
      </c>
      <c r="I1758">
        <v>66.143486999999993</v>
      </c>
      <c r="J1758">
        <v>-88.806021999999999</v>
      </c>
      <c r="K1758" s="1" t="str">
        <f t="shared" si="175"/>
        <v>Till</v>
      </c>
      <c r="L1758" s="1" t="str">
        <f t="shared" si="178"/>
        <v>Grain Mount: 0.50 – 1.00 mm (carbon coated)</v>
      </c>
      <c r="M1758">
        <v>1</v>
      </c>
      <c r="N1758">
        <v>40.716000000000001</v>
      </c>
      <c r="O1758">
        <v>1E-3</v>
      </c>
      <c r="P1758">
        <v>1E-3</v>
      </c>
      <c r="R1758">
        <v>1E-3</v>
      </c>
      <c r="T1758">
        <v>48.389000000000003</v>
      </c>
      <c r="U1758">
        <v>0.14899999999999999</v>
      </c>
      <c r="V1758">
        <v>0.13900000000000001</v>
      </c>
      <c r="W1758">
        <v>10.048</v>
      </c>
      <c r="X1758">
        <v>2.4E-2</v>
      </c>
      <c r="Y1758">
        <v>0.59599999999999997</v>
      </c>
    </row>
    <row r="1759" spans="1:25" x14ac:dyDescent="0.3">
      <c r="A1759" t="s">
        <v>6973</v>
      </c>
      <c r="B1759" t="s">
        <v>6974</v>
      </c>
      <c r="C1759" t="s">
        <v>6975</v>
      </c>
      <c r="D1759" s="1" t="str">
        <f t="shared" si="174"/>
        <v>21:1191</v>
      </c>
      <c r="E1759" s="1" t="str">
        <f t="shared" si="176"/>
        <v>21:0387</v>
      </c>
      <c r="F1759" t="s">
        <v>3260</v>
      </c>
      <c r="G1759" t="s">
        <v>6976</v>
      </c>
      <c r="I1759">
        <v>66.143486999999993</v>
      </c>
      <c r="J1759">
        <v>-88.806021999999999</v>
      </c>
      <c r="K1759" s="1" t="str">
        <f t="shared" si="175"/>
        <v>Till</v>
      </c>
      <c r="L1759" s="1" t="str">
        <f t="shared" si="178"/>
        <v>Grain Mount: 0.50 – 1.00 mm (carbon coated)</v>
      </c>
      <c r="M1759">
        <v>1</v>
      </c>
      <c r="N1759">
        <v>41.249000000000002</v>
      </c>
      <c r="O1759">
        <v>1E-3</v>
      </c>
      <c r="P1759">
        <v>1E-3</v>
      </c>
      <c r="R1759">
        <v>3.0000000000000001E-3</v>
      </c>
      <c r="T1759">
        <v>50.095999999999997</v>
      </c>
      <c r="U1759">
        <v>2E-3</v>
      </c>
      <c r="V1759">
        <v>0.14799999999999999</v>
      </c>
      <c r="W1759">
        <v>7.96</v>
      </c>
      <c r="X1759">
        <v>1.9E-2</v>
      </c>
      <c r="Y1759">
        <v>0.48799999999999999</v>
      </c>
    </row>
    <row r="1760" spans="1:25" x14ac:dyDescent="0.3">
      <c r="A1760" t="s">
        <v>6977</v>
      </c>
      <c r="B1760" t="s">
        <v>6978</v>
      </c>
      <c r="C1760" t="s">
        <v>6979</v>
      </c>
      <c r="D1760" s="1" t="str">
        <f t="shared" si="174"/>
        <v>21:1191</v>
      </c>
      <c r="E1760" s="1" t="str">
        <f t="shared" si="176"/>
        <v>21:0387</v>
      </c>
      <c r="F1760" t="s">
        <v>3260</v>
      </c>
      <c r="G1760" t="s">
        <v>6980</v>
      </c>
      <c r="I1760">
        <v>66.143486999999993</v>
      </c>
      <c r="J1760">
        <v>-88.806021999999999</v>
      </c>
      <c r="K1760" s="1" t="str">
        <f t="shared" si="175"/>
        <v>Till</v>
      </c>
      <c r="L1760" s="1" t="str">
        <f t="shared" si="178"/>
        <v>Grain Mount: 0.50 – 1.00 mm (carbon coated)</v>
      </c>
      <c r="M1760">
        <v>1</v>
      </c>
      <c r="N1760">
        <v>40.612000000000002</v>
      </c>
      <c r="O1760">
        <v>5.0000000000000001E-3</v>
      </c>
      <c r="P1760">
        <v>1E-3</v>
      </c>
      <c r="R1760">
        <v>1E-3</v>
      </c>
      <c r="T1760">
        <v>48.764000000000003</v>
      </c>
      <c r="U1760">
        <v>3.0000000000000001E-3</v>
      </c>
      <c r="V1760">
        <v>0.13200000000000001</v>
      </c>
      <c r="W1760">
        <v>10.169</v>
      </c>
      <c r="X1760">
        <v>2.1999999999999999E-2</v>
      </c>
      <c r="Y1760">
        <v>0.60199999999999998</v>
      </c>
    </row>
    <row r="1761" spans="1:25" x14ac:dyDescent="0.3">
      <c r="A1761" t="s">
        <v>6981</v>
      </c>
      <c r="B1761" t="s">
        <v>6982</v>
      </c>
      <c r="C1761" t="s">
        <v>6983</v>
      </c>
      <c r="D1761" s="1" t="str">
        <f t="shared" si="174"/>
        <v>21:1191</v>
      </c>
      <c r="E1761" s="1" t="str">
        <f t="shared" si="176"/>
        <v>21:0387</v>
      </c>
      <c r="F1761" t="s">
        <v>3273</v>
      </c>
      <c r="G1761" t="s">
        <v>6984</v>
      </c>
      <c r="I1761">
        <v>66.217604199999997</v>
      </c>
      <c r="J1761">
        <v>-89.149751300000005</v>
      </c>
      <c r="K1761" s="1" t="str">
        <f t="shared" si="175"/>
        <v>Till</v>
      </c>
      <c r="L1761" s="1" t="str">
        <f t="shared" ref="L1761:L1806" si="179">HYPERLINK("http://geochem.nrcan.gc.ca/cdogs/content/kwd/kwd080107_e.htm", "Grain Mount: 0.25 – 0.50 mm (carbon coated)")</f>
        <v>Grain Mount: 0.25 – 0.50 mm (carbon coated)</v>
      </c>
      <c r="M1761">
        <v>1</v>
      </c>
      <c r="N1761">
        <v>40.722999999999999</v>
      </c>
      <c r="O1761">
        <v>1E-3</v>
      </c>
      <c r="P1761">
        <v>1E-3</v>
      </c>
      <c r="R1761">
        <v>1E-3</v>
      </c>
      <c r="T1761">
        <v>48.808999999999997</v>
      </c>
      <c r="U1761">
        <v>1E-3</v>
      </c>
      <c r="V1761">
        <v>0.32500000000000001</v>
      </c>
      <c r="W1761">
        <v>9.6959999999999997</v>
      </c>
      <c r="X1761">
        <v>2.9000000000000001E-2</v>
      </c>
      <c r="Y1761">
        <v>0.23499999999999999</v>
      </c>
    </row>
    <row r="1762" spans="1:25" x14ac:dyDescent="0.3">
      <c r="A1762" t="s">
        <v>6985</v>
      </c>
      <c r="B1762" t="s">
        <v>6986</v>
      </c>
      <c r="C1762" t="s">
        <v>6987</v>
      </c>
      <c r="D1762" s="1" t="str">
        <f t="shared" si="174"/>
        <v>21:1191</v>
      </c>
      <c r="E1762" s="1" t="str">
        <f t="shared" si="176"/>
        <v>21:0387</v>
      </c>
      <c r="F1762" t="s">
        <v>3273</v>
      </c>
      <c r="G1762" t="s">
        <v>6988</v>
      </c>
      <c r="I1762">
        <v>66.217604199999997</v>
      </c>
      <c r="J1762">
        <v>-89.149751300000005</v>
      </c>
      <c r="K1762" s="1" t="str">
        <f t="shared" si="175"/>
        <v>Till</v>
      </c>
      <c r="L1762" s="1" t="str">
        <f t="shared" si="179"/>
        <v>Grain Mount: 0.25 – 0.50 mm (carbon coated)</v>
      </c>
      <c r="M1762">
        <v>1</v>
      </c>
      <c r="N1762">
        <v>40.765000000000001</v>
      </c>
      <c r="O1762">
        <v>1E-3</v>
      </c>
      <c r="P1762">
        <v>1E-3</v>
      </c>
      <c r="R1762">
        <v>1E-3</v>
      </c>
      <c r="T1762">
        <v>49.317</v>
      </c>
      <c r="U1762">
        <v>1E-3</v>
      </c>
      <c r="V1762">
        <v>0.14799999999999999</v>
      </c>
      <c r="W1762">
        <v>9.0079999999999991</v>
      </c>
      <c r="X1762">
        <v>2.1000000000000001E-2</v>
      </c>
      <c r="Y1762">
        <v>0.39600000000000002</v>
      </c>
    </row>
    <row r="1763" spans="1:25" x14ac:dyDescent="0.3">
      <c r="A1763" t="s">
        <v>6989</v>
      </c>
      <c r="B1763" t="s">
        <v>6990</v>
      </c>
      <c r="C1763" t="s">
        <v>6991</v>
      </c>
      <c r="D1763" s="1" t="str">
        <f t="shared" si="174"/>
        <v>21:1191</v>
      </c>
      <c r="E1763" s="1" t="str">
        <f t="shared" si="176"/>
        <v>21:0387</v>
      </c>
      <c r="F1763" t="s">
        <v>6992</v>
      </c>
      <c r="G1763" t="s">
        <v>6993</v>
      </c>
      <c r="I1763">
        <v>66.223184500000002</v>
      </c>
      <c r="J1763">
        <v>-88.664701199999996</v>
      </c>
      <c r="K1763" s="1" t="str">
        <f t="shared" si="175"/>
        <v>Till</v>
      </c>
      <c r="L1763" s="1" t="str">
        <f t="shared" si="179"/>
        <v>Grain Mount: 0.25 – 0.50 mm (carbon coated)</v>
      </c>
      <c r="M1763">
        <v>1</v>
      </c>
      <c r="N1763">
        <v>38.831000000000003</v>
      </c>
      <c r="O1763">
        <v>1E-3</v>
      </c>
      <c r="P1763">
        <v>2E-3</v>
      </c>
      <c r="R1763">
        <v>1E-3</v>
      </c>
      <c r="T1763">
        <v>41.555</v>
      </c>
      <c r="U1763">
        <v>1E-3</v>
      </c>
      <c r="V1763">
        <v>0.376</v>
      </c>
      <c r="W1763">
        <v>18.962</v>
      </c>
      <c r="X1763">
        <v>1.7000000000000001E-2</v>
      </c>
      <c r="Y1763">
        <v>0.11600000000000001</v>
      </c>
    </row>
    <row r="1764" spans="1:25" x14ac:dyDescent="0.3">
      <c r="A1764" t="s">
        <v>6994</v>
      </c>
      <c r="B1764" t="s">
        <v>6995</v>
      </c>
      <c r="C1764" t="s">
        <v>6996</v>
      </c>
      <c r="D1764" s="1" t="str">
        <f t="shared" si="174"/>
        <v>21:1191</v>
      </c>
      <c r="E1764" s="1" t="str">
        <f t="shared" si="176"/>
        <v>21:0387</v>
      </c>
      <c r="F1764" t="s">
        <v>6992</v>
      </c>
      <c r="G1764" t="s">
        <v>6997</v>
      </c>
      <c r="I1764">
        <v>66.223184500000002</v>
      </c>
      <c r="J1764">
        <v>-88.664701199999996</v>
      </c>
      <c r="K1764" s="1" t="str">
        <f t="shared" si="175"/>
        <v>Till</v>
      </c>
      <c r="L1764" s="1" t="str">
        <f t="shared" si="179"/>
        <v>Grain Mount: 0.25 – 0.50 mm (carbon coated)</v>
      </c>
      <c r="M1764">
        <v>1</v>
      </c>
      <c r="N1764">
        <v>39.335000000000001</v>
      </c>
      <c r="O1764">
        <v>7.0000000000000001E-3</v>
      </c>
      <c r="P1764">
        <v>1E-3</v>
      </c>
      <c r="R1764">
        <v>3.0000000000000001E-3</v>
      </c>
      <c r="T1764">
        <v>42.442</v>
      </c>
      <c r="U1764">
        <v>3.0000000000000001E-3</v>
      </c>
      <c r="V1764">
        <v>0.33300000000000002</v>
      </c>
      <c r="W1764">
        <v>17.757000000000001</v>
      </c>
      <c r="X1764">
        <v>3.2000000000000001E-2</v>
      </c>
      <c r="Y1764">
        <v>0.124</v>
      </c>
    </row>
    <row r="1765" spans="1:25" x14ac:dyDescent="0.3">
      <c r="A1765" t="s">
        <v>6998</v>
      </c>
      <c r="B1765" t="s">
        <v>6999</v>
      </c>
      <c r="C1765" t="s">
        <v>7000</v>
      </c>
      <c r="D1765" s="1" t="str">
        <f t="shared" si="174"/>
        <v>21:1191</v>
      </c>
      <c r="E1765" s="1" t="str">
        <f t="shared" si="176"/>
        <v>21:0387</v>
      </c>
      <c r="F1765" t="s">
        <v>6992</v>
      </c>
      <c r="G1765" t="s">
        <v>7001</v>
      </c>
      <c r="I1765">
        <v>66.223184500000002</v>
      </c>
      <c r="J1765">
        <v>-88.664701199999996</v>
      </c>
      <c r="K1765" s="1" t="str">
        <f t="shared" si="175"/>
        <v>Till</v>
      </c>
      <c r="L1765" s="1" t="str">
        <f t="shared" si="179"/>
        <v>Grain Mount: 0.25 – 0.50 mm (carbon coated)</v>
      </c>
      <c r="M1765">
        <v>1</v>
      </c>
      <c r="N1765">
        <v>40.503999999999998</v>
      </c>
      <c r="O1765">
        <v>1E-3</v>
      </c>
      <c r="P1765">
        <v>1E-3</v>
      </c>
      <c r="R1765">
        <v>1.0999999999999999E-2</v>
      </c>
      <c r="T1765">
        <v>49.215000000000003</v>
      </c>
      <c r="U1765">
        <v>1E-3</v>
      </c>
      <c r="V1765">
        <v>0.13300000000000001</v>
      </c>
      <c r="W1765">
        <v>9.7449999999999992</v>
      </c>
      <c r="X1765">
        <v>1.9E-2</v>
      </c>
      <c r="Y1765">
        <v>0.35</v>
      </c>
    </row>
    <row r="1766" spans="1:25" x14ac:dyDescent="0.3">
      <c r="A1766" t="s">
        <v>7002</v>
      </c>
      <c r="B1766" t="s">
        <v>7003</v>
      </c>
      <c r="C1766" t="s">
        <v>7004</v>
      </c>
      <c r="D1766" s="1" t="str">
        <f t="shared" si="174"/>
        <v>21:1191</v>
      </c>
      <c r="E1766" s="1" t="str">
        <f t="shared" si="176"/>
        <v>21:0387</v>
      </c>
      <c r="F1766" t="s">
        <v>6992</v>
      </c>
      <c r="G1766" t="s">
        <v>7005</v>
      </c>
      <c r="I1766">
        <v>66.223184500000002</v>
      </c>
      <c r="J1766">
        <v>-88.664701199999996</v>
      </c>
      <c r="K1766" s="1" t="str">
        <f t="shared" si="175"/>
        <v>Till</v>
      </c>
      <c r="L1766" s="1" t="str">
        <f t="shared" si="179"/>
        <v>Grain Mount: 0.25 – 0.50 mm (carbon coated)</v>
      </c>
      <c r="M1766">
        <v>1</v>
      </c>
      <c r="N1766">
        <v>40.905999999999999</v>
      </c>
      <c r="O1766">
        <v>4.0000000000000001E-3</v>
      </c>
      <c r="P1766">
        <v>1E-3</v>
      </c>
      <c r="R1766">
        <v>1E-3</v>
      </c>
      <c r="T1766">
        <v>49.383000000000003</v>
      </c>
      <c r="U1766">
        <v>1E-3</v>
      </c>
      <c r="V1766">
        <v>0.111</v>
      </c>
      <c r="W1766">
        <v>9.1440000000000001</v>
      </c>
      <c r="X1766">
        <v>3.3000000000000002E-2</v>
      </c>
      <c r="Y1766">
        <v>0.49199999999999999</v>
      </c>
    </row>
    <row r="1767" spans="1:25" x14ac:dyDescent="0.3">
      <c r="A1767" t="s">
        <v>7006</v>
      </c>
      <c r="B1767" t="s">
        <v>7007</v>
      </c>
      <c r="C1767" t="s">
        <v>7008</v>
      </c>
      <c r="D1767" s="1" t="str">
        <f t="shared" si="174"/>
        <v>21:1191</v>
      </c>
      <c r="E1767" s="1" t="str">
        <f t="shared" si="176"/>
        <v>21:0387</v>
      </c>
      <c r="F1767" t="s">
        <v>6992</v>
      </c>
      <c r="G1767" t="s">
        <v>7009</v>
      </c>
      <c r="I1767">
        <v>66.223184500000002</v>
      </c>
      <c r="J1767">
        <v>-88.664701199999996</v>
      </c>
      <c r="K1767" s="1" t="str">
        <f t="shared" si="175"/>
        <v>Till</v>
      </c>
      <c r="L1767" s="1" t="str">
        <f t="shared" si="179"/>
        <v>Grain Mount: 0.25 – 0.50 mm (carbon coated)</v>
      </c>
      <c r="M1767">
        <v>1</v>
      </c>
      <c r="N1767">
        <v>40.854999999999997</v>
      </c>
      <c r="O1767">
        <v>2.1000000000000001E-2</v>
      </c>
      <c r="P1767">
        <v>1E-3</v>
      </c>
      <c r="R1767">
        <v>8.0000000000000002E-3</v>
      </c>
      <c r="T1767">
        <v>49.801000000000002</v>
      </c>
      <c r="U1767">
        <v>5.0000000000000001E-3</v>
      </c>
      <c r="V1767">
        <v>0.115</v>
      </c>
      <c r="W1767">
        <v>8.5739999999999998</v>
      </c>
      <c r="X1767">
        <v>1.9E-2</v>
      </c>
      <c r="Y1767">
        <v>0.48299999999999998</v>
      </c>
    </row>
    <row r="1768" spans="1:25" x14ac:dyDescent="0.3">
      <c r="A1768" t="s">
        <v>7010</v>
      </c>
      <c r="B1768" t="s">
        <v>7011</v>
      </c>
      <c r="C1768" t="s">
        <v>7012</v>
      </c>
      <c r="D1768" s="1" t="str">
        <f t="shared" si="174"/>
        <v>21:1191</v>
      </c>
      <c r="E1768" s="1" t="str">
        <f t="shared" si="176"/>
        <v>21:0387</v>
      </c>
      <c r="F1768" t="s">
        <v>6992</v>
      </c>
      <c r="G1768" t="s">
        <v>7013</v>
      </c>
      <c r="I1768">
        <v>66.223184500000002</v>
      </c>
      <c r="J1768">
        <v>-88.664701199999996</v>
      </c>
      <c r="K1768" s="1" t="str">
        <f t="shared" si="175"/>
        <v>Till</v>
      </c>
      <c r="L1768" s="1" t="str">
        <f t="shared" si="179"/>
        <v>Grain Mount: 0.25 – 0.50 mm (carbon coated)</v>
      </c>
      <c r="M1768">
        <v>1</v>
      </c>
      <c r="N1768">
        <v>38.51</v>
      </c>
      <c r="O1768">
        <v>1E-3</v>
      </c>
      <c r="P1768">
        <v>1E-3</v>
      </c>
      <c r="R1768">
        <v>5.0000000000000001E-3</v>
      </c>
      <c r="T1768">
        <v>40.295000000000002</v>
      </c>
      <c r="U1768">
        <v>1.2999999999999999E-2</v>
      </c>
      <c r="V1768">
        <v>0.44</v>
      </c>
      <c r="W1768">
        <v>20.509</v>
      </c>
      <c r="X1768">
        <v>2.8000000000000001E-2</v>
      </c>
      <c r="Y1768">
        <v>0.10100000000000001</v>
      </c>
    </row>
    <row r="1769" spans="1:25" x14ac:dyDescent="0.3">
      <c r="A1769" t="s">
        <v>7014</v>
      </c>
      <c r="B1769" t="s">
        <v>7015</v>
      </c>
      <c r="C1769" t="s">
        <v>7016</v>
      </c>
      <c r="D1769" s="1" t="str">
        <f t="shared" si="174"/>
        <v>21:1191</v>
      </c>
      <c r="E1769" s="1" t="str">
        <f t="shared" si="176"/>
        <v>21:0387</v>
      </c>
      <c r="F1769" t="s">
        <v>6992</v>
      </c>
      <c r="G1769" t="s">
        <v>7017</v>
      </c>
      <c r="I1769">
        <v>66.223184500000002</v>
      </c>
      <c r="J1769">
        <v>-88.664701199999996</v>
      </c>
      <c r="K1769" s="1" t="str">
        <f t="shared" si="175"/>
        <v>Till</v>
      </c>
      <c r="L1769" s="1" t="str">
        <f t="shared" si="179"/>
        <v>Grain Mount: 0.25 – 0.50 mm (carbon coated)</v>
      </c>
      <c r="M1769">
        <v>1</v>
      </c>
      <c r="N1769">
        <v>48.149000000000001</v>
      </c>
      <c r="O1769">
        <v>7.0000000000000001E-3</v>
      </c>
      <c r="P1769">
        <v>1.2999999999999999E-2</v>
      </c>
      <c r="R1769">
        <v>1E-3</v>
      </c>
      <c r="T1769">
        <v>43.350999999999999</v>
      </c>
      <c r="U1769">
        <v>0.13800000000000001</v>
      </c>
      <c r="V1769">
        <v>0.16500000000000001</v>
      </c>
      <c r="W1769">
        <v>8.3849999999999998</v>
      </c>
      <c r="X1769">
        <v>2.1999999999999999E-2</v>
      </c>
      <c r="Y1769">
        <v>0.32300000000000001</v>
      </c>
    </row>
    <row r="1770" spans="1:25" x14ac:dyDescent="0.3">
      <c r="A1770" t="s">
        <v>7018</v>
      </c>
      <c r="B1770" t="s">
        <v>7019</v>
      </c>
      <c r="C1770" t="s">
        <v>7020</v>
      </c>
      <c r="D1770" s="1" t="str">
        <f t="shared" si="174"/>
        <v>21:1191</v>
      </c>
      <c r="E1770" s="1" t="str">
        <f t="shared" si="176"/>
        <v>21:0387</v>
      </c>
      <c r="F1770" t="s">
        <v>6992</v>
      </c>
      <c r="G1770" t="s">
        <v>7021</v>
      </c>
      <c r="I1770">
        <v>66.223184500000002</v>
      </c>
      <c r="J1770">
        <v>-88.664701199999996</v>
      </c>
      <c r="K1770" s="1" t="str">
        <f t="shared" si="175"/>
        <v>Till</v>
      </c>
      <c r="L1770" s="1" t="str">
        <f t="shared" si="179"/>
        <v>Grain Mount: 0.25 – 0.50 mm (carbon coated)</v>
      </c>
      <c r="M1770">
        <v>1</v>
      </c>
      <c r="N1770">
        <v>40.511000000000003</v>
      </c>
      <c r="O1770">
        <v>6.0000000000000001E-3</v>
      </c>
      <c r="P1770">
        <v>1E-3</v>
      </c>
      <c r="R1770">
        <v>1E-3</v>
      </c>
      <c r="T1770">
        <v>48.274999999999999</v>
      </c>
      <c r="U1770">
        <v>4.0000000000000001E-3</v>
      </c>
      <c r="V1770">
        <v>0.13300000000000001</v>
      </c>
      <c r="W1770">
        <v>10.284000000000001</v>
      </c>
      <c r="X1770">
        <v>2.5000000000000001E-2</v>
      </c>
      <c r="Y1770">
        <v>0.39800000000000002</v>
      </c>
    </row>
    <row r="1771" spans="1:25" x14ac:dyDescent="0.3">
      <c r="A1771" t="s">
        <v>7022</v>
      </c>
      <c r="B1771" t="s">
        <v>7023</v>
      </c>
      <c r="C1771" t="s">
        <v>7024</v>
      </c>
      <c r="D1771" s="1" t="str">
        <f t="shared" si="174"/>
        <v>21:1191</v>
      </c>
      <c r="E1771" s="1" t="str">
        <f t="shared" si="176"/>
        <v>21:0387</v>
      </c>
      <c r="F1771" t="s">
        <v>6992</v>
      </c>
      <c r="G1771" t="s">
        <v>7025</v>
      </c>
      <c r="I1771">
        <v>66.223184500000002</v>
      </c>
      <c r="J1771">
        <v>-88.664701199999996</v>
      </c>
      <c r="K1771" s="1" t="str">
        <f t="shared" si="175"/>
        <v>Till</v>
      </c>
      <c r="L1771" s="1" t="str">
        <f t="shared" si="179"/>
        <v>Grain Mount: 0.25 – 0.50 mm (carbon coated)</v>
      </c>
      <c r="M1771">
        <v>1</v>
      </c>
      <c r="N1771">
        <v>40.353999999999999</v>
      </c>
      <c r="O1771">
        <v>4.0000000000000001E-3</v>
      </c>
      <c r="P1771">
        <v>1E-3</v>
      </c>
      <c r="R1771">
        <v>0.02</v>
      </c>
      <c r="T1771">
        <v>47.148000000000003</v>
      </c>
      <c r="U1771">
        <v>5.0000000000000001E-3</v>
      </c>
      <c r="V1771">
        <v>0.127</v>
      </c>
      <c r="W1771">
        <v>11.887</v>
      </c>
      <c r="X1771">
        <v>3.2000000000000001E-2</v>
      </c>
      <c r="Y1771">
        <v>0.40300000000000002</v>
      </c>
    </row>
    <row r="1772" spans="1:25" x14ac:dyDescent="0.3">
      <c r="A1772" t="s">
        <v>7026</v>
      </c>
      <c r="B1772" t="s">
        <v>7027</v>
      </c>
      <c r="C1772" t="s">
        <v>7028</v>
      </c>
      <c r="D1772" s="1" t="str">
        <f t="shared" si="174"/>
        <v>21:1191</v>
      </c>
      <c r="E1772" s="1" t="str">
        <f t="shared" si="176"/>
        <v>21:0387</v>
      </c>
      <c r="F1772" t="s">
        <v>6992</v>
      </c>
      <c r="G1772" t="s">
        <v>7029</v>
      </c>
      <c r="I1772">
        <v>66.223184500000002</v>
      </c>
      <c r="J1772">
        <v>-88.664701199999996</v>
      </c>
      <c r="K1772" s="1" t="str">
        <f t="shared" si="175"/>
        <v>Till</v>
      </c>
      <c r="L1772" s="1" t="str">
        <f t="shared" si="179"/>
        <v>Grain Mount: 0.25 – 0.50 mm (carbon coated)</v>
      </c>
      <c r="M1772">
        <v>1</v>
      </c>
      <c r="N1772">
        <v>40.854999999999997</v>
      </c>
      <c r="O1772">
        <v>1E-3</v>
      </c>
      <c r="P1772">
        <v>1E-3</v>
      </c>
      <c r="R1772">
        <v>1E-3</v>
      </c>
      <c r="T1772">
        <v>48.902000000000001</v>
      </c>
      <c r="U1772">
        <v>5.0000000000000001E-3</v>
      </c>
      <c r="V1772">
        <v>0.13700000000000001</v>
      </c>
      <c r="W1772">
        <v>9.8949999999999996</v>
      </c>
      <c r="X1772">
        <v>1.9E-2</v>
      </c>
      <c r="Y1772">
        <v>0.33200000000000002</v>
      </c>
    </row>
    <row r="1773" spans="1:25" x14ac:dyDescent="0.3">
      <c r="A1773" t="s">
        <v>7030</v>
      </c>
      <c r="B1773" t="s">
        <v>7031</v>
      </c>
      <c r="C1773" t="s">
        <v>7032</v>
      </c>
      <c r="D1773" s="1" t="str">
        <f t="shared" si="174"/>
        <v>21:1191</v>
      </c>
      <c r="E1773" s="1" t="str">
        <f t="shared" si="176"/>
        <v>21:0387</v>
      </c>
      <c r="F1773" t="s">
        <v>6992</v>
      </c>
      <c r="G1773" t="s">
        <v>7033</v>
      </c>
      <c r="I1773">
        <v>66.223184500000002</v>
      </c>
      <c r="J1773">
        <v>-88.664701199999996</v>
      </c>
      <c r="K1773" s="1" t="str">
        <f t="shared" si="175"/>
        <v>Till</v>
      </c>
      <c r="L1773" s="1" t="str">
        <f t="shared" si="179"/>
        <v>Grain Mount: 0.25 – 0.50 mm (carbon coated)</v>
      </c>
      <c r="M1773">
        <v>1</v>
      </c>
      <c r="N1773">
        <v>39.296999999999997</v>
      </c>
      <c r="O1773">
        <v>1E-3</v>
      </c>
      <c r="P1773">
        <v>1E-3</v>
      </c>
      <c r="R1773">
        <v>1E-3</v>
      </c>
      <c r="T1773">
        <v>42.918999999999997</v>
      </c>
      <c r="U1773">
        <v>8.0000000000000002E-3</v>
      </c>
      <c r="V1773">
        <v>0.32400000000000001</v>
      </c>
      <c r="W1773">
        <v>17.175000000000001</v>
      </c>
      <c r="X1773">
        <v>2.1999999999999999E-2</v>
      </c>
      <c r="Y1773">
        <v>0.121</v>
      </c>
    </row>
    <row r="1774" spans="1:25" x14ac:dyDescent="0.3">
      <c r="A1774" t="s">
        <v>7034</v>
      </c>
      <c r="B1774" t="s">
        <v>7035</v>
      </c>
      <c r="C1774" t="s">
        <v>7036</v>
      </c>
      <c r="D1774" s="1" t="str">
        <f t="shared" si="174"/>
        <v>21:1191</v>
      </c>
      <c r="E1774" s="1" t="str">
        <f t="shared" si="176"/>
        <v>21:0387</v>
      </c>
      <c r="F1774" t="s">
        <v>6992</v>
      </c>
      <c r="G1774" t="s">
        <v>7037</v>
      </c>
      <c r="I1774">
        <v>66.223184500000002</v>
      </c>
      <c r="J1774">
        <v>-88.664701199999996</v>
      </c>
      <c r="K1774" s="1" t="str">
        <f t="shared" si="175"/>
        <v>Till</v>
      </c>
      <c r="L1774" s="1" t="str">
        <f t="shared" si="179"/>
        <v>Grain Mount: 0.25 – 0.50 mm (carbon coated)</v>
      </c>
      <c r="M1774">
        <v>1</v>
      </c>
      <c r="N1774">
        <v>38.186</v>
      </c>
      <c r="O1774">
        <v>2E-3</v>
      </c>
      <c r="P1774">
        <v>1E-3</v>
      </c>
      <c r="R1774">
        <v>6.0000000000000001E-3</v>
      </c>
      <c r="T1774">
        <v>38.030999999999999</v>
      </c>
      <c r="U1774">
        <v>8.0000000000000002E-3</v>
      </c>
      <c r="V1774">
        <v>0.52400000000000002</v>
      </c>
      <c r="W1774">
        <v>23.006</v>
      </c>
      <c r="X1774">
        <v>3.3000000000000002E-2</v>
      </c>
      <c r="Y1774">
        <v>9.0999999999999998E-2</v>
      </c>
    </row>
    <row r="1775" spans="1:25" x14ac:dyDescent="0.3">
      <c r="A1775" t="s">
        <v>7038</v>
      </c>
      <c r="B1775" t="s">
        <v>7039</v>
      </c>
      <c r="C1775" t="s">
        <v>7040</v>
      </c>
      <c r="D1775" s="1" t="str">
        <f t="shared" si="174"/>
        <v>21:1191</v>
      </c>
      <c r="E1775" s="1" t="str">
        <f t="shared" si="176"/>
        <v>21:0387</v>
      </c>
      <c r="F1775" t="s">
        <v>6992</v>
      </c>
      <c r="G1775" t="s">
        <v>7041</v>
      </c>
      <c r="I1775">
        <v>66.223184500000002</v>
      </c>
      <c r="J1775">
        <v>-88.664701199999996</v>
      </c>
      <c r="K1775" s="1" t="str">
        <f t="shared" si="175"/>
        <v>Till</v>
      </c>
      <c r="L1775" s="1" t="str">
        <f t="shared" si="179"/>
        <v>Grain Mount: 0.25 – 0.50 mm (carbon coated)</v>
      </c>
      <c r="M1775">
        <v>1</v>
      </c>
      <c r="N1775">
        <v>38.101999999999997</v>
      </c>
      <c r="O1775">
        <v>2E-3</v>
      </c>
      <c r="P1775">
        <v>1E-3</v>
      </c>
      <c r="R1775">
        <v>3.0000000000000001E-3</v>
      </c>
      <c r="T1775">
        <v>38.250999999999998</v>
      </c>
      <c r="U1775">
        <v>8.0000000000000002E-3</v>
      </c>
      <c r="V1775">
        <v>0.50800000000000001</v>
      </c>
      <c r="W1775">
        <v>23.003</v>
      </c>
      <c r="X1775">
        <v>2.1000000000000001E-2</v>
      </c>
      <c r="Y1775">
        <v>9.0999999999999998E-2</v>
      </c>
    </row>
    <row r="1776" spans="1:25" x14ac:dyDescent="0.3">
      <c r="A1776" t="s">
        <v>7042</v>
      </c>
      <c r="B1776" t="s">
        <v>7043</v>
      </c>
      <c r="C1776" t="s">
        <v>7044</v>
      </c>
      <c r="D1776" s="1" t="str">
        <f t="shared" si="174"/>
        <v>21:1191</v>
      </c>
      <c r="E1776" s="1" t="str">
        <f t="shared" si="176"/>
        <v>21:0387</v>
      </c>
      <c r="F1776" t="s">
        <v>6992</v>
      </c>
      <c r="G1776" t="s">
        <v>7045</v>
      </c>
      <c r="I1776">
        <v>66.223184500000002</v>
      </c>
      <c r="J1776">
        <v>-88.664701199999996</v>
      </c>
      <c r="K1776" s="1" t="str">
        <f t="shared" si="175"/>
        <v>Till</v>
      </c>
      <c r="L1776" s="1" t="str">
        <f t="shared" si="179"/>
        <v>Grain Mount: 0.25 – 0.50 mm (carbon coated)</v>
      </c>
      <c r="M1776">
        <v>1</v>
      </c>
      <c r="N1776">
        <v>40.378</v>
      </c>
      <c r="O1776">
        <v>1E-3</v>
      </c>
      <c r="P1776">
        <v>1E-3</v>
      </c>
      <c r="R1776">
        <v>6.0000000000000001E-3</v>
      </c>
      <c r="T1776">
        <v>47.421999999999997</v>
      </c>
      <c r="U1776">
        <v>1E-3</v>
      </c>
      <c r="V1776">
        <v>0.311</v>
      </c>
      <c r="W1776">
        <v>11.202</v>
      </c>
      <c r="X1776">
        <v>1.2E-2</v>
      </c>
      <c r="Y1776">
        <v>0.28999999999999998</v>
      </c>
    </row>
    <row r="1777" spans="1:25" x14ac:dyDescent="0.3">
      <c r="A1777" t="s">
        <v>7046</v>
      </c>
      <c r="B1777" t="s">
        <v>7047</v>
      </c>
      <c r="C1777" t="s">
        <v>7048</v>
      </c>
      <c r="D1777" s="1" t="str">
        <f t="shared" si="174"/>
        <v>21:1191</v>
      </c>
      <c r="E1777" s="1" t="str">
        <f t="shared" si="176"/>
        <v>21:0387</v>
      </c>
      <c r="F1777" t="s">
        <v>6992</v>
      </c>
      <c r="G1777" t="s">
        <v>7049</v>
      </c>
      <c r="I1777">
        <v>66.223184500000002</v>
      </c>
      <c r="J1777">
        <v>-88.664701199999996</v>
      </c>
      <c r="K1777" s="1" t="str">
        <f t="shared" si="175"/>
        <v>Till</v>
      </c>
      <c r="L1777" s="1" t="str">
        <f t="shared" si="179"/>
        <v>Grain Mount: 0.25 – 0.50 mm (carbon coated)</v>
      </c>
      <c r="M1777">
        <v>1</v>
      </c>
      <c r="N1777">
        <v>40.612000000000002</v>
      </c>
      <c r="O1777">
        <v>8.9999999999999993E-3</v>
      </c>
      <c r="P1777">
        <v>1E-3</v>
      </c>
      <c r="R1777">
        <v>8.0000000000000002E-3</v>
      </c>
      <c r="T1777">
        <v>50.002000000000002</v>
      </c>
      <c r="U1777">
        <v>2E-3</v>
      </c>
      <c r="V1777">
        <v>0.13600000000000001</v>
      </c>
      <c r="W1777">
        <v>7.9770000000000003</v>
      </c>
      <c r="X1777">
        <v>1.7999999999999999E-2</v>
      </c>
      <c r="Y1777">
        <v>0.46500000000000002</v>
      </c>
    </row>
    <row r="1778" spans="1:25" x14ac:dyDescent="0.3">
      <c r="A1778" t="s">
        <v>7050</v>
      </c>
      <c r="B1778" t="s">
        <v>7051</v>
      </c>
      <c r="C1778" t="s">
        <v>7052</v>
      </c>
      <c r="D1778" s="1" t="str">
        <f t="shared" si="174"/>
        <v>21:1191</v>
      </c>
      <c r="E1778" s="1" t="str">
        <f t="shared" si="176"/>
        <v>21:0387</v>
      </c>
      <c r="F1778" t="s">
        <v>6992</v>
      </c>
      <c r="G1778" t="s">
        <v>7053</v>
      </c>
      <c r="I1778">
        <v>66.223184500000002</v>
      </c>
      <c r="J1778">
        <v>-88.664701199999996</v>
      </c>
      <c r="K1778" s="1" t="str">
        <f t="shared" si="175"/>
        <v>Till</v>
      </c>
      <c r="L1778" s="1" t="str">
        <f t="shared" si="179"/>
        <v>Grain Mount: 0.25 – 0.50 mm (carbon coated)</v>
      </c>
      <c r="M1778">
        <v>1</v>
      </c>
      <c r="N1778">
        <v>40.508000000000003</v>
      </c>
      <c r="O1778">
        <v>7.0000000000000001E-3</v>
      </c>
      <c r="P1778">
        <v>1E-3</v>
      </c>
      <c r="R1778">
        <v>1E-3</v>
      </c>
      <c r="T1778">
        <v>49.232999999999997</v>
      </c>
      <c r="U1778">
        <v>1E-3</v>
      </c>
      <c r="V1778">
        <v>0.109</v>
      </c>
      <c r="W1778">
        <v>9.1199999999999992</v>
      </c>
      <c r="X1778">
        <v>1.7000000000000001E-2</v>
      </c>
      <c r="Y1778">
        <v>0.47199999999999998</v>
      </c>
    </row>
    <row r="1779" spans="1:25" x14ac:dyDescent="0.3">
      <c r="A1779" t="s">
        <v>7054</v>
      </c>
      <c r="B1779" t="s">
        <v>7055</v>
      </c>
      <c r="C1779" t="s">
        <v>7056</v>
      </c>
      <c r="D1779" s="1" t="str">
        <f t="shared" ref="D1779:D1842" si="180">HYPERLINK("http://geochem.nrcan.gc.ca/cdogs/content/bdl/bdl211191_e.htm", "21:1191")</f>
        <v>21:1191</v>
      </c>
      <c r="E1779" s="1" t="str">
        <f t="shared" si="176"/>
        <v>21:0387</v>
      </c>
      <c r="F1779" t="s">
        <v>6992</v>
      </c>
      <c r="G1779" t="s">
        <v>7057</v>
      </c>
      <c r="I1779">
        <v>66.223184500000002</v>
      </c>
      <c r="J1779">
        <v>-88.664701199999996</v>
      </c>
      <c r="K1779" s="1" t="str">
        <f t="shared" ref="K1779:K1842" si="181">HYPERLINK("http://geochem.nrcan.gc.ca/cdogs/content/kwd/kwd020044_e.htm", "Till")</f>
        <v>Till</v>
      </c>
      <c r="L1779" s="1" t="str">
        <f t="shared" si="179"/>
        <v>Grain Mount: 0.25 – 0.50 mm (carbon coated)</v>
      </c>
      <c r="M1779">
        <v>1</v>
      </c>
      <c r="N1779">
        <v>40.28</v>
      </c>
      <c r="O1779">
        <v>3.0000000000000001E-3</v>
      </c>
      <c r="P1779">
        <v>1E-3</v>
      </c>
      <c r="R1779">
        <v>3.0000000000000001E-3</v>
      </c>
      <c r="T1779">
        <v>48.83</v>
      </c>
      <c r="U1779">
        <v>4.0000000000000001E-3</v>
      </c>
      <c r="V1779">
        <v>0.122</v>
      </c>
      <c r="W1779">
        <v>9.5399999999999991</v>
      </c>
      <c r="X1779">
        <v>1.4999999999999999E-2</v>
      </c>
      <c r="Y1779">
        <v>0.32200000000000001</v>
      </c>
    </row>
    <row r="1780" spans="1:25" x14ac:dyDescent="0.3">
      <c r="A1780" t="s">
        <v>7058</v>
      </c>
      <c r="B1780" t="s">
        <v>7059</v>
      </c>
      <c r="C1780" t="s">
        <v>7060</v>
      </c>
      <c r="D1780" s="1" t="str">
        <f t="shared" si="180"/>
        <v>21:1191</v>
      </c>
      <c r="E1780" s="1" t="str">
        <f t="shared" si="176"/>
        <v>21:0387</v>
      </c>
      <c r="F1780" t="s">
        <v>6992</v>
      </c>
      <c r="G1780" t="s">
        <v>7061</v>
      </c>
      <c r="I1780">
        <v>66.223184500000002</v>
      </c>
      <c r="J1780">
        <v>-88.664701199999996</v>
      </c>
      <c r="K1780" s="1" t="str">
        <f t="shared" si="181"/>
        <v>Till</v>
      </c>
      <c r="L1780" s="1" t="str">
        <f t="shared" si="179"/>
        <v>Grain Mount: 0.25 – 0.50 mm (carbon coated)</v>
      </c>
      <c r="M1780">
        <v>1</v>
      </c>
      <c r="N1780">
        <v>40.162999999999997</v>
      </c>
      <c r="O1780">
        <v>1E-3</v>
      </c>
      <c r="P1780">
        <v>1E-3</v>
      </c>
      <c r="R1780">
        <v>8.0000000000000002E-3</v>
      </c>
      <c r="T1780">
        <v>47.39</v>
      </c>
      <c r="U1780">
        <v>1E-3</v>
      </c>
      <c r="V1780">
        <v>0.14499999999999999</v>
      </c>
      <c r="W1780">
        <v>11.683999999999999</v>
      </c>
      <c r="X1780">
        <v>1.7999999999999999E-2</v>
      </c>
      <c r="Y1780">
        <v>0.33400000000000002</v>
      </c>
    </row>
    <row r="1781" spans="1:25" x14ac:dyDescent="0.3">
      <c r="A1781" t="s">
        <v>7062</v>
      </c>
      <c r="B1781" t="s">
        <v>7063</v>
      </c>
      <c r="C1781" t="s">
        <v>7064</v>
      </c>
      <c r="D1781" s="1" t="str">
        <f t="shared" si="180"/>
        <v>21:1191</v>
      </c>
      <c r="E1781" s="1" t="str">
        <f t="shared" si="176"/>
        <v>21:0387</v>
      </c>
      <c r="F1781" t="s">
        <v>6992</v>
      </c>
      <c r="G1781" t="s">
        <v>7065</v>
      </c>
      <c r="I1781">
        <v>66.223184500000002</v>
      </c>
      <c r="J1781">
        <v>-88.664701199999996</v>
      </c>
      <c r="K1781" s="1" t="str">
        <f t="shared" si="181"/>
        <v>Till</v>
      </c>
      <c r="L1781" s="1" t="str">
        <f t="shared" si="179"/>
        <v>Grain Mount: 0.25 – 0.50 mm (carbon coated)</v>
      </c>
      <c r="M1781">
        <v>1</v>
      </c>
      <c r="N1781">
        <v>40.822000000000003</v>
      </c>
      <c r="O1781">
        <v>4.0000000000000001E-3</v>
      </c>
      <c r="P1781">
        <v>1E-3</v>
      </c>
      <c r="R1781">
        <v>1E-3</v>
      </c>
      <c r="T1781">
        <v>49.225999999999999</v>
      </c>
      <c r="U1781">
        <v>1E-3</v>
      </c>
      <c r="V1781">
        <v>0.122</v>
      </c>
      <c r="W1781">
        <v>9.2430000000000003</v>
      </c>
      <c r="X1781">
        <v>1.7999999999999999E-2</v>
      </c>
      <c r="Y1781">
        <v>0.49099999999999999</v>
      </c>
    </row>
    <row r="1782" spans="1:25" x14ac:dyDescent="0.3">
      <c r="A1782" t="s">
        <v>7066</v>
      </c>
      <c r="B1782" t="s">
        <v>7067</v>
      </c>
      <c r="C1782" t="s">
        <v>7068</v>
      </c>
      <c r="D1782" s="1" t="str">
        <f t="shared" si="180"/>
        <v>21:1191</v>
      </c>
      <c r="E1782" s="1" t="str">
        <f t="shared" si="176"/>
        <v>21:0387</v>
      </c>
      <c r="F1782" t="s">
        <v>6992</v>
      </c>
      <c r="G1782" t="s">
        <v>7069</v>
      </c>
      <c r="I1782">
        <v>66.223184500000002</v>
      </c>
      <c r="J1782">
        <v>-88.664701199999996</v>
      </c>
      <c r="K1782" s="1" t="str">
        <f t="shared" si="181"/>
        <v>Till</v>
      </c>
      <c r="L1782" s="1" t="str">
        <f t="shared" si="179"/>
        <v>Grain Mount: 0.25 – 0.50 mm (carbon coated)</v>
      </c>
      <c r="M1782">
        <v>1</v>
      </c>
      <c r="N1782">
        <v>40.996000000000002</v>
      </c>
      <c r="O1782">
        <v>1E-3</v>
      </c>
      <c r="P1782">
        <v>1E-3</v>
      </c>
      <c r="R1782">
        <v>1E-3</v>
      </c>
      <c r="T1782">
        <v>49.753999999999998</v>
      </c>
      <c r="U1782">
        <v>1E-3</v>
      </c>
      <c r="V1782">
        <v>0.14399999999999999</v>
      </c>
      <c r="W1782">
        <v>8.6240000000000006</v>
      </c>
      <c r="X1782">
        <v>2.5000000000000001E-2</v>
      </c>
      <c r="Y1782">
        <v>0.50800000000000001</v>
      </c>
    </row>
    <row r="1783" spans="1:25" x14ac:dyDescent="0.3">
      <c r="A1783" t="s">
        <v>7070</v>
      </c>
      <c r="B1783" t="s">
        <v>7071</v>
      </c>
      <c r="C1783" t="s">
        <v>7072</v>
      </c>
      <c r="D1783" s="1" t="str">
        <f t="shared" si="180"/>
        <v>21:1191</v>
      </c>
      <c r="E1783" s="1" t="str">
        <f t="shared" ref="E1783:E1846" si="182">HYPERLINK("http://geochem.nrcan.gc.ca/cdogs/content/svy/svy210387_e.htm", "21:0387")</f>
        <v>21:0387</v>
      </c>
      <c r="F1783" t="s">
        <v>6992</v>
      </c>
      <c r="G1783" t="s">
        <v>7073</v>
      </c>
      <c r="I1783">
        <v>66.223184500000002</v>
      </c>
      <c r="J1783">
        <v>-88.664701199999996</v>
      </c>
      <c r="K1783" s="1" t="str">
        <f t="shared" si="181"/>
        <v>Till</v>
      </c>
      <c r="L1783" s="1" t="str">
        <f t="shared" si="179"/>
        <v>Grain Mount: 0.25 – 0.50 mm (carbon coated)</v>
      </c>
      <c r="M1783">
        <v>1</v>
      </c>
      <c r="N1783">
        <v>40.841000000000001</v>
      </c>
      <c r="O1783">
        <v>1E-3</v>
      </c>
      <c r="P1783">
        <v>1E-3</v>
      </c>
      <c r="R1783">
        <v>1E-3</v>
      </c>
      <c r="T1783">
        <v>49.991999999999997</v>
      </c>
      <c r="U1783">
        <v>1E-3</v>
      </c>
      <c r="V1783">
        <v>0.14899999999999999</v>
      </c>
      <c r="W1783">
        <v>7.9320000000000004</v>
      </c>
      <c r="X1783">
        <v>8.0000000000000002E-3</v>
      </c>
      <c r="Y1783">
        <v>0.51600000000000001</v>
      </c>
    </row>
    <row r="1784" spans="1:25" x14ac:dyDescent="0.3">
      <c r="A1784" t="s">
        <v>7074</v>
      </c>
      <c r="B1784" t="s">
        <v>7075</v>
      </c>
      <c r="C1784" t="s">
        <v>7076</v>
      </c>
      <c r="D1784" s="1" t="str">
        <f t="shared" si="180"/>
        <v>21:1191</v>
      </c>
      <c r="E1784" s="1" t="str">
        <f t="shared" si="182"/>
        <v>21:0387</v>
      </c>
      <c r="F1784" t="s">
        <v>6992</v>
      </c>
      <c r="G1784" t="s">
        <v>7077</v>
      </c>
      <c r="I1784">
        <v>66.223184500000002</v>
      </c>
      <c r="J1784">
        <v>-88.664701199999996</v>
      </c>
      <c r="K1784" s="1" t="str">
        <f t="shared" si="181"/>
        <v>Till</v>
      </c>
      <c r="L1784" s="1" t="str">
        <f t="shared" si="179"/>
        <v>Grain Mount: 0.25 – 0.50 mm (carbon coated)</v>
      </c>
      <c r="M1784">
        <v>1</v>
      </c>
      <c r="N1784">
        <v>40.743000000000002</v>
      </c>
      <c r="O1784">
        <v>1E-3</v>
      </c>
      <c r="P1784">
        <v>2E-3</v>
      </c>
      <c r="R1784">
        <v>1E-3</v>
      </c>
      <c r="T1784">
        <v>49.082999999999998</v>
      </c>
      <c r="U1784">
        <v>1E-3</v>
      </c>
      <c r="V1784">
        <v>0.183</v>
      </c>
      <c r="W1784">
        <v>9.3710000000000004</v>
      </c>
      <c r="X1784">
        <v>1.4E-2</v>
      </c>
      <c r="Y1784">
        <v>0.36499999999999999</v>
      </c>
    </row>
    <row r="1785" spans="1:25" x14ac:dyDescent="0.3">
      <c r="A1785" t="s">
        <v>7078</v>
      </c>
      <c r="B1785" t="s">
        <v>7079</v>
      </c>
      <c r="C1785" t="s">
        <v>7080</v>
      </c>
      <c r="D1785" s="1" t="str">
        <f t="shared" si="180"/>
        <v>21:1191</v>
      </c>
      <c r="E1785" s="1" t="str">
        <f t="shared" si="182"/>
        <v>21:0387</v>
      </c>
      <c r="F1785" t="s">
        <v>6992</v>
      </c>
      <c r="G1785" t="s">
        <v>7081</v>
      </c>
      <c r="I1785">
        <v>66.223184500000002</v>
      </c>
      <c r="J1785">
        <v>-88.664701199999996</v>
      </c>
      <c r="K1785" s="1" t="str">
        <f t="shared" si="181"/>
        <v>Till</v>
      </c>
      <c r="L1785" s="1" t="str">
        <f t="shared" si="179"/>
        <v>Grain Mount: 0.25 – 0.50 mm (carbon coated)</v>
      </c>
      <c r="M1785">
        <v>1</v>
      </c>
      <c r="N1785">
        <v>40.829000000000001</v>
      </c>
      <c r="O1785">
        <v>1E-3</v>
      </c>
      <c r="P1785">
        <v>1E-3</v>
      </c>
      <c r="R1785">
        <v>4.0000000000000001E-3</v>
      </c>
      <c r="T1785">
        <v>49.058</v>
      </c>
      <c r="U1785">
        <v>1E-3</v>
      </c>
      <c r="V1785">
        <v>0.125</v>
      </c>
      <c r="W1785">
        <v>9.4689999999999994</v>
      </c>
      <c r="X1785">
        <v>0.01</v>
      </c>
      <c r="Y1785">
        <v>0.44900000000000001</v>
      </c>
    </row>
    <row r="1786" spans="1:25" x14ac:dyDescent="0.3">
      <c r="A1786" t="s">
        <v>7082</v>
      </c>
      <c r="B1786" t="s">
        <v>7083</v>
      </c>
      <c r="C1786" t="s">
        <v>7084</v>
      </c>
      <c r="D1786" s="1" t="str">
        <f t="shared" si="180"/>
        <v>21:1191</v>
      </c>
      <c r="E1786" s="1" t="str">
        <f t="shared" si="182"/>
        <v>21:0387</v>
      </c>
      <c r="F1786" t="s">
        <v>6992</v>
      </c>
      <c r="G1786" t="s">
        <v>7085</v>
      </c>
      <c r="I1786">
        <v>66.223184500000002</v>
      </c>
      <c r="J1786">
        <v>-88.664701199999996</v>
      </c>
      <c r="K1786" s="1" t="str">
        <f t="shared" si="181"/>
        <v>Till</v>
      </c>
      <c r="L1786" s="1" t="str">
        <f t="shared" si="179"/>
        <v>Grain Mount: 0.25 – 0.50 mm (carbon coated)</v>
      </c>
      <c r="M1786">
        <v>1</v>
      </c>
      <c r="N1786">
        <v>40.609000000000002</v>
      </c>
      <c r="O1786">
        <v>8.9999999999999993E-3</v>
      </c>
      <c r="P1786">
        <v>1E-3</v>
      </c>
      <c r="R1786">
        <v>7.0000000000000001E-3</v>
      </c>
      <c r="T1786">
        <v>48.984999999999999</v>
      </c>
      <c r="U1786">
        <v>4.0000000000000001E-3</v>
      </c>
      <c r="V1786">
        <v>0.13700000000000001</v>
      </c>
      <c r="W1786">
        <v>9.5500000000000007</v>
      </c>
      <c r="X1786">
        <v>1.7000000000000001E-2</v>
      </c>
      <c r="Y1786">
        <v>0.30099999999999999</v>
      </c>
    </row>
    <row r="1787" spans="1:25" x14ac:dyDescent="0.3">
      <c r="A1787" t="s">
        <v>7086</v>
      </c>
      <c r="B1787" t="s">
        <v>7087</v>
      </c>
      <c r="C1787" t="s">
        <v>7088</v>
      </c>
      <c r="D1787" s="1" t="str">
        <f t="shared" si="180"/>
        <v>21:1191</v>
      </c>
      <c r="E1787" s="1" t="str">
        <f t="shared" si="182"/>
        <v>21:0387</v>
      </c>
      <c r="F1787" t="s">
        <v>6992</v>
      </c>
      <c r="G1787" t="s">
        <v>7089</v>
      </c>
      <c r="I1787">
        <v>66.223184500000002</v>
      </c>
      <c r="J1787">
        <v>-88.664701199999996</v>
      </c>
      <c r="K1787" s="1" t="str">
        <f t="shared" si="181"/>
        <v>Till</v>
      </c>
      <c r="L1787" s="1" t="str">
        <f t="shared" si="179"/>
        <v>Grain Mount: 0.25 – 0.50 mm (carbon coated)</v>
      </c>
      <c r="M1787">
        <v>1</v>
      </c>
      <c r="N1787">
        <v>40.283999999999999</v>
      </c>
      <c r="O1787">
        <v>1E-3</v>
      </c>
      <c r="P1787">
        <v>1E-3</v>
      </c>
      <c r="R1787">
        <v>2E-3</v>
      </c>
      <c r="T1787">
        <v>46.960999999999999</v>
      </c>
      <c r="U1787">
        <v>8.0000000000000002E-3</v>
      </c>
      <c r="V1787">
        <v>0.34599999999999997</v>
      </c>
      <c r="W1787">
        <v>12.028</v>
      </c>
      <c r="X1787">
        <v>1.9E-2</v>
      </c>
      <c r="Y1787">
        <v>0.20699999999999999</v>
      </c>
    </row>
    <row r="1788" spans="1:25" x14ac:dyDescent="0.3">
      <c r="A1788" t="s">
        <v>7090</v>
      </c>
      <c r="B1788" t="s">
        <v>7091</v>
      </c>
      <c r="C1788" t="s">
        <v>7092</v>
      </c>
      <c r="D1788" s="1" t="str">
        <f t="shared" si="180"/>
        <v>21:1191</v>
      </c>
      <c r="E1788" s="1" t="str">
        <f t="shared" si="182"/>
        <v>21:0387</v>
      </c>
      <c r="F1788" t="s">
        <v>6992</v>
      </c>
      <c r="G1788" t="s">
        <v>7093</v>
      </c>
      <c r="I1788">
        <v>66.223184500000002</v>
      </c>
      <c r="J1788">
        <v>-88.664701199999996</v>
      </c>
      <c r="K1788" s="1" t="str">
        <f t="shared" si="181"/>
        <v>Till</v>
      </c>
      <c r="L1788" s="1" t="str">
        <f t="shared" si="179"/>
        <v>Grain Mount: 0.25 – 0.50 mm (carbon coated)</v>
      </c>
      <c r="M1788">
        <v>1</v>
      </c>
      <c r="N1788">
        <v>40.658999999999999</v>
      </c>
      <c r="O1788">
        <v>1E-3</v>
      </c>
      <c r="P1788">
        <v>1E-3</v>
      </c>
      <c r="R1788">
        <v>1E-3</v>
      </c>
      <c r="T1788">
        <v>48.997999999999998</v>
      </c>
      <c r="U1788">
        <v>1E-3</v>
      </c>
      <c r="V1788">
        <v>0.113</v>
      </c>
      <c r="W1788">
        <v>9.35</v>
      </c>
      <c r="X1788">
        <v>1.4999999999999999E-2</v>
      </c>
      <c r="Y1788">
        <v>0.47799999999999998</v>
      </c>
    </row>
    <row r="1789" spans="1:25" x14ac:dyDescent="0.3">
      <c r="A1789" t="s">
        <v>7094</v>
      </c>
      <c r="B1789" t="s">
        <v>7095</v>
      </c>
      <c r="C1789" t="s">
        <v>7096</v>
      </c>
      <c r="D1789" s="1" t="str">
        <f t="shared" si="180"/>
        <v>21:1191</v>
      </c>
      <c r="E1789" s="1" t="str">
        <f t="shared" si="182"/>
        <v>21:0387</v>
      </c>
      <c r="F1789" t="s">
        <v>3282</v>
      </c>
      <c r="G1789" t="s">
        <v>7097</v>
      </c>
      <c r="I1789">
        <v>66.309811400000001</v>
      </c>
      <c r="J1789">
        <v>-88.910946499999994</v>
      </c>
      <c r="K1789" s="1" t="str">
        <f t="shared" si="181"/>
        <v>Till</v>
      </c>
      <c r="L1789" s="1" t="str">
        <f t="shared" si="179"/>
        <v>Grain Mount: 0.25 – 0.50 mm (carbon coated)</v>
      </c>
      <c r="M1789">
        <v>1</v>
      </c>
      <c r="N1789">
        <v>40.408000000000001</v>
      </c>
      <c r="O1789">
        <v>1E-3</v>
      </c>
      <c r="P1789">
        <v>1E-3</v>
      </c>
      <c r="R1789">
        <v>1E-3</v>
      </c>
      <c r="T1789">
        <v>47.588000000000001</v>
      </c>
      <c r="U1789">
        <v>8.0000000000000002E-3</v>
      </c>
      <c r="V1789">
        <v>0.19600000000000001</v>
      </c>
      <c r="W1789">
        <v>11.125</v>
      </c>
      <c r="X1789">
        <v>2.5000000000000001E-2</v>
      </c>
      <c r="Y1789">
        <v>0.35499999999999998</v>
      </c>
    </row>
    <row r="1790" spans="1:25" x14ac:dyDescent="0.3">
      <c r="A1790" t="s">
        <v>7098</v>
      </c>
      <c r="B1790" t="s">
        <v>7099</v>
      </c>
      <c r="C1790" t="s">
        <v>7100</v>
      </c>
      <c r="D1790" s="1" t="str">
        <f t="shared" si="180"/>
        <v>21:1191</v>
      </c>
      <c r="E1790" s="1" t="str">
        <f t="shared" si="182"/>
        <v>21:0387</v>
      </c>
      <c r="F1790" t="s">
        <v>3282</v>
      </c>
      <c r="G1790" t="s">
        <v>7101</v>
      </c>
      <c r="I1790">
        <v>66.309811400000001</v>
      </c>
      <c r="J1790">
        <v>-88.910946499999994</v>
      </c>
      <c r="K1790" s="1" t="str">
        <f t="shared" si="181"/>
        <v>Till</v>
      </c>
      <c r="L1790" s="1" t="str">
        <f t="shared" si="179"/>
        <v>Grain Mount: 0.25 – 0.50 mm (carbon coated)</v>
      </c>
      <c r="M1790">
        <v>1</v>
      </c>
      <c r="N1790">
        <v>41.162999999999997</v>
      </c>
      <c r="O1790">
        <v>4.0000000000000001E-3</v>
      </c>
      <c r="P1790">
        <v>1E-3</v>
      </c>
      <c r="R1790">
        <v>5.0000000000000001E-3</v>
      </c>
      <c r="T1790">
        <v>50.478999999999999</v>
      </c>
      <c r="U1790">
        <v>1E-3</v>
      </c>
      <c r="V1790">
        <v>0.1</v>
      </c>
      <c r="W1790">
        <v>8.0500000000000007</v>
      </c>
      <c r="X1790">
        <v>1.6E-2</v>
      </c>
      <c r="Y1790">
        <v>0.35199999999999998</v>
      </c>
    </row>
    <row r="1791" spans="1:25" x14ac:dyDescent="0.3">
      <c r="A1791" t="s">
        <v>7102</v>
      </c>
      <c r="B1791" t="s">
        <v>7103</v>
      </c>
      <c r="C1791" t="s">
        <v>7104</v>
      </c>
      <c r="D1791" s="1" t="str">
        <f t="shared" si="180"/>
        <v>21:1191</v>
      </c>
      <c r="E1791" s="1" t="str">
        <f t="shared" si="182"/>
        <v>21:0387</v>
      </c>
      <c r="F1791" t="s">
        <v>3282</v>
      </c>
      <c r="G1791" t="s">
        <v>7105</v>
      </c>
      <c r="I1791">
        <v>66.309811400000001</v>
      </c>
      <c r="J1791">
        <v>-88.910946499999994</v>
      </c>
      <c r="K1791" s="1" t="str">
        <f t="shared" si="181"/>
        <v>Till</v>
      </c>
      <c r="L1791" s="1" t="str">
        <f t="shared" si="179"/>
        <v>Grain Mount: 0.25 – 0.50 mm (carbon coated)</v>
      </c>
      <c r="M1791">
        <v>1</v>
      </c>
      <c r="N1791">
        <v>41.335999999999999</v>
      </c>
      <c r="O1791">
        <v>3.0000000000000001E-3</v>
      </c>
      <c r="P1791">
        <v>1E-3</v>
      </c>
      <c r="R1791">
        <v>2E-3</v>
      </c>
      <c r="T1791">
        <v>49.92</v>
      </c>
      <c r="U1791">
        <v>1E-3</v>
      </c>
      <c r="V1791">
        <v>0.104</v>
      </c>
      <c r="W1791">
        <v>8.6669999999999998</v>
      </c>
      <c r="X1791">
        <v>1.6E-2</v>
      </c>
      <c r="Y1791">
        <v>0.51500000000000001</v>
      </c>
    </row>
    <row r="1792" spans="1:25" x14ac:dyDescent="0.3">
      <c r="A1792" t="s">
        <v>7106</v>
      </c>
      <c r="B1792" t="s">
        <v>7107</v>
      </c>
      <c r="C1792" t="s">
        <v>7108</v>
      </c>
      <c r="D1792" s="1" t="str">
        <f t="shared" si="180"/>
        <v>21:1191</v>
      </c>
      <c r="E1792" s="1" t="str">
        <f t="shared" si="182"/>
        <v>21:0387</v>
      </c>
      <c r="F1792" t="s">
        <v>3282</v>
      </c>
      <c r="G1792" t="s">
        <v>7109</v>
      </c>
      <c r="I1792">
        <v>66.309811400000001</v>
      </c>
      <c r="J1792">
        <v>-88.910946499999994</v>
      </c>
      <c r="K1792" s="1" t="str">
        <f t="shared" si="181"/>
        <v>Till</v>
      </c>
      <c r="L1792" s="1" t="str">
        <f t="shared" si="179"/>
        <v>Grain Mount: 0.25 – 0.50 mm (carbon coated)</v>
      </c>
      <c r="M1792">
        <v>1</v>
      </c>
      <c r="N1792">
        <v>40.506</v>
      </c>
      <c r="O1792">
        <v>1E-3</v>
      </c>
      <c r="P1792">
        <v>1E-3</v>
      </c>
      <c r="R1792">
        <v>1E-3</v>
      </c>
      <c r="T1792">
        <v>47.009</v>
      </c>
      <c r="U1792">
        <v>3.0000000000000001E-3</v>
      </c>
      <c r="V1792">
        <v>0.25700000000000001</v>
      </c>
      <c r="W1792">
        <v>12.129</v>
      </c>
      <c r="X1792">
        <v>2.3E-2</v>
      </c>
      <c r="Y1792">
        <v>0.222</v>
      </c>
    </row>
    <row r="1793" spans="1:25" x14ac:dyDescent="0.3">
      <c r="A1793" t="s">
        <v>7110</v>
      </c>
      <c r="B1793" t="s">
        <v>7111</v>
      </c>
      <c r="C1793" t="s">
        <v>7112</v>
      </c>
      <c r="D1793" s="1" t="str">
        <f t="shared" si="180"/>
        <v>21:1191</v>
      </c>
      <c r="E1793" s="1" t="str">
        <f t="shared" si="182"/>
        <v>21:0387</v>
      </c>
      <c r="F1793" t="s">
        <v>3282</v>
      </c>
      <c r="G1793" t="s">
        <v>7113</v>
      </c>
      <c r="I1793">
        <v>66.309811400000001</v>
      </c>
      <c r="J1793">
        <v>-88.910946499999994</v>
      </c>
      <c r="K1793" s="1" t="str">
        <f t="shared" si="181"/>
        <v>Till</v>
      </c>
      <c r="L1793" s="1" t="str">
        <f t="shared" si="179"/>
        <v>Grain Mount: 0.25 – 0.50 mm (carbon coated)</v>
      </c>
      <c r="M1793">
        <v>1</v>
      </c>
      <c r="N1793">
        <v>41.014000000000003</v>
      </c>
      <c r="O1793">
        <v>1E-3</v>
      </c>
      <c r="P1793">
        <v>1E-3</v>
      </c>
      <c r="R1793">
        <v>1E-3</v>
      </c>
      <c r="T1793">
        <v>49.289000000000001</v>
      </c>
      <c r="U1793">
        <v>2E-3</v>
      </c>
      <c r="V1793">
        <v>8.4000000000000005E-2</v>
      </c>
      <c r="W1793">
        <v>8.9819999999999993</v>
      </c>
      <c r="X1793">
        <v>1.4E-2</v>
      </c>
      <c r="Y1793">
        <v>0.52600000000000002</v>
      </c>
    </row>
    <row r="1794" spans="1:25" x14ac:dyDescent="0.3">
      <c r="A1794" t="s">
        <v>7114</v>
      </c>
      <c r="B1794" t="s">
        <v>7115</v>
      </c>
      <c r="C1794" t="s">
        <v>7116</v>
      </c>
      <c r="D1794" s="1" t="str">
        <f t="shared" si="180"/>
        <v>21:1191</v>
      </c>
      <c r="E1794" s="1" t="str">
        <f t="shared" si="182"/>
        <v>21:0387</v>
      </c>
      <c r="F1794" t="s">
        <v>3282</v>
      </c>
      <c r="G1794" t="s">
        <v>7117</v>
      </c>
      <c r="I1794">
        <v>66.309811400000001</v>
      </c>
      <c r="J1794">
        <v>-88.910946499999994</v>
      </c>
      <c r="K1794" s="1" t="str">
        <f t="shared" si="181"/>
        <v>Till</v>
      </c>
      <c r="L1794" s="1" t="str">
        <f t="shared" si="179"/>
        <v>Grain Mount: 0.25 – 0.50 mm (carbon coated)</v>
      </c>
      <c r="M1794">
        <v>1</v>
      </c>
      <c r="N1794">
        <v>40.408000000000001</v>
      </c>
      <c r="O1794">
        <v>1E-3</v>
      </c>
      <c r="P1794">
        <v>1E-3</v>
      </c>
      <c r="R1794">
        <v>1E-3</v>
      </c>
      <c r="T1794">
        <v>47.914000000000001</v>
      </c>
      <c r="U1794">
        <v>3.0000000000000001E-3</v>
      </c>
      <c r="V1794">
        <v>0.185</v>
      </c>
      <c r="W1794">
        <v>11.198</v>
      </c>
      <c r="X1794">
        <v>2.1999999999999999E-2</v>
      </c>
      <c r="Y1794">
        <v>0.376</v>
      </c>
    </row>
    <row r="1795" spans="1:25" x14ac:dyDescent="0.3">
      <c r="A1795" t="s">
        <v>7118</v>
      </c>
      <c r="B1795" t="s">
        <v>7119</v>
      </c>
      <c r="C1795" t="s">
        <v>7120</v>
      </c>
      <c r="D1795" s="1" t="str">
        <f t="shared" si="180"/>
        <v>21:1191</v>
      </c>
      <c r="E1795" s="1" t="str">
        <f t="shared" si="182"/>
        <v>21:0387</v>
      </c>
      <c r="F1795" t="s">
        <v>3282</v>
      </c>
      <c r="G1795" t="s">
        <v>7121</v>
      </c>
      <c r="I1795">
        <v>66.309811400000001</v>
      </c>
      <c r="J1795">
        <v>-88.910946499999994</v>
      </c>
      <c r="K1795" s="1" t="str">
        <f t="shared" si="181"/>
        <v>Till</v>
      </c>
      <c r="L1795" s="1" t="str">
        <f t="shared" si="179"/>
        <v>Grain Mount: 0.25 – 0.50 mm (carbon coated)</v>
      </c>
      <c r="M1795">
        <v>1</v>
      </c>
      <c r="N1795">
        <v>40.204000000000001</v>
      </c>
      <c r="O1795">
        <v>1E-3</v>
      </c>
      <c r="P1795">
        <v>1E-3</v>
      </c>
      <c r="R1795">
        <v>1E-3</v>
      </c>
      <c r="T1795">
        <v>47.348999999999997</v>
      </c>
      <c r="U1795">
        <v>1E-3</v>
      </c>
      <c r="V1795">
        <v>0.22900000000000001</v>
      </c>
      <c r="W1795">
        <v>11.782999999999999</v>
      </c>
      <c r="X1795">
        <v>1.9E-2</v>
      </c>
      <c r="Y1795">
        <v>0.22900000000000001</v>
      </c>
    </row>
    <row r="1796" spans="1:25" x14ac:dyDescent="0.3">
      <c r="A1796" t="s">
        <v>7122</v>
      </c>
      <c r="B1796" t="s">
        <v>7123</v>
      </c>
      <c r="C1796" t="s">
        <v>7124</v>
      </c>
      <c r="D1796" s="1" t="str">
        <f t="shared" si="180"/>
        <v>21:1191</v>
      </c>
      <c r="E1796" s="1" t="str">
        <f t="shared" si="182"/>
        <v>21:0387</v>
      </c>
      <c r="F1796" t="s">
        <v>3282</v>
      </c>
      <c r="G1796" t="s">
        <v>7125</v>
      </c>
      <c r="I1796">
        <v>66.309811400000001</v>
      </c>
      <c r="J1796">
        <v>-88.910946499999994</v>
      </c>
      <c r="K1796" s="1" t="str">
        <f t="shared" si="181"/>
        <v>Till</v>
      </c>
      <c r="L1796" s="1" t="str">
        <f t="shared" si="179"/>
        <v>Grain Mount: 0.25 – 0.50 mm (carbon coated)</v>
      </c>
      <c r="M1796">
        <v>1</v>
      </c>
      <c r="N1796">
        <v>41.293999999999997</v>
      </c>
      <c r="O1796">
        <v>1E-3</v>
      </c>
      <c r="P1796">
        <v>2E-3</v>
      </c>
      <c r="R1796">
        <v>1E-3</v>
      </c>
      <c r="T1796">
        <v>50.832999999999998</v>
      </c>
      <c r="U1796">
        <v>1E-3</v>
      </c>
      <c r="V1796">
        <v>0.10299999999999999</v>
      </c>
      <c r="W1796">
        <v>7.1260000000000003</v>
      </c>
      <c r="X1796">
        <v>1.0999999999999999E-2</v>
      </c>
      <c r="Y1796">
        <v>0.48599999999999999</v>
      </c>
    </row>
    <row r="1797" spans="1:25" x14ac:dyDescent="0.3">
      <c r="A1797" t="s">
        <v>7126</v>
      </c>
      <c r="B1797" t="s">
        <v>7127</v>
      </c>
      <c r="C1797" t="s">
        <v>7128</v>
      </c>
      <c r="D1797" s="1" t="str">
        <f t="shared" si="180"/>
        <v>21:1191</v>
      </c>
      <c r="E1797" s="1" t="str">
        <f t="shared" si="182"/>
        <v>21:0387</v>
      </c>
      <c r="F1797" t="s">
        <v>3282</v>
      </c>
      <c r="G1797" t="s">
        <v>7129</v>
      </c>
      <c r="I1797">
        <v>66.309811400000001</v>
      </c>
      <c r="J1797">
        <v>-88.910946499999994</v>
      </c>
      <c r="K1797" s="1" t="str">
        <f t="shared" si="181"/>
        <v>Till</v>
      </c>
      <c r="L1797" s="1" t="str">
        <f t="shared" si="179"/>
        <v>Grain Mount: 0.25 – 0.50 mm (carbon coated)</v>
      </c>
      <c r="M1797">
        <v>1</v>
      </c>
      <c r="N1797">
        <v>41.021999999999998</v>
      </c>
      <c r="O1797">
        <v>8.9999999999999993E-3</v>
      </c>
      <c r="P1797">
        <v>1E-3</v>
      </c>
      <c r="R1797">
        <v>0.01</v>
      </c>
      <c r="T1797">
        <v>49.372</v>
      </c>
      <c r="U1797">
        <v>1E-3</v>
      </c>
      <c r="V1797">
        <v>0.112</v>
      </c>
      <c r="W1797">
        <v>8.8650000000000002</v>
      </c>
      <c r="X1797">
        <v>1.7999999999999999E-2</v>
      </c>
      <c r="Y1797">
        <v>0.42499999999999999</v>
      </c>
    </row>
    <row r="1798" spans="1:25" x14ac:dyDescent="0.3">
      <c r="A1798" t="s">
        <v>7130</v>
      </c>
      <c r="B1798" t="s">
        <v>7131</v>
      </c>
      <c r="C1798" t="s">
        <v>7132</v>
      </c>
      <c r="D1798" s="1" t="str">
        <f t="shared" si="180"/>
        <v>21:1191</v>
      </c>
      <c r="E1798" s="1" t="str">
        <f t="shared" si="182"/>
        <v>21:0387</v>
      </c>
      <c r="F1798" t="s">
        <v>3282</v>
      </c>
      <c r="G1798" t="s">
        <v>7133</v>
      </c>
      <c r="I1798">
        <v>66.309811400000001</v>
      </c>
      <c r="J1798">
        <v>-88.910946499999994</v>
      </c>
      <c r="K1798" s="1" t="str">
        <f t="shared" si="181"/>
        <v>Till</v>
      </c>
      <c r="L1798" s="1" t="str">
        <f t="shared" si="179"/>
        <v>Grain Mount: 0.25 – 0.50 mm (carbon coated)</v>
      </c>
      <c r="M1798">
        <v>1</v>
      </c>
      <c r="N1798">
        <v>40.177999999999997</v>
      </c>
      <c r="O1798">
        <v>8.9999999999999993E-3</v>
      </c>
      <c r="P1798">
        <v>1E-3</v>
      </c>
      <c r="R1798">
        <v>1E-3</v>
      </c>
      <c r="T1798">
        <v>46.438000000000002</v>
      </c>
      <c r="U1798">
        <v>2E-3</v>
      </c>
      <c r="V1798">
        <v>0.253</v>
      </c>
      <c r="W1798">
        <v>12.811</v>
      </c>
      <c r="X1798">
        <v>2.9000000000000001E-2</v>
      </c>
      <c r="Y1798">
        <v>0.22800000000000001</v>
      </c>
    </row>
    <row r="1799" spans="1:25" x14ac:dyDescent="0.3">
      <c r="A1799" t="s">
        <v>7134</v>
      </c>
      <c r="B1799" t="s">
        <v>7135</v>
      </c>
      <c r="C1799" t="s">
        <v>7136</v>
      </c>
      <c r="D1799" s="1" t="str">
        <f t="shared" si="180"/>
        <v>21:1191</v>
      </c>
      <c r="E1799" s="1" t="str">
        <f t="shared" si="182"/>
        <v>21:0387</v>
      </c>
      <c r="F1799" t="s">
        <v>3282</v>
      </c>
      <c r="G1799" t="s">
        <v>7137</v>
      </c>
      <c r="I1799">
        <v>66.309811400000001</v>
      </c>
      <c r="J1799">
        <v>-88.910946499999994</v>
      </c>
      <c r="K1799" s="1" t="str">
        <f t="shared" si="181"/>
        <v>Till</v>
      </c>
      <c r="L1799" s="1" t="str">
        <f t="shared" si="179"/>
        <v>Grain Mount: 0.25 – 0.50 mm (carbon coated)</v>
      </c>
      <c r="M1799">
        <v>1</v>
      </c>
      <c r="N1799">
        <v>40.128999999999998</v>
      </c>
      <c r="O1799">
        <v>1E-3</v>
      </c>
      <c r="P1799">
        <v>1E-3</v>
      </c>
      <c r="R1799">
        <v>1E-3</v>
      </c>
      <c r="T1799">
        <v>46.631999999999998</v>
      </c>
      <c r="U1799">
        <v>1E-3</v>
      </c>
      <c r="V1799">
        <v>0.20799999999999999</v>
      </c>
      <c r="W1799">
        <v>12.664999999999999</v>
      </c>
      <c r="X1799">
        <v>2.8000000000000001E-2</v>
      </c>
      <c r="Y1799">
        <v>0.23100000000000001</v>
      </c>
    </row>
    <row r="1800" spans="1:25" x14ac:dyDescent="0.3">
      <c r="A1800" t="s">
        <v>7138</v>
      </c>
      <c r="B1800" t="s">
        <v>7139</v>
      </c>
      <c r="C1800" t="s">
        <v>7140</v>
      </c>
      <c r="D1800" s="1" t="str">
        <f t="shared" si="180"/>
        <v>21:1191</v>
      </c>
      <c r="E1800" s="1" t="str">
        <f t="shared" si="182"/>
        <v>21:0387</v>
      </c>
      <c r="F1800" t="s">
        <v>3282</v>
      </c>
      <c r="G1800" t="s">
        <v>7141</v>
      </c>
      <c r="I1800">
        <v>66.309811400000001</v>
      </c>
      <c r="J1800">
        <v>-88.910946499999994</v>
      </c>
      <c r="K1800" s="1" t="str">
        <f t="shared" si="181"/>
        <v>Till</v>
      </c>
      <c r="L1800" s="1" t="str">
        <f t="shared" si="179"/>
        <v>Grain Mount: 0.25 – 0.50 mm (carbon coated)</v>
      </c>
      <c r="M1800">
        <v>1</v>
      </c>
      <c r="N1800">
        <v>40.204999999999998</v>
      </c>
      <c r="O1800">
        <v>1E-3</v>
      </c>
      <c r="P1800">
        <v>1E-3</v>
      </c>
      <c r="R1800">
        <v>1E-3</v>
      </c>
      <c r="T1800">
        <v>46.191000000000003</v>
      </c>
      <c r="U1800">
        <v>3.0000000000000001E-3</v>
      </c>
      <c r="V1800">
        <v>0.22700000000000001</v>
      </c>
      <c r="W1800">
        <v>13.010999999999999</v>
      </c>
      <c r="X1800">
        <v>2.5999999999999999E-2</v>
      </c>
      <c r="Y1800">
        <v>0.36</v>
      </c>
    </row>
    <row r="1801" spans="1:25" x14ac:dyDescent="0.3">
      <c r="A1801" t="s">
        <v>7142</v>
      </c>
      <c r="B1801" t="s">
        <v>7143</v>
      </c>
      <c r="C1801" t="s">
        <v>7144</v>
      </c>
      <c r="D1801" s="1" t="str">
        <f t="shared" si="180"/>
        <v>21:1191</v>
      </c>
      <c r="E1801" s="1" t="str">
        <f t="shared" si="182"/>
        <v>21:0387</v>
      </c>
      <c r="F1801" t="s">
        <v>3282</v>
      </c>
      <c r="G1801" t="s">
        <v>7145</v>
      </c>
      <c r="I1801">
        <v>66.309811400000001</v>
      </c>
      <c r="J1801">
        <v>-88.910946499999994</v>
      </c>
      <c r="K1801" s="1" t="str">
        <f t="shared" si="181"/>
        <v>Till</v>
      </c>
      <c r="L1801" s="1" t="str">
        <f t="shared" si="179"/>
        <v>Grain Mount: 0.25 – 0.50 mm (carbon coated)</v>
      </c>
      <c r="M1801">
        <v>1</v>
      </c>
      <c r="N1801">
        <v>40.026000000000003</v>
      </c>
      <c r="O1801">
        <v>1E-3</v>
      </c>
      <c r="P1801">
        <v>1E-3</v>
      </c>
      <c r="R1801">
        <v>6.0000000000000001E-3</v>
      </c>
      <c r="T1801">
        <v>46.215000000000003</v>
      </c>
      <c r="U1801">
        <v>1E-3</v>
      </c>
      <c r="V1801">
        <v>0.22600000000000001</v>
      </c>
      <c r="W1801">
        <v>12.682</v>
      </c>
      <c r="X1801">
        <v>0.03</v>
      </c>
      <c r="Y1801">
        <v>0.20799999999999999</v>
      </c>
    </row>
    <row r="1802" spans="1:25" x14ac:dyDescent="0.3">
      <c r="A1802" t="s">
        <v>7146</v>
      </c>
      <c r="B1802" t="s">
        <v>7147</v>
      </c>
      <c r="C1802" t="s">
        <v>7148</v>
      </c>
      <c r="D1802" s="1" t="str">
        <f t="shared" si="180"/>
        <v>21:1191</v>
      </c>
      <c r="E1802" s="1" t="str">
        <f t="shared" si="182"/>
        <v>21:0387</v>
      </c>
      <c r="F1802" t="s">
        <v>3282</v>
      </c>
      <c r="G1802" t="s">
        <v>7149</v>
      </c>
      <c r="I1802">
        <v>66.309811400000001</v>
      </c>
      <c r="J1802">
        <v>-88.910946499999994</v>
      </c>
      <c r="K1802" s="1" t="str">
        <f t="shared" si="181"/>
        <v>Till</v>
      </c>
      <c r="L1802" s="1" t="str">
        <f t="shared" si="179"/>
        <v>Grain Mount: 0.25 – 0.50 mm (carbon coated)</v>
      </c>
      <c r="M1802">
        <v>1</v>
      </c>
      <c r="N1802">
        <v>40.616</v>
      </c>
      <c r="O1802">
        <v>6.0000000000000001E-3</v>
      </c>
      <c r="P1802">
        <v>1E-3</v>
      </c>
      <c r="R1802">
        <v>1E-3</v>
      </c>
      <c r="T1802">
        <v>47.646000000000001</v>
      </c>
      <c r="U1802">
        <v>1E-3</v>
      </c>
      <c r="V1802">
        <v>0.192</v>
      </c>
      <c r="W1802">
        <v>11.198</v>
      </c>
      <c r="X1802">
        <v>2.3E-2</v>
      </c>
      <c r="Y1802">
        <v>0.36799999999999999</v>
      </c>
    </row>
    <row r="1803" spans="1:25" x14ac:dyDescent="0.3">
      <c r="A1803" t="s">
        <v>7150</v>
      </c>
      <c r="B1803" t="s">
        <v>7151</v>
      </c>
      <c r="C1803" t="s">
        <v>7152</v>
      </c>
      <c r="D1803" s="1" t="str">
        <f t="shared" si="180"/>
        <v>21:1191</v>
      </c>
      <c r="E1803" s="1" t="str">
        <f t="shared" si="182"/>
        <v>21:0387</v>
      </c>
      <c r="F1803" t="s">
        <v>3282</v>
      </c>
      <c r="G1803" t="s">
        <v>7153</v>
      </c>
      <c r="I1803">
        <v>66.309811400000001</v>
      </c>
      <c r="J1803">
        <v>-88.910946499999994</v>
      </c>
      <c r="K1803" s="1" t="str">
        <f t="shared" si="181"/>
        <v>Till</v>
      </c>
      <c r="L1803" s="1" t="str">
        <f t="shared" si="179"/>
        <v>Grain Mount: 0.25 – 0.50 mm (carbon coated)</v>
      </c>
      <c r="M1803">
        <v>1</v>
      </c>
      <c r="N1803">
        <v>40.423999999999999</v>
      </c>
      <c r="O1803">
        <v>8.0000000000000002E-3</v>
      </c>
      <c r="P1803">
        <v>1E-3</v>
      </c>
      <c r="R1803">
        <v>1E-3</v>
      </c>
      <c r="T1803">
        <v>47.378999999999998</v>
      </c>
      <c r="U1803">
        <v>8.9999999999999993E-3</v>
      </c>
      <c r="V1803">
        <v>0.13200000000000001</v>
      </c>
      <c r="W1803">
        <v>11.351000000000001</v>
      </c>
      <c r="X1803">
        <v>2.5000000000000001E-2</v>
      </c>
      <c r="Y1803">
        <v>0.36299999999999999</v>
      </c>
    </row>
    <row r="1804" spans="1:25" x14ac:dyDescent="0.3">
      <c r="A1804" t="s">
        <v>7154</v>
      </c>
      <c r="B1804" t="s">
        <v>7155</v>
      </c>
      <c r="C1804" t="s">
        <v>7156</v>
      </c>
      <c r="D1804" s="1" t="str">
        <f t="shared" si="180"/>
        <v>21:1191</v>
      </c>
      <c r="E1804" s="1" t="str">
        <f t="shared" si="182"/>
        <v>21:0387</v>
      </c>
      <c r="F1804" t="s">
        <v>3282</v>
      </c>
      <c r="G1804" t="s">
        <v>7157</v>
      </c>
      <c r="I1804">
        <v>66.309811400000001</v>
      </c>
      <c r="J1804">
        <v>-88.910946499999994</v>
      </c>
      <c r="K1804" s="1" t="str">
        <f t="shared" si="181"/>
        <v>Till</v>
      </c>
      <c r="L1804" s="1" t="str">
        <f t="shared" si="179"/>
        <v>Grain Mount: 0.25 – 0.50 mm (carbon coated)</v>
      </c>
      <c r="M1804">
        <v>1</v>
      </c>
      <c r="N1804">
        <v>40.988</v>
      </c>
      <c r="O1804">
        <v>1E-3</v>
      </c>
      <c r="P1804">
        <v>1E-3</v>
      </c>
      <c r="R1804">
        <v>2.5999999999999999E-2</v>
      </c>
      <c r="T1804">
        <v>49.609000000000002</v>
      </c>
      <c r="U1804">
        <v>1E-3</v>
      </c>
      <c r="V1804">
        <v>0.129</v>
      </c>
      <c r="W1804">
        <v>8.5619999999999994</v>
      </c>
      <c r="X1804">
        <v>2.7E-2</v>
      </c>
      <c r="Y1804">
        <v>0.42599999999999999</v>
      </c>
    </row>
    <row r="1805" spans="1:25" x14ac:dyDescent="0.3">
      <c r="A1805" t="s">
        <v>7158</v>
      </c>
      <c r="B1805" t="s">
        <v>7159</v>
      </c>
      <c r="C1805" t="s">
        <v>7160</v>
      </c>
      <c r="D1805" s="1" t="str">
        <f t="shared" si="180"/>
        <v>21:1191</v>
      </c>
      <c r="E1805" s="1" t="str">
        <f t="shared" si="182"/>
        <v>21:0387</v>
      </c>
      <c r="F1805" t="s">
        <v>3282</v>
      </c>
      <c r="G1805" t="s">
        <v>7161</v>
      </c>
      <c r="I1805">
        <v>66.309811400000001</v>
      </c>
      <c r="J1805">
        <v>-88.910946499999994</v>
      </c>
      <c r="K1805" s="1" t="str">
        <f t="shared" si="181"/>
        <v>Till</v>
      </c>
      <c r="L1805" s="1" t="str">
        <f t="shared" si="179"/>
        <v>Grain Mount: 0.25 – 0.50 mm (carbon coated)</v>
      </c>
      <c r="M1805">
        <v>1</v>
      </c>
      <c r="N1805">
        <v>40.93</v>
      </c>
      <c r="O1805">
        <v>7.0000000000000001E-3</v>
      </c>
      <c r="P1805">
        <v>1E-3</v>
      </c>
      <c r="R1805">
        <v>1E-3</v>
      </c>
      <c r="T1805">
        <v>49.604999999999997</v>
      </c>
      <c r="U1805">
        <v>1E-3</v>
      </c>
      <c r="V1805">
        <v>0.16900000000000001</v>
      </c>
      <c r="W1805">
        <v>8.6479999999999997</v>
      </c>
      <c r="X1805">
        <v>1.6E-2</v>
      </c>
      <c r="Y1805">
        <v>0.39700000000000002</v>
      </c>
    </row>
    <row r="1806" spans="1:25" x14ac:dyDescent="0.3">
      <c r="A1806" t="s">
        <v>7162</v>
      </c>
      <c r="B1806" t="s">
        <v>7163</v>
      </c>
      <c r="C1806" t="s">
        <v>7164</v>
      </c>
      <c r="D1806" s="1" t="str">
        <f t="shared" si="180"/>
        <v>21:1191</v>
      </c>
      <c r="E1806" s="1" t="str">
        <f t="shared" si="182"/>
        <v>21:0387</v>
      </c>
      <c r="F1806" t="s">
        <v>3282</v>
      </c>
      <c r="G1806" t="s">
        <v>7165</v>
      </c>
      <c r="I1806">
        <v>66.309811400000001</v>
      </c>
      <c r="J1806">
        <v>-88.910946499999994</v>
      </c>
      <c r="K1806" s="1" t="str">
        <f t="shared" si="181"/>
        <v>Till</v>
      </c>
      <c r="L1806" s="1" t="str">
        <f t="shared" si="179"/>
        <v>Grain Mount: 0.25 – 0.50 mm (carbon coated)</v>
      </c>
      <c r="M1806">
        <v>1</v>
      </c>
      <c r="N1806">
        <v>40.399000000000001</v>
      </c>
      <c r="O1806">
        <v>1E-3</v>
      </c>
      <c r="P1806">
        <v>1E-3</v>
      </c>
      <c r="R1806">
        <v>2E-3</v>
      </c>
      <c r="T1806">
        <v>47.518000000000001</v>
      </c>
      <c r="U1806">
        <v>5.0000000000000001E-3</v>
      </c>
      <c r="V1806">
        <v>0.2</v>
      </c>
      <c r="W1806">
        <v>11.194000000000001</v>
      </c>
      <c r="X1806">
        <v>1.6E-2</v>
      </c>
      <c r="Y1806">
        <v>0.36799999999999999</v>
      </c>
    </row>
    <row r="1807" spans="1:25" x14ac:dyDescent="0.3">
      <c r="A1807" t="s">
        <v>7166</v>
      </c>
      <c r="B1807" t="s">
        <v>7167</v>
      </c>
      <c r="C1807" t="s">
        <v>7168</v>
      </c>
      <c r="D1807" s="1" t="str">
        <f t="shared" si="180"/>
        <v>21:1191</v>
      </c>
      <c r="E1807" s="1" t="str">
        <f t="shared" si="182"/>
        <v>21:0387</v>
      </c>
      <c r="F1807" t="s">
        <v>3282</v>
      </c>
      <c r="G1807" t="s">
        <v>7169</v>
      </c>
      <c r="I1807">
        <v>66.309811400000001</v>
      </c>
      <c r="J1807">
        <v>-88.910946499999994</v>
      </c>
      <c r="K1807" s="1" t="str">
        <f t="shared" si="181"/>
        <v>Till</v>
      </c>
      <c r="L1807" s="1" t="str">
        <f>HYPERLINK("http://geochem.nrcan.gc.ca/cdogs/content/kwd/kwd080108_e.htm", "Grain Mount: 0.50 – 1.00 mm (carbon coated)")</f>
        <v>Grain Mount: 0.50 – 1.00 mm (carbon coated)</v>
      </c>
      <c r="M1807">
        <v>1</v>
      </c>
      <c r="N1807">
        <v>41.011000000000003</v>
      </c>
      <c r="O1807">
        <v>1E-3</v>
      </c>
      <c r="P1807">
        <v>1E-3</v>
      </c>
      <c r="R1807">
        <v>1E-3</v>
      </c>
      <c r="T1807">
        <v>49.843000000000004</v>
      </c>
      <c r="U1807">
        <v>1E-3</v>
      </c>
      <c r="V1807">
        <v>0.105</v>
      </c>
      <c r="W1807">
        <v>8.86</v>
      </c>
      <c r="X1807">
        <v>0.01</v>
      </c>
      <c r="Y1807">
        <v>0.47199999999999998</v>
      </c>
    </row>
    <row r="1808" spans="1:25" x14ac:dyDescent="0.3">
      <c r="A1808" t="s">
        <v>7170</v>
      </c>
      <c r="B1808" t="s">
        <v>7171</v>
      </c>
      <c r="C1808" t="s">
        <v>7172</v>
      </c>
      <c r="D1808" s="1" t="str">
        <f t="shared" si="180"/>
        <v>21:1191</v>
      </c>
      <c r="E1808" s="1" t="str">
        <f t="shared" si="182"/>
        <v>21:0387</v>
      </c>
      <c r="F1808" t="s">
        <v>3299</v>
      </c>
      <c r="G1808" t="s">
        <v>7173</v>
      </c>
      <c r="I1808">
        <v>66.427807700000002</v>
      </c>
      <c r="J1808">
        <v>-88.630024700000007</v>
      </c>
      <c r="K1808" s="1" t="str">
        <f t="shared" si="181"/>
        <v>Till</v>
      </c>
      <c r="L1808" s="1" t="str">
        <f t="shared" ref="L1808:L1826" si="183">HYPERLINK("http://geochem.nrcan.gc.ca/cdogs/content/kwd/kwd080107_e.htm", "Grain Mount: 0.25 – 0.50 mm (carbon coated)")</f>
        <v>Grain Mount: 0.25 – 0.50 mm (carbon coated)</v>
      </c>
      <c r="M1808">
        <v>1</v>
      </c>
      <c r="N1808">
        <v>41.072000000000003</v>
      </c>
      <c r="O1808">
        <v>1E-3</v>
      </c>
      <c r="P1808">
        <v>2E-3</v>
      </c>
      <c r="R1808">
        <v>2E-3</v>
      </c>
      <c r="T1808">
        <v>49.649000000000001</v>
      </c>
      <c r="U1808">
        <v>3.0000000000000001E-3</v>
      </c>
      <c r="V1808">
        <v>0.107</v>
      </c>
      <c r="W1808">
        <v>8.7409999999999997</v>
      </c>
      <c r="X1808">
        <v>2.4E-2</v>
      </c>
      <c r="Y1808">
        <v>0.49</v>
      </c>
    </row>
    <row r="1809" spans="1:25" x14ac:dyDescent="0.3">
      <c r="A1809" t="s">
        <v>7174</v>
      </c>
      <c r="B1809" t="s">
        <v>7175</v>
      </c>
      <c r="C1809" t="s">
        <v>7176</v>
      </c>
      <c r="D1809" s="1" t="str">
        <f t="shared" si="180"/>
        <v>21:1191</v>
      </c>
      <c r="E1809" s="1" t="str">
        <f t="shared" si="182"/>
        <v>21:0387</v>
      </c>
      <c r="F1809" t="s">
        <v>3299</v>
      </c>
      <c r="G1809" t="s">
        <v>7177</v>
      </c>
      <c r="I1809">
        <v>66.427807700000002</v>
      </c>
      <c r="J1809">
        <v>-88.630024700000007</v>
      </c>
      <c r="K1809" s="1" t="str">
        <f t="shared" si="181"/>
        <v>Till</v>
      </c>
      <c r="L1809" s="1" t="str">
        <f t="shared" si="183"/>
        <v>Grain Mount: 0.25 – 0.50 mm (carbon coated)</v>
      </c>
      <c r="M1809">
        <v>1</v>
      </c>
      <c r="N1809">
        <v>40.94</v>
      </c>
      <c r="O1809">
        <v>1E-3</v>
      </c>
      <c r="P1809">
        <v>1E-3</v>
      </c>
      <c r="R1809">
        <v>1E-3</v>
      </c>
      <c r="T1809">
        <v>49.746000000000002</v>
      </c>
      <c r="U1809">
        <v>1E-3</v>
      </c>
      <c r="V1809">
        <v>8.1000000000000003E-2</v>
      </c>
      <c r="W1809">
        <v>8.4440000000000008</v>
      </c>
      <c r="X1809">
        <v>2.5999999999999999E-2</v>
      </c>
      <c r="Y1809">
        <v>0.504</v>
      </c>
    </row>
    <row r="1810" spans="1:25" x14ac:dyDescent="0.3">
      <c r="A1810" t="s">
        <v>7178</v>
      </c>
      <c r="B1810" t="s">
        <v>7179</v>
      </c>
      <c r="C1810" t="s">
        <v>7180</v>
      </c>
      <c r="D1810" s="1" t="str">
        <f t="shared" si="180"/>
        <v>21:1191</v>
      </c>
      <c r="E1810" s="1" t="str">
        <f t="shared" si="182"/>
        <v>21:0387</v>
      </c>
      <c r="F1810" t="s">
        <v>3299</v>
      </c>
      <c r="G1810" t="s">
        <v>7181</v>
      </c>
      <c r="I1810">
        <v>66.427807700000002</v>
      </c>
      <c r="J1810">
        <v>-88.630024700000007</v>
      </c>
      <c r="K1810" s="1" t="str">
        <f t="shared" si="181"/>
        <v>Till</v>
      </c>
      <c r="L1810" s="1" t="str">
        <f t="shared" si="183"/>
        <v>Grain Mount: 0.25 – 0.50 mm (carbon coated)</v>
      </c>
      <c r="M1810">
        <v>1</v>
      </c>
      <c r="N1810">
        <v>40.978000000000002</v>
      </c>
      <c r="O1810">
        <v>1E-3</v>
      </c>
      <c r="P1810">
        <v>1E-3</v>
      </c>
      <c r="R1810">
        <v>5.0000000000000001E-3</v>
      </c>
      <c r="T1810">
        <v>50.328000000000003</v>
      </c>
      <c r="U1810">
        <v>1E-3</v>
      </c>
      <c r="V1810">
        <v>0.128</v>
      </c>
      <c r="W1810">
        <v>7.9779999999999998</v>
      </c>
      <c r="X1810">
        <v>1.9E-2</v>
      </c>
      <c r="Y1810">
        <v>0.441</v>
      </c>
    </row>
    <row r="1811" spans="1:25" x14ac:dyDescent="0.3">
      <c r="A1811" t="s">
        <v>7182</v>
      </c>
      <c r="B1811" t="s">
        <v>7183</v>
      </c>
      <c r="C1811" t="s">
        <v>7184</v>
      </c>
      <c r="D1811" s="1" t="str">
        <f t="shared" si="180"/>
        <v>21:1191</v>
      </c>
      <c r="E1811" s="1" t="str">
        <f t="shared" si="182"/>
        <v>21:0387</v>
      </c>
      <c r="F1811" t="s">
        <v>3299</v>
      </c>
      <c r="G1811" t="s">
        <v>7185</v>
      </c>
      <c r="I1811">
        <v>66.427807700000002</v>
      </c>
      <c r="J1811">
        <v>-88.630024700000007</v>
      </c>
      <c r="K1811" s="1" t="str">
        <f t="shared" si="181"/>
        <v>Till</v>
      </c>
      <c r="L1811" s="1" t="str">
        <f t="shared" si="183"/>
        <v>Grain Mount: 0.25 – 0.50 mm (carbon coated)</v>
      </c>
      <c r="M1811">
        <v>1</v>
      </c>
      <c r="N1811">
        <v>41</v>
      </c>
      <c r="O1811">
        <v>1E-3</v>
      </c>
      <c r="P1811">
        <v>1E-3</v>
      </c>
      <c r="R1811">
        <v>1E-3</v>
      </c>
      <c r="T1811">
        <v>49.460999999999999</v>
      </c>
      <c r="U1811">
        <v>1E-3</v>
      </c>
      <c r="V1811">
        <v>0.13400000000000001</v>
      </c>
      <c r="W1811">
        <v>8.9819999999999993</v>
      </c>
      <c r="X1811">
        <v>1.2E-2</v>
      </c>
      <c r="Y1811">
        <v>0.41199999999999998</v>
      </c>
    </row>
    <row r="1812" spans="1:25" x14ac:dyDescent="0.3">
      <c r="A1812" t="s">
        <v>7186</v>
      </c>
      <c r="B1812" t="s">
        <v>7187</v>
      </c>
      <c r="C1812" t="s">
        <v>7188</v>
      </c>
      <c r="D1812" s="1" t="str">
        <f t="shared" si="180"/>
        <v>21:1191</v>
      </c>
      <c r="E1812" s="1" t="str">
        <f t="shared" si="182"/>
        <v>21:0387</v>
      </c>
      <c r="F1812" t="s">
        <v>3299</v>
      </c>
      <c r="G1812" t="s">
        <v>7189</v>
      </c>
      <c r="I1812">
        <v>66.427807700000002</v>
      </c>
      <c r="J1812">
        <v>-88.630024700000007</v>
      </c>
      <c r="K1812" s="1" t="str">
        <f t="shared" si="181"/>
        <v>Till</v>
      </c>
      <c r="L1812" s="1" t="str">
        <f t="shared" si="183"/>
        <v>Grain Mount: 0.25 – 0.50 mm (carbon coated)</v>
      </c>
      <c r="M1812">
        <v>1</v>
      </c>
      <c r="N1812">
        <v>40.475999999999999</v>
      </c>
      <c r="O1812">
        <v>1E-3</v>
      </c>
      <c r="P1812">
        <v>1E-3</v>
      </c>
      <c r="R1812">
        <v>7.0000000000000001E-3</v>
      </c>
      <c r="T1812">
        <v>48.993000000000002</v>
      </c>
      <c r="U1812">
        <v>1E-3</v>
      </c>
      <c r="V1812">
        <v>0.153</v>
      </c>
      <c r="W1812">
        <v>9.5069999999999997</v>
      </c>
      <c r="X1812">
        <v>0.02</v>
      </c>
      <c r="Y1812">
        <v>0.46300000000000002</v>
      </c>
    </row>
    <row r="1813" spans="1:25" x14ac:dyDescent="0.3">
      <c r="A1813" t="s">
        <v>7190</v>
      </c>
      <c r="B1813" t="s">
        <v>7191</v>
      </c>
      <c r="C1813" t="s">
        <v>7192</v>
      </c>
      <c r="D1813" s="1" t="str">
        <f t="shared" si="180"/>
        <v>21:1191</v>
      </c>
      <c r="E1813" s="1" t="str">
        <f t="shared" si="182"/>
        <v>21:0387</v>
      </c>
      <c r="F1813" t="s">
        <v>3299</v>
      </c>
      <c r="G1813" t="s">
        <v>7193</v>
      </c>
      <c r="I1813">
        <v>66.427807700000002</v>
      </c>
      <c r="J1813">
        <v>-88.630024700000007</v>
      </c>
      <c r="K1813" s="1" t="str">
        <f t="shared" si="181"/>
        <v>Till</v>
      </c>
      <c r="L1813" s="1" t="str">
        <f t="shared" si="183"/>
        <v>Grain Mount: 0.25 – 0.50 mm (carbon coated)</v>
      </c>
      <c r="M1813">
        <v>1</v>
      </c>
      <c r="N1813">
        <v>41.344999999999999</v>
      </c>
      <c r="O1813">
        <v>1E-3</v>
      </c>
      <c r="P1813">
        <v>1E-3</v>
      </c>
      <c r="R1813">
        <v>0.01</v>
      </c>
      <c r="T1813">
        <v>51.76</v>
      </c>
      <c r="U1813">
        <v>1E-3</v>
      </c>
      <c r="V1813">
        <v>0.11899999999999999</v>
      </c>
      <c r="W1813">
        <v>6.2069999999999999</v>
      </c>
      <c r="X1813">
        <v>1.6E-2</v>
      </c>
      <c r="Y1813">
        <v>0.42299999999999999</v>
      </c>
    </row>
    <row r="1814" spans="1:25" x14ac:dyDescent="0.3">
      <c r="A1814" t="s">
        <v>7194</v>
      </c>
      <c r="B1814" t="s">
        <v>7195</v>
      </c>
      <c r="C1814" t="s">
        <v>7196</v>
      </c>
      <c r="D1814" s="1" t="str">
        <f t="shared" si="180"/>
        <v>21:1191</v>
      </c>
      <c r="E1814" s="1" t="str">
        <f t="shared" si="182"/>
        <v>21:0387</v>
      </c>
      <c r="F1814" t="s">
        <v>3299</v>
      </c>
      <c r="G1814" t="s">
        <v>7197</v>
      </c>
      <c r="I1814">
        <v>66.427807700000002</v>
      </c>
      <c r="J1814">
        <v>-88.630024700000007</v>
      </c>
      <c r="K1814" s="1" t="str">
        <f t="shared" si="181"/>
        <v>Till</v>
      </c>
      <c r="L1814" s="1" t="str">
        <f t="shared" si="183"/>
        <v>Grain Mount: 0.25 – 0.50 mm (carbon coated)</v>
      </c>
      <c r="M1814">
        <v>1</v>
      </c>
      <c r="N1814">
        <v>40.85</v>
      </c>
      <c r="O1814">
        <v>4.0000000000000001E-3</v>
      </c>
      <c r="P1814">
        <v>1E-3</v>
      </c>
      <c r="R1814">
        <v>1E-3</v>
      </c>
      <c r="T1814">
        <v>49.526000000000003</v>
      </c>
      <c r="U1814">
        <v>1E-3</v>
      </c>
      <c r="V1814">
        <v>0.13700000000000001</v>
      </c>
      <c r="W1814">
        <v>9.0519999999999996</v>
      </c>
      <c r="X1814">
        <v>2.8000000000000001E-2</v>
      </c>
      <c r="Y1814">
        <v>0.432</v>
      </c>
    </row>
    <row r="1815" spans="1:25" x14ac:dyDescent="0.3">
      <c r="A1815" t="s">
        <v>7198</v>
      </c>
      <c r="B1815" t="s">
        <v>7199</v>
      </c>
      <c r="C1815" t="s">
        <v>7200</v>
      </c>
      <c r="D1815" s="1" t="str">
        <f t="shared" si="180"/>
        <v>21:1191</v>
      </c>
      <c r="E1815" s="1" t="str">
        <f t="shared" si="182"/>
        <v>21:0387</v>
      </c>
      <c r="F1815" t="s">
        <v>3299</v>
      </c>
      <c r="G1815" t="s">
        <v>7201</v>
      </c>
      <c r="I1815">
        <v>66.427807700000002</v>
      </c>
      <c r="J1815">
        <v>-88.630024700000007</v>
      </c>
      <c r="K1815" s="1" t="str">
        <f t="shared" si="181"/>
        <v>Till</v>
      </c>
      <c r="L1815" s="1" t="str">
        <f t="shared" si="183"/>
        <v>Grain Mount: 0.25 – 0.50 mm (carbon coated)</v>
      </c>
      <c r="M1815">
        <v>1</v>
      </c>
      <c r="N1815">
        <v>41.018999999999998</v>
      </c>
      <c r="O1815">
        <v>1E-3</v>
      </c>
      <c r="P1815">
        <v>1E-3</v>
      </c>
      <c r="R1815">
        <v>6.0000000000000001E-3</v>
      </c>
      <c r="T1815">
        <v>49.475999999999999</v>
      </c>
      <c r="U1815">
        <v>1E-3</v>
      </c>
      <c r="V1815">
        <v>0.16900000000000001</v>
      </c>
      <c r="W1815">
        <v>8.8870000000000005</v>
      </c>
      <c r="X1815">
        <v>1.7000000000000001E-2</v>
      </c>
      <c r="Y1815">
        <v>0.40400000000000003</v>
      </c>
    </row>
    <row r="1816" spans="1:25" x14ac:dyDescent="0.3">
      <c r="A1816" t="s">
        <v>7202</v>
      </c>
      <c r="B1816" t="s">
        <v>7203</v>
      </c>
      <c r="C1816" t="s">
        <v>7204</v>
      </c>
      <c r="D1816" s="1" t="str">
        <f t="shared" si="180"/>
        <v>21:1191</v>
      </c>
      <c r="E1816" s="1" t="str">
        <f t="shared" si="182"/>
        <v>21:0387</v>
      </c>
      <c r="F1816" t="s">
        <v>3299</v>
      </c>
      <c r="G1816" t="s">
        <v>7205</v>
      </c>
      <c r="I1816">
        <v>66.427807700000002</v>
      </c>
      <c r="J1816">
        <v>-88.630024700000007</v>
      </c>
      <c r="K1816" s="1" t="str">
        <f t="shared" si="181"/>
        <v>Till</v>
      </c>
      <c r="L1816" s="1" t="str">
        <f t="shared" si="183"/>
        <v>Grain Mount: 0.25 – 0.50 mm (carbon coated)</v>
      </c>
      <c r="M1816">
        <v>1</v>
      </c>
      <c r="N1816">
        <v>40.883000000000003</v>
      </c>
      <c r="O1816">
        <v>4.0000000000000001E-3</v>
      </c>
      <c r="P1816">
        <v>1E-3</v>
      </c>
      <c r="R1816">
        <v>1E-3</v>
      </c>
      <c r="T1816">
        <v>49.481000000000002</v>
      </c>
      <c r="U1816">
        <v>2E-3</v>
      </c>
      <c r="V1816">
        <v>0.104</v>
      </c>
      <c r="W1816">
        <v>8.8699999999999992</v>
      </c>
      <c r="X1816">
        <v>2.1999999999999999E-2</v>
      </c>
      <c r="Y1816">
        <v>0.54700000000000004</v>
      </c>
    </row>
    <row r="1817" spans="1:25" x14ac:dyDescent="0.3">
      <c r="A1817" t="s">
        <v>7206</v>
      </c>
      <c r="B1817" t="s">
        <v>7207</v>
      </c>
      <c r="C1817" t="s">
        <v>7208</v>
      </c>
      <c r="D1817" s="1" t="str">
        <f t="shared" si="180"/>
        <v>21:1191</v>
      </c>
      <c r="E1817" s="1" t="str">
        <f t="shared" si="182"/>
        <v>21:0387</v>
      </c>
      <c r="F1817" t="s">
        <v>3299</v>
      </c>
      <c r="G1817" t="s">
        <v>7209</v>
      </c>
      <c r="I1817">
        <v>66.427807700000002</v>
      </c>
      <c r="J1817">
        <v>-88.630024700000007</v>
      </c>
      <c r="K1817" s="1" t="str">
        <f t="shared" si="181"/>
        <v>Till</v>
      </c>
      <c r="L1817" s="1" t="str">
        <f t="shared" si="183"/>
        <v>Grain Mount: 0.25 – 0.50 mm (carbon coated)</v>
      </c>
      <c r="M1817">
        <v>1</v>
      </c>
      <c r="N1817">
        <v>40.058</v>
      </c>
      <c r="O1817">
        <v>3.0000000000000001E-3</v>
      </c>
      <c r="P1817">
        <v>1E-3</v>
      </c>
      <c r="R1817">
        <v>1E-3</v>
      </c>
      <c r="T1817">
        <v>46.298000000000002</v>
      </c>
      <c r="U1817">
        <v>2E-3</v>
      </c>
      <c r="V1817">
        <v>0.191</v>
      </c>
      <c r="W1817">
        <v>12.747999999999999</v>
      </c>
      <c r="X1817">
        <v>2.5000000000000001E-2</v>
      </c>
      <c r="Y1817">
        <v>0.315</v>
      </c>
    </row>
    <row r="1818" spans="1:25" x14ac:dyDescent="0.3">
      <c r="A1818" t="s">
        <v>7210</v>
      </c>
      <c r="B1818" t="s">
        <v>7211</v>
      </c>
      <c r="C1818" t="s">
        <v>7212</v>
      </c>
      <c r="D1818" s="1" t="str">
        <f t="shared" si="180"/>
        <v>21:1191</v>
      </c>
      <c r="E1818" s="1" t="str">
        <f t="shared" si="182"/>
        <v>21:0387</v>
      </c>
      <c r="F1818" t="s">
        <v>3299</v>
      </c>
      <c r="G1818" t="s">
        <v>7213</v>
      </c>
      <c r="I1818">
        <v>66.427807700000002</v>
      </c>
      <c r="J1818">
        <v>-88.630024700000007</v>
      </c>
      <c r="K1818" s="1" t="str">
        <f t="shared" si="181"/>
        <v>Till</v>
      </c>
      <c r="L1818" s="1" t="str">
        <f t="shared" si="183"/>
        <v>Grain Mount: 0.25 – 0.50 mm (carbon coated)</v>
      </c>
      <c r="M1818">
        <v>1</v>
      </c>
      <c r="N1818">
        <v>40.962000000000003</v>
      </c>
      <c r="O1818">
        <v>1E-3</v>
      </c>
      <c r="P1818">
        <v>1E-3</v>
      </c>
      <c r="R1818">
        <v>4.0000000000000001E-3</v>
      </c>
      <c r="T1818">
        <v>49.985999999999997</v>
      </c>
      <c r="U1818">
        <v>6.0000000000000001E-3</v>
      </c>
      <c r="V1818">
        <v>0.151</v>
      </c>
      <c r="W1818">
        <v>8.3989999999999991</v>
      </c>
      <c r="X1818">
        <v>1.9E-2</v>
      </c>
      <c r="Y1818">
        <v>0.48099999999999998</v>
      </c>
    </row>
    <row r="1819" spans="1:25" x14ac:dyDescent="0.3">
      <c r="A1819" t="s">
        <v>7214</v>
      </c>
      <c r="B1819" t="s">
        <v>7215</v>
      </c>
      <c r="C1819" t="s">
        <v>7216</v>
      </c>
      <c r="D1819" s="1" t="str">
        <f t="shared" si="180"/>
        <v>21:1191</v>
      </c>
      <c r="E1819" s="1" t="str">
        <f t="shared" si="182"/>
        <v>21:0387</v>
      </c>
      <c r="F1819" t="s">
        <v>3299</v>
      </c>
      <c r="G1819" t="s">
        <v>7217</v>
      </c>
      <c r="I1819">
        <v>66.427807700000002</v>
      </c>
      <c r="J1819">
        <v>-88.630024700000007</v>
      </c>
      <c r="K1819" s="1" t="str">
        <f t="shared" si="181"/>
        <v>Till</v>
      </c>
      <c r="L1819" s="1" t="str">
        <f t="shared" si="183"/>
        <v>Grain Mount: 0.25 – 0.50 mm (carbon coated)</v>
      </c>
      <c r="M1819">
        <v>1</v>
      </c>
      <c r="N1819">
        <v>41.100999999999999</v>
      </c>
      <c r="O1819">
        <v>5.0000000000000001E-3</v>
      </c>
      <c r="P1819">
        <v>1E-3</v>
      </c>
      <c r="R1819">
        <v>6.0000000000000001E-3</v>
      </c>
      <c r="T1819">
        <v>49.390999999999998</v>
      </c>
      <c r="U1819">
        <v>6.0000000000000001E-3</v>
      </c>
      <c r="V1819">
        <v>0.155</v>
      </c>
      <c r="W1819">
        <v>8.9130000000000003</v>
      </c>
      <c r="X1819">
        <v>1.4E-2</v>
      </c>
      <c r="Y1819">
        <v>0.42799999999999999</v>
      </c>
    </row>
    <row r="1820" spans="1:25" x14ac:dyDescent="0.3">
      <c r="A1820" t="s">
        <v>7218</v>
      </c>
      <c r="B1820" t="s">
        <v>7219</v>
      </c>
      <c r="C1820" t="s">
        <v>7220</v>
      </c>
      <c r="D1820" s="1" t="str">
        <f t="shared" si="180"/>
        <v>21:1191</v>
      </c>
      <c r="E1820" s="1" t="str">
        <f t="shared" si="182"/>
        <v>21:0387</v>
      </c>
      <c r="F1820" t="s">
        <v>3299</v>
      </c>
      <c r="G1820" t="s">
        <v>7221</v>
      </c>
      <c r="I1820">
        <v>66.427807700000002</v>
      </c>
      <c r="J1820">
        <v>-88.630024700000007</v>
      </c>
      <c r="K1820" s="1" t="str">
        <f t="shared" si="181"/>
        <v>Till</v>
      </c>
      <c r="L1820" s="1" t="str">
        <f t="shared" si="183"/>
        <v>Grain Mount: 0.25 – 0.50 mm (carbon coated)</v>
      </c>
      <c r="M1820">
        <v>1</v>
      </c>
      <c r="N1820">
        <v>40.981999999999999</v>
      </c>
      <c r="O1820">
        <v>1E-3</v>
      </c>
      <c r="P1820">
        <v>1E-3</v>
      </c>
      <c r="R1820">
        <v>6.0000000000000001E-3</v>
      </c>
      <c r="T1820">
        <v>50.027999999999999</v>
      </c>
      <c r="U1820">
        <v>1E-3</v>
      </c>
      <c r="V1820">
        <v>0.14699999999999999</v>
      </c>
      <c r="W1820">
        <v>8.3539999999999992</v>
      </c>
      <c r="X1820">
        <v>2.3E-2</v>
      </c>
      <c r="Y1820">
        <v>0.497</v>
      </c>
    </row>
    <row r="1821" spans="1:25" x14ac:dyDescent="0.3">
      <c r="A1821" t="s">
        <v>7222</v>
      </c>
      <c r="B1821" t="s">
        <v>7223</v>
      </c>
      <c r="C1821" t="s">
        <v>7224</v>
      </c>
      <c r="D1821" s="1" t="str">
        <f t="shared" si="180"/>
        <v>21:1191</v>
      </c>
      <c r="E1821" s="1" t="str">
        <f t="shared" si="182"/>
        <v>21:0387</v>
      </c>
      <c r="F1821" t="s">
        <v>3299</v>
      </c>
      <c r="G1821" t="s">
        <v>7225</v>
      </c>
      <c r="I1821">
        <v>66.427807700000002</v>
      </c>
      <c r="J1821">
        <v>-88.630024700000007</v>
      </c>
      <c r="K1821" s="1" t="str">
        <f t="shared" si="181"/>
        <v>Till</v>
      </c>
      <c r="L1821" s="1" t="str">
        <f t="shared" si="183"/>
        <v>Grain Mount: 0.25 – 0.50 mm (carbon coated)</v>
      </c>
      <c r="M1821">
        <v>1</v>
      </c>
      <c r="N1821">
        <v>40.793999999999997</v>
      </c>
      <c r="O1821">
        <v>6.0000000000000001E-3</v>
      </c>
      <c r="P1821">
        <v>1E-3</v>
      </c>
      <c r="R1821">
        <v>5.0000000000000001E-3</v>
      </c>
      <c r="T1821">
        <v>49.274999999999999</v>
      </c>
      <c r="U1821">
        <v>1E-3</v>
      </c>
      <c r="V1821">
        <v>0.13300000000000001</v>
      </c>
      <c r="W1821">
        <v>9.3089999999999993</v>
      </c>
      <c r="X1821">
        <v>2.5000000000000001E-2</v>
      </c>
      <c r="Y1821">
        <v>0.41799999999999998</v>
      </c>
    </row>
    <row r="1822" spans="1:25" x14ac:dyDescent="0.3">
      <c r="A1822" t="s">
        <v>7226</v>
      </c>
      <c r="B1822" t="s">
        <v>7227</v>
      </c>
      <c r="C1822" t="s">
        <v>7228</v>
      </c>
      <c r="D1822" s="1" t="str">
        <f t="shared" si="180"/>
        <v>21:1191</v>
      </c>
      <c r="E1822" s="1" t="str">
        <f t="shared" si="182"/>
        <v>21:0387</v>
      </c>
      <c r="F1822" t="s">
        <v>3299</v>
      </c>
      <c r="G1822" t="s">
        <v>7229</v>
      </c>
      <c r="I1822">
        <v>66.427807700000002</v>
      </c>
      <c r="J1822">
        <v>-88.630024700000007</v>
      </c>
      <c r="K1822" s="1" t="str">
        <f t="shared" si="181"/>
        <v>Till</v>
      </c>
      <c r="L1822" s="1" t="str">
        <f t="shared" si="183"/>
        <v>Grain Mount: 0.25 – 0.50 mm (carbon coated)</v>
      </c>
      <c r="M1822">
        <v>1</v>
      </c>
      <c r="N1822">
        <v>40.784999999999997</v>
      </c>
      <c r="O1822">
        <v>3.0000000000000001E-3</v>
      </c>
      <c r="P1822">
        <v>1E-3</v>
      </c>
      <c r="R1822">
        <v>2E-3</v>
      </c>
      <c r="T1822">
        <v>49.597999999999999</v>
      </c>
      <c r="U1822">
        <v>1E-3</v>
      </c>
      <c r="V1822">
        <v>0.14599999999999999</v>
      </c>
      <c r="W1822">
        <v>8.8840000000000003</v>
      </c>
      <c r="X1822">
        <v>0.02</v>
      </c>
      <c r="Y1822">
        <v>0.443</v>
      </c>
    </row>
    <row r="1823" spans="1:25" x14ac:dyDescent="0.3">
      <c r="A1823" t="s">
        <v>7230</v>
      </c>
      <c r="B1823" t="s">
        <v>7231</v>
      </c>
      <c r="C1823" t="s">
        <v>7232</v>
      </c>
      <c r="D1823" s="1" t="str">
        <f t="shared" si="180"/>
        <v>21:1191</v>
      </c>
      <c r="E1823" s="1" t="str">
        <f t="shared" si="182"/>
        <v>21:0387</v>
      </c>
      <c r="F1823" t="s">
        <v>3299</v>
      </c>
      <c r="G1823" t="s">
        <v>7233</v>
      </c>
      <c r="I1823">
        <v>66.427807700000002</v>
      </c>
      <c r="J1823">
        <v>-88.630024700000007</v>
      </c>
      <c r="K1823" s="1" t="str">
        <f t="shared" si="181"/>
        <v>Till</v>
      </c>
      <c r="L1823" s="1" t="str">
        <f t="shared" si="183"/>
        <v>Grain Mount: 0.25 – 0.50 mm (carbon coated)</v>
      </c>
      <c r="M1823">
        <v>1</v>
      </c>
      <c r="N1823">
        <v>41.009</v>
      </c>
      <c r="O1823">
        <v>1E-3</v>
      </c>
      <c r="P1823">
        <v>2E-3</v>
      </c>
      <c r="R1823">
        <v>4.0000000000000001E-3</v>
      </c>
      <c r="T1823">
        <v>49.878999999999998</v>
      </c>
      <c r="U1823">
        <v>1E-3</v>
      </c>
      <c r="V1823">
        <v>0.12</v>
      </c>
      <c r="W1823">
        <v>8.6210000000000004</v>
      </c>
      <c r="X1823">
        <v>1.7999999999999999E-2</v>
      </c>
      <c r="Y1823">
        <v>0.442</v>
      </c>
    </row>
    <row r="1824" spans="1:25" x14ac:dyDescent="0.3">
      <c r="A1824" t="s">
        <v>7234</v>
      </c>
      <c r="B1824" t="s">
        <v>7235</v>
      </c>
      <c r="C1824" t="s">
        <v>7236</v>
      </c>
      <c r="D1824" s="1" t="str">
        <f t="shared" si="180"/>
        <v>21:1191</v>
      </c>
      <c r="E1824" s="1" t="str">
        <f t="shared" si="182"/>
        <v>21:0387</v>
      </c>
      <c r="F1824" t="s">
        <v>3299</v>
      </c>
      <c r="G1824" t="s">
        <v>7237</v>
      </c>
      <c r="I1824">
        <v>66.427807700000002</v>
      </c>
      <c r="J1824">
        <v>-88.630024700000007</v>
      </c>
      <c r="K1824" s="1" t="str">
        <f t="shared" si="181"/>
        <v>Till</v>
      </c>
      <c r="L1824" s="1" t="str">
        <f t="shared" si="183"/>
        <v>Grain Mount: 0.25 – 0.50 mm (carbon coated)</v>
      </c>
      <c r="M1824">
        <v>1</v>
      </c>
      <c r="N1824">
        <v>41.061999999999998</v>
      </c>
      <c r="O1824">
        <v>1E-3</v>
      </c>
      <c r="P1824">
        <v>1E-3</v>
      </c>
      <c r="R1824">
        <v>1E-3</v>
      </c>
      <c r="T1824">
        <v>49.317999999999998</v>
      </c>
      <c r="U1824">
        <v>1E-3</v>
      </c>
      <c r="V1824">
        <v>0.13900000000000001</v>
      </c>
      <c r="W1824">
        <v>9.0619999999999994</v>
      </c>
      <c r="X1824">
        <v>2.1999999999999999E-2</v>
      </c>
      <c r="Y1824">
        <v>0.441</v>
      </c>
    </row>
    <row r="1825" spans="1:25" x14ac:dyDescent="0.3">
      <c r="A1825" t="s">
        <v>7238</v>
      </c>
      <c r="B1825" t="s">
        <v>7239</v>
      </c>
      <c r="C1825" t="s">
        <v>7240</v>
      </c>
      <c r="D1825" s="1" t="str">
        <f t="shared" si="180"/>
        <v>21:1191</v>
      </c>
      <c r="E1825" s="1" t="str">
        <f t="shared" si="182"/>
        <v>21:0387</v>
      </c>
      <c r="F1825" t="s">
        <v>3299</v>
      </c>
      <c r="G1825" t="s">
        <v>7241</v>
      </c>
      <c r="I1825">
        <v>66.427807700000002</v>
      </c>
      <c r="J1825">
        <v>-88.630024700000007</v>
      </c>
      <c r="K1825" s="1" t="str">
        <f t="shared" si="181"/>
        <v>Till</v>
      </c>
      <c r="L1825" s="1" t="str">
        <f t="shared" si="183"/>
        <v>Grain Mount: 0.25 – 0.50 mm (carbon coated)</v>
      </c>
      <c r="M1825">
        <v>1</v>
      </c>
      <c r="N1825">
        <v>40.758000000000003</v>
      </c>
      <c r="O1825">
        <v>1E-3</v>
      </c>
      <c r="P1825">
        <v>1E-3</v>
      </c>
      <c r="R1825">
        <v>1E-3</v>
      </c>
      <c r="T1825">
        <v>48.481999999999999</v>
      </c>
      <c r="U1825">
        <v>3.0000000000000001E-3</v>
      </c>
      <c r="V1825">
        <v>0.16500000000000001</v>
      </c>
      <c r="W1825">
        <v>10.387</v>
      </c>
      <c r="X1825">
        <v>2.1000000000000001E-2</v>
      </c>
      <c r="Y1825">
        <v>0.41699999999999998</v>
      </c>
    </row>
    <row r="1826" spans="1:25" x14ac:dyDescent="0.3">
      <c r="A1826" t="s">
        <v>7242</v>
      </c>
      <c r="B1826" t="s">
        <v>7243</v>
      </c>
      <c r="C1826" t="s">
        <v>7244</v>
      </c>
      <c r="D1826" s="1" t="str">
        <f t="shared" si="180"/>
        <v>21:1191</v>
      </c>
      <c r="E1826" s="1" t="str">
        <f t="shared" si="182"/>
        <v>21:0387</v>
      </c>
      <c r="F1826" t="s">
        <v>3299</v>
      </c>
      <c r="G1826" t="s">
        <v>7245</v>
      </c>
      <c r="I1826">
        <v>66.427807700000002</v>
      </c>
      <c r="J1826">
        <v>-88.630024700000007</v>
      </c>
      <c r="K1826" s="1" t="str">
        <f t="shared" si="181"/>
        <v>Till</v>
      </c>
      <c r="L1826" s="1" t="str">
        <f t="shared" si="183"/>
        <v>Grain Mount: 0.25 – 0.50 mm (carbon coated)</v>
      </c>
      <c r="M1826">
        <v>1</v>
      </c>
      <c r="N1826">
        <v>40.113</v>
      </c>
      <c r="O1826">
        <v>1E-3</v>
      </c>
      <c r="P1826">
        <v>1E-3</v>
      </c>
      <c r="R1826">
        <v>2E-3</v>
      </c>
      <c r="T1826">
        <v>47.021999999999998</v>
      </c>
      <c r="U1826">
        <v>3.0000000000000001E-3</v>
      </c>
      <c r="V1826">
        <v>0.159</v>
      </c>
      <c r="W1826">
        <v>12.032999999999999</v>
      </c>
      <c r="X1826">
        <v>3.2000000000000001E-2</v>
      </c>
      <c r="Y1826">
        <v>0.56100000000000005</v>
      </c>
    </row>
    <row r="1827" spans="1:25" x14ac:dyDescent="0.3">
      <c r="A1827" t="s">
        <v>7246</v>
      </c>
      <c r="B1827" t="s">
        <v>7247</v>
      </c>
      <c r="C1827" t="s">
        <v>7248</v>
      </c>
      <c r="D1827" s="1" t="str">
        <f t="shared" si="180"/>
        <v>21:1191</v>
      </c>
      <c r="E1827" s="1" t="str">
        <f t="shared" si="182"/>
        <v>21:0387</v>
      </c>
      <c r="F1827" t="s">
        <v>3299</v>
      </c>
      <c r="G1827" t="s">
        <v>7249</v>
      </c>
      <c r="I1827">
        <v>66.427807700000002</v>
      </c>
      <c r="J1827">
        <v>-88.630024700000007</v>
      </c>
      <c r="K1827" s="1" t="str">
        <f t="shared" si="181"/>
        <v>Till</v>
      </c>
      <c r="L1827" s="1" t="str">
        <f>HYPERLINK("http://geochem.nrcan.gc.ca/cdogs/content/kwd/kwd080108_e.htm", "Grain Mount: 0.50 – 1.00 mm (carbon coated)")</f>
        <v>Grain Mount: 0.50 – 1.00 mm (carbon coated)</v>
      </c>
      <c r="M1827">
        <v>1</v>
      </c>
      <c r="N1827">
        <v>41.182000000000002</v>
      </c>
      <c r="O1827">
        <v>1E-3</v>
      </c>
      <c r="P1827">
        <v>1E-3</v>
      </c>
      <c r="R1827">
        <v>2E-3</v>
      </c>
      <c r="T1827">
        <v>49.845999999999997</v>
      </c>
      <c r="U1827">
        <v>4.0000000000000001E-3</v>
      </c>
      <c r="V1827">
        <v>0.153</v>
      </c>
      <c r="W1827">
        <v>8.766</v>
      </c>
      <c r="X1827">
        <v>1.7000000000000001E-2</v>
      </c>
      <c r="Y1827">
        <v>0.46800000000000003</v>
      </c>
    </row>
    <row r="1828" spans="1:25" x14ac:dyDescent="0.3">
      <c r="A1828" t="s">
        <v>7250</v>
      </c>
      <c r="B1828" t="s">
        <v>7251</v>
      </c>
      <c r="C1828" t="s">
        <v>7252</v>
      </c>
      <c r="D1828" s="1" t="str">
        <f t="shared" si="180"/>
        <v>21:1191</v>
      </c>
      <c r="E1828" s="1" t="str">
        <f t="shared" si="182"/>
        <v>21:0387</v>
      </c>
      <c r="F1828" t="s">
        <v>3299</v>
      </c>
      <c r="G1828" t="s">
        <v>7253</v>
      </c>
      <c r="I1828">
        <v>66.427807700000002</v>
      </c>
      <c r="J1828">
        <v>-88.630024700000007</v>
      </c>
      <c r="K1828" s="1" t="str">
        <f t="shared" si="181"/>
        <v>Till</v>
      </c>
      <c r="L1828" s="1" t="str">
        <f>HYPERLINK("http://geochem.nrcan.gc.ca/cdogs/content/kwd/kwd080108_e.htm", "Grain Mount: 0.50 – 1.00 mm (carbon coated)")</f>
        <v>Grain Mount: 0.50 – 1.00 mm (carbon coated)</v>
      </c>
      <c r="M1828">
        <v>1</v>
      </c>
      <c r="N1828">
        <v>40.726999999999997</v>
      </c>
      <c r="O1828">
        <v>1.4999999999999999E-2</v>
      </c>
      <c r="P1828">
        <v>1E-3</v>
      </c>
      <c r="R1828">
        <v>2E-3</v>
      </c>
      <c r="T1828">
        <v>48.796999999999997</v>
      </c>
      <c r="U1828">
        <v>1E-3</v>
      </c>
      <c r="V1828">
        <v>0.14699999999999999</v>
      </c>
      <c r="W1828">
        <v>9.8339999999999996</v>
      </c>
      <c r="X1828">
        <v>0.01</v>
      </c>
      <c r="Y1828">
        <v>0.436</v>
      </c>
    </row>
    <row r="1829" spans="1:25" x14ac:dyDescent="0.3">
      <c r="A1829" t="s">
        <v>7254</v>
      </c>
      <c r="B1829" t="s">
        <v>7255</v>
      </c>
      <c r="C1829" t="s">
        <v>7256</v>
      </c>
      <c r="D1829" s="1" t="str">
        <f t="shared" si="180"/>
        <v>21:1191</v>
      </c>
      <c r="E1829" s="1" t="str">
        <f t="shared" si="182"/>
        <v>21:0387</v>
      </c>
      <c r="F1829" t="s">
        <v>3308</v>
      </c>
      <c r="G1829" t="s">
        <v>7257</v>
      </c>
      <c r="I1829">
        <v>65.744390100000004</v>
      </c>
      <c r="J1829">
        <v>-88.835427699999997</v>
      </c>
      <c r="K1829" s="1" t="str">
        <f t="shared" si="181"/>
        <v>Till</v>
      </c>
      <c r="L1829" s="1" t="str">
        <f>HYPERLINK("http://geochem.nrcan.gc.ca/cdogs/content/kwd/kwd080107_e.htm", "Grain Mount: 0.25 – 0.50 mm (carbon coated)")</f>
        <v>Grain Mount: 0.25 – 0.50 mm (carbon coated)</v>
      </c>
      <c r="M1829">
        <v>1</v>
      </c>
      <c r="N1829">
        <v>40.195999999999998</v>
      </c>
      <c r="O1829">
        <v>2E-3</v>
      </c>
      <c r="P1829">
        <v>1E-3</v>
      </c>
      <c r="R1829">
        <v>5.3999999999999999E-2</v>
      </c>
      <c r="T1829">
        <v>46.335000000000001</v>
      </c>
      <c r="U1829">
        <v>4.0000000000000001E-3</v>
      </c>
      <c r="V1829">
        <v>0.32700000000000001</v>
      </c>
      <c r="W1829">
        <v>13.041</v>
      </c>
      <c r="X1829">
        <v>1.6E-2</v>
      </c>
      <c r="Y1829">
        <v>0.28799999999999998</v>
      </c>
    </row>
    <row r="1830" spans="1:25" x14ac:dyDescent="0.3">
      <c r="A1830" t="s">
        <v>7258</v>
      </c>
      <c r="B1830" t="s">
        <v>7259</v>
      </c>
      <c r="C1830" t="s">
        <v>7260</v>
      </c>
      <c r="D1830" s="1" t="str">
        <f t="shared" si="180"/>
        <v>21:1191</v>
      </c>
      <c r="E1830" s="1" t="str">
        <f t="shared" si="182"/>
        <v>21:0387</v>
      </c>
      <c r="F1830" t="s">
        <v>3308</v>
      </c>
      <c r="G1830" t="s">
        <v>7261</v>
      </c>
      <c r="I1830">
        <v>65.744390100000004</v>
      </c>
      <c r="J1830">
        <v>-88.835427699999997</v>
      </c>
      <c r="K1830" s="1" t="str">
        <f t="shared" si="181"/>
        <v>Till</v>
      </c>
      <c r="L1830" s="1" t="str">
        <f>HYPERLINK("http://geochem.nrcan.gc.ca/cdogs/content/kwd/kwd080107_e.htm", "Grain Mount: 0.25 – 0.50 mm (carbon coated)")</f>
        <v>Grain Mount: 0.25 – 0.50 mm (carbon coated)</v>
      </c>
      <c r="M1830">
        <v>1</v>
      </c>
      <c r="N1830">
        <v>39.680999999999997</v>
      </c>
      <c r="O1830">
        <v>1E-3</v>
      </c>
      <c r="P1830">
        <v>1E-3</v>
      </c>
      <c r="R1830">
        <v>1E-3</v>
      </c>
      <c r="T1830">
        <v>44.448</v>
      </c>
      <c r="U1830">
        <v>2E-3</v>
      </c>
      <c r="V1830">
        <v>0.26900000000000002</v>
      </c>
      <c r="W1830">
        <v>14.932</v>
      </c>
      <c r="X1830">
        <v>2.5999999999999999E-2</v>
      </c>
      <c r="Y1830">
        <v>0.21099999999999999</v>
      </c>
    </row>
    <row r="1831" spans="1:25" x14ac:dyDescent="0.3">
      <c r="A1831" t="s">
        <v>7262</v>
      </c>
      <c r="B1831" t="s">
        <v>7263</v>
      </c>
      <c r="C1831" t="s">
        <v>7264</v>
      </c>
      <c r="D1831" s="1" t="str">
        <f t="shared" si="180"/>
        <v>21:1191</v>
      </c>
      <c r="E1831" s="1" t="str">
        <f t="shared" si="182"/>
        <v>21:0387</v>
      </c>
      <c r="F1831" t="s">
        <v>3308</v>
      </c>
      <c r="G1831" t="s">
        <v>7265</v>
      </c>
      <c r="I1831">
        <v>65.744390100000004</v>
      </c>
      <c r="J1831">
        <v>-88.835427699999997</v>
      </c>
      <c r="K1831" s="1" t="str">
        <f t="shared" si="181"/>
        <v>Till</v>
      </c>
      <c r="L1831" s="1" t="str">
        <f>HYPERLINK("http://geochem.nrcan.gc.ca/cdogs/content/kwd/kwd080107_e.htm", "Grain Mount: 0.25 – 0.50 mm (carbon coated)")</f>
        <v>Grain Mount: 0.25 – 0.50 mm (carbon coated)</v>
      </c>
      <c r="M1831">
        <v>1</v>
      </c>
      <c r="N1831">
        <v>40.356999999999999</v>
      </c>
      <c r="O1831">
        <v>6.0000000000000001E-3</v>
      </c>
      <c r="P1831">
        <v>1E-3</v>
      </c>
      <c r="R1831">
        <v>3.0000000000000001E-3</v>
      </c>
      <c r="T1831">
        <v>47.863</v>
      </c>
      <c r="U1831">
        <v>8.0000000000000002E-3</v>
      </c>
      <c r="V1831">
        <v>0.17100000000000001</v>
      </c>
      <c r="W1831">
        <v>11.364000000000001</v>
      </c>
      <c r="X1831">
        <v>2.5000000000000001E-2</v>
      </c>
      <c r="Y1831">
        <v>0.34300000000000003</v>
      </c>
    </row>
    <row r="1832" spans="1:25" x14ac:dyDescent="0.3">
      <c r="A1832" t="s">
        <v>7266</v>
      </c>
      <c r="B1832" t="s">
        <v>7267</v>
      </c>
      <c r="C1832" t="s">
        <v>7268</v>
      </c>
      <c r="D1832" s="1" t="str">
        <f t="shared" si="180"/>
        <v>21:1191</v>
      </c>
      <c r="E1832" s="1" t="str">
        <f t="shared" si="182"/>
        <v>21:0387</v>
      </c>
      <c r="F1832" t="s">
        <v>3308</v>
      </c>
      <c r="G1832" t="s">
        <v>7269</v>
      </c>
      <c r="I1832">
        <v>65.744390100000004</v>
      </c>
      <c r="J1832">
        <v>-88.835427699999997</v>
      </c>
      <c r="K1832" s="1" t="str">
        <f t="shared" si="181"/>
        <v>Till</v>
      </c>
      <c r="L1832" s="1" t="str">
        <f>HYPERLINK("http://geochem.nrcan.gc.ca/cdogs/content/kwd/kwd080107_e.htm", "Grain Mount: 0.25 – 0.50 mm (carbon coated)")</f>
        <v>Grain Mount: 0.25 – 0.50 mm (carbon coated)</v>
      </c>
      <c r="M1832">
        <v>1</v>
      </c>
      <c r="N1832">
        <v>40.484999999999999</v>
      </c>
      <c r="O1832">
        <v>1E-3</v>
      </c>
      <c r="P1832">
        <v>1E-3</v>
      </c>
      <c r="R1832">
        <v>2E-3</v>
      </c>
      <c r="T1832">
        <v>47.576999999999998</v>
      </c>
      <c r="U1832">
        <v>1E-3</v>
      </c>
      <c r="V1832">
        <v>0.161</v>
      </c>
      <c r="W1832">
        <v>11.266999999999999</v>
      </c>
      <c r="X1832">
        <v>1.7999999999999999E-2</v>
      </c>
      <c r="Y1832">
        <v>0.309</v>
      </c>
    </row>
    <row r="1833" spans="1:25" x14ac:dyDescent="0.3">
      <c r="A1833" t="s">
        <v>7270</v>
      </c>
      <c r="B1833" t="s">
        <v>7271</v>
      </c>
      <c r="C1833" t="s">
        <v>7272</v>
      </c>
      <c r="D1833" s="1" t="str">
        <f t="shared" si="180"/>
        <v>21:1191</v>
      </c>
      <c r="E1833" s="1" t="str">
        <f t="shared" si="182"/>
        <v>21:0387</v>
      </c>
      <c r="F1833" t="s">
        <v>3308</v>
      </c>
      <c r="G1833" t="s">
        <v>7273</v>
      </c>
      <c r="I1833">
        <v>65.744390100000004</v>
      </c>
      <c r="J1833">
        <v>-88.835427699999997</v>
      </c>
      <c r="K1833" s="1" t="str">
        <f t="shared" si="181"/>
        <v>Till</v>
      </c>
      <c r="L1833" s="1" t="str">
        <f>HYPERLINK("http://geochem.nrcan.gc.ca/cdogs/content/kwd/kwd080108_e.htm", "Grain Mount: 0.50 – 1.00 mm (carbon coated)")</f>
        <v>Grain Mount: 0.50 – 1.00 mm (carbon coated)</v>
      </c>
      <c r="M1833">
        <v>1</v>
      </c>
      <c r="N1833">
        <v>39.624000000000002</v>
      </c>
      <c r="O1833">
        <v>3.0000000000000001E-3</v>
      </c>
      <c r="P1833">
        <v>1E-3</v>
      </c>
      <c r="R1833">
        <v>1E-3</v>
      </c>
      <c r="T1833">
        <v>43.384999999999998</v>
      </c>
      <c r="U1833">
        <v>4.0000000000000001E-3</v>
      </c>
      <c r="V1833">
        <v>0.28599999999999998</v>
      </c>
      <c r="W1833">
        <v>16.16</v>
      </c>
      <c r="X1833">
        <v>2.3E-2</v>
      </c>
      <c r="Y1833">
        <v>0.19400000000000001</v>
      </c>
    </row>
    <row r="1834" spans="1:25" x14ac:dyDescent="0.3">
      <c r="A1834" t="s">
        <v>7274</v>
      </c>
      <c r="B1834" t="s">
        <v>7275</v>
      </c>
      <c r="C1834" t="s">
        <v>7276</v>
      </c>
      <c r="D1834" s="1" t="str">
        <f t="shared" si="180"/>
        <v>21:1191</v>
      </c>
      <c r="E1834" s="1" t="str">
        <f t="shared" si="182"/>
        <v>21:0387</v>
      </c>
      <c r="F1834" t="s">
        <v>3377</v>
      </c>
      <c r="G1834" t="s">
        <v>7277</v>
      </c>
      <c r="I1834">
        <v>65.869745699999996</v>
      </c>
      <c r="J1834">
        <v>-89.130950499999997</v>
      </c>
      <c r="K1834" s="1" t="str">
        <f t="shared" si="181"/>
        <v>Till</v>
      </c>
      <c r="L1834" s="1" t="str">
        <f t="shared" ref="L1834:L1868" si="184">HYPERLINK("http://geochem.nrcan.gc.ca/cdogs/content/kwd/kwd080107_e.htm", "Grain Mount: 0.25 – 0.50 mm (carbon coated)")</f>
        <v>Grain Mount: 0.25 – 0.50 mm (carbon coated)</v>
      </c>
      <c r="M1834">
        <v>1</v>
      </c>
      <c r="N1834">
        <v>40.784999999999997</v>
      </c>
      <c r="O1834">
        <v>2.1000000000000001E-2</v>
      </c>
      <c r="P1834">
        <v>2.5000000000000001E-2</v>
      </c>
      <c r="R1834">
        <v>4.1000000000000002E-2</v>
      </c>
      <c r="T1834">
        <v>49.234999999999999</v>
      </c>
      <c r="U1834">
        <v>6.4000000000000001E-2</v>
      </c>
      <c r="V1834">
        <v>0.115</v>
      </c>
      <c r="W1834">
        <v>8.8930000000000007</v>
      </c>
      <c r="X1834">
        <v>2.1999999999999999E-2</v>
      </c>
      <c r="Y1834">
        <v>0.39100000000000001</v>
      </c>
    </row>
    <row r="1835" spans="1:25" x14ac:dyDescent="0.3">
      <c r="A1835" t="s">
        <v>7278</v>
      </c>
      <c r="B1835" t="s">
        <v>7279</v>
      </c>
      <c r="C1835" t="s">
        <v>7280</v>
      </c>
      <c r="D1835" s="1" t="str">
        <f t="shared" si="180"/>
        <v>21:1191</v>
      </c>
      <c r="E1835" s="1" t="str">
        <f t="shared" si="182"/>
        <v>21:0387</v>
      </c>
      <c r="F1835" t="s">
        <v>3377</v>
      </c>
      <c r="G1835" t="s">
        <v>7281</v>
      </c>
      <c r="I1835">
        <v>65.869745699999996</v>
      </c>
      <c r="J1835">
        <v>-89.130950499999997</v>
      </c>
      <c r="K1835" s="1" t="str">
        <f t="shared" si="181"/>
        <v>Till</v>
      </c>
      <c r="L1835" s="1" t="str">
        <f t="shared" si="184"/>
        <v>Grain Mount: 0.25 – 0.50 mm (carbon coated)</v>
      </c>
      <c r="M1835">
        <v>1</v>
      </c>
      <c r="N1835">
        <v>40.658999999999999</v>
      </c>
      <c r="O1835">
        <v>2E-3</v>
      </c>
      <c r="P1835">
        <v>1E-3</v>
      </c>
      <c r="R1835">
        <v>1E-3</v>
      </c>
      <c r="T1835">
        <v>49.006</v>
      </c>
      <c r="U1835">
        <v>1E-3</v>
      </c>
      <c r="V1835">
        <v>0.184</v>
      </c>
      <c r="W1835">
        <v>9.3710000000000004</v>
      </c>
      <c r="X1835">
        <v>1.6E-2</v>
      </c>
      <c r="Y1835">
        <v>0.38600000000000001</v>
      </c>
    </row>
    <row r="1836" spans="1:25" x14ac:dyDescent="0.3">
      <c r="A1836" t="s">
        <v>7282</v>
      </c>
      <c r="B1836" t="s">
        <v>7283</v>
      </c>
      <c r="C1836" t="s">
        <v>7284</v>
      </c>
      <c r="D1836" s="1" t="str">
        <f t="shared" si="180"/>
        <v>21:1191</v>
      </c>
      <c r="E1836" s="1" t="str">
        <f t="shared" si="182"/>
        <v>21:0387</v>
      </c>
      <c r="F1836" t="s">
        <v>3390</v>
      </c>
      <c r="G1836" t="s">
        <v>7285</v>
      </c>
      <c r="I1836">
        <v>65.922794199999998</v>
      </c>
      <c r="J1836">
        <v>-88.879866100000001</v>
      </c>
      <c r="K1836" s="1" t="str">
        <f t="shared" si="181"/>
        <v>Till</v>
      </c>
      <c r="L1836" s="1" t="str">
        <f t="shared" si="184"/>
        <v>Grain Mount: 0.25 – 0.50 mm (carbon coated)</v>
      </c>
      <c r="M1836">
        <v>1</v>
      </c>
      <c r="N1836">
        <v>41.024000000000001</v>
      </c>
      <c r="O1836">
        <v>1E-3</v>
      </c>
      <c r="P1836">
        <v>1E-3</v>
      </c>
      <c r="R1836">
        <v>2E-3</v>
      </c>
      <c r="T1836">
        <v>49.98</v>
      </c>
      <c r="U1836">
        <v>2E-3</v>
      </c>
      <c r="V1836">
        <v>0.153</v>
      </c>
      <c r="W1836">
        <v>8.359</v>
      </c>
      <c r="X1836">
        <v>2.5000000000000001E-2</v>
      </c>
      <c r="Y1836">
        <v>0.46100000000000002</v>
      </c>
    </row>
    <row r="1837" spans="1:25" x14ac:dyDescent="0.3">
      <c r="A1837" t="s">
        <v>7286</v>
      </c>
      <c r="B1837" t="s">
        <v>7287</v>
      </c>
      <c r="C1837" t="s">
        <v>7288</v>
      </c>
      <c r="D1837" s="1" t="str">
        <f t="shared" si="180"/>
        <v>21:1191</v>
      </c>
      <c r="E1837" s="1" t="str">
        <f t="shared" si="182"/>
        <v>21:0387</v>
      </c>
      <c r="F1837" t="s">
        <v>3390</v>
      </c>
      <c r="G1837" t="s">
        <v>7289</v>
      </c>
      <c r="I1837">
        <v>65.922794199999998</v>
      </c>
      <c r="J1837">
        <v>-88.879866100000001</v>
      </c>
      <c r="K1837" s="1" t="str">
        <f t="shared" si="181"/>
        <v>Till</v>
      </c>
      <c r="L1837" s="1" t="str">
        <f t="shared" si="184"/>
        <v>Grain Mount: 0.25 – 0.50 mm (carbon coated)</v>
      </c>
      <c r="M1837">
        <v>1</v>
      </c>
      <c r="N1837">
        <v>40.203000000000003</v>
      </c>
      <c r="O1837">
        <v>6.0000000000000001E-3</v>
      </c>
      <c r="P1837">
        <v>1E-3</v>
      </c>
      <c r="R1837">
        <v>5.0000000000000001E-3</v>
      </c>
      <c r="T1837">
        <v>46.847999999999999</v>
      </c>
      <c r="U1837">
        <v>2E-3</v>
      </c>
      <c r="V1837">
        <v>0.18</v>
      </c>
      <c r="W1837">
        <v>12.044</v>
      </c>
      <c r="X1837">
        <v>2.1000000000000001E-2</v>
      </c>
      <c r="Y1837">
        <v>0.314</v>
      </c>
    </row>
    <row r="1838" spans="1:25" x14ac:dyDescent="0.3">
      <c r="A1838" t="s">
        <v>7290</v>
      </c>
      <c r="B1838" t="s">
        <v>7291</v>
      </c>
      <c r="C1838" t="s">
        <v>7292</v>
      </c>
      <c r="D1838" s="1" t="str">
        <f t="shared" si="180"/>
        <v>21:1191</v>
      </c>
      <c r="E1838" s="1" t="str">
        <f t="shared" si="182"/>
        <v>21:0387</v>
      </c>
      <c r="F1838" t="s">
        <v>3390</v>
      </c>
      <c r="G1838" t="s">
        <v>7293</v>
      </c>
      <c r="I1838">
        <v>65.922794199999998</v>
      </c>
      <c r="J1838">
        <v>-88.879866100000001</v>
      </c>
      <c r="K1838" s="1" t="str">
        <f t="shared" si="181"/>
        <v>Till</v>
      </c>
      <c r="L1838" s="1" t="str">
        <f t="shared" si="184"/>
        <v>Grain Mount: 0.25 – 0.50 mm (carbon coated)</v>
      </c>
      <c r="M1838">
        <v>1</v>
      </c>
      <c r="N1838">
        <v>40.561999999999998</v>
      </c>
      <c r="O1838">
        <v>2E-3</v>
      </c>
      <c r="P1838">
        <v>1E-3</v>
      </c>
      <c r="R1838">
        <v>1E-3</v>
      </c>
      <c r="T1838">
        <v>47.383000000000003</v>
      </c>
      <c r="U1838">
        <v>6.0000000000000001E-3</v>
      </c>
      <c r="V1838">
        <v>0.221</v>
      </c>
      <c r="W1838">
        <v>11.523</v>
      </c>
      <c r="X1838">
        <v>1.7000000000000001E-2</v>
      </c>
      <c r="Y1838">
        <v>0.47699999999999998</v>
      </c>
    </row>
    <row r="1839" spans="1:25" x14ac:dyDescent="0.3">
      <c r="A1839" t="s">
        <v>7294</v>
      </c>
      <c r="B1839" t="s">
        <v>7295</v>
      </c>
      <c r="C1839" t="s">
        <v>7296</v>
      </c>
      <c r="D1839" s="1" t="str">
        <f t="shared" si="180"/>
        <v>21:1191</v>
      </c>
      <c r="E1839" s="1" t="str">
        <f t="shared" si="182"/>
        <v>21:0387</v>
      </c>
      <c r="F1839" t="s">
        <v>3390</v>
      </c>
      <c r="G1839" t="s">
        <v>7297</v>
      </c>
      <c r="I1839">
        <v>65.922794199999998</v>
      </c>
      <c r="J1839">
        <v>-88.879866100000001</v>
      </c>
      <c r="K1839" s="1" t="str">
        <f t="shared" si="181"/>
        <v>Till</v>
      </c>
      <c r="L1839" s="1" t="str">
        <f t="shared" si="184"/>
        <v>Grain Mount: 0.25 – 0.50 mm (carbon coated)</v>
      </c>
      <c r="M1839">
        <v>1</v>
      </c>
      <c r="N1839">
        <v>40.368000000000002</v>
      </c>
      <c r="O1839">
        <v>1E-3</v>
      </c>
      <c r="P1839">
        <v>1E-3</v>
      </c>
      <c r="R1839">
        <v>1E-3</v>
      </c>
      <c r="T1839">
        <v>47.125</v>
      </c>
      <c r="U1839">
        <v>4.0000000000000001E-3</v>
      </c>
      <c r="V1839">
        <v>0.22600000000000001</v>
      </c>
      <c r="W1839">
        <v>11.492000000000001</v>
      </c>
      <c r="X1839">
        <v>2.3E-2</v>
      </c>
      <c r="Y1839">
        <v>0.45300000000000001</v>
      </c>
    </row>
    <row r="1840" spans="1:25" x14ac:dyDescent="0.3">
      <c r="A1840" t="s">
        <v>7298</v>
      </c>
      <c r="B1840" t="s">
        <v>7299</v>
      </c>
      <c r="C1840" t="s">
        <v>7300</v>
      </c>
      <c r="D1840" s="1" t="str">
        <f t="shared" si="180"/>
        <v>21:1191</v>
      </c>
      <c r="E1840" s="1" t="str">
        <f t="shared" si="182"/>
        <v>21:0387</v>
      </c>
      <c r="F1840" t="s">
        <v>3390</v>
      </c>
      <c r="G1840" t="s">
        <v>7301</v>
      </c>
      <c r="I1840">
        <v>65.922794199999998</v>
      </c>
      <c r="J1840">
        <v>-88.879866100000001</v>
      </c>
      <c r="K1840" s="1" t="str">
        <f t="shared" si="181"/>
        <v>Till</v>
      </c>
      <c r="L1840" s="1" t="str">
        <f t="shared" si="184"/>
        <v>Grain Mount: 0.25 – 0.50 mm (carbon coated)</v>
      </c>
      <c r="M1840">
        <v>1</v>
      </c>
      <c r="N1840">
        <v>39.692999999999998</v>
      </c>
      <c r="O1840">
        <v>1E-3</v>
      </c>
      <c r="P1840">
        <v>1E-3</v>
      </c>
      <c r="R1840">
        <v>4.0000000000000001E-3</v>
      </c>
      <c r="T1840">
        <v>44.372</v>
      </c>
      <c r="U1840">
        <v>4.0000000000000001E-3</v>
      </c>
      <c r="V1840">
        <v>0.41899999999999998</v>
      </c>
      <c r="W1840">
        <v>15.581</v>
      </c>
      <c r="X1840">
        <v>2.5999999999999999E-2</v>
      </c>
      <c r="Y1840">
        <v>0.18099999999999999</v>
      </c>
    </row>
    <row r="1841" spans="1:25" x14ac:dyDescent="0.3">
      <c r="A1841" t="s">
        <v>7302</v>
      </c>
      <c r="B1841" t="s">
        <v>7303</v>
      </c>
      <c r="C1841" t="s">
        <v>7304</v>
      </c>
      <c r="D1841" s="1" t="str">
        <f t="shared" si="180"/>
        <v>21:1191</v>
      </c>
      <c r="E1841" s="1" t="str">
        <f t="shared" si="182"/>
        <v>21:0387</v>
      </c>
      <c r="F1841" t="s">
        <v>3451</v>
      </c>
      <c r="G1841" t="s">
        <v>7305</v>
      </c>
      <c r="I1841">
        <v>65.953692799999999</v>
      </c>
      <c r="J1841">
        <v>-89.283281700000003</v>
      </c>
      <c r="K1841" s="1" t="str">
        <f t="shared" si="181"/>
        <v>Till</v>
      </c>
      <c r="L1841" s="1" t="str">
        <f t="shared" si="184"/>
        <v>Grain Mount: 0.25 – 0.50 mm (carbon coated)</v>
      </c>
      <c r="M1841">
        <v>1</v>
      </c>
      <c r="N1841">
        <v>40.6</v>
      </c>
      <c r="O1841">
        <v>1E-3</v>
      </c>
      <c r="P1841">
        <v>1E-3</v>
      </c>
      <c r="R1841">
        <v>1E-3</v>
      </c>
      <c r="T1841">
        <v>49.136000000000003</v>
      </c>
      <c r="U1841">
        <v>1E-3</v>
      </c>
      <c r="V1841">
        <v>0.16600000000000001</v>
      </c>
      <c r="W1841">
        <v>9.4499999999999993</v>
      </c>
      <c r="X1841">
        <v>2.3E-2</v>
      </c>
      <c r="Y1841">
        <v>0.44800000000000001</v>
      </c>
    </row>
    <row r="1842" spans="1:25" x14ac:dyDescent="0.3">
      <c r="A1842" t="s">
        <v>7306</v>
      </c>
      <c r="B1842" t="s">
        <v>7307</v>
      </c>
      <c r="C1842" t="s">
        <v>7308</v>
      </c>
      <c r="D1842" s="1" t="str">
        <f t="shared" si="180"/>
        <v>21:1191</v>
      </c>
      <c r="E1842" s="1" t="str">
        <f t="shared" si="182"/>
        <v>21:0387</v>
      </c>
      <c r="F1842" t="s">
        <v>3451</v>
      </c>
      <c r="G1842" t="s">
        <v>7309</v>
      </c>
      <c r="I1842">
        <v>65.953692799999999</v>
      </c>
      <c r="J1842">
        <v>-89.283281700000003</v>
      </c>
      <c r="K1842" s="1" t="str">
        <f t="shared" si="181"/>
        <v>Till</v>
      </c>
      <c r="L1842" s="1" t="str">
        <f t="shared" si="184"/>
        <v>Grain Mount: 0.25 – 0.50 mm (carbon coated)</v>
      </c>
      <c r="M1842">
        <v>1</v>
      </c>
      <c r="N1842">
        <v>40.058</v>
      </c>
      <c r="O1842">
        <v>1.2999999999999999E-2</v>
      </c>
      <c r="P1842">
        <v>1E-3</v>
      </c>
      <c r="R1842">
        <v>4.0000000000000001E-3</v>
      </c>
      <c r="T1842">
        <v>46.337000000000003</v>
      </c>
      <c r="U1842">
        <v>1E-3</v>
      </c>
      <c r="V1842">
        <v>0.20200000000000001</v>
      </c>
      <c r="W1842">
        <v>12.743</v>
      </c>
      <c r="X1842">
        <v>3.3000000000000002E-2</v>
      </c>
      <c r="Y1842">
        <v>0.247</v>
      </c>
    </row>
    <row r="1843" spans="1:25" x14ac:dyDescent="0.3">
      <c r="A1843" t="s">
        <v>7310</v>
      </c>
      <c r="B1843" t="s">
        <v>7311</v>
      </c>
      <c r="C1843" t="s">
        <v>7312</v>
      </c>
      <c r="D1843" s="1" t="str">
        <f t="shared" ref="D1843:D1906" si="185">HYPERLINK("http://geochem.nrcan.gc.ca/cdogs/content/bdl/bdl211191_e.htm", "21:1191")</f>
        <v>21:1191</v>
      </c>
      <c r="E1843" s="1" t="str">
        <f t="shared" si="182"/>
        <v>21:0387</v>
      </c>
      <c r="F1843" t="s">
        <v>3451</v>
      </c>
      <c r="G1843" t="s">
        <v>7313</v>
      </c>
      <c r="I1843">
        <v>65.953692799999999</v>
      </c>
      <c r="J1843">
        <v>-89.283281700000003</v>
      </c>
      <c r="K1843" s="1" t="str">
        <f t="shared" ref="K1843:K1874" si="186">HYPERLINK("http://geochem.nrcan.gc.ca/cdogs/content/kwd/kwd020044_e.htm", "Till")</f>
        <v>Till</v>
      </c>
      <c r="L1843" s="1" t="str">
        <f t="shared" si="184"/>
        <v>Grain Mount: 0.25 – 0.50 mm (carbon coated)</v>
      </c>
      <c r="M1843">
        <v>1</v>
      </c>
      <c r="N1843">
        <v>40.737000000000002</v>
      </c>
      <c r="O1843">
        <v>7.0000000000000001E-3</v>
      </c>
      <c r="P1843">
        <v>1E-3</v>
      </c>
      <c r="R1843">
        <v>2E-3</v>
      </c>
      <c r="T1843">
        <v>49.695999999999998</v>
      </c>
      <c r="U1843">
        <v>1E-3</v>
      </c>
      <c r="V1843">
        <v>0.14199999999999999</v>
      </c>
      <c r="W1843">
        <v>8.3040000000000003</v>
      </c>
      <c r="X1843">
        <v>2.8000000000000001E-2</v>
      </c>
      <c r="Y1843">
        <v>0.50800000000000001</v>
      </c>
    </row>
    <row r="1844" spans="1:25" x14ac:dyDescent="0.3">
      <c r="A1844" t="s">
        <v>7314</v>
      </c>
      <c r="B1844" t="s">
        <v>7315</v>
      </c>
      <c r="C1844" t="s">
        <v>7316</v>
      </c>
      <c r="D1844" s="1" t="str">
        <f t="shared" si="185"/>
        <v>21:1191</v>
      </c>
      <c r="E1844" s="1" t="str">
        <f t="shared" si="182"/>
        <v>21:0387</v>
      </c>
      <c r="F1844" t="s">
        <v>3451</v>
      </c>
      <c r="G1844" t="s">
        <v>7317</v>
      </c>
      <c r="I1844">
        <v>65.953692799999999</v>
      </c>
      <c r="J1844">
        <v>-89.283281700000003</v>
      </c>
      <c r="K1844" s="1" t="str">
        <f t="shared" si="186"/>
        <v>Till</v>
      </c>
      <c r="L1844" s="1" t="str">
        <f t="shared" si="184"/>
        <v>Grain Mount: 0.25 – 0.50 mm (carbon coated)</v>
      </c>
      <c r="M1844">
        <v>1</v>
      </c>
      <c r="N1844">
        <v>40.698</v>
      </c>
      <c r="O1844">
        <v>1E-3</v>
      </c>
      <c r="P1844">
        <v>1E-3</v>
      </c>
      <c r="R1844">
        <v>1E-3</v>
      </c>
      <c r="T1844">
        <v>49.146000000000001</v>
      </c>
      <c r="U1844">
        <v>5.0000000000000001E-3</v>
      </c>
      <c r="V1844">
        <v>0.16800000000000001</v>
      </c>
      <c r="W1844">
        <v>9.3729999999999993</v>
      </c>
      <c r="X1844">
        <v>2.1000000000000001E-2</v>
      </c>
      <c r="Y1844">
        <v>0.48499999999999999</v>
      </c>
    </row>
    <row r="1845" spans="1:25" x14ac:dyDescent="0.3">
      <c r="A1845" t="s">
        <v>7318</v>
      </c>
      <c r="B1845" t="s">
        <v>7319</v>
      </c>
      <c r="C1845" t="s">
        <v>7320</v>
      </c>
      <c r="D1845" s="1" t="str">
        <f t="shared" si="185"/>
        <v>21:1191</v>
      </c>
      <c r="E1845" s="1" t="str">
        <f t="shared" si="182"/>
        <v>21:0387</v>
      </c>
      <c r="F1845" t="s">
        <v>3451</v>
      </c>
      <c r="G1845" t="s">
        <v>7321</v>
      </c>
      <c r="I1845">
        <v>65.953692799999999</v>
      </c>
      <c r="J1845">
        <v>-89.283281700000003</v>
      </c>
      <c r="K1845" s="1" t="str">
        <f t="shared" si="186"/>
        <v>Till</v>
      </c>
      <c r="L1845" s="1" t="str">
        <f t="shared" si="184"/>
        <v>Grain Mount: 0.25 – 0.50 mm (carbon coated)</v>
      </c>
      <c r="M1845">
        <v>1</v>
      </c>
      <c r="N1845">
        <v>40.966999999999999</v>
      </c>
      <c r="O1845">
        <v>4.0000000000000001E-3</v>
      </c>
      <c r="P1845">
        <v>1E-3</v>
      </c>
      <c r="R1845">
        <v>1E-3</v>
      </c>
      <c r="T1845">
        <v>49.07</v>
      </c>
      <c r="U1845">
        <v>2E-3</v>
      </c>
      <c r="V1845">
        <v>0.14599999999999999</v>
      </c>
      <c r="W1845">
        <v>9.4819999999999993</v>
      </c>
      <c r="X1845">
        <v>8.0000000000000002E-3</v>
      </c>
      <c r="Y1845">
        <v>0.39200000000000002</v>
      </c>
    </row>
    <row r="1846" spans="1:25" x14ac:dyDescent="0.3">
      <c r="A1846" t="s">
        <v>7322</v>
      </c>
      <c r="B1846" t="s">
        <v>7323</v>
      </c>
      <c r="C1846" t="s">
        <v>7324</v>
      </c>
      <c r="D1846" s="1" t="str">
        <f t="shared" si="185"/>
        <v>21:1191</v>
      </c>
      <c r="E1846" s="1" t="str">
        <f t="shared" si="182"/>
        <v>21:0387</v>
      </c>
      <c r="F1846" t="s">
        <v>3451</v>
      </c>
      <c r="G1846" t="s">
        <v>7325</v>
      </c>
      <c r="I1846">
        <v>65.953692799999999</v>
      </c>
      <c r="J1846">
        <v>-89.283281700000003</v>
      </c>
      <c r="K1846" s="1" t="str">
        <f t="shared" si="186"/>
        <v>Till</v>
      </c>
      <c r="L1846" s="1" t="str">
        <f t="shared" si="184"/>
        <v>Grain Mount: 0.25 – 0.50 mm (carbon coated)</v>
      </c>
      <c r="M1846">
        <v>1</v>
      </c>
      <c r="N1846">
        <v>39.860999999999997</v>
      </c>
      <c r="O1846">
        <v>1E-3</v>
      </c>
      <c r="P1846">
        <v>1E-3</v>
      </c>
      <c r="R1846">
        <v>1E-3</v>
      </c>
      <c r="T1846">
        <v>46.076999999999998</v>
      </c>
      <c r="U1846">
        <v>1E-3</v>
      </c>
      <c r="V1846">
        <v>0.23799999999999999</v>
      </c>
      <c r="W1846">
        <v>13.412000000000001</v>
      </c>
      <c r="X1846">
        <v>1.9E-2</v>
      </c>
      <c r="Y1846">
        <v>0.222</v>
      </c>
    </row>
    <row r="1847" spans="1:25" x14ac:dyDescent="0.3">
      <c r="A1847" t="s">
        <v>7326</v>
      </c>
      <c r="B1847" t="s">
        <v>7327</v>
      </c>
      <c r="C1847" t="s">
        <v>7328</v>
      </c>
      <c r="D1847" s="1" t="str">
        <f t="shared" si="185"/>
        <v>21:1191</v>
      </c>
      <c r="E1847" s="1" t="str">
        <f t="shared" ref="E1847:E1874" si="187">HYPERLINK("http://geochem.nrcan.gc.ca/cdogs/content/svy/svy210387_e.htm", "21:0387")</f>
        <v>21:0387</v>
      </c>
      <c r="F1847" t="s">
        <v>3451</v>
      </c>
      <c r="G1847" t="s">
        <v>7329</v>
      </c>
      <c r="I1847">
        <v>65.953692799999999</v>
      </c>
      <c r="J1847">
        <v>-89.283281700000003</v>
      </c>
      <c r="K1847" s="1" t="str">
        <f t="shared" si="186"/>
        <v>Till</v>
      </c>
      <c r="L1847" s="1" t="str">
        <f t="shared" si="184"/>
        <v>Grain Mount: 0.25 – 0.50 mm (carbon coated)</v>
      </c>
      <c r="M1847">
        <v>1</v>
      </c>
      <c r="N1847">
        <v>40.700000000000003</v>
      </c>
      <c r="O1847">
        <v>1E-3</v>
      </c>
      <c r="P1847">
        <v>1E-3</v>
      </c>
      <c r="R1847">
        <v>5.0000000000000001E-3</v>
      </c>
      <c r="T1847">
        <v>48.475000000000001</v>
      </c>
      <c r="U1847">
        <v>1E-3</v>
      </c>
      <c r="V1847">
        <v>0.36199999999999999</v>
      </c>
      <c r="W1847">
        <v>10.295</v>
      </c>
      <c r="X1847">
        <v>3.3000000000000002E-2</v>
      </c>
      <c r="Y1847">
        <v>0.157</v>
      </c>
    </row>
    <row r="1848" spans="1:25" x14ac:dyDescent="0.3">
      <c r="A1848" t="s">
        <v>7330</v>
      </c>
      <c r="B1848" t="s">
        <v>7331</v>
      </c>
      <c r="C1848" t="s">
        <v>7332</v>
      </c>
      <c r="D1848" s="1" t="str">
        <f t="shared" si="185"/>
        <v>21:1191</v>
      </c>
      <c r="E1848" s="1" t="str">
        <f t="shared" si="187"/>
        <v>21:0387</v>
      </c>
      <c r="F1848" t="s">
        <v>3480</v>
      </c>
      <c r="G1848" t="s">
        <v>7333</v>
      </c>
      <c r="I1848">
        <v>66.072289100000006</v>
      </c>
      <c r="J1848">
        <v>-89.047966700000003</v>
      </c>
      <c r="K1848" s="1" t="str">
        <f t="shared" si="186"/>
        <v>Till</v>
      </c>
      <c r="L1848" s="1" t="str">
        <f t="shared" si="184"/>
        <v>Grain Mount: 0.25 – 0.50 mm (carbon coated)</v>
      </c>
      <c r="M1848">
        <v>1</v>
      </c>
      <c r="N1848">
        <v>40.722000000000001</v>
      </c>
      <c r="O1848">
        <v>3.0000000000000001E-3</v>
      </c>
      <c r="P1848">
        <v>1E-3</v>
      </c>
      <c r="R1848">
        <v>3.0000000000000001E-3</v>
      </c>
      <c r="T1848">
        <v>47.683</v>
      </c>
      <c r="U1848">
        <v>1E-3</v>
      </c>
      <c r="V1848">
        <v>0.16800000000000001</v>
      </c>
      <c r="W1848">
        <v>11.004</v>
      </c>
      <c r="X1848">
        <v>2.3E-2</v>
      </c>
      <c r="Y1848">
        <v>0.46800000000000003</v>
      </c>
    </row>
    <row r="1849" spans="1:25" x14ac:dyDescent="0.3">
      <c r="A1849" t="s">
        <v>7334</v>
      </c>
      <c r="B1849" t="s">
        <v>7335</v>
      </c>
      <c r="C1849" t="s">
        <v>7336</v>
      </c>
      <c r="D1849" s="1" t="str">
        <f t="shared" si="185"/>
        <v>21:1191</v>
      </c>
      <c r="E1849" s="1" t="str">
        <f t="shared" si="187"/>
        <v>21:0387</v>
      </c>
      <c r="F1849" t="s">
        <v>3480</v>
      </c>
      <c r="G1849" t="s">
        <v>7337</v>
      </c>
      <c r="I1849">
        <v>66.072289100000006</v>
      </c>
      <c r="J1849">
        <v>-89.047966700000003</v>
      </c>
      <c r="K1849" s="1" t="str">
        <f t="shared" si="186"/>
        <v>Till</v>
      </c>
      <c r="L1849" s="1" t="str">
        <f t="shared" si="184"/>
        <v>Grain Mount: 0.25 – 0.50 mm (carbon coated)</v>
      </c>
      <c r="M1849">
        <v>1</v>
      </c>
      <c r="N1849">
        <v>41.238</v>
      </c>
      <c r="O1849">
        <v>1E-3</v>
      </c>
      <c r="P1849">
        <v>1E-3</v>
      </c>
      <c r="R1849">
        <v>1E-3</v>
      </c>
      <c r="T1849">
        <v>49.585999999999999</v>
      </c>
      <c r="U1849">
        <v>1E-3</v>
      </c>
      <c r="V1849">
        <v>0.129</v>
      </c>
      <c r="W1849">
        <v>8.4740000000000002</v>
      </c>
      <c r="X1849">
        <v>1.9E-2</v>
      </c>
      <c r="Y1849">
        <v>0.46200000000000002</v>
      </c>
    </row>
    <row r="1850" spans="1:25" x14ac:dyDescent="0.3">
      <c r="A1850" t="s">
        <v>7338</v>
      </c>
      <c r="B1850" t="s">
        <v>7339</v>
      </c>
      <c r="C1850" t="s">
        <v>7340</v>
      </c>
      <c r="D1850" s="1" t="str">
        <f t="shared" si="185"/>
        <v>21:1191</v>
      </c>
      <c r="E1850" s="1" t="str">
        <f t="shared" si="187"/>
        <v>21:0387</v>
      </c>
      <c r="F1850" t="s">
        <v>3480</v>
      </c>
      <c r="G1850" t="s">
        <v>7341</v>
      </c>
      <c r="I1850">
        <v>66.072289100000006</v>
      </c>
      <c r="J1850">
        <v>-89.047966700000003</v>
      </c>
      <c r="K1850" s="1" t="str">
        <f t="shared" si="186"/>
        <v>Till</v>
      </c>
      <c r="L1850" s="1" t="str">
        <f t="shared" si="184"/>
        <v>Grain Mount: 0.25 – 0.50 mm (carbon coated)</v>
      </c>
      <c r="M1850">
        <v>1</v>
      </c>
      <c r="N1850">
        <v>41.143999999999998</v>
      </c>
      <c r="O1850">
        <v>1E-3</v>
      </c>
      <c r="P1850">
        <v>1E-3</v>
      </c>
      <c r="R1850">
        <v>3.0000000000000001E-3</v>
      </c>
      <c r="T1850">
        <v>50.298000000000002</v>
      </c>
      <c r="U1850">
        <v>1E-3</v>
      </c>
      <c r="V1850">
        <v>0.16600000000000001</v>
      </c>
      <c r="W1850">
        <v>7.3280000000000003</v>
      </c>
      <c r="X1850">
        <v>2.7E-2</v>
      </c>
      <c r="Y1850">
        <v>0.48899999999999999</v>
      </c>
    </row>
    <row r="1851" spans="1:25" x14ac:dyDescent="0.3">
      <c r="A1851" t="s">
        <v>7342</v>
      </c>
      <c r="B1851" t="s">
        <v>7343</v>
      </c>
      <c r="C1851" t="s">
        <v>7344</v>
      </c>
      <c r="D1851" s="1" t="str">
        <f t="shared" si="185"/>
        <v>21:1191</v>
      </c>
      <c r="E1851" s="1" t="str">
        <f t="shared" si="187"/>
        <v>21:0387</v>
      </c>
      <c r="F1851" t="s">
        <v>3480</v>
      </c>
      <c r="G1851" t="s">
        <v>7345</v>
      </c>
      <c r="I1851">
        <v>66.072289100000006</v>
      </c>
      <c r="J1851">
        <v>-89.047966700000003</v>
      </c>
      <c r="K1851" s="1" t="str">
        <f t="shared" si="186"/>
        <v>Till</v>
      </c>
      <c r="L1851" s="1" t="str">
        <f t="shared" si="184"/>
        <v>Grain Mount: 0.25 – 0.50 mm (carbon coated)</v>
      </c>
      <c r="M1851">
        <v>1</v>
      </c>
      <c r="N1851">
        <v>41.161000000000001</v>
      </c>
      <c r="O1851">
        <v>8.0000000000000002E-3</v>
      </c>
      <c r="P1851">
        <v>1E-3</v>
      </c>
      <c r="R1851">
        <v>1E-3</v>
      </c>
      <c r="T1851">
        <v>49.826999999999998</v>
      </c>
      <c r="U1851">
        <v>3.0000000000000001E-3</v>
      </c>
      <c r="V1851">
        <v>0.115</v>
      </c>
      <c r="W1851">
        <v>8.2129999999999992</v>
      </c>
      <c r="X1851">
        <v>1.7000000000000001E-2</v>
      </c>
      <c r="Y1851">
        <v>0.44500000000000001</v>
      </c>
    </row>
    <row r="1852" spans="1:25" x14ac:dyDescent="0.3">
      <c r="A1852" t="s">
        <v>7346</v>
      </c>
      <c r="B1852" t="s">
        <v>7347</v>
      </c>
      <c r="C1852" t="s">
        <v>7348</v>
      </c>
      <c r="D1852" s="1" t="str">
        <f t="shared" si="185"/>
        <v>21:1191</v>
      </c>
      <c r="E1852" s="1" t="str">
        <f t="shared" si="187"/>
        <v>21:0387</v>
      </c>
      <c r="F1852" t="s">
        <v>3480</v>
      </c>
      <c r="G1852" t="s">
        <v>7349</v>
      </c>
      <c r="I1852">
        <v>66.072289100000006</v>
      </c>
      <c r="J1852">
        <v>-89.047966700000003</v>
      </c>
      <c r="K1852" s="1" t="str">
        <f t="shared" si="186"/>
        <v>Till</v>
      </c>
      <c r="L1852" s="1" t="str">
        <f t="shared" si="184"/>
        <v>Grain Mount: 0.25 – 0.50 mm (carbon coated)</v>
      </c>
      <c r="M1852">
        <v>1</v>
      </c>
      <c r="N1852">
        <v>41.067</v>
      </c>
      <c r="O1852">
        <v>1E-3</v>
      </c>
      <c r="P1852">
        <v>1E-3</v>
      </c>
      <c r="R1852">
        <v>1E-3</v>
      </c>
      <c r="T1852">
        <v>49.83</v>
      </c>
      <c r="U1852">
        <v>2E-3</v>
      </c>
      <c r="V1852">
        <v>0.13800000000000001</v>
      </c>
      <c r="W1852">
        <v>8.4830000000000005</v>
      </c>
      <c r="X1852">
        <v>1.4E-2</v>
      </c>
      <c r="Y1852">
        <v>0.434</v>
      </c>
    </row>
    <row r="1853" spans="1:25" x14ac:dyDescent="0.3">
      <c r="A1853" t="s">
        <v>7350</v>
      </c>
      <c r="B1853" t="s">
        <v>7351</v>
      </c>
      <c r="C1853" t="s">
        <v>7352</v>
      </c>
      <c r="D1853" s="1" t="str">
        <f t="shared" si="185"/>
        <v>21:1191</v>
      </c>
      <c r="E1853" s="1" t="str">
        <f t="shared" si="187"/>
        <v>21:0387</v>
      </c>
      <c r="F1853" t="s">
        <v>3480</v>
      </c>
      <c r="G1853" t="s">
        <v>7353</v>
      </c>
      <c r="I1853">
        <v>66.072289100000006</v>
      </c>
      <c r="J1853">
        <v>-89.047966700000003</v>
      </c>
      <c r="K1853" s="1" t="str">
        <f t="shared" si="186"/>
        <v>Till</v>
      </c>
      <c r="L1853" s="1" t="str">
        <f t="shared" si="184"/>
        <v>Grain Mount: 0.25 – 0.50 mm (carbon coated)</v>
      </c>
      <c r="M1853">
        <v>1</v>
      </c>
      <c r="N1853">
        <v>41.061999999999998</v>
      </c>
      <c r="O1853">
        <v>1E-3</v>
      </c>
      <c r="P1853">
        <v>1E-3</v>
      </c>
      <c r="R1853">
        <v>1E-3</v>
      </c>
      <c r="T1853">
        <v>50.140999999999998</v>
      </c>
      <c r="U1853">
        <v>2E-3</v>
      </c>
      <c r="V1853">
        <v>0.125</v>
      </c>
      <c r="W1853">
        <v>8.2370000000000001</v>
      </c>
      <c r="X1853">
        <v>0.02</v>
      </c>
      <c r="Y1853">
        <v>0.46200000000000002</v>
      </c>
    </row>
    <row r="1854" spans="1:25" x14ac:dyDescent="0.3">
      <c r="A1854" t="s">
        <v>7354</v>
      </c>
      <c r="B1854" t="s">
        <v>7355</v>
      </c>
      <c r="C1854" t="s">
        <v>7356</v>
      </c>
      <c r="D1854" s="1" t="str">
        <f t="shared" si="185"/>
        <v>21:1191</v>
      </c>
      <c r="E1854" s="1" t="str">
        <f t="shared" si="187"/>
        <v>21:0387</v>
      </c>
      <c r="F1854" t="s">
        <v>3480</v>
      </c>
      <c r="G1854" t="s">
        <v>7357</v>
      </c>
      <c r="I1854">
        <v>66.072289100000006</v>
      </c>
      <c r="J1854">
        <v>-89.047966700000003</v>
      </c>
      <c r="K1854" s="1" t="str">
        <f t="shared" si="186"/>
        <v>Till</v>
      </c>
      <c r="L1854" s="1" t="str">
        <f t="shared" si="184"/>
        <v>Grain Mount: 0.25 – 0.50 mm (carbon coated)</v>
      </c>
      <c r="M1854">
        <v>1</v>
      </c>
      <c r="N1854">
        <v>40.853000000000002</v>
      </c>
      <c r="O1854">
        <v>1E-3</v>
      </c>
      <c r="P1854">
        <v>1E-3</v>
      </c>
      <c r="R1854">
        <v>7.0000000000000001E-3</v>
      </c>
      <c r="T1854">
        <v>48.965000000000003</v>
      </c>
      <c r="U1854">
        <v>1E-3</v>
      </c>
      <c r="V1854">
        <v>0.14399999999999999</v>
      </c>
      <c r="W1854">
        <v>9.6720000000000006</v>
      </c>
      <c r="X1854">
        <v>2.1000000000000001E-2</v>
      </c>
      <c r="Y1854">
        <v>0.442</v>
      </c>
    </row>
    <row r="1855" spans="1:25" x14ac:dyDescent="0.3">
      <c r="A1855" t="s">
        <v>7358</v>
      </c>
      <c r="B1855" t="s">
        <v>7359</v>
      </c>
      <c r="C1855" t="s">
        <v>7360</v>
      </c>
      <c r="D1855" s="1" t="str">
        <f t="shared" si="185"/>
        <v>21:1191</v>
      </c>
      <c r="E1855" s="1" t="str">
        <f t="shared" si="187"/>
        <v>21:0387</v>
      </c>
      <c r="F1855" t="s">
        <v>3480</v>
      </c>
      <c r="G1855" t="s">
        <v>7361</v>
      </c>
      <c r="I1855">
        <v>66.072289100000006</v>
      </c>
      <c r="J1855">
        <v>-89.047966700000003</v>
      </c>
      <c r="K1855" s="1" t="str">
        <f t="shared" si="186"/>
        <v>Till</v>
      </c>
      <c r="L1855" s="1" t="str">
        <f t="shared" si="184"/>
        <v>Grain Mount: 0.25 – 0.50 mm (carbon coated)</v>
      </c>
      <c r="M1855">
        <v>1</v>
      </c>
      <c r="N1855">
        <v>40.939</v>
      </c>
      <c r="O1855">
        <v>1E-3</v>
      </c>
      <c r="P1855">
        <v>3.0000000000000001E-3</v>
      </c>
      <c r="R1855">
        <v>1E-3</v>
      </c>
      <c r="T1855">
        <v>48.634999999999998</v>
      </c>
      <c r="U1855">
        <v>5.0000000000000001E-3</v>
      </c>
      <c r="V1855">
        <v>0.14899999999999999</v>
      </c>
      <c r="W1855">
        <v>9.718</v>
      </c>
      <c r="X1855">
        <v>2.5999999999999999E-2</v>
      </c>
      <c r="Y1855">
        <v>0.47</v>
      </c>
    </row>
    <row r="1856" spans="1:25" x14ac:dyDescent="0.3">
      <c r="A1856" t="s">
        <v>7362</v>
      </c>
      <c r="B1856" t="s">
        <v>7363</v>
      </c>
      <c r="C1856" t="s">
        <v>7364</v>
      </c>
      <c r="D1856" s="1" t="str">
        <f t="shared" si="185"/>
        <v>21:1191</v>
      </c>
      <c r="E1856" s="1" t="str">
        <f t="shared" si="187"/>
        <v>21:0387</v>
      </c>
      <c r="F1856" t="s">
        <v>3480</v>
      </c>
      <c r="G1856" t="s">
        <v>7365</v>
      </c>
      <c r="I1856">
        <v>66.072289100000006</v>
      </c>
      <c r="J1856">
        <v>-89.047966700000003</v>
      </c>
      <c r="K1856" s="1" t="str">
        <f t="shared" si="186"/>
        <v>Till</v>
      </c>
      <c r="L1856" s="1" t="str">
        <f t="shared" si="184"/>
        <v>Grain Mount: 0.25 – 0.50 mm (carbon coated)</v>
      </c>
      <c r="M1856">
        <v>1</v>
      </c>
      <c r="N1856">
        <v>40.156999999999996</v>
      </c>
      <c r="O1856">
        <v>4.0000000000000001E-3</v>
      </c>
      <c r="P1856">
        <v>1E-3</v>
      </c>
      <c r="R1856">
        <v>3.0000000000000001E-3</v>
      </c>
      <c r="T1856">
        <v>46.515999999999998</v>
      </c>
      <c r="U1856">
        <v>1E-3</v>
      </c>
      <c r="V1856">
        <v>0.26800000000000002</v>
      </c>
      <c r="W1856">
        <v>12.712999999999999</v>
      </c>
      <c r="X1856">
        <v>1.2999999999999999E-2</v>
      </c>
      <c r="Y1856">
        <v>0.35399999999999998</v>
      </c>
    </row>
    <row r="1857" spans="1:25" x14ac:dyDescent="0.3">
      <c r="A1857" t="s">
        <v>7366</v>
      </c>
      <c r="B1857" t="s">
        <v>7367</v>
      </c>
      <c r="C1857" t="s">
        <v>7368</v>
      </c>
      <c r="D1857" s="1" t="str">
        <f t="shared" si="185"/>
        <v>21:1191</v>
      </c>
      <c r="E1857" s="1" t="str">
        <f t="shared" si="187"/>
        <v>21:0387</v>
      </c>
      <c r="F1857" t="s">
        <v>3480</v>
      </c>
      <c r="G1857" t="s">
        <v>7369</v>
      </c>
      <c r="I1857">
        <v>66.072289100000006</v>
      </c>
      <c r="J1857">
        <v>-89.047966700000003</v>
      </c>
      <c r="K1857" s="1" t="str">
        <f t="shared" si="186"/>
        <v>Till</v>
      </c>
      <c r="L1857" s="1" t="str">
        <f t="shared" si="184"/>
        <v>Grain Mount: 0.25 – 0.50 mm (carbon coated)</v>
      </c>
      <c r="M1857">
        <v>1</v>
      </c>
      <c r="N1857">
        <v>40.610999999999997</v>
      </c>
      <c r="O1857">
        <v>0.01</v>
      </c>
      <c r="P1857">
        <v>1E-3</v>
      </c>
      <c r="R1857">
        <v>1E-3</v>
      </c>
      <c r="T1857">
        <v>48.783999999999999</v>
      </c>
      <c r="U1857">
        <v>1E-3</v>
      </c>
      <c r="V1857">
        <v>0.13800000000000001</v>
      </c>
      <c r="W1857">
        <v>9.77</v>
      </c>
      <c r="X1857">
        <v>2.4E-2</v>
      </c>
      <c r="Y1857">
        <v>0.51300000000000001</v>
      </c>
    </row>
    <row r="1858" spans="1:25" x14ac:dyDescent="0.3">
      <c r="A1858" t="s">
        <v>7370</v>
      </c>
      <c r="B1858" t="s">
        <v>7371</v>
      </c>
      <c r="C1858" t="s">
        <v>7372</v>
      </c>
      <c r="D1858" s="1" t="str">
        <f t="shared" si="185"/>
        <v>21:1191</v>
      </c>
      <c r="E1858" s="1" t="str">
        <f t="shared" si="187"/>
        <v>21:0387</v>
      </c>
      <c r="F1858" t="s">
        <v>3480</v>
      </c>
      <c r="G1858" t="s">
        <v>7373</v>
      </c>
      <c r="I1858">
        <v>66.072289100000006</v>
      </c>
      <c r="J1858">
        <v>-89.047966700000003</v>
      </c>
      <c r="K1858" s="1" t="str">
        <f t="shared" si="186"/>
        <v>Till</v>
      </c>
      <c r="L1858" s="1" t="str">
        <f t="shared" si="184"/>
        <v>Grain Mount: 0.25 – 0.50 mm (carbon coated)</v>
      </c>
      <c r="M1858">
        <v>1</v>
      </c>
      <c r="N1858">
        <v>40.996000000000002</v>
      </c>
      <c r="O1858">
        <v>1E-3</v>
      </c>
      <c r="P1858">
        <v>1E-3</v>
      </c>
      <c r="R1858">
        <v>3.0000000000000001E-3</v>
      </c>
      <c r="T1858">
        <v>49.881999999999998</v>
      </c>
      <c r="U1858">
        <v>5.0000000000000001E-3</v>
      </c>
      <c r="V1858">
        <v>0.13800000000000001</v>
      </c>
      <c r="W1858">
        <v>8.5820000000000007</v>
      </c>
      <c r="X1858">
        <v>8.9999999999999993E-3</v>
      </c>
      <c r="Y1858">
        <v>0.45500000000000002</v>
      </c>
    </row>
    <row r="1859" spans="1:25" x14ac:dyDescent="0.3">
      <c r="A1859" t="s">
        <v>7374</v>
      </c>
      <c r="B1859" t="s">
        <v>7375</v>
      </c>
      <c r="C1859" t="s">
        <v>7376</v>
      </c>
      <c r="D1859" s="1" t="str">
        <f t="shared" si="185"/>
        <v>21:1191</v>
      </c>
      <c r="E1859" s="1" t="str">
        <f t="shared" si="187"/>
        <v>21:0387</v>
      </c>
      <c r="F1859" t="s">
        <v>3480</v>
      </c>
      <c r="G1859" t="s">
        <v>7377</v>
      </c>
      <c r="I1859">
        <v>66.072289100000006</v>
      </c>
      <c r="J1859">
        <v>-89.047966700000003</v>
      </c>
      <c r="K1859" s="1" t="str">
        <f t="shared" si="186"/>
        <v>Till</v>
      </c>
      <c r="L1859" s="1" t="str">
        <f t="shared" si="184"/>
        <v>Grain Mount: 0.25 – 0.50 mm (carbon coated)</v>
      </c>
      <c r="M1859">
        <v>1</v>
      </c>
      <c r="N1859">
        <v>41.173000000000002</v>
      </c>
      <c r="O1859">
        <v>4.0000000000000001E-3</v>
      </c>
      <c r="P1859">
        <v>1E-3</v>
      </c>
      <c r="R1859">
        <v>1E-3</v>
      </c>
      <c r="T1859">
        <v>50.134</v>
      </c>
      <c r="U1859">
        <v>1E-3</v>
      </c>
      <c r="V1859">
        <v>0.122</v>
      </c>
      <c r="W1859">
        <v>8.1679999999999993</v>
      </c>
      <c r="X1859">
        <v>1.4E-2</v>
      </c>
      <c r="Y1859">
        <v>0.47699999999999998</v>
      </c>
    </row>
    <row r="1860" spans="1:25" x14ac:dyDescent="0.3">
      <c r="A1860" t="s">
        <v>7378</v>
      </c>
      <c r="B1860" t="s">
        <v>7379</v>
      </c>
      <c r="C1860" t="s">
        <v>7380</v>
      </c>
      <c r="D1860" s="1" t="str">
        <f t="shared" si="185"/>
        <v>21:1191</v>
      </c>
      <c r="E1860" s="1" t="str">
        <f t="shared" si="187"/>
        <v>21:0387</v>
      </c>
      <c r="F1860" t="s">
        <v>3480</v>
      </c>
      <c r="G1860" t="s">
        <v>7381</v>
      </c>
      <c r="I1860">
        <v>66.072289100000006</v>
      </c>
      <c r="J1860">
        <v>-89.047966700000003</v>
      </c>
      <c r="K1860" s="1" t="str">
        <f t="shared" si="186"/>
        <v>Till</v>
      </c>
      <c r="L1860" s="1" t="str">
        <f t="shared" si="184"/>
        <v>Grain Mount: 0.25 – 0.50 mm (carbon coated)</v>
      </c>
      <c r="M1860">
        <v>1</v>
      </c>
      <c r="N1860">
        <v>41.177999999999997</v>
      </c>
      <c r="O1860">
        <v>5.0000000000000001E-3</v>
      </c>
      <c r="P1860">
        <v>1E-3</v>
      </c>
      <c r="R1860">
        <v>1E-3</v>
      </c>
      <c r="T1860">
        <v>50.927999999999997</v>
      </c>
      <c r="U1860">
        <v>1E-3</v>
      </c>
      <c r="V1860">
        <v>0.14499999999999999</v>
      </c>
      <c r="W1860">
        <v>7.2460000000000004</v>
      </c>
      <c r="X1860">
        <v>2.9000000000000001E-2</v>
      </c>
      <c r="Y1860">
        <v>0.47799999999999998</v>
      </c>
    </row>
    <row r="1861" spans="1:25" x14ac:dyDescent="0.3">
      <c r="A1861" t="s">
        <v>7382</v>
      </c>
      <c r="B1861" t="s">
        <v>7383</v>
      </c>
      <c r="C1861" t="s">
        <v>7384</v>
      </c>
      <c r="D1861" s="1" t="str">
        <f t="shared" si="185"/>
        <v>21:1191</v>
      </c>
      <c r="E1861" s="1" t="str">
        <f t="shared" si="187"/>
        <v>21:0387</v>
      </c>
      <c r="F1861" t="s">
        <v>3480</v>
      </c>
      <c r="G1861" t="s">
        <v>7385</v>
      </c>
      <c r="I1861">
        <v>66.072289100000006</v>
      </c>
      <c r="J1861">
        <v>-89.047966700000003</v>
      </c>
      <c r="K1861" s="1" t="str">
        <f t="shared" si="186"/>
        <v>Till</v>
      </c>
      <c r="L1861" s="1" t="str">
        <f t="shared" si="184"/>
        <v>Grain Mount: 0.25 – 0.50 mm (carbon coated)</v>
      </c>
      <c r="M1861">
        <v>1</v>
      </c>
      <c r="N1861">
        <v>40.700000000000003</v>
      </c>
      <c r="O1861">
        <v>1E-3</v>
      </c>
      <c r="P1861">
        <v>1E-3</v>
      </c>
      <c r="R1861">
        <v>1E-3</v>
      </c>
      <c r="T1861">
        <v>48.884999999999998</v>
      </c>
      <c r="U1861">
        <v>4.0000000000000001E-3</v>
      </c>
      <c r="V1861">
        <v>0.151</v>
      </c>
      <c r="W1861">
        <v>9.77</v>
      </c>
      <c r="X1861">
        <v>3.1E-2</v>
      </c>
      <c r="Y1861">
        <v>0.45900000000000002</v>
      </c>
    </row>
    <row r="1862" spans="1:25" x14ac:dyDescent="0.3">
      <c r="A1862" t="s">
        <v>7386</v>
      </c>
      <c r="B1862" t="s">
        <v>7387</v>
      </c>
      <c r="C1862" t="s">
        <v>7388</v>
      </c>
      <c r="D1862" s="1" t="str">
        <f t="shared" si="185"/>
        <v>21:1191</v>
      </c>
      <c r="E1862" s="1" t="str">
        <f t="shared" si="187"/>
        <v>21:0387</v>
      </c>
      <c r="F1862" t="s">
        <v>3480</v>
      </c>
      <c r="G1862" t="s">
        <v>7389</v>
      </c>
      <c r="I1862">
        <v>66.072289100000006</v>
      </c>
      <c r="J1862">
        <v>-89.047966700000003</v>
      </c>
      <c r="K1862" s="1" t="str">
        <f t="shared" si="186"/>
        <v>Till</v>
      </c>
      <c r="L1862" s="1" t="str">
        <f t="shared" si="184"/>
        <v>Grain Mount: 0.25 – 0.50 mm (carbon coated)</v>
      </c>
      <c r="M1862">
        <v>1</v>
      </c>
      <c r="N1862">
        <v>40.71</v>
      </c>
      <c r="O1862">
        <v>1E-3</v>
      </c>
      <c r="P1862">
        <v>1E-3</v>
      </c>
      <c r="R1862">
        <v>1E-3</v>
      </c>
      <c r="T1862">
        <v>47.625</v>
      </c>
      <c r="U1862">
        <v>3.0000000000000001E-3</v>
      </c>
      <c r="V1862">
        <v>0.159</v>
      </c>
      <c r="W1862">
        <v>11.057</v>
      </c>
      <c r="X1862">
        <v>1.6E-2</v>
      </c>
      <c r="Y1862">
        <v>0.438</v>
      </c>
    </row>
    <row r="1863" spans="1:25" x14ac:dyDescent="0.3">
      <c r="A1863" t="s">
        <v>7390</v>
      </c>
      <c r="B1863" t="s">
        <v>7391</v>
      </c>
      <c r="C1863" t="s">
        <v>7392</v>
      </c>
      <c r="D1863" s="1" t="str">
        <f t="shared" si="185"/>
        <v>21:1191</v>
      </c>
      <c r="E1863" s="1" t="str">
        <f t="shared" si="187"/>
        <v>21:0387</v>
      </c>
      <c r="F1863" t="s">
        <v>3480</v>
      </c>
      <c r="G1863" t="s">
        <v>7393</v>
      </c>
      <c r="I1863">
        <v>66.072289100000006</v>
      </c>
      <c r="J1863">
        <v>-89.047966700000003</v>
      </c>
      <c r="K1863" s="1" t="str">
        <f t="shared" si="186"/>
        <v>Till</v>
      </c>
      <c r="L1863" s="1" t="str">
        <f t="shared" si="184"/>
        <v>Grain Mount: 0.25 – 0.50 mm (carbon coated)</v>
      </c>
      <c r="M1863">
        <v>1</v>
      </c>
      <c r="N1863">
        <v>41.179000000000002</v>
      </c>
      <c r="O1863">
        <v>7.0000000000000001E-3</v>
      </c>
      <c r="P1863">
        <v>1E-3</v>
      </c>
      <c r="R1863">
        <v>8.0000000000000002E-3</v>
      </c>
      <c r="T1863">
        <v>49.860999999999997</v>
      </c>
      <c r="U1863">
        <v>1E-3</v>
      </c>
      <c r="V1863">
        <v>0.13700000000000001</v>
      </c>
      <c r="W1863">
        <v>7.9960000000000004</v>
      </c>
      <c r="X1863">
        <v>2.7E-2</v>
      </c>
      <c r="Y1863">
        <v>0.48799999999999999</v>
      </c>
    </row>
    <row r="1864" spans="1:25" x14ac:dyDescent="0.3">
      <c r="A1864" t="s">
        <v>7394</v>
      </c>
      <c r="B1864" t="s">
        <v>7395</v>
      </c>
      <c r="C1864" t="s">
        <v>7396</v>
      </c>
      <c r="D1864" s="1" t="str">
        <f t="shared" si="185"/>
        <v>21:1191</v>
      </c>
      <c r="E1864" s="1" t="str">
        <f t="shared" si="187"/>
        <v>21:0387</v>
      </c>
      <c r="F1864" t="s">
        <v>3480</v>
      </c>
      <c r="G1864" t="s">
        <v>7397</v>
      </c>
      <c r="I1864">
        <v>66.072289100000006</v>
      </c>
      <c r="J1864">
        <v>-89.047966700000003</v>
      </c>
      <c r="K1864" s="1" t="str">
        <f t="shared" si="186"/>
        <v>Till</v>
      </c>
      <c r="L1864" s="1" t="str">
        <f t="shared" si="184"/>
        <v>Grain Mount: 0.25 – 0.50 mm (carbon coated)</v>
      </c>
      <c r="M1864">
        <v>1</v>
      </c>
      <c r="N1864">
        <v>41.26</v>
      </c>
      <c r="O1864">
        <v>2E-3</v>
      </c>
      <c r="P1864">
        <v>1E-3</v>
      </c>
      <c r="R1864">
        <v>2E-3</v>
      </c>
      <c r="T1864">
        <v>49.158999999999999</v>
      </c>
      <c r="U1864">
        <v>1E-3</v>
      </c>
      <c r="V1864">
        <v>0.13600000000000001</v>
      </c>
      <c r="W1864">
        <v>9.2720000000000002</v>
      </c>
      <c r="X1864">
        <v>0.02</v>
      </c>
      <c r="Y1864">
        <v>0.48499999999999999</v>
      </c>
    </row>
    <row r="1865" spans="1:25" x14ac:dyDescent="0.3">
      <c r="A1865" t="s">
        <v>7398</v>
      </c>
      <c r="B1865" t="s">
        <v>7399</v>
      </c>
      <c r="C1865" t="s">
        <v>7400</v>
      </c>
      <c r="D1865" s="1" t="str">
        <f t="shared" si="185"/>
        <v>21:1191</v>
      </c>
      <c r="E1865" s="1" t="str">
        <f t="shared" si="187"/>
        <v>21:0387</v>
      </c>
      <c r="F1865" t="s">
        <v>3480</v>
      </c>
      <c r="G1865" t="s">
        <v>7401</v>
      </c>
      <c r="I1865">
        <v>66.072289100000006</v>
      </c>
      <c r="J1865">
        <v>-89.047966700000003</v>
      </c>
      <c r="K1865" s="1" t="str">
        <f t="shared" si="186"/>
        <v>Till</v>
      </c>
      <c r="L1865" s="1" t="str">
        <f t="shared" si="184"/>
        <v>Grain Mount: 0.25 – 0.50 mm (carbon coated)</v>
      </c>
      <c r="M1865">
        <v>1</v>
      </c>
      <c r="N1865">
        <v>40.908000000000001</v>
      </c>
      <c r="O1865">
        <v>1E-3</v>
      </c>
      <c r="P1865">
        <v>1E-3</v>
      </c>
      <c r="R1865">
        <v>1E-3</v>
      </c>
      <c r="T1865">
        <v>49.774000000000001</v>
      </c>
      <c r="U1865">
        <v>1E-3</v>
      </c>
      <c r="V1865">
        <v>0.129</v>
      </c>
      <c r="W1865">
        <v>8.4380000000000006</v>
      </c>
      <c r="X1865">
        <v>1.4999999999999999E-2</v>
      </c>
      <c r="Y1865">
        <v>0.432</v>
      </c>
    </row>
    <row r="1866" spans="1:25" x14ac:dyDescent="0.3">
      <c r="A1866" t="s">
        <v>7402</v>
      </c>
      <c r="B1866" t="s">
        <v>7403</v>
      </c>
      <c r="C1866" t="s">
        <v>7404</v>
      </c>
      <c r="D1866" s="1" t="str">
        <f t="shared" si="185"/>
        <v>21:1191</v>
      </c>
      <c r="E1866" s="1" t="str">
        <f t="shared" si="187"/>
        <v>21:0387</v>
      </c>
      <c r="F1866" t="s">
        <v>3480</v>
      </c>
      <c r="G1866" t="s">
        <v>7405</v>
      </c>
      <c r="I1866">
        <v>66.072289100000006</v>
      </c>
      <c r="J1866">
        <v>-89.047966700000003</v>
      </c>
      <c r="K1866" s="1" t="str">
        <f t="shared" si="186"/>
        <v>Till</v>
      </c>
      <c r="L1866" s="1" t="str">
        <f t="shared" si="184"/>
        <v>Grain Mount: 0.25 – 0.50 mm (carbon coated)</v>
      </c>
      <c r="M1866">
        <v>1</v>
      </c>
      <c r="N1866">
        <v>40.381</v>
      </c>
      <c r="O1866">
        <v>1E-3</v>
      </c>
      <c r="P1866">
        <v>1E-3</v>
      </c>
      <c r="R1866">
        <v>1E-3</v>
      </c>
      <c r="T1866">
        <v>48.023000000000003</v>
      </c>
      <c r="U1866">
        <v>3.0000000000000001E-3</v>
      </c>
      <c r="V1866">
        <v>0.14599999999999999</v>
      </c>
      <c r="W1866">
        <v>10.122</v>
      </c>
      <c r="X1866">
        <v>2.3E-2</v>
      </c>
      <c r="Y1866">
        <v>0.45800000000000002</v>
      </c>
    </row>
    <row r="1867" spans="1:25" x14ac:dyDescent="0.3">
      <c r="A1867" t="s">
        <v>7406</v>
      </c>
      <c r="B1867" t="s">
        <v>7407</v>
      </c>
      <c r="C1867" t="s">
        <v>7408</v>
      </c>
      <c r="D1867" s="1" t="str">
        <f t="shared" si="185"/>
        <v>21:1191</v>
      </c>
      <c r="E1867" s="1" t="str">
        <f t="shared" si="187"/>
        <v>21:0387</v>
      </c>
      <c r="F1867" t="s">
        <v>3480</v>
      </c>
      <c r="G1867" t="s">
        <v>7409</v>
      </c>
      <c r="I1867">
        <v>66.072289100000006</v>
      </c>
      <c r="J1867">
        <v>-89.047966700000003</v>
      </c>
      <c r="K1867" s="1" t="str">
        <f t="shared" si="186"/>
        <v>Till</v>
      </c>
      <c r="L1867" s="1" t="str">
        <f t="shared" si="184"/>
        <v>Grain Mount: 0.25 – 0.50 mm (carbon coated)</v>
      </c>
      <c r="M1867">
        <v>1</v>
      </c>
      <c r="N1867">
        <v>40.709000000000003</v>
      </c>
      <c r="O1867">
        <v>1E-3</v>
      </c>
      <c r="P1867">
        <v>1E-3</v>
      </c>
      <c r="R1867">
        <v>3.0000000000000001E-3</v>
      </c>
      <c r="T1867">
        <v>48.725000000000001</v>
      </c>
      <c r="U1867">
        <v>1E-3</v>
      </c>
      <c r="V1867">
        <v>0.15</v>
      </c>
      <c r="W1867">
        <v>9.5299999999999994</v>
      </c>
      <c r="X1867">
        <v>1.9E-2</v>
      </c>
      <c r="Y1867">
        <v>0.44900000000000001</v>
      </c>
    </row>
    <row r="1868" spans="1:25" x14ac:dyDescent="0.3">
      <c r="A1868" t="s">
        <v>7410</v>
      </c>
      <c r="B1868" t="s">
        <v>7411</v>
      </c>
      <c r="C1868" t="s">
        <v>7412</v>
      </c>
      <c r="D1868" s="1" t="str">
        <f t="shared" si="185"/>
        <v>21:1191</v>
      </c>
      <c r="E1868" s="1" t="str">
        <f t="shared" si="187"/>
        <v>21:0387</v>
      </c>
      <c r="F1868" t="s">
        <v>3480</v>
      </c>
      <c r="G1868" t="s">
        <v>7413</v>
      </c>
      <c r="I1868">
        <v>66.072289100000006</v>
      </c>
      <c r="J1868">
        <v>-89.047966700000003</v>
      </c>
      <c r="K1868" s="1" t="str">
        <f t="shared" si="186"/>
        <v>Till</v>
      </c>
      <c r="L1868" s="1" t="str">
        <f t="shared" si="184"/>
        <v>Grain Mount: 0.25 – 0.50 mm (carbon coated)</v>
      </c>
      <c r="M1868">
        <v>1</v>
      </c>
      <c r="N1868">
        <v>40.844000000000001</v>
      </c>
      <c r="O1868">
        <v>1E-3</v>
      </c>
      <c r="P1868">
        <v>1E-3</v>
      </c>
      <c r="R1868">
        <v>1E-3</v>
      </c>
      <c r="T1868">
        <v>48.706000000000003</v>
      </c>
      <c r="U1868">
        <v>1E-3</v>
      </c>
      <c r="V1868">
        <v>0.14899999999999999</v>
      </c>
      <c r="W1868">
        <v>9.4309999999999992</v>
      </c>
      <c r="X1868">
        <v>2.5000000000000001E-2</v>
      </c>
      <c r="Y1868">
        <v>0.41399999999999998</v>
      </c>
    </row>
    <row r="1869" spans="1:25" x14ac:dyDescent="0.3">
      <c r="A1869" t="s">
        <v>7414</v>
      </c>
      <c r="B1869" t="s">
        <v>7415</v>
      </c>
      <c r="C1869" t="s">
        <v>7416</v>
      </c>
      <c r="D1869" s="1" t="str">
        <f t="shared" si="185"/>
        <v>21:1191</v>
      </c>
      <c r="E1869" s="1" t="str">
        <f t="shared" si="187"/>
        <v>21:0387</v>
      </c>
      <c r="F1869" t="s">
        <v>3480</v>
      </c>
      <c r="G1869" t="s">
        <v>7417</v>
      </c>
      <c r="I1869">
        <v>66.072289100000006</v>
      </c>
      <c r="J1869">
        <v>-89.047966700000003</v>
      </c>
      <c r="K1869" s="1" t="str">
        <f t="shared" si="186"/>
        <v>Till</v>
      </c>
      <c r="L1869" s="1" t="str">
        <f t="shared" ref="L1869:L1874" si="188">HYPERLINK("http://geochem.nrcan.gc.ca/cdogs/content/kwd/kwd080108_e.htm", "Grain Mount: 0.50 – 1.00 mm (carbon coated)")</f>
        <v>Grain Mount: 0.50 – 1.00 mm (carbon coated)</v>
      </c>
      <c r="M1869">
        <v>1</v>
      </c>
      <c r="N1869">
        <v>40.707999999999998</v>
      </c>
      <c r="O1869">
        <v>6.0000000000000001E-3</v>
      </c>
      <c r="P1869">
        <v>1E-3</v>
      </c>
      <c r="R1869">
        <v>1E-3</v>
      </c>
      <c r="T1869">
        <v>48.183999999999997</v>
      </c>
      <c r="U1869">
        <v>2E-3</v>
      </c>
      <c r="V1869">
        <v>0.161</v>
      </c>
      <c r="W1869">
        <v>10.555</v>
      </c>
      <c r="X1869">
        <v>2.1999999999999999E-2</v>
      </c>
      <c r="Y1869">
        <v>0.53400000000000003</v>
      </c>
    </row>
    <row r="1870" spans="1:25" x14ac:dyDescent="0.3">
      <c r="A1870" t="s">
        <v>7418</v>
      </c>
      <c r="B1870" t="s">
        <v>7419</v>
      </c>
      <c r="C1870" t="s">
        <v>7420</v>
      </c>
      <c r="D1870" s="1" t="str">
        <f t="shared" si="185"/>
        <v>21:1191</v>
      </c>
      <c r="E1870" s="1" t="str">
        <f t="shared" si="187"/>
        <v>21:0387</v>
      </c>
      <c r="F1870" t="s">
        <v>3480</v>
      </c>
      <c r="G1870" t="s">
        <v>7421</v>
      </c>
      <c r="I1870">
        <v>66.072289100000006</v>
      </c>
      <c r="J1870">
        <v>-89.047966700000003</v>
      </c>
      <c r="K1870" s="1" t="str">
        <f t="shared" si="186"/>
        <v>Till</v>
      </c>
      <c r="L1870" s="1" t="str">
        <f t="shared" si="188"/>
        <v>Grain Mount: 0.50 – 1.00 mm (carbon coated)</v>
      </c>
      <c r="M1870">
        <v>1</v>
      </c>
      <c r="N1870">
        <v>41.311999999999998</v>
      </c>
      <c r="O1870">
        <v>8.0000000000000002E-3</v>
      </c>
      <c r="P1870">
        <v>1E-3</v>
      </c>
      <c r="R1870">
        <v>1E-3</v>
      </c>
      <c r="T1870">
        <v>50.03</v>
      </c>
      <c r="U1870">
        <v>2E-3</v>
      </c>
      <c r="V1870">
        <v>0.124</v>
      </c>
      <c r="W1870">
        <v>8.3309999999999995</v>
      </c>
      <c r="X1870">
        <v>0.02</v>
      </c>
      <c r="Y1870">
        <v>0.45400000000000001</v>
      </c>
    </row>
    <row r="1871" spans="1:25" x14ac:dyDescent="0.3">
      <c r="A1871" t="s">
        <v>7422</v>
      </c>
      <c r="B1871" t="s">
        <v>7423</v>
      </c>
      <c r="C1871" t="s">
        <v>7424</v>
      </c>
      <c r="D1871" s="1" t="str">
        <f t="shared" si="185"/>
        <v>21:1191</v>
      </c>
      <c r="E1871" s="1" t="str">
        <f t="shared" si="187"/>
        <v>21:0387</v>
      </c>
      <c r="F1871" t="s">
        <v>3480</v>
      </c>
      <c r="G1871" t="s">
        <v>7425</v>
      </c>
      <c r="I1871">
        <v>66.072289100000006</v>
      </c>
      <c r="J1871">
        <v>-89.047966700000003</v>
      </c>
      <c r="K1871" s="1" t="str">
        <f t="shared" si="186"/>
        <v>Till</v>
      </c>
      <c r="L1871" s="1" t="str">
        <f t="shared" si="188"/>
        <v>Grain Mount: 0.50 – 1.00 mm (carbon coated)</v>
      </c>
      <c r="M1871">
        <v>1</v>
      </c>
      <c r="N1871">
        <v>41.145000000000003</v>
      </c>
      <c r="O1871">
        <v>1E-3</v>
      </c>
      <c r="P1871">
        <v>1E-3</v>
      </c>
      <c r="R1871">
        <v>2E-3</v>
      </c>
      <c r="T1871">
        <v>50.008000000000003</v>
      </c>
      <c r="U1871">
        <v>1E-3</v>
      </c>
      <c r="V1871">
        <v>0.13</v>
      </c>
      <c r="W1871">
        <v>8.4939999999999998</v>
      </c>
      <c r="X1871">
        <v>2.4E-2</v>
      </c>
      <c r="Y1871">
        <v>0.47</v>
      </c>
    </row>
    <row r="1872" spans="1:25" x14ac:dyDescent="0.3">
      <c r="A1872" t="s">
        <v>7426</v>
      </c>
      <c r="B1872" t="s">
        <v>7427</v>
      </c>
      <c r="C1872" t="s">
        <v>7428</v>
      </c>
      <c r="D1872" s="1" t="str">
        <f t="shared" si="185"/>
        <v>21:1191</v>
      </c>
      <c r="E1872" s="1" t="str">
        <f t="shared" si="187"/>
        <v>21:0387</v>
      </c>
      <c r="F1872" t="s">
        <v>3480</v>
      </c>
      <c r="G1872" t="s">
        <v>7429</v>
      </c>
      <c r="I1872">
        <v>66.072289100000006</v>
      </c>
      <c r="J1872">
        <v>-89.047966700000003</v>
      </c>
      <c r="K1872" s="1" t="str">
        <f t="shared" si="186"/>
        <v>Till</v>
      </c>
      <c r="L1872" s="1" t="str">
        <f t="shared" si="188"/>
        <v>Grain Mount: 0.50 – 1.00 mm (carbon coated)</v>
      </c>
      <c r="M1872">
        <v>1</v>
      </c>
      <c r="N1872">
        <v>40.512999999999998</v>
      </c>
      <c r="O1872">
        <v>1E-3</v>
      </c>
      <c r="P1872">
        <v>2E-3</v>
      </c>
      <c r="R1872">
        <v>2E-3</v>
      </c>
      <c r="T1872">
        <v>48.795000000000002</v>
      </c>
      <c r="U1872">
        <v>8.0000000000000002E-3</v>
      </c>
      <c r="V1872">
        <v>0.14699999999999999</v>
      </c>
      <c r="W1872">
        <v>9.8070000000000004</v>
      </c>
      <c r="X1872">
        <v>2.1000000000000001E-2</v>
      </c>
      <c r="Y1872">
        <v>0.48799999999999999</v>
      </c>
    </row>
    <row r="1873" spans="1:25" x14ac:dyDescent="0.3">
      <c r="A1873" t="s">
        <v>7430</v>
      </c>
      <c r="B1873" t="s">
        <v>7431</v>
      </c>
      <c r="C1873" t="s">
        <v>7432</v>
      </c>
      <c r="D1873" s="1" t="str">
        <f t="shared" si="185"/>
        <v>21:1191</v>
      </c>
      <c r="E1873" s="1" t="str">
        <f t="shared" si="187"/>
        <v>21:0387</v>
      </c>
      <c r="F1873" t="s">
        <v>3480</v>
      </c>
      <c r="G1873" t="s">
        <v>7433</v>
      </c>
      <c r="I1873">
        <v>66.072289100000006</v>
      </c>
      <c r="J1873">
        <v>-89.047966700000003</v>
      </c>
      <c r="K1873" s="1" t="str">
        <f t="shared" si="186"/>
        <v>Till</v>
      </c>
      <c r="L1873" s="1" t="str">
        <f t="shared" si="188"/>
        <v>Grain Mount: 0.50 – 1.00 mm (carbon coated)</v>
      </c>
      <c r="M1873">
        <v>1</v>
      </c>
      <c r="N1873">
        <v>41.148000000000003</v>
      </c>
      <c r="O1873">
        <v>0.01</v>
      </c>
      <c r="P1873">
        <v>1E-3</v>
      </c>
      <c r="R1873">
        <v>4.0000000000000001E-3</v>
      </c>
      <c r="T1873">
        <v>50.036000000000001</v>
      </c>
      <c r="U1873">
        <v>3.0000000000000001E-3</v>
      </c>
      <c r="V1873">
        <v>0.17</v>
      </c>
      <c r="W1873">
        <v>8.3580000000000005</v>
      </c>
      <c r="X1873">
        <v>1.2E-2</v>
      </c>
      <c r="Y1873">
        <v>0.48899999999999999</v>
      </c>
    </row>
    <row r="1874" spans="1:25" x14ac:dyDescent="0.3">
      <c r="A1874" t="s">
        <v>7434</v>
      </c>
      <c r="B1874" t="s">
        <v>7435</v>
      </c>
      <c r="C1874" t="s">
        <v>7436</v>
      </c>
      <c r="D1874" s="1" t="str">
        <f t="shared" si="185"/>
        <v>21:1191</v>
      </c>
      <c r="E1874" s="1" t="str">
        <f t="shared" si="187"/>
        <v>21:0387</v>
      </c>
      <c r="F1874" t="s">
        <v>3480</v>
      </c>
      <c r="G1874" t="s">
        <v>7437</v>
      </c>
      <c r="I1874">
        <v>66.072289100000006</v>
      </c>
      <c r="J1874">
        <v>-89.047966700000003</v>
      </c>
      <c r="K1874" s="1" t="str">
        <f t="shared" si="186"/>
        <v>Till</v>
      </c>
      <c r="L1874" s="1" t="str">
        <f t="shared" si="188"/>
        <v>Grain Mount: 0.50 – 1.00 mm (carbon coated)</v>
      </c>
      <c r="M1874">
        <v>1</v>
      </c>
      <c r="N1874">
        <v>40.71</v>
      </c>
      <c r="O1874">
        <v>1E-3</v>
      </c>
      <c r="P1874">
        <v>1E-3</v>
      </c>
      <c r="R1874">
        <v>3.0000000000000001E-3</v>
      </c>
      <c r="T1874">
        <v>48.750999999999998</v>
      </c>
      <c r="U1874">
        <v>2E-3</v>
      </c>
      <c r="V1874">
        <v>0.17100000000000001</v>
      </c>
      <c r="W1874">
        <v>9.6809999999999992</v>
      </c>
      <c r="X1874">
        <v>3.3000000000000002E-2</v>
      </c>
      <c r="Y1874">
        <v>0.45</v>
      </c>
    </row>
    <row r="1875" spans="1:25" hidden="1" x14ac:dyDescent="0.3">
      <c r="A1875" t="s">
        <v>7438</v>
      </c>
      <c r="B1875" t="s">
        <v>7438</v>
      </c>
      <c r="C1875" t="s">
        <v>7439</v>
      </c>
      <c r="D1875" s="1" t="str">
        <f t="shared" si="185"/>
        <v>21:1191</v>
      </c>
      <c r="E1875" s="1" t="str">
        <f t="shared" ref="E1875:E1906" si="189">HYPERLINK("http://geochem.nrcan.gc.ca/cdogs/content/svy/svy_e.htm", "")</f>
        <v/>
      </c>
      <c r="H1875" s="1" t="str">
        <f t="shared" ref="H1875:H1906" si="190">HYPERLINK("http://geochem.nrcan.gc.ca/cdogs/content/cr_/cr_00326_e.htm", "326")</f>
        <v>326</v>
      </c>
      <c r="K1875" t="s">
        <v>364</v>
      </c>
      <c r="L1875" t="s">
        <v>365</v>
      </c>
      <c r="M1875">
        <v>3</v>
      </c>
      <c r="N1875">
        <v>41.23</v>
      </c>
      <c r="O1875">
        <v>2E-3</v>
      </c>
      <c r="P1875">
        <v>7.0000000000000001E-3</v>
      </c>
      <c r="R1875">
        <v>1.4E-2</v>
      </c>
      <c r="T1875">
        <v>49.811</v>
      </c>
      <c r="U1875">
        <v>0.04</v>
      </c>
      <c r="V1875">
        <v>0.13200000000000001</v>
      </c>
      <c r="W1875">
        <v>8.3539999999999992</v>
      </c>
      <c r="X1875">
        <v>1.7000000000000001E-2</v>
      </c>
      <c r="Y1875">
        <v>0.38700000000000001</v>
      </c>
    </row>
    <row r="1876" spans="1:25" hidden="1" x14ac:dyDescent="0.3">
      <c r="A1876" t="s">
        <v>7440</v>
      </c>
      <c r="B1876" t="s">
        <v>7440</v>
      </c>
      <c r="C1876" t="s">
        <v>7441</v>
      </c>
      <c r="D1876" s="1" t="str">
        <f t="shared" si="185"/>
        <v>21:1191</v>
      </c>
      <c r="E1876" s="1" t="str">
        <f t="shared" si="189"/>
        <v/>
      </c>
      <c r="H1876" s="1" t="str">
        <f t="shared" si="190"/>
        <v>326</v>
      </c>
      <c r="K1876" t="s">
        <v>364</v>
      </c>
      <c r="L1876" t="s">
        <v>365</v>
      </c>
      <c r="M1876">
        <v>3</v>
      </c>
      <c r="N1876">
        <v>41.067</v>
      </c>
      <c r="O1876">
        <v>1E-3</v>
      </c>
      <c r="P1876">
        <v>1.0999999999999999E-2</v>
      </c>
      <c r="R1876">
        <v>1.4E-2</v>
      </c>
      <c r="T1876">
        <v>49.805999999999997</v>
      </c>
      <c r="U1876">
        <v>0.04</v>
      </c>
      <c r="V1876">
        <v>0.13600000000000001</v>
      </c>
      <c r="W1876">
        <v>8.32</v>
      </c>
      <c r="X1876">
        <v>1.4999999999999999E-2</v>
      </c>
      <c r="Y1876">
        <v>0.39</v>
      </c>
    </row>
    <row r="1877" spans="1:25" hidden="1" x14ac:dyDescent="0.3">
      <c r="A1877" t="s">
        <v>7442</v>
      </c>
      <c r="B1877" t="s">
        <v>7442</v>
      </c>
      <c r="C1877" t="s">
        <v>7443</v>
      </c>
      <c r="D1877" s="1" t="str">
        <f t="shared" si="185"/>
        <v>21:1191</v>
      </c>
      <c r="E1877" s="1" t="str">
        <f t="shared" si="189"/>
        <v/>
      </c>
      <c r="H1877" s="1" t="str">
        <f t="shared" si="190"/>
        <v>326</v>
      </c>
      <c r="K1877" t="s">
        <v>364</v>
      </c>
      <c r="L1877" t="s">
        <v>365</v>
      </c>
      <c r="M1877">
        <v>3</v>
      </c>
      <c r="N1877">
        <v>40.997</v>
      </c>
      <c r="O1877">
        <v>1E-3</v>
      </c>
      <c r="P1877">
        <v>7.0000000000000001E-3</v>
      </c>
      <c r="R1877">
        <v>1.4999999999999999E-2</v>
      </c>
      <c r="T1877">
        <v>49.819000000000003</v>
      </c>
      <c r="U1877">
        <v>0.04</v>
      </c>
      <c r="V1877">
        <v>0.13400000000000001</v>
      </c>
      <c r="W1877">
        <v>8.423</v>
      </c>
      <c r="X1877">
        <v>1.2E-2</v>
      </c>
      <c r="Y1877">
        <v>0.39600000000000002</v>
      </c>
    </row>
    <row r="1878" spans="1:25" hidden="1" x14ac:dyDescent="0.3">
      <c r="A1878" t="s">
        <v>7444</v>
      </c>
      <c r="B1878" t="s">
        <v>7444</v>
      </c>
      <c r="C1878" t="s">
        <v>7445</v>
      </c>
      <c r="D1878" s="1" t="str">
        <f t="shared" si="185"/>
        <v>21:1191</v>
      </c>
      <c r="E1878" s="1" t="str">
        <f t="shared" si="189"/>
        <v/>
      </c>
      <c r="H1878" s="1" t="str">
        <f t="shared" si="190"/>
        <v>326</v>
      </c>
      <c r="K1878" t="s">
        <v>364</v>
      </c>
      <c r="L1878" t="s">
        <v>365</v>
      </c>
      <c r="M1878">
        <v>3</v>
      </c>
      <c r="N1878">
        <v>41.195</v>
      </c>
      <c r="O1878">
        <v>4.0000000000000001E-3</v>
      </c>
      <c r="P1878">
        <v>5.0000000000000001E-3</v>
      </c>
      <c r="R1878">
        <v>1.4E-2</v>
      </c>
      <c r="T1878">
        <v>50.145000000000003</v>
      </c>
      <c r="U1878">
        <v>4.1000000000000002E-2</v>
      </c>
      <c r="V1878">
        <v>0.13600000000000001</v>
      </c>
      <c r="W1878">
        <v>8.4969999999999999</v>
      </c>
      <c r="X1878">
        <v>1.2999999999999999E-2</v>
      </c>
      <c r="Y1878">
        <v>0.39800000000000002</v>
      </c>
    </row>
    <row r="1879" spans="1:25" hidden="1" x14ac:dyDescent="0.3">
      <c r="A1879" t="s">
        <v>7446</v>
      </c>
      <c r="B1879" t="s">
        <v>7446</v>
      </c>
      <c r="C1879" t="s">
        <v>7447</v>
      </c>
      <c r="D1879" s="1" t="str">
        <f t="shared" si="185"/>
        <v>21:1191</v>
      </c>
      <c r="E1879" s="1" t="str">
        <f t="shared" si="189"/>
        <v/>
      </c>
      <c r="H1879" s="1" t="str">
        <f t="shared" si="190"/>
        <v>326</v>
      </c>
      <c r="K1879" t="s">
        <v>364</v>
      </c>
      <c r="L1879" t="s">
        <v>365</v>
      </c>
      <c r="M1879">
        <v>3</v>
      </c>
      <c r="N1879">
        <v>41.121000000000002</v>
      </c>
      <c r="O1879">
        <v>2E-3</v>
      </c>
      <c r="P1879">
        <v>8.9999999999999993E-3</v>
      </c>
      <c r="R1879">
        <v>1.2E-2</v>
      </c>
      <c r="T1879">
        <v>49.801000000000002</v>
      </c>
      <c r="U1879">
        <v>3.7999999999999999E-2</v>
      </c>
      <c r="V1879">
        <v>0.127</v>
      </c>
      <c r="W1879">
        <v>8.3740000000000006</v>
      </c>
      <c r="X1879">
        <v>2.1000000000000001E-2</v>
      </c>
      <c r="Y1879">
        <v>0.39500000000000002</v>
      </c>
    </row>
    <row r="1880" spans="1:25" hidden="1" x14ac:dyDescent="0.3">
      <c r="A1880" t="s">
        <v>7448</v>
      </c>
      <c r="B1880" t="s">
        <v>7448</v>
      </c>
      <c r="C1880" t="s">
        <v>7449</v>
      </c>
      <c r="D1880" s="1" t="str">
        <f t="shared" si="185"/>
        <v>21:1191</v>
      </c>
      <c r="E1880" s="1" t="str">
        <f t="shared" si="189"/>
        <v/>
      </c>
      <c r="H1880" s="1" t="str">
        <f t="shared" si="190"/>
        <v>326</v>
      </c>
      <c r="K1880" t="s">
        <v>364</v>
      </c>
      <c r="L1880" t="s">
        <v>365</v>
      </c>
      <c r="M1880">
        <v>3</v>
      </c>
      <c r="N1880">
        <v>41.018999999999998</v>
      </c>
      <c r="O1880">
        <v>4.0000000000000001E-3</v>
      </c>
      <c r="P1880">
        <v>6.0000000000000001E-3</v>
      </c>
      <c r="R1880">
        <v>1.6E-2</v>
      </c>
      <c r="T1880">
        <v>49.835999999999999</v>
      </c>
      <c r="U1880">
        <v>3.7999999999999999E-2</v>
      </c>
      <c r="V1880">
        <v>0.127</v>
      </c>
      <c r="W1880">
        <v>8.4819999999999993</v>
      </c>
      <c r="X1880">
        <v>1.2999999999999999E-2</v>
      </c>
      <c r="Y1880">
        <v>0.39100000000000001</v>
      </c>
    </row>
    <row r="1881" spans="1:25" hidden="1" x14ac:dyDescent="0.3">
      <c r="A1881" t="s">
        <v>7450</v>
      </c>
      <c r="B1881" t="s">
        <v>7450</v>
      </c>
      <c r="C1881" t="s">
        <v>7451</v>
      </c>
      <c r="D1881" s="1" t="str">
        <f t="shared" si="185"/>
        <v>21:1191</v>
      </c>
      <c r="E1881" s="1" t="str">
        <f t="shared" si="189"/>
        <v/>
      </c>
      <c r="H1881" s="1" t="str">
        <f t="shared" si="190"/>
        <v>326</v>
      </c>
      <c r="K1881" t="s">
        <v>364</v>
      </c>
      <c r="L1881" t="s">
        <v>365</v>
      </c>
      <c r="M1881">
        <v>3</v>
      </c>
      <c r="N1881">
        <v>40.743000000000002</v>
      </c>
      <c r="O1881">
        <v>5.0000000000000001E-3</v>
      </c>
      <c r="P1881">
        <v>7.0000000000000001E-3</v>
      </c>
      <c r="R1881">
        <v>1.2999999999999999E-2</v>
      </c>
      <c r="T1881">
        <v>49.789000000000001</v>
      </c>
      <c r="U1881">
        <v>4.2000000000000003E-2</v>
      </c>
      <c r="V1881">
        <v>0.13300000000000001</v>
      </c>
      <c r="W1881">
        <v>8.4670000000000005</v>
      </c>
      <c r="X1881">
        <v>2.3E-2</v>
      </c>
      <c r="Y1881">
        <v>0.40100000000000002</v>
      </c>
    </row>
    <row r="1882" spans="1:25" hidden="1" x14ac:dyDescent="0.3">
      <c r="A1882" t="s">
        <v>7452</v>
      </c>
      <c r="B1882" t="s">
        <v>7452</v>
      </c>
      <c r="C1882" t="s">
        <v>7453</v>
      </c>
      <c r="D1882" s="1" t="str">
        <f t="shared" si="185"/>
        <v>21:1191</v>
      </c>
      <c r="E1882" s="1" t="str">
        <f t="shared" si="189"/>
        <v/>
      </c>
      <c r="H1882" s="1" t="str">
        <f t="shared" si="190"/>
        <v>326</v>
      </c>
      <c r="K1882" t="s">
        <v>364</v>
      </c>
      <c r="L1882" t="s">
        <v>365</v>
      </c>
      <c r="M1882">
        <v>3</v>
      </c>
      <c r="N1882">
        <v>40.65</v>
      </c>
      <c r="O1882">
        <v>3.0000000000000001E-3</v>
      </c>
      <c r="P1882">
        <v>0.01</v>
      </c>
      <c r="R1882">
        <v>1.6E-2</v>
      </c>
      <c r="T1882">
        <v>49.628</v>
      </c>
      <c r="U1882">
        <v>3.7999999999999999E-2</v>
      </c>
      <c r="V1882">
        <v>0.125</v>
      </c>
      <c r="W1882">
        <v>8.4390000000000001</v>
      </c>
      <c r="X1882">
        <v>1.6E-2</v>
      </c>
      <c r="Y1882">
        <v>0.39900000000000002</v>
      </c>
    </row>
    <row r="1883" spans="1:25" hidden="1" x14ac:dyDescent="0.3">
      <c r="A1883" t="s">
        <v>7454</v>
      </c>
      <c r="B1883" t="s">
        <v>7454</v>
      </c>
      <c r="C1883" t="s">
        <v>7455</v>
      </c>
      <c r="D1883" s="1" t="str">
        <f t="shared" si="185"/>
        <v>21:1191</v>
      </c>
      <c r="E1883" s="1" t="str">
        <f t="shared" si="189"/>
        <v/>
      </c>
      <c r="H1883" s="1" t="str">
        <f t="shared" si="190"/>
        <v>326</v>
      </c>
      <c r="K1883" t="s">
        <v>364</v>
      </c>
      <c r="L1883" t="s">
        <v>365</v>
      </c>
      <c r="M1883">
        <v>3</v>
      </c>
      <c r="N1883">
        <v>40.905000000000001</v>
      </c>
      <c r="O1883">
        <v>2E-3</v>
      </c>
      <c r="P1883">
        <v>8.9999999999999993E-3</v>
      </c>
      <c r="R1883">
        <v>1.2999999999999999E-2</v>
      </c>
      <c r="T1883">
        <v>50.023000000000003</v>
      </c>
      <c r="U1883">
        <v>3.3000000000000002E-2</v>
      </c>
      <c r="V1883">
        <v>0.13300000000000001</v>
      </c>
      <c r="W1883">
        <v>8.4979999999999993</v>
      </c>
      <c r="X1883">
        <v>1.2E-2</v>
      </c>
      <c r="Y1883">
        <v>0.38500000000000001</v>
      </c>
    </row>
    <row r="1884" spans="1:25" hidden="1" x14ac:dyDescent="0.3">
      <c r="A1884" t="s">
        <v>7456</v>
      </c>
      <c r="B1884" t="s">
        <v>7456</v>
      </c>
      <c r="C1884" t="s">
        <v>7457</v>
      </c>
      <c r="D1884" s="1" t="str">
        <f t="shared" si="185"/>
        <v>21:1191</v>
      </c>
      <c r="E1884" s="1" t="str">
        <f t="shared" si="189"/>
        <v/>
      </c>
      <c r="H1884" s="1" t="str">
        <f t="shared" si="190"/>
        <v>326</v>
      </c>
      <c r="K1884" t="s">
        <v>364</v>
      </c>
      <c r="L1884" t="s">
        <v>365</v>
      </c>
      <c r="M1884">
        <v>3</v>
      </c>
      <c r="N1884">
        <v>40.948</v>
      </c>
      <c r="O1884">
        <v>1E-3</v>
      </c>
      <c r="P1884">
        <v>8.0000000000000002E-3</v>
      </c>
      <c r="R1884">
        <v>1.9E-2</v>
      </c>
      <c r="T1884">
        <v>49.595999999999997</v>
      </c>
      <c r="U1884">
        <v>4.2000000000000003E-2</v>
      </c>
      <c r="V1884">
        <v>0.13800000000000001</v>
      </c>
      <c r="W1884">
        <v>8.3469999999999995</v>
      </c>
      <c r="X1884">
        <v>1.7000000000000001E-2</v>
      </c>
      <c r="Y1884">
        <v>0.38900000000000001</v>
      </c>
    </row>
    <row r="1885" spans="1:25" hidden="1" x14ac:dyDescent="0.3">
      <c r="A1885" t="s">
        <v>7458</v>
      </c>
      <c r="B1885" t="s">
        <v>7458</v>
      </c>
      <c r="C1885" t="s">
        <v>7459</v>
      </c>
      <c r="D1885" s="1" t="str">
        <f t="shared" si="185"/>
        <v>21:1191</v>
      </c>
      <c r="E1885" s="1" t="str">
        <f t="shared" si="189"/>
        <v/>
      </c>
      <c r="H1885" s="1" t="str">
        <f t="shared" si="190"/>
        <v>326</v>
      </c>
      <c r="K1885" t="s">
        <v>364</v>
      </c>
      <c r="L1885" t="s">
        <v>365</v>
      </c>
      <c r="M1885">
        <v>3</v>
      </c>
      <c r="N1885">
        <v>40.926000000000002</v>
      </c>
      <c r="O1885">
        <v>1E-3</v>
      </c>
      <c r="P1885">
        <v>7.0000000000000001E-3</v>
      </c>
      <c r="R1885">
        <v>1.4999999999999999E-2</v>
      </c>
      <c r="T1885">
        <v>49.835000000000001</v>
      </c>
      <c r="U1885">
        <v>3.6999999999999998E-2</v>
      </c>
      <c r="V1885">
        <v>0.129</v>
      </c>
      <c r="W1885">
        <v>8.4529999999999994</v>
      </c>
      <c r="X1885">
        <v>2.1999999999999999E-2</v>
      </c>
      <c r="Y1885">
        <v>0.39</v>
      </c>
    </row>
    <row r="1886" spans="1:25" hidden="1" x14ac:dyDescent="0.3">
      <c r="A1886" t="s">
        <v>7460</v>
      </c>
      <c r="B1886" t="s">
        <v>7460</v>
      </c>
      <c r="C1886" t="s">
        <v>7461</v>
      </c>
      <c r="D1886" s="1" t="str">
        <f t="shared" si="185"/>
        <v>21:1191</v>
      </c>
      <c r="E1886" s="1" t="str">
        <f t="shared" si="189"/>
        <v/>
      </c>
      <c r="H1886" s="1" t="str">
        <f t="shared" si="190"/>
        <v>326</v>
      </c>
      <c r="K1886" t="s">
        <v>364</v>
      </c>
      <c r="L1886" t="s">
        <v>365</v>
      </c>
      <c r="M1886">
        <v>3</v>
      </c>
      <c r="N1886">
        <v>40.76</v>
      </c>
      <c r="O1886">
        <v>4.0000000000000001E-3</v>
      </c>
      <c r="P1886">
        <v>8.9999999999999993E-3</v>
      </c>
      <c r="R1886">
        <v>1.6E-2</v>
      </c>
      <c r="T1886">
        <v>49.878</v>
      </c>
      <c r="U1886">
        <v>4.3999999999999997E-2</v>
      </c>
      <c r="V1886">
        <v>0.13200000000000001</v>
      </c>
      <c r="W1886">
        <v>8.3030000000000008</v>
      </c>
      <c r="X1886">
        <v>1.6E-2</v>
      </c>
      <c r="Y1886">
        <v>0.39500000000000002</v>
      </c>
    </row>
    <row r="1887" spans="1:25" hidden="1" x14ac:dyDescent="0.3">
      <c r="A1887" t="s">
        <v>7462</v>
      </c>
      <c r="B1887" t="s">
        <v>7462</v>
      </c>
      <c r="C1887" t="s">
        <v>7463</v>
      </c>
      <c r="D1887" s="1" t="str">
        <f t="shared" si="185"/>
        <v>21:1191</v>
      </c>
      <c r="E1887" s="1" t="str">
        <f t="shared" si="189"/>
        <v/>
      </c>
      <c r="H1887" s="1" t="str">
        <f t="shared" si="190"/>
        <v>326</v>
      </c>
      <c r="K1887" t="s">
        <v>364</v>
      </c>
      <c r="L1887" t="s">
        <v>365</v>
      </c>
      <c r="M1887">
        <v>3</v>
      </c>
      <c r="N1887">
        <v>40.988</v>
      </c>
      <c r="O1887">
        <v>7.0000000000000001E-3</v>
      </c>
      <c r="P1887">
        <v>0.01</v>
      </c>
      <c r="R1887">
        <v>1.4999999999999999E-2</v>
      </c>
      <c r="T1887">
        <v>50.06</v>
      </c>
      <c r="U1887">
        <v>3.6999999999999998E-2</v>
      </c>
      <c r="V1887">
        <v>0.125</v>
      </c>
      <c r="W1887">
        <v>8.5380000000000003</v>
      </c>
      <c r="X1887">
        <v>2.1000000000000001E-2</v>
      </c>
      <c r="Y1887">
        <v>0.39200000000000002</v>
      </c>
    </row>
    <row r="1888" spans="1:25" hidden="1" x14ac:dyDescent="0.3">
      <c r="A1888" t="s">
        <v>7464</v>
      </c>
      <c r="B1888" t="s">
        <v>7464</v>
      </c>
      <c r="C1888" t="s">
        <v>7465</v>
      </c>
      <c r="D1888" s="1" t="str">
        <f t="shared" si="185"/>
        <v>21:1191</v>
      </c>
      <c r="E1888" s="1" t="str">
        <f t="shared" si="189"/>
        <v/>
      </c>
      <c r="H1888" s="1" t="str">
        <f t="shared" si="190"/>
        <v>326</v>
      </c>
      <c r="K1888" t="s">
        <v>364</v>
      </c>
      <c r="L1888" t="s">
        <v>365</v>
      </c>
      <c r="M1888">
        <v>3</v>
      </c>
      <c r="N1888">
        <v>40.707000000000001</v>
      </c>
      <c r="O1888">
        <v>1E-3</v>
      </c>
      <c r="P1888">
        <v>1.0999999999999999E-2</v>
      </c>
      <c r="R1888">
        <v>1.2E-2</v>
      </c>
      <c r="T1888">
        <v>49.783999999999999</v>
      </c>
      <c r="U1888">
        <v>4.5999999999999999E-2</v>
      </c>
      <c r="V1888">
        <v>0.13500000000000001</v>
      </c>
      <c r="W1888">
        <v>8.5690000000000008</v>
      </c>
      <c r="X1888">
        <v>2.1000000000000001E-2</v>
      </c>
      <c r="Y1888">
        <v>0.40200000000000002</v>
      </c>
    </row>
    <row r="1889" spans="1:25" hidden="1" x14ac:dyDescent="0.3">
      <c r="A1889" t="s">
        <v>7466</v>
      </c>
      <c r="B1889" t="s">
        <v>7466</v>
      </c>
      <c r="C1889" t="s">
        <v>7467</v>
      </c>
      <c r="D1889" s="1" t="str">
        <f t="shared" si="185"/>
        <v>21:1191</v>
      </c>
      <c r="E1889" s="1" t="str">
        <f t="shared" si="189"/>
        <v/>
      </c>
      <c r="H1889" s="1" t="str">
        <f t="shared" si="190"/>
        <v>326</v>
      </c>
      <c r="K1889" t="s">
        <v>364</v>
      </c>
      <c r="L1889" t="s">
        <v>365</v>
      </c>
      <c r="M1889">
        <v>3</v>
      </c>
      <c r="N1889">
        <v>40.807000000000002</v>
      </c>
      <c r="O1889">
        <v>1E-3</v>
      </c>
      <c r="P1889">
        <v>1.0999999999999999E-2</v>
      </c>
      <c r="R1889">
        <v>1.4E-2</v>
      </c>
      <c r="T1889">
        <v>49.798999999999999</v>
      </c>
      <c r="U1889">
        <v>3.6999999999999998E-2</v>
      </c>
      <c r="V1889">
        <v>0.126</v>
      </c>
      <c r="W1889">
        <v>8.51</v>
      </c>
      <c r="X1889">
        <v>1.4E-2</v>
      </c>
      <c r="Y1889">
        <v>0.41199999999999998</v>
      </c>
    </row>
    <row r="1890" spans="1:25" hidden="1" x14ac:dyDescent="0.3">
      <c r="A1890" t="s">
        <v>7468</v>
      </c>
      <c r="B1890" t="s">
        <v>7468</v>
      </c>
      <c r="C1890" t="s">
        <v>7469</v>
      </c>
      <c r="D1890" s="1" t="str">
        <f t="shared" si="185"/>
        <v>21:1191</v>
      </c>
      <c r="E1890" s="1" t="str">
        <f t="shared" si="189"/>
        <v/>
      </c>
      <c r="H1890" s="1" t="str">
        <f t="shared" si="190"/>
        <v>326</v>
      </c>
      <c r="K1890" t="s">
        <v>364</v>
      </c>
      <c r="L1890" t="s">
        <v>365</v>
      </c>
      <c r="M1890">
        <v>3</v>
      </c>
      <c r="N1890">
        <v>40.829000000000001</v>
      </c>
      <c r="O1890">
        <v>1E-3</v>
      </c>
      <c r="P1890">
        <v>8.9999999999999993E-3</v>
      </c>
      <c r="R1890">
        <v>1.2E-2</v>
      </c>
      <c r="T1890">
        <v>49.594000000000001</v>
      </c>
      <c r="U1890">
        <v>3.6999999999999998E-2</v>
      </c>
      <c r="V1890">
        <v>0.127</v>
      </c>
      <c r="W1890">
        <v>8.6210000000000004</v>
      </c>
      <c r="X1890">
        <v>1.7999999999999999E-2</v>
      </c>
      <c r="Y1890">
        <v>0.40400000000000003</v>
      </c>
    </row>
    <row r="1891" spans="1:25" hidden="1" x14ac:dyDescent="0.3">
      <c r="A1891" t="s">
        <v>7470</v>
      </c>
      <c r="B1891" t="s">
        <v>7470</v>
      </c>
      <c r="C1891" t="s">
        <v>7471</v>
      </c>
      <c r="D1891" s="1" t="str">
        <f t="shared" si="185"/>
        <v>21:1191</v>
      </c>
      <c r="E1891" s="1" t="str">
        <f t="shared" si="189"/>
        <v/>
      </c>
      <c r="H1891" s="1" t="str">
        <f t="shared" si="190"/>
        <v>326</v>
      </c>
      <c r="K1891" t="s">
        <v>364</v>
      </c>
      <c r="L1891" t="s">
        <v>365</v>
      </c>
      <c r="M1891">
        <v>3</v>
      </c>
      <c r="N1891">
        <v>40.908000000000001</v>
      </c>
      <c r="O1891">
        <v>1E-3</v>
      </c>
      <c r="P1891">
        <v>6.0000000000000001E-3</v>
      </c>
      <c r="R1891">
        <v>1.7000000000000001E-2</v>
      </c>
      <c r="T1891">
        <v>49.887</v>
      </c>
      <c r="U1891">
        <v>3.6999999999999998E-2</v>
      </c>
      <c r="V1891">
        <v>0.125</v>
      </c>
      <c r="W1891">
        <v>8.4009999999999998</v>
      </c>
      <c r="X1891">
        <v>0.02</v>
      </c>
      <c r="Y1891">
        <v>0.39800000000000002</v>
      </c>
    </row>
    <row r="1892" spans="1:25" hidden="1" x14ac:dyDescent="0.3">
      <c r="A1892" t="s">
        <v>7472</v>
      </c>
      <c r="B1892" t="s">
        <v>7472</v>
      </c>
      <c r="C1892" t="s">
        <v>7473</v>
      </c>
      <c r="D1892" s="1" t="str">
        <f t="shared" si="185"/>
        <v>21:1191</v>
      </c>
      <c r="E1892" s="1" t="str">
        <f t="shared" si="189"/>
        <v/>
      </c>
      <c r="H1892" s="1" t="str">
        <f t="shared" si="190"/>
        <v>326</v>
      </c>
      <c r="K1892" t="s">
        <v>364</v>
      </c>
      <c r="L1892" t="s">
        <v>365</v>
      </c>
      <c r="M1892">
        <v>3</v>
      </c>
      <c r="N1892">
        <v>40.963000000000001</v>
      </c>
      <c r="O1892">
        <v>1E-3</v>
      </c>
      <c r="P1892">
        <v>7.0000000000000001E-3</v>
      </c>
      <c r="R1892">
        <v>1.7999999999999999E-2</v>
      </c>
      <c r="T1892">
        <v>49.865000000000002</v>
      </c>
      <c r="U1892">
        <v>4.1000000000000002E-2</v>
      </c>
      <c r="V1892">
        <v>0.128</v>
      </c>
      <c r="W1892">
        <v>8.3780000000000001</v>
      </c>
      <c r="X1892">
        <v>1.4999999999999999E-2</v>
      </c>
      <c r="Y1892">
        <v>0.38700000000000001</v>
      </c>
    </row>
    <row r="1893" spans="1:25" hidden="1" x14ac:dyDescent="0.3">
      <c r="A1893" t="s">
        <v>7474</v>
      </c>
      <c r="B1893" t="s">
        <v>7474</v>
      </c>
      <c r="C1893" t="s">
        <v>7475</v>
      </c>
      <c r="D1893" s="1" t="str">
        <f t="shared" si="185"/>
        <v>21:1191</v>
      </c>
      <c r="E1893" s="1" t="str">
        <f t="shared" si="189"/>
        <v/>
      </c>
      <c r="H1893" s="1" t="str">
        <f t="shared" si="190"/>
        <v>326</v>
      </c>
      <c r="K1893" t="s">
        <v>364</v>
      </c>
      <c r="L1893" t="s">
        <v>365</v>
      </c>
      <c r="M1893">
        <v>3</v>
      </c>
      <c r="N1893">
        <v>40.981000000000002</v>
      </c>
      <c r="O1893">
        <v>2E-3</v>
      </c>
      <c r="P1893">
        <v>8.9999999999999993E-3</v>
      </c>
      <c r="R1893">
        <v>1.4999999999999999E-2</v>
      </c>
      <c r="T1893">
        <v>49.756999999999998</v>
      </c>
      <c r="U1893">
        <v>4.2999999999999997E-2</v>
      </c>
      <c r="V1893">
        <v>0.126</v>
      </c>
      <c r="W1893">
        <v>8.4190000000000005</v>
      </c>
      <c r="X1893">
        <v>0.02</v>
      </c>
      <c r="Y1893">
        <v>0.39500000000000002</v>
      </c>
    </row>
    <row r="1894" spans="1:25" hidden="1" x14ac:dyDescent="0.3">
      <c r="A1894" t="s">
        <v>7476</v>
      </c>
      <c r="B1894" t="s">
        <v>7476</v>
      </c>
      <c r="C1894" t="s">
        <v>7477</v>
      </c>
      <c r="D1894" s="1" t="str">
        <f t="shared" si="185"/>
        <v>21:1191</v>
      </c>
      <c r="E1894" s="1" t="str">
        <f t="shared" si="189"/>
        <v/>
      </c>
      <c r="H1894" s="1" t="str">
        <f t="shared" si="190"/>
        <v>326</v>
      </c>
      <c r="K1894" t="s">
        <v>364</v>
      </c>
      <c r="L1894" t="s">
        <v>365</v>
      </c>
      <c r="M1894">
        <v>3</v>
      </c>
      <c r="N1894">
        <v>40.874000000000002</v>
      </c>
      <c r="O1894">
        <v>1E-3</v>
      </c>
      <c r="P1894">
        <v>8.9999999999999993E-3</v>
      </c>
      <c r="R1894">
        <v>1.6E-2</v>
      </c>
      <c r="T1894">
        <v>49.866999999999997</v>
      </c>
      <c r="U1894">
        <v>4.2000000000000003E-2</v>
      </c>
      <c r="V1894">
        <v>0.125</v>
      </c>
      <c r="W1894">
        <v>8.4670000000000005</v>
      </c>
      <c r="X1894">
        <v>1.2999999999999999E-2</v>
      </c>
      <c r="Y1894">
        <v>0.39300000000000002</v>
      </c>
    </row>
    <row r="1895" spans="1:25" hidden="1" x14ac:dyDescent="0.3">
      <c r="A1895" t="s">
        <v>7478</v>
      </c>
      <c r="B1895" t="s">
        <v>7478</v>
      </c>
      <c r="C1895" t="s">
        <v>7479</v>
      </c>
      <c r="D1895" s="1" t="str">
        <f t="shared" si="185"/>
        <v>21:1191</v>
      </c>
      <c r="E1895" s="1" t="str">
        <f t="shared" si="189"/>
        <v/>
      </c>
      <c r="H1895" s="1" t="str">
        <f t="shared" si="190"/>
        <v>326</v>
      </c>
      <c r="K1895" t="s">
        <v>364</v>
      </c>
      <c r="L1895" t="s">
        <v>365</v>
      </c>
      <c r="M1895">
        <v>3</v>
      </c>
      <c r="N1895">
        <v>40.668999999999997</v>
      </c>
      <c r="O1895">
        <v>1E-3</v>
      </c>
      <c r="P1895">
        <v>6.0000000000000001E-3</v>
      </c>
      <c r="R1895">
        <v>1.0999999999999999E-2</v>
      </c>
      <c r="T1895">
        <v>49.860999999999997</v>
      </c>
      <c r="U1895">
        <v>4.1000000000000002E-2</v>
      </c>
      <c r="V1895">
        <v>0.13200000000000001</v>
      </c>
      <c r="W1895">
        <v>8.5229999999999997</v>
      </c>
      <c r="X1895">
        <v>0.02</v>
      </c>
      <c r="Y1895">
        <v>0.38800000000000001</v>
      </c>
    </row>
    <row r="1896" spans="1:25" hidden="1" x14ac:dyDescent="0.3">
      <c r="A1896" t="s">
        <v>7480</v>
      </c>
      <c r="B1896" t="s">
        <v>7480</v>
      </c>
      <c r="C1896" t="s">
        <v>7481</v>
      </c>
      <c r="D1896" s="1" t="str">
        <f t="shared" si="185"/>
        <v>21:1191</v>
      </c>
      <c r="E1896" s="1" t="str">
        <f t="shared" si="189"/>
        <v/>
      </c>
      <c r="H1896" s="1" t="str">
        <f t="shared" si="190"/>
        <v>326</v>
      </c>
      <c r="K1896" t="s">
        <v>364</v>
      </c>
      <c r="L1896" t="s">
        <v>365</v>
      </c>
      <c r="M1896">
        <v>3</v>
      </c>
      <c r="N1896">
        <v>40.863</v>
      </c>
      <c r="O1896">
        <v>2E-3</v>
      </c>
      <c r="P1896">
        <v>3.0000000000000001E-3</v>
      </c>
      <c r="R1896">
        <v>1.4E-2</v>
      </c>
      <c r="T1896">
        <v>49.616999999999997</v>
      </c>
      <c r="U1896">
        <v>3.9E-2</v>
      </c>
      <c r="V1896">
        <v>0.13100000000000001</v>
      </c>
      <c r="W1896">
        <v>8.42</v>
      </c>
      <c r="X1896">
        <v>1.7000000000000001E-2</v>
      </c>
      <c r="Y1896">
        <v>0.39</v>
      </c>
    </row>
    <row r="1897" spans="1:25" hidden="1" x14ac:dyDescent="0.3">
      <c r="A1897" t="s">
        <v>7482</v>
      </c>
      <c r="B1897" t="s">
        <v>7482</v>
      </c>
      <c r="C1897" t="s">
        <v>7483</v>
      </c>
      <c r="D1897" s="1" t="str">
        <f t="shared" si="185"/>
        <v>21:1191</v>
      </c>
      <c r="E1897" s="1" t="str">
        <f t="shared" si="189"/>
        <v/>
      </c>
      <c r="H1897" s="1" t="str">
        <f t="shared" si="190"/>
        <v>326</v>
      </c>
      <c r="K1897" t="s">
        <v>364</v>
      </c>
      <c r="L1897" t="s">
        <v>365</v>
      </c>
      <c r="M1897">
        <v>3</v>
      </c>
      <c r="N1897">
        <v>40.997999999999998</v>
      </c>
      <c r="O1897">
        <v>2E-3</v>
      </c>
      <c r="P1897">
        <v>7.0000000000000001E-3</v>
      </c>
      <c r="R1897">
        <v>1.0999999999999999E-2</v>
      </c>
      <c r="T1897">
        <v>49.755000000000003</v>
      </c>
      <c r="U1897">
        <v>4.3999999999999997E-2</v>
      </c>
      <c r="V1897">
        <v>0.125</v>
      </c>
      <c r="W1897">
        <v>8.4700000000000006</v>
      </c>
      <c r="X1897">
        <v>0.02</v>
      </c>
      <c r="Y1897">
        <v>0.38800000000000001</v>
      </c>
    </row>
    <row r="1898" spans="1:25" hidden="1" x14ac:dyDescent="0.3">
      <c r="A1898" t="s">
        <v>7484</v>
      </c>
      <c r="B1898" t="s">
        <v>7484</v>
      </c>
      <c r="C1898" t="s">
        <v>7485</v>
      </c>
      <c r="D1898" s="1" t="str">
        <f t="shared" si="185"/>
        <v>21:1191</v>
      </c>
      <c r="E1898" s="1" t="str">
        <f t="shared" si="189"/>
        <v/>
      </c>
      <c r="H1898" s="1" t="str">
        <f t="shared" si="190"/>
        <v>326</v>
      </c>
      <c r="K1898" t="s">
        <v>364</v>
      </c>
      <c r="L1898" t="s">
        <v>365</v>
      </c>
      <c r="M1898">
        <v>3</v>
      </c>
      <c r="N1898">
        <v>40.709000000000003</v>
      </c>
      <c r="O1898">
        <v>6.0000000000000001E-3</v>
      </c>
      <c r="P1898">
        <v>1.0999999999999999E-2</v>
      </c>
      <c r="R1898">
        <v>1.4E-2</v>
      </c>
      <c r="T1898">
        <v>49.783000000000001</v>
      </c>
      <c r="U1898">
        <v>3.5999999999999997E-2</v>
      </c>
      <c r="V1898">
        <v>0.13400000000000001</v>
      </c>
      <c r="W1898">
        <v>8.4120000000000008</v>
      </c>
      <c r="X1898">
        <v>2.3E-2</v>
      </c>
      <c r="Y1898">
        <v>0.39100000000000001</v>
      </c>
    </row>
    <row r="1899" spans="1:25" hidden="1" x14ac:dyDescent="0.3">
      <c r="A1899" t="s">
        <v>7486</v>
      </c>
      <c r="B1899" t="s">
        <v>7486</v>
      </c>
      <c r="C1899" t="s">
        <v>7487</v>
      </c>
      <c r="D1899" s="1" t="str">
        <f t="shared" si="185"/>
        <v>21:1191</v>
      </c>
      <c r="E1899" s="1" t="str">
        <f t="shared" si="189"/>
        <v/>
      </c>
      <c r="H1899" s="1" t="str">
        <f t="shared" si="190"/>
        <v>326</v>
      </c>
      <c r="K1899" t="s">
        <v>364</v>
      </c>
      <c r="L1899" t="s">
        <v>365</v>
      </c>
      <c r="M1899">
        <v>3</v>
      </c>
      <c r="N1899">
        <v>40.784999999999997</v>
      </c>
      <c r="O1899">
        <v>1E-3</v>
      </c>
      <c r="P1899">
        <v>0.01</v>
      </c>
      <c r="R1899">
        <v>1.4999999999999999E-2</v>
      </c>
      <c r="T1899">
        <v>49.856000000000002</v>
      </c>
      <c r="U1899">
        <v>4.3999999999999997E-2</v>
      </c>
      <c r="V1899">
        <v>0.123</v>
      </c>
      <c r="W1899">
        <v>8.3710000000000004</v>
      </c>
      <c r="X1899">
        <v>1.7999999999999999E-2</v>
      </c>
      <c r="Y1899">
        <v>0.39</v>
      </c>
    </row>
    <row r="1900" spans="1:25" hidden="1" x14ac:dyDescent="0.3">
      <c r="A1900" t="s">
        <v>7488</v>
      </c>
      <c r="B1900" t="s">
        <v>7488</v>
      </c>
      <c r="C1900" t="s">
        <v>7489</v>
      </c>
      <c r="D1900" s="1" t="str">
        <f t="shared" si="185"/>
        <v>21:1191</v>
      </c>
      <c r="E1900" s="1" t="str">
        <f t="shared" si="189"/>
        <v/>
      </c>
      <c r="H1900" s="1" t="str">
        <f t="shared" si="190"/>
        <v>326</v>
      </c>
      <c r="K1900" t="s">
        <v>364</v>
      </c>
      <c r="L1900" t="s">
        <v>365</v>
      </c>
      <c r="M1900">
        <v>3</v>
      </c>
      <c r="N1900">
        <v>40.951000000000001</v>
      </c>
      <c r="O1900">
        <v>4.0000000000000001E-3</v>
      </c>
      <c r="P1900">
        <v>7.0000000000000001E-3</v>
      </c>
      <c r="R1900">
        <v>1.7000000000000001E-2</v>
      </c>
      <c r="T1900">
        <v>49.771999999999998</v>
      </c>
      <c r="U1900">
        <v>3.3000000000000002E-2</v>
      </c>
      <c r="V1900">
        <v>0.13200000000000001</v>
      </c>
      <c r="W1900">
        <v>8.4510000000000005</v>
      </c>
      <c r="X1900">
        <v>1.6E-2</v>
      </c>
      <c r="Y1900">
        <v>0.39500000000000002</v>
      </c>
    </row>
    <row r="1901" spans="1:25" hidden="1" x14ac:dyDescent="0.3">
      <c r="A1901" t="s">
        <v>7490</v>
      </c>
      <c r="B1901" t="s">
        <v>7490</v>
      </c>
      <c r="C1901" t="s">
        <v>7491</v>
      </c>
      <c r="D1901" s="1" t="str">
        <f t="shared" si="185"/>
        <v>21:1191</v>
      </c>
      <c r="E1901" s="1" t="str">
        <f t="shared" si="189"/>
        <v/>
      </c>
      <c r="H1901" s="1" t="str">
        <f t="shared" si="190"/>
        <v>326</v>
      </c>
      <c r="K1901" t="s">
        <v>364</v>
      </c>
      <c r="L1901" t="s">
        <v>365</v>
      </c>
      <c r="M1901">
        <v>3</v>
      </c>
      <c r="N1901">
        <v>40.920999999999999</v>
      </c>
      <c r="O1901">
        <v>1E-3</v>
      </c>
      <c r="P1901">
        <v>7.0000000000000001E-3</v>
      </c>
      <c r="R1901">
        <v>1.4999999999999999E-2</v>
      </c>
      <c r="T1901">
        <v>49.707000000000001</v>
      </c>
      <c r="U1901">
        <v>3.5999999999999997E-2</v>
      </c>
      <c r="V1901">
        <v>0.123</v>
      </c>
      <c r="W1901">
        <v>8.4290000000000003</v>
      </c>
      <c r="X1901">
        <v>1.7000000000000001E-2</v>
      </c>
      <c r="Y1901">
        <v>0.39</v>
      </c>
    </row>
    <row r="1902" spans="1:25" hidden="1" x14ac:dyDescent="0.3">
      <c r="A1902" t="s">
        <v>7492</v>
      </c>
      <c r="B1902" t="s">
        <v>7492</v>
      </c>
      <c r="C1902" t="s">
        <v>7493</v>
      </c>
      <c r="D1902" s="1" t="str">
        <f t="shared" si="185"/>
        <v>21:1191</v>
      </c>
      <c r="E1902" s="1" t="str">
        <f t="shared" si="189"/>
        <v/>
      </c>
      <c r="H1902" s="1" t="str">
        <f t="shared" si="190"/>
        <v>326</v>
      </c>
      <c r="K1902" t="s">
        <v>364</v>
      </c>
      <c r="L1902" t="s">
        <v>365</v>
      </c>
      <c r="M1902">
        <v>3</v>
      </c>
      <c r="N1902">
        <v>40.645000000000003</v>
      </c>
      <c r="O1902">
        <v>3.0000000000000001E-3</v>
      </c>
      <c r="P1902">
        <v>7.0000000000000001E-3</v>
      </c>
      <c r="R1902">
        <v>1.7000000000000001E-2</v>
      </c>
      <c r="T1902">
        <v>49.875999999999998</v>
      </c>
      <c r="U1902">
        <v>3.5999999999999997E-2</v>
      </c>
      <c r="V1902">
        <v>0.126</v>
      </c>
      <c r="W1902">
        <v>8.4090000000000007</v>
      </c>
      <c r="X1902">
        <v>1.7000000000000001E-2</v>
      </c>
      <c r="Y1902">
        <v>0.39100000000000001</v>
      </c>
    </row>
    <row r="1903" spans="1:25" hidden="1" x14ac:dyDescent="0.3">
      <c r="A1903" t="s">
        <v>7494</v>
      </c>
      <c r="B1903" t="s">
        <v>7494</v>
      </c>
      <c r="C1903" t="s">
        <v>7495</v>
      </c>
      <c r="D1903" s="1" t="str">
        <f t="shared" si="185"/>
        <v>21:1191</v>
      </c>
      <c r="E1903" s="1" t="str">
        <f t="shared" si="189"/>
        <v/>
      </c>
      <c r="H1903" s="1" t="str">
        <f t="shared" si="190"/>
        <v>326</v>
      </c>
      <c r="K1903" t="s">
        <v>364</v>
      </c>
      <c r="L1903" t="s">
        <v>365</v>
      </c>
      <c r="M1903">
        <v>3</v>
      </c>
      <c r="N1903">
        <v>40.963999999999999</v>
      </c>
      <c r="O1903">
        <v>5.0000000000000001E-3</v>
      </c>
      <c r="P1903">
        <v>0.01</v>
      </c>
      <c r="R1903">
        <v>1.4E-2</v>
      </c>
      <c r="T1903">
        <v>50.097000000000001</v>
      </c>
      <c r="U1903">
        <v>4.4999999999999998E-2</v>
      </c>
      <c r="V1903">
        <v>0.13200000000000001</v>
      </c>
      <c r="W1903">
        <v>8.5030000000000001</v>
      </c>
      <c r="X1903">
        <v>1.9E-2</v>
      </c>
      <c r="Y1903">
        <v>0.39</v>
      </c>
    </row>
    <row r="1904" spans="1:25" hidden="1" x14ac:dyDescent="0.3">
      <c r="A1904" t="s">
        <v>7496</v>
      </c>
      <c r="B1904" t="s">
        <v>7496</v>
      </c>
      <c r="C1904" t="s">
        <v>7497</v>
      </c>
      <c r="D1904" s="1" t="str">
        <f t="shared" si="185"/>
        <v>21:1191</v>
      </c>
      <c r="E1904" s="1" t="str">
        <f t="shared" si="189"/>
        <v/>
      </c>
      <c r="H1904" s="1" t="str">
        <f t="shared" si="190"/>
        <v>326</v>
      </c>
      <c r="K1904" t="s">
        <v>364</v>
      </c>
      <c r="L1904" t="s">
        <v>365</v>
      </c>
      <c r="M1904">
        <v>3</v>
      </c>
      <c r="N1904">
        <v>40.957999999999998</v>
      </c>
      <c r="O1904">
        <v>1E-3</v>
      </c>
      <c r="P1904">
        <v>7.0000000000000001E-3</v>
      </c>
      <c r="R1904">
        <v>1.2999999999999999E-2</v>
      </c>
      <c r="T1904">
        <v>49.779000000000003</v>
      </c>
      <c r="U1904">
        <v>3.6999999999999998E-2</v>
      </c>
      <c r="V1904">
        <v>0.123</v>
      </c>
      <c r="W1904">
        <v>8.3889999999999993</v>
      </c>
      <c r="X1904">
        <v>1.7999999999999999E-2</v>
      </c>
      <c r="Y1904">
        <v>0.38900000000000001</v>
      </c>
    </row>
    <row r="1905" spans="1:25" hidden="1" x14ac:dyDescent="0.3">
      <c r="A1905" t="s">
        <v>7498</v>
      </c>
      <c r="B1905" t="s">
        <v>7498</v>
      </c>
      <c r="C1905" t="s">
        <v>7499</v>
      </c>
      <c r="D1905" s="1" t="str">
        <f t="shared" si="185"/>
        <v>21:1191</v>
      </c>
      <c r="E1905" s="1" t="str">
        <f t="shared" si="189"/>
        <v/>
      </c>
      <c r="H1905" s="1" t="str">
        <f t="shared" si="190"/>
        <v>326</v>
      </c>
      <c r="K1905" t="s">
        <v>364</v>
      </c>
      <c r="L1905" t="s">
        <v>365</v>
      </c>
      <c r="M1905">
        <v>3</v>
      </c>
      <c r="N1905">
        <v>41.119</v>
      </c>
      <c r="O1905">
        <v>5.0000000000000001E-3</v>
      </c>
      <c r="P1905">
        <v>8.0000000000000002E-3</v>
      </c>
      <c r="R1905">
        <v>1.4999999999999999E-2</v>
      </c>
      <c r="T1905">
        <v>49.88</v>
      </c>
      <c r="U1905">
        <v>4.2000000000000003E-2</v>
      </c>
      <c r="V1905">
        <v>0.127</v>
      </c>
      <c r="W1905">
        <v>8.5009999999999994</v>
      </c>
      <c r="X1905">
        <v>2.5999999999999999E-2</v>
      </c>
      <c r="Y1905">
        <v>0.39400000000000002</v>
      </c>
    </row>
    <row r="1906" spans="1:25" hidden="1" x14ac:dyDescent="0.3">
      <c r="A1906" t="s">
        <v>7500</v>
      </c>
      <c r="B1906" t="s">
        <v>7500</v>
      </c>
      <c r="C1906" t="s">
        <v>7501</v>
      </c>
      <c r="D1906" s="1" t="str">
        <f t="shared" si="185"/>
        <v>21:1191</v>
      </c>
      <c r="E1906" s="1" t="str">
        <f t="shared" si="189"/>
        <v/>
      </c>
      <c r="H1906" s="1" t="str">
        <f t="shared" si="190"/>
        <v>326</v>
      </c>
      <c r="K1906" t="s">
        <v>364</v>
      </c>
      <c r="L1906" t="s">
        <v>365</v>
      </c>
      <c r="M1906">
        <v>3</v>
      </c>
      <c r="N1906">
        <v>40.741</v>
      </c>
      <c r="O1906">
        <v>3.0000000000000001E-3</v>
      </c>
      <c r="P1906">
        <v>8.0000000000000002E-3</v>
      </c>
      <c r="R1906">
        <v>1.4999999999999999E-2</v>
      </c>
      <c r="T1906">
        <v>49.536000000000001</v>
      </c>
      <c r="U1906">
        <v>0.04</v>
      </c>
      <c r="V1906">
        <v>0.13200000000000001</v>
      </c>
      <c r="W1906">
        <v>8.3699999999999992</v>
      </c>
      <c r="X1906">
        <v>1.9E-2</v>
      </c>
      <c r="Y1906">
        <v>0.39100000000000001</v>
      </c>
    </row>
    <row r="1907" spans="1:25" hidden="1" x14ac:dyDescent="0.3">
      <c r="A1907" t="s">
        <v>7502</v>
      </c>
      <c r="B1907" t="s">
        <v>7502</v>
      </c>
      <c r="C1907" t="s">
        <v>7503</v>
      </c>
      <c r="D1907" s="1" t="str">
        <f t="shared" ref="D1907:D1970" si="191">HYPERLINK("http://geochem.nrcan.gc.ca/cdogs/content/bdl/bdl211191_e.htm", "21:1191")</f>
        <v>21:1191</v>
      </c>
      <c r="E1907" s="1" t="str">
        <f t="shared" ref="E1907:E1938" si="192">HYPERLINK("http://geochem.nrcan.gc.ca/cdogs/content/svy/svy_e.htm", "")</f>
        <v/>
      </c>
      <c r="H1907" s="1" t="str">
        <f t="shared" ref="H1907:H1938" si="193">HYPERLINK("http://geochem.nrcan.gc.ca/cdogs/content/cr_/cr_00326_e.htm", "326")</f>
        <v>326</v>
      </c>
      <c r="K1907" t="s">
        <v>364</v>
      </c>
      <c r="L1907" t="s">
        <v>365</v>
      </c>
      <c r="M1907">
        <v>3</v>
      </c>
      <c r="N1907">
        <v>40.805</v>
      </c>
      <c r="O1907">
        <v>2E-3</v>
      </c>
      <c r="P1907">
        <v>0.01</v>
      </c>
      <c r="R1907">
        <v>1.2E-2</v>
      </c>
      <c r="T1907">
        <v>50.161000000000001</v>
      </c>
      <c r="U1907">
        <v>3.9E-2</v>
      </c>
      <c r="V1907">
        <v>0.123</v>
      </c>
      <c r="W1907">
        <v>8.5030000000000001</v>
      </c>
      <c r="X1907">
        <v>0.02</v>
      </c>
      <c r="Y1907">
        <v>0.38600000000000001</v>
      </c>
    </row>
    <row r="1908" spans="1:25" hidden="1" x14ac:dyDescent="0.3">
      <c r="A1908" t="s">
        <v>7504</v>
      </c>
      <c r="B1908" t="s">
        <v>7504</v>
      </c>
      <c r="C1908" t="s">
        <v>7505</v>
      </c>
      <c r="D1908" s="1" t="str">
        <f t="shared" si="191"/>
        <v>21:1191</v>
      </c>
      <c r="E1908" s="1" t="str">
        <f t="shared" si="192"/>
        <v/>
      </c>
      <c r="H1908" s="1" t="str">
        <f t="shared" si="193"/>
        <v>326</v>
      </c>
      <c r="K1908" t="s">
        <v>364</v>
      </c>
      <c r="L1908" t="s">
        <v>365</v>
      </c>
      <c r="M1908">
        <v>3</v>
      </c>
      <c r="N1908">
        <v>40.920999999999999</v>
      </c>
      <c r="O1908">
        <v>2E-3</v>
      </c>
      <c r="P1908">
        <v>8.0000000000000002E-3</v>
      </c>
      <c r="R1908">
        <v>1.2E-2</v>
      </c>
      <c r="T1908">
        <v>50.036999999999999</v>
      </c>
      <c r="U1908">
        <v>0.04</v>
      </c>
      <c r="V1908">
        <v>0.13600000000000001</v>
      </c>
      <c r="W1908">
        <v>8.5169999999999995</v>
      </c>
      <c r="X1908">
        <v>1.6E-2</v>
      </c>
      <c r="Y1908">
        <v>0.39500000000000002</v>
      </c>
    </row>
    <row r="1909" spans="1:25" hidden="1" x14ac:dyDescent="0.3">
      <c r="A1909" t="s">
        <v>7506</v>
      </c>
      <c r="B1909" t="s">
        <v>7506</v>
      </c>
      <c r="C1909" t="s">
        <v>7507</v>
      </c>
      <c r="D1909" s="1" t="str">
        <f t="shared" si="191"/>
        <v>21:1191</v>
      </c>
      <c r="E1909" s="1" t="str">
        <f t="shared" si="192"/>
        <v/>
      </c>
      <c r="H1909" s="1" t="str">
        <f t="shared" si="193"/>
        <v>326</v>
      </c>
      <c r="K1909" t="s">
        <v>364</v>
      </c>
      <c r="L1909" t="s">
        <v>365</v>
      </c>
      <c r="M1909">
        <v>3</v>
      </c>
      <c r="N1909">
        <v>40.883000000000003</v>
      </c>
      <c r="O1909">
        <v>4.0000000000000001E-3</v>
      </c>
      <c r="P1909">
        <v>7.0000000000000001E-3</v>
      </c>
      <c r="R1909">
        <v>1.2999999999999999E-2</v>
      </c>
      <c r="T1909">
        <v>49.920999999999999</v>
      </c>
      <c r="U1909">
        <v>4.1000000000000002E-2</v>
      </c>
      <c r="V1909">
        <v>0.13</v>
      </c>
      <c r="W1909">
        <v>8.5039999999999996</v>
      </c>
      <c r="X1909">
        <v>1.2999999999999999E-2</v>
      </c>
      <c r="Y1909">
        <v>0.39100000000000001</v>
      </c>
    </row>
    <row r="1910" spans="1:25" hidden="1" x14ac:dyDescent="0.3">
      <c r="A1910" t="s">
        <v>7508</v>
      </c>
      <c r="B1910" t="s">
        <v>7508</v>
      </c>
      <c r="C1910" t="s">
        <v>7509</v>
      </c>
      <c r="D1910" s="1" t="str">
        <f t="shared" si="191"/>
        <v>21:1191</v>
      </c>
      <c r="E1910" s="1" t="str">
        <f t="shared" si="192"/>
        <v/>
      </c>
      <c r="H1910" s="1" t="str">
        <f t="shared" si="193"/>
        <v>326</v>
      </c>
      <c r="K1910" t="s">
        <v>364</v>
      </c>
      <c r="L1910" t="s">
        <v>365</v>
      </c>
      <c r="M1910">
        <v>3</v>
      </c>
      <c r="N1910">
        <v>40.886000000000003</v>
      </c>
      <c r="O1910">
        <v>3.0000000000000001E-3</v>
      </c>
      <c r="P1910">
        <v>8.0000000000000002E-3</v>
      </c>
      <c r="R1910">
        <v>1.2E-2</v>
      </c>
      <c r="T1910">
        <v>49.866999999999997</v>
      </c>
      <c r="U1910">
        <v>3.9E-2</v>
      </c>
      <c r="V1910">
        <v>0.13200000000000001</v>
      </c>
      <c r="W1910">
        <v>8.3759999999999994</v>
      </c>
      <c r="X1910">
        <v>2.8000000000000001E-2</v>
      </c>
      <c r="Y1910">
        <v>0.39100000000000001</v>
      </c>
    </row>
    <row r="1911" spans="1:25" hidden="1" x14ac:dyDescent="0.3">
      <c r="A1911" t="s">
        <v>7510</v>
      </c>
      <c r="B1911" t="s">
        <v>7510</v>
      </c>
      <c r="C1911" t="s">
        <v>7511</v>
      </c>
      <c r="D1911" s="1" t="str">
        <f t="shared" si="191"/>
        <v>21:1191</v>
      </c>
      <c r="E1911" s="1" t="str">
        <f t="shared" si="192"/>
        <v/>
      </c>
      <c r="H1911" s="1" t="str">
        <f t="shared" si="193"/>
        <v>326</v>
      </c>
      <c r="K1911" t="s">
        <v>364</v>
      </c>
      <c r="L1911" t="s">
        <v>365</v>
      </c>
      <c r="M1911">
        <v>3</v>
      </c>
      <c r="N1911">
        <v>40.883000000000003</v>
      </c>
      <c r="O1911">
        <v>1E-3</v>
      </c>
      <c r="P1911">
        <v>6.0000000000000001E-3</v>
      </c>
      <c r="R1911">
        <v>1.4E-2</v>
      </c>
      <c r="T1911">
        <v>49.783000000000001</v>
      </c>
      <c r="U1911">
        <v>3.6999999999999998E-2</v>
      </c>
      <c r="V1911">
        <v>0.13800000000000001</v>
      </c>
      <c r="W1911">
        <v>8.407</v>
      </c>
      <c r="X1911">
        <v>2.4E-2</v>
      </c>
      <c r="Y1911">
        <v>0.39100000000000001</v>
      </c>
    </row>
    <row r="1912" spans="1:25" hidden="1" x14ac:dyDescent="0.3">
      <c r="A1912" t="s">
        <v>7512</v>
      </c>
      <c r="B1912" t="s">
        <v>7512</v>
      </c>
      <c r="C1912" t="s">
        <v>7513</v>
      </c>
      <c r="D1912" s="1" t="str">
        <f t="shared" si="191"/>
        <v>21:1191</v>
      </c>
      <c r="E1912" s="1" t="str">
        <f t="shared" si="192"/>
        <v/>
      </c>
      <c r="H1912" s="1" t="str">
        <f t="shared" si="193"/>
        <v>326</v>
      </c>
      <c r="K1912" t="s">
        <v>364</v>
      </c>
      <c r="L1912" t="s">
        <v>365</v>
      </c>
      <c r="M1912">
        <v>3</v>
      </c>
      <c r="N1912">
        <v>41.018999999999998</v>
      </c>
      <c r="O1912">
        <v>1E-3</v>
      </c>
      <c r="P1912">
        <v>8.9999999999999993E-3</v>
      </c>
      <c r="R1912">
        <v>1.7999999999999999E-2</v>
      </c>
      <c r="T1912">
        <v>50.149000000000001</v>
      </c>
      <c r="U1912">
        <v>3.9E-2</v>
      </c>
      <c r="V1912">
        <v>0.121</v>
      </c>
      <c r="W1912">
        <v>8.5640000000000001</v>
      </c>
      <c r="X1912">
        <v>1.7000000000000001E-2</v>
      </c>
      <c r="Y1912">
        <v>0.39300000000000002</v>
      </c>
    </row>
    <row r="1913" spans="1:25" hidden="1" x14ac:dyDescent="0.3">
      <c r="A1913" t="s">
        <v>7514</v>
      </c>
      <c r="B1913" t="s">
        <v>7514</v>
      </c>
      <c r="C1913" t="s">
        <v>7515</v>
      </c>
      <c r="D1913" s="1" t="str">
        <f t="shared" si="191"/>
        <v>21:1191</v>
      </c>
      <c r="E1913" s="1" t="str">
        <f t="shared" si="192"/>
        <v/>
      </c>
      <c r="H1913" s="1" t="str">
        <f t="shared" si="193"/>
        <v>326</v>
      </c>
      <c r="K1913" t="s">
        <v>364</v>
      </c>
      <c r="L1913" t="s">
        <v>365</v>
      </c>
      <c r="M1913">
        <v>3</v>
      </c>
      <c r="N1913">
        <v>40.674999999999997</v>
      </c>
      <c r="O1913">
        <v>1E-3</v>
      </c>
      <c r="P1913">
        <v>6.0000000000000001E-3</v>
      </c>
      <c r="R1913">
        <v>1.4E-2</v>
      </c>
      <c r="T1913">
        <v>49.731000000000002</v>
      </c>
      <c r="U1913">
        <v>4.7E-2</v>
      </c>
      <c r="V1913">
        <v>0.123</v>
      </c>
      <c r="W1913">
        <v>8.3620000000000001</v>
      </c>
      <c r="X1913">
        <v>1.7999999999999999E-2</v>
      </c>
      <c r="Y1913">
        <v>0.39</v>
      </c>
    </row>
    <row r="1914" spans="1:25" hidden="1" x14ac:dyDescent="0.3">
      <c r="A1914" t="s">
        <v>7516</v>
      </c>
      <c r="B1914" t="s">
        <v>7516</v>
      </c>
      <c r="C1914" t="s">
        <v>7517</v>
      </c>
      <c r="D1914" s="1" t="str">
        <f t="shared" si="191"/>
        <v>21:1191</v>
      </c>
      <c r="E1914" s="1" t="str">
        <f t="shared" si="192"/>
        <v/>
      </c>
      <c r="H1914" s="1" t="str">
        <f t="shared" si="193"/>
        <v>326</v>
      </c>
      <c r="K1914" t="s">
        <v>364</v>
      </c>
      <c r="L1914" t="s">
        <v>365</v>
      </c>
      <c r="M1914">
        <v>3</v>
      </c>
      <c r="N1914">
        <v>41.039000000000001</v>
      </c>
      <c r="O1914">
        <v>1E-3</v>
      </c>
      <c r="P1914">
        <v>8.0000000000000002E-3</v>
      </c>
      <c r="R1914">
        <v>1.2E-2</v>
      </c>
      <c r="T1914">
        <v>49.683999999999997</v>
      </c>
      <c r="U1914">
        <v>3.5999999999999997E-2</v>
      </c>
      <c r="V1914">
        <v>0.129</v>
      </c>
      <c r="W1914">
        <v>8.4939999999999998</v>
      </c>
      <c r="X1914">
        <v>1.7999999999999999E-2</v>
      </c>
      <c r="Y1914">
        <v>0.39300000000000002</v>
      </c>
    </row>
    <row r="1915" spans="1:25" hidden="1" x14ac:dyDescent="0.3">
      <c r="A1915" t="s">
        <v>7518</v>
      </c>
      <c r="B1915" t="s">
        <v>7518</v>
      </c>
      <c r="C1915" t="s">
        <v>7519</v>
      </c>
      <c r="D1915" s="1" t="str">
        <f t="shared" si="191"/>
        <v>21:1191</v>
      </c>
      <c r="E1915" s="1" t="str">
        <f t="shared" si="192"/>
        <v/>
      </c>
      <c r="H1915" s="1" t="str">
        <f t="shared" si="193"/>
        <v>326</v>
      </c>
      <c r="K1915" t="s">
        <v>364</v>
      </c>
      <c r="L1915" t="s">
        <v>365</v>
      </c>
      <c r="M1915">
        <v>3</v>
      </c>
      <c r="N1915">
        <v>40.829000000000001</v>
      </c>
      <c r="O1915">
        <v>3.0000000000000001E-3</v>
      </c>
      <c r="P1915">
        <v>8.0000000000000002E-3</v>
      </c>
      <c r="R1915">
        <v>1.4E-2</v>
      </c>
      <c r="T1915">
        <v>49.89</v>
      </c>
      <c r="U1915">
        <v>0.04</v>
      </c>
      <c r="V1915">
        <v>0.13</v>
      </c>
      <c r="W1915">
        <v>8.4890000000000008</v>
      </c>
      <c r="X1915">
        <v>1.9E-2</v>
      </c>
      <c r="Y1915">
        <v>0.39800000000000002</v>
      </c>
    </row>
    <row r="1916" spans="1:25" hidden="1" x14ac:dyDescent="0.3">
      <c r="A1916" t="s">
        <v>7520</v>
      </c>
      <c r="B1916" t="s">
        <v>7520</v>
      </c>
      <c r="C1916" t="s">
        <v>7521</v>
      </c>
      <c r="D1916" s="1" t="str">
        <f t="shared" si="191"/>
        <v>21:1191</v>
      </c>
      <c r="E1916" s="1" t="str">
        <f t="shared" si="192"/>
        <v/>
      </c>
      <c r="H1916" s="1" t="str">
        <f t="shared" si="193"/>
        <v>326</v>
      </c>
      <c r="K1916" t="s">
        <v>364</v>
      </c>
      <c r="L1916" t="s">
        <v>365</v>
      </c>
      <c r="M1916">
        <v>3</v>
      </c>
      <c r="N1916">
        <v>40.595999999999997</v>
      </c>
      <c r="O1916">
        <v>1E-3</v>
      </c>
      <c r="P1916">
        <v>1.2E-2</v>
      </c>
      <c r="R1916">
        <v>1.4E-2</v>
      </c>
      <c r="T1916">
        <v>49.709000000000003</v>
      </c>
      <c r="U1916">
        <v>4.2999999999999997E-2</v>
      </c>
      <c r="V1916">
        <v>0.125</v>
      </c>
      <c r="W1916">
        <v>8.5410000000000004</v>
      </c>
      <c r="X1916">
        <v>1.7000000000000001E-2</v>
      </c>
      <c r="Y1916">
        <v>0.39400000000000002</v>
      </c>
    </row>
    <row r="1917" spans="1:25" hidden="1" x14ac:dyDescent="0.3">
      <c r="A1917" t="s">
        <v>7522</v>
      </c>
      <c r="B1917" t="s">
        <v>7522</v>
      </c>
      <c r="C1917" t="s">
        <v>7523</v>
      </c>
      <c r="D1917" s="1" t="str">
        <f t="shared" si="191"/>
        <v>21:1191</v>
      </c>
      <c r="E1917" s="1" t="str">
        <f t="shared" si="192"/>
        <v/>
      </c>
      <c r="H1917" s="1" t="str">
        <f t="shared" si="193"/>
        <v>326</v>
      </c>
      <c r="K1917" t="s">
        <v>364</v>
      </c>
      <c r="L1917" t="s">
        <v>365</v>
      </c>
      <c r="M1917">
        <v>3</v>
      </c>
      <c r="N1917">
        <v>40.826000000000001</v>
      </c>
      <c r="O1917">
        <v>1E-3</v>
      </c>
      <c r="P1917">
        <v>8.9999999999999993E-3</v>
      </c>
      <c r="R1917">
        <v>1.4E-2</v>
      </c>
      <c r="T1917">
        <v>49.786999999999999</v>
      </c>
      <c r="U1917">
        <v>3.9E-2</v>
      </c>
      <c r="V1917">
        <v>0.13800000000000001</v>
      </c>
      <c r="W1917">
        <v>8.4770000000000003</v>
      </c>
      <c r="X1917">
        <v>2.1999999999999999E-2</v>
      </c>
      <c r="Y1917">
        <v>0.39300000000000002</v>
      </c>
    </row>
    <row r="1918" spans="1:25" hidden="1" x14ac:dyDescent="0.3">
      <c r="A1918" t="s">
        <v>7524</v>
      </c>
      <c r="B1918" t="s">
        <v>7524</v>
      </c>
      <c r="C1918" t="s">
        <v>7525</v>
      </c>
      <c r="D1918" s="1" t="str">
        <f t="shared" si="191"/>
        <v>21:1191</v>
      </c>
      <c r="E1918" s="1" t="str">
        <f t="shared" si="192"/>
        <v/>
      </c>
      <c r="H1918" s="1" t="str">
        <f t="shared" si="193"/>
        <v>326</v>
      </c>
      <c r="K1918" t="s">
        <v>364</v>
      </c>
      <c r="L1918" t="s">
        <v>365</v>
      </c>
      <c r="M1918">
        <v>3</v>
      </c>
      <c r="N1918">
        <v>40.902000000000001</v>
      </c>
      <c r="O1918">
        <v>2E-3</v>
      </c>
      <c r="P1918">
        <v>6.0000000000000001E-3</v>
      </c>
      <c r="R1918">
        <v>1.2E-2</v>
      </c>
      <c r="T1918">
        <v>50.100999999999999</v>
      </c>
      <c r="U1918">
        <v>3.9E-2</v>
      </c>
      <c r="V1918">
        <v>0.127</v>
      </c>
      <c r="W1918">
        <v>8.5239999999999991</v>
      </c>
      <c r="X1918">
        <v>1.4999999999999999E-2</v>
      </c>
      <c r="Y1918">
        <v>0.39700000000000002</v>
      </c>
    </row>
    <row r="1919" spans="1:25" hidden="1" x14ac:dyDescent="0.3">
      <c r="A1919" t="s">
        <v>7526</v>
      </c>
      <c r="B1919" t="s">
        <v>7526</v>
      </c>
      <c r="C1919" t="s">
        <v>7527</v>
      </c>
      <c r="D1919" s="1" t="str">
        <f t="shared" si="191"/>
        <v>21:1191</v>
      </c>
      <c r="E1919" s="1" t="str">
        <f t="shared" si="192"/>
        <v/>
      </c>
      <c r="H1919" s="1" t="str">
        <f t="shared" si="193"/>
        <v>326</v>
      </c>
      <c r="K1919" t="s">
        <v>364</v>
      </c>
      <c r="L1919" t="s">
        <v>365</v>
      </c>
      <c r="M1919">
        <v>3</v>
      </c>
      <c r="N1919">
        <v>40.603000000000002</v>
      </c>
      <c r="O1919">
        <v>2E-3</v>
      </c>
      <c r="P1919">
        <v>7.0000000000000001E-3</v>
      </c>
      <c r="R1919">
        <v>1.2E-2</v>
      </c>
      <c r="T1919">
        <v>49.58</v>
      </c>
      <c r="U1919">
        <v>3.5999999999999997E-2</v>
      </c>
      <c r="V1919">
        <v>0.13</v>
      </c>
      <c r="W1919">
        <v>8.4909999999999997</v>
      </c>
      <c r="X1919">
        <v>0.01</v>
      </c>
      <c r="Y1919">
        <v>0.39700000000000002</v>
      </c>
    </row>
    <row r="1920" spans="1:25" hidden="1" x14ac:dyDescent="0.3">
      <c r="A1920" t="s">
        <v>7528</v>
      </c>
      <c r="B1920" t="s">
        <v>7528</v>
      </c>
      <c r="C1920" t="s">
        <v>7529</v>
      </c>
      <c r="D1920" s="1" t="str">
        <f t="shared" si="191"/>
        <v>21:1191</v>
      </c>
      <c r="E1920" s="1" t="str">
        <f t="shared" si="192"/>
        <v/>
      </c>
      <c r="H1920" s="1" t="str">
        <f t="shared" si="193"/>
        <v>326</v>
      </c>
      <c r="K1920" t="s">
        <v>364</v>
      </c>
      <c r="L1920" t="s">
        <v>365</v>
      </c>
      <c r="M1920">
        <v>3</v>
      </c>
      <c r="N1920">
        <v>40.923000000000002</v>
      </c>
      <c r="O1920">
        <v>5.0000000000000001E-3</v>
      </c>
      <c r="P1920">
        <v>7.0000000000000001E-3</v>
      </c>
      <c r="R1920">
        <v>1.4E-2</v>
      </c>
      <c r="T1920">
        <v>49.779000000000003</v>
      </c>
      <c r="U1920">
        <v>4.1000000000000002E-2</v>
      </c>
      <c r="V1920">
        <v>0.122</v>
      </c>
      <c r="W1920">
        <v>8.3940000000000001</v>
      </c>
      <c r="X1920">
        <v>1.7999999999999999E-2</v>
      </c>
      <c r="Y1920">
        <v>0.39800000000000002</v>
      </c>
    </row>
    <row r="1921" spans="1:25" hidden="1" x14ac:dyDescent="0.3">
      <c r="A1921" t="s">
        <v>7530</v>
      </c>
      <c r="B1921" t="s">
        <v>7530</v>
      </c>
      <c r="C1921" t="s">
        <v>7531</v>
      </c>
      <c r="D1921" s="1" t="str">
        <f t="shared" si="191"/>
        <v>21:1191</v>
      </c>
      <c r="E1921" s="1" t="str">
        <f t="shared" si="192"/>
        <v/>
      </c>
      <c r="H1921" s="1" t="str">
        <f t="shared" si="193"/>
        <v>326</v>
      </c>
      <c r="K1921" t="s">
        <v>364</v>
      </c>
      <c r="L1921" t="s">
        <v>365</v>
      </c>
      <c r="M1921">
        <v>3</v>
      </c>
      <c r="N1921">
        <v>41.235999999999997</v>
      </c>
      <c r="O1921">
        <v>1E-3</v>
      </c>
      <c r="P1921">
        <v>8.0000000000000002E-3</v>
      </c>
      <c r="R1921">
        <v>1.6E-2</v>
      </c>
      <c r="T1921">
        <v>50.13</v>
      </c>
      <c r="U1921">
        <v>0.04</v>
      </c>
      <c r="V1921">
        <v>0.122</v>
      </c>
      <c r="W1921">
        <v>8.41</v>
      </c>
      <c r="X1921">
        <v>1.7999999999999999E-2</v>
      </c>
      <c r="Y1921">
        <v>0.39700000000000002</v>
      </c>
    </row>
    <row r="1922" spans="1:25" hidden="1" x14ac:dyDescent="0.3">
      <c r="A1922" t="s">
        <v>7532</v>
      </c>
      <c r="B1922" t="s">
        <v>7532</v>
      </c>
      <c r="C1922" t="s">
        <v>7533</v>
      </c>
      <c r="D1922" s="1" t="str">
        <f t="shared" si="191"/>
        <v>21:1191</v>
      </c>
      <c r="E1922" s="1" t="str">
        <f t="shared" si="192"/>
        <v/>
      </c>
      <c r="H1922" s="1" t="str">
        <f t="shared" si="193"/>
        <v>326</v>
      </c>
      <c r="K1922" t="s">
        <v>364</v>
      </c>
      <c r="L1922" t="s">
        <v>365</v>
      </c>
      <c r="M1922">
        <v>3</v>
      </c>
      <c r="N1922">
        <v>41.076999999999998</v>
      </c>
      <c r="O1922">
        <v>5.0000000000000001E-3</v>
      </c>
      <c r="P1922">
        <v>7.0000000000000001E-3</v>
      </c>
      <c r="R1922">
        <v>1.0999999999999999E-2</v>
      </c>
      <c r="T1922">
        <v>50.052999999999997</v>
      </c>
      <c r="U1922">
        <v>3.9E-2</v>
      </c>
      <c r="V1922">
        <v>0.121</v>
      </c>
      <c r="W1922">
        <v>8.4280000000000008</v>
      </c>
      <c r="X1922">
        <v>2.4E-2</v>
      </c>
      <c r="Y1922">
        <v>0.4</v>
      </c>
    </row>
    <row r="1923" spans="1:25" hidden="1" x14ac:dyDescent="0.3">
      <c r="A1923" t="s">
        <v>7534</v>
      </c>
      <c r="B1923" t="s">
        <v>7534</v>
      </c>
      <c r="C1923" t="s">
        <v>7535</v>
      </c>
      <c r="D1923" s="1" t="str">
        <f t="shared" si="191"/>
        <v>21:1191</v>
      </c>
      <c r="E1923" s="1" t="str">
        <f t="shared" si="192"/>
        <v/>
      </c>
      <c r="H1923" s="1" t="str">
        <f t="shared" si="193"/>
        <v>326</v>
      </c>
      <c r="K1923" t="s">
        <v>364</v>
      </c>
      <c r="L1923" t="s">
        <v>365</v>
      </c>
      <c r="M1923">
        <v>3</v>
      </c>
      <c r="N1923">
        <v>40.951999999999998</v>
      </c>
      <c r="O1923">
        <v>1E-3</v>
      </c>
      <c r="P1923">
        <v>4.0000000000000001E-3</v>
      </c>
      <c r="R1923">
        <v>1.2E-2</v>
      </c>
      <c r="T1923">
        <v>49.850999999999999</v>
      </c>
      <c r="U1923">
        <v>3.7999999999999999E-2</v>
      </c>
      <c r="V1923">
        <v>0.13300000000000001</v>
      </c>
      <c r="W1923">
        <v>8.3710000000000004</v>
      </c>
      <c r="X1923">
        <v>8.0000000000000002E-3</v>
      </c>
      <c r="Y1923">
        <v>0.39300000000000002</v>
      </c>
    </row>
    <row r="1924" spans="1:25" hidden="1" x14ac:dyDescent="0.3">
      <c r="A1924" t="s">
        <v>7536</v>
      </c>
      <c r="B1924" t="s">
        <v>7536</v>
      </c>
      <c r="C1924" t="s">
        <v>7537</v>
      </c>
      <c r="D1924" s="1" t="str">
        <f t="shared" si="191"/>
        <v>21:1191</v>
      </c>
      <c r="E1924" s="1" t="str">
        <f t="shared" si="192"/>
        <v/>
      </c>
      <c r="H1924" s="1" t="str">
        <f t="shared" si="193"/>
        <v>326</v>
      </c>
      <c r="K1924" t="s">
        <v>364</v>
      </c>
      <c r="L1924" t="s">
        <v>365</v>
      </c>
      <c r="M1924">
        <v>3</v>
      </c>
      <c r="N1924">
        <v>41.048000000000002</v>
      </c>
      <c r="O1924">
        <v>1E-3</v>
      </c>
      <c r="P1924">
        <v>7.0000000000000001E-3</v>
      </c>
      <c r="R1924">
        <v>8.9999999999999993E-3</v>
      </c>
      <c r="T1924">
        <v>50.064999999999998</v>
      </c>
      <c r="U1924">
        <v>3.7999999999999999E-2</v>
      </c>
      <c r="V1924">
        <v>0.13400000000000001</v>
      </c>
      <c r="W1924">
        <v>8.5030000000000001</v>
      </c>
      <c r="X1924">
        <v>2.5999999999999999E-2</v>
      </c>
      <c r="Y1924">
        <v>0.39800000000000002</v>
      </c>
    </row>
    <row r="1925" spans="1:25" hidden="1" x14ac:dyDescent="0.3">
      <c r="A1925" t="s">
        <v>7538</v>
      </c>
      <c r="B1925" t="s">
        <v>7538</v>
      </c>
      <c r="C1925" t="s">
        <v>7539</v>
      </c>
      <c r="D1925" s="1" t="str">
        <f t="shared" si="191"/>
        <v>21:1191</v>
      </c>
      <c r="E1925" s="1" t="str">
        <f t="shared" si="192"/>
        <v/>
      </c>
      <c r="H1925" s="1" t="str">
        <f t="shared" si="193"/>
        <v>326</v>
      </c>
      <c r="K1925" t="s">
        <v>364</v>
      </c>
      <c r="L1925" t="s">
        <v>365</v>
      </c>
      <c r="M1925">
        <v>3</v>
      </c>
      <c r="N1925">
        <v>40.89</v>
      </c>
      <c r="O1925">
        <v>1E-3</v>
      </c>
      <c r="P1925">
        <v>6.0000000000000001E-3</v>
      </c>
      <c r="R1925">
        <v>1.4999999999999999E-2</v>
      </c>
      <c r="T1925">
        <v>49.959000000000003</v>
      </c>
      <c r="U1925">
        <v>3.7999999999999999E-2</v>
      </c>
      <c r="V1925">
        <v>0.11700000000000001</v>
      </c>
      <c r="W1925">
        <v>8.4879999999999995</v>
      </c>
      <c r="X1925">
        <v>1.7999999999999999E-2</v>
      </c>
      <c r="Y1925">
        <v>0.39600000000000002</v>
      </c>
    </row>
    <row r="1926" spans="1:25" hidden="1" x14ac:dyDescent="0.3">
      <c r="A1926" t="s">
        <v>7540</v>
      </c>
      <c r="B1926" t="s">
        <v>7540</v>
      </c>
      <c r="C1926" t="s">
        <v>7541</v>
      </c>
      <c r="D1926" s="1" t="str">
        <f t="shared" si="191"/>
        <v>21:1191</v>
      </c>
      <c r="E1926" s="1" t="str">
        <f t="shared" si="192"/>
        <v/>
      </c>
      <c r="H1926" s="1" t="str">
        <f t="shared" si="193"/>
        <v>326</v>
      </c>
      <c r="K1926" t="s">
        <v>364</v>
      </c>
      <c r="L1926" t="s">
        <v>365</v>
      </c>
      <c r="M1926">
        <v>3</v>
      </c>
      <c r="N1926">
        <v>40.959000000000003</v>
      </c>
      <c r="O1926">
        <v>5.0000000000000001E-3</v>
      </c>
      <c r="P1926">
        <v>7.0000000000000001E-3</v>
      </c>
      <c r="R1926">
        <v>1.4999999999999999E-2</v>
      </c>
      <c r="T1926">
        <v>49.981000000000002</v>
      </c>
      <c r="U1926">
        <v>3.5999999999999997E-2</v>
      </c>
      <c r="V1926">
        <v>0.13300000000000001</v>
      </c>
      <c r="W1926">
        <v>8.4849999999999994</v>
      </c>
      <c r="X1926">
        <v>1.4999999999999999E-2</v>
      </c>
      <c r="Y1926">
        <v>0.40200000000000002</v>
      </c>
    </row>
    <row r="1927" spans="1:25" hidden="1" x14ac:dyDescent="0.3">
      <c r="A1927" t="s">
        <v>7542</v>
      </c>
      <c r="B1927" t="s">
        <v>7542</v>
      </c>
      <c r="C1927" t="s">
        <v>7543</v>
      </c>
      <c r="D1927" s="1" t="str">
        <f t="shared" si="191"/>
        <v>21:1191</v>
      </c>
      <c r="E1927" s="1" t="str">
        <f t="shared" si="192"/>
        <v/>
      </c>
      <c r="H1927" s="1" t="str">
        <f t="shared" si="193"/>
        <v>326</v>
      </c>
      <c r="K1927" t="s">
        <v>364</v>
      </c>
      <c r="L1927" t="s">
        <v>365</v>
      </c>
      <c r="M1927">
        <v>3</v>
      </c>
      <c r="N1927">
        <v>41.082999999999998</v>
      </c>
      <c r="O1927">
        <v>5.0000000000000001E-3</v>
      </c>
      <c r="P1927">
        <v>7.0000000000000001E-3</v>
      </c>
      <c r="R1927">
        <v>1.4999999999999999E-2</v>
      </c>
      <c r="T1927">
        <v>49.829000000000001</v>
      </c>
      <c r="U1927">
        <v>4.1000000000000002E-2</v>
      </c>
      <c r="V1927">
        <v>0.127</v>
      </c>
      <c r="W1927">
        <v>8.4489999999999998</v>
      </c>
      <c r="X1927">
        <v>1.6E-2</v>
      </c>
      <c r="Y1927">
        <v>0.39700000000000002</v>
      </c>
    </row>
    <row r="1928" spans="1:25" hidden="1" x14ac:dyDescent="0.3">
      <c r="A1928" t="s">
        <v>7544</v>
      </c>
      <c r="B1928" t="s">
        <v>7544</v>
      </c>
      <c r="C1928" t="s">
        <v>7545</v>
      </c>
      <c r="D1928" s="1" t="str">
        <f t="shared" si="191"/>
        <v>21:1191</v>
      </c>
      <c r="E1928" s="1" t="str">
        <f t="shared" si="192"/>
        <v/>
      </c>
      <c r="H1928" s="1" t="str">
        <f t="shared" si="193"/>
        <v>326</v>
      </c>
      <c r="K1928" t="s">
        <v>364</v>
      </c>
      <c r="L1928" t="s">
        <v>365</v>
      </c>
      <c r="M1928">
        <v>3</v>
      </c>
      <c r="N1928">
        <v>40.973999999999997</v>
      </c>
      <c r="O1928">
        <v>4.0000000000000001E-3</v>
      </c>
      <c r="P1928">
        <v>5.0000000000000001E-3</v>
      </c>
      <c r="R1928">
        <v>0.01</v>
      </c>
      <c r="T1928">
        <v>50.087000000000003</v>
      </c>
      <c r="U1928">
        <v>0.04</v>
      </c>
      <c r="V1928">
        <v>0.122</v>
      </c>
      <c r="W1928">
        <v>8.5039999999999996</v>
      </c>
      <c r="X1928">
        <v>1.9E-2</v>
      </c>
      <c r="Y1928">
        <v>0.4</v>
      </c>
    </row>
    <row r="1929" spans="1:25" hidden="1" x14ac:dyDescent="0.3">
      <c r="A1929" t="s">
        <v>7546</v>
      </c>
      <c r="B1929" t="s">
        <v>7546</v>
      </c>
      <c r="C1929" t="s">
        <v>7547</v>
      </c>
      <c r="D1929" s="1" t="str">
        <f t="shared" si="191"/>
        <v>21:1191</v>
      </c>
      <c r="E1929" s="1" t="str">
        <f t="shared" si="192"/>
        <v/>
      </c>
      <c r="H1929" s="1" t="str">
        <f t="shared" si="193"/>
        <v>326</v>
      </c>
      <c r="K1929" t="s">
        <v>364</v>
      </c>
      <c r="L1929" t="s">
        <v>365</v>
      </c>
      <c r="M1929">
        <v>3</v>
      </c>
      <c r="N1929">
        <v>40.963000000000001</v>
      </c>
      <c r="O1929">
        <v>1E-3</v>
      </c>
      <c r="P1929">
        <v>7.0000000000000001E-3</v>
      </c>
      <c r="R1929">
        <v>0.01</v>
      </c>
      <c r="T1929">
        <v>49.734000000000002</v>
      </c>
      <c r="U1929">
        <v>0.04</v>
      </c>
      <c r="V1929">
        <v>0.13200000000000001</v>
      </c>
      <c r="W1929">
        <v>8.423</v>
      </c>
      <c r="X1929">
        <v>0.02</v>
      </c>
      <c r="Y1929">
        <v>0.40300000000000002</v>
      </c>
    </row>
    <row r="1930" spans="1:25" hidden="1" x14ac:dyDescent="0.3">
      <c r="A1930" t="s">
        <v>7548</v>
      </c>
      <c r="B1930" t="s">
        <v>7548</v>
      </c>
      <c r="C1930" t="s">
        <v>7549</v>
      </c>
      <c r="D1930" s="1" t="str">
        <f t="shared" si="191"/>
        <v>21:1191</v>
      </c>
      <c r="E1930" s="1" t="str">
        <f t="shared" si="192"/>
        <v/>
      </c>
      <c r="H1930" s="1" t="str">
        <f t="shared" si="193"/>
        <v>326</v>
      </c>
      <c r="K1930" t="s">
        <v>364</v>
      </c>
      <c r="L1930" t="s">
        <v>365</v>
      </c>
      <c r="M1930">
        <v>3</v>
      </c>
      <c r="N1930">
        <v>41.095999999999997</v>
      </c>
      <c r="O1930">
        <v>4.0000000000000001E-3</v>
      </c>
      <c r="P1930">
        <v>8.9999999999999993E-3</v>
      </c>
      <c r="R1930">
        <v>1.6E-2</v>
      </c>
      <c r="T1930">
        <v>49.88</v>
      </c>
      <c r="U1930">
        <v>3.9E-2</v>
      </c>
      <c r="V1930">
        <v>0.14000000000000001</v>
      </c>
      <c r="W1930">
        <v>8.5090000000000003</v>
      </c>
      <c r="X1930">
        <v>1.4999999999999999E-2</v>
      </c>
      <c r="Y1930">
        <v>0.40400000000000003</v>
      </c>
    </row>
    <row r="1931" spans="1:25" hidden="1" x14ac:dyDescent="0.3">
      <c r="A1931" t="s">
        <v>7550</v>
      </c>
      <c r="B1931" t="s">
        <v>7550</v>
      </c>
      <c r="C1931" t="s">
        <v>7551</v>
      </c>
      <c r="D1931" s="1" t="str">
        <f t="shared" si="191"/>
        <v>21:1191</v>
      </c>
      <c r="E1931" s="1" t="str">
        <f t="shared" si="192"/>
        <v/>
      </c>
      <c r="H1931" s="1" t="str">
        <f t="shared" si="193"/>
        <v>326</v>
      </c>
      <c r="K1931" t="s">
        <v>364</v>
      </c>
      <c r="L1931" t="s">
        <v>365</v>
      </c>
      <c r="M1931">
        <v>3</v>
      </c>
      <c r="N1931">
        <v>40.988999999999997</v>
      </c>
      <c r="O1931">
        <v>4.0000000000000001E-3</v>
      </c>
      <c r="P1931">
        <v>4.0000000000000001E-3</v>
      </c>
      <c r="R1931">
        <v>1.0999999999999999E-2</v>
      </c>
      <c r="T1931">
        <v>50.06</v>
      </c>
      <c r="U1931">
        <v>3.9E-2</v>
      </c>
      <c r="V1931">
        <v>0.13400000000000001</v>
      </c>
      <c r="W1931">
        <v>8.5359999999999996</v>
      </c>
      <c r="X1931">
        <v>1.7000000000000001E-2</v>
      </c>
      <c r="Y1931">
        <v>0.40400000000000003</v>
      </c>
    </row>
    <row r="1932" spans="1:25" hidden="1" x14ac:dyDescent="0.3">
      <c r="A1932" t="s">
        <v>7552</v>
      </c>
      <c r="B1932" t="s">
        <v>7552</v>
      </c>
      <c r="C1932" t="s">
        <v>7553</v>
      </c>
      <c r="D1932" s="1" t="str">
        <f t="shared" si="191"/>
        <v>21:1191</v>
      </c>
      <c r="E1932" s="1" t="str">
        <f t="shared" si="192"/>
        <v/>
      </c>
      <c r="H1932" s="1" t="str">
        <f t="shared" si="193"/>
        <v>326</v>
      </c>
      <c r="K1932" t="s">
        <v>364</v>
      </c>
      <c r="L1932" t="s">
        <v>365</v>
      </c>
      <c r="M1932">
        <v>3</v>
      </c>
      <c r="N1932">
        <v>41.018999999999998</v>
      </c>
      <c r="O1932">
        <v>8.9999999999999993E-3</v>
      </c>
      <c r="P1932">
        <v>1.2E-2</v>
      </c>
      <c r="R1932">
        <v>1.6E-2</v>
      </c>
      <c r="T1932">
        <v>49.768000000000001</v>
      </c>
      <c r="U1932">
        <v>4.2000000000000003E-2</v>
      </c>
      <c r="V1932">
        <v>0.129</v>
      </c>
      <c r="W1932">
        <v>8.4480000000000004</v>
      </c>
      <c r="X1932">
        <v>0.02</v>
      </c>
      <c r="Y1932">
        <v>0.39300000000000002</v>
      </c>
    </row>
    <row r="1933" spans="1:25" hidden="1" x14ac:dyDescent="0.3">
      <c r="A1933" t="s">
        <v>7554</v>
      </c>
      <c r="B1933" t="s">
        <v>7554</v>
      </c>
      <c r="C1933" t="s">
        <v>7555</v>
      </c>
      <c r="D1933" s="1" t="str">
        <f t="shared" si="191"/>
        <v>21:1191</v>
      </c>
      <c r="E1933" s="1" t="str">
        <f t="shared" si="192"/>
        <v/>
      </c>
      <c r="H1933" s="1" t="str">
        <f t="shared" si="193"/>
        <v>326</v>
      </c>
      <c r="K1933" t="s">
        <v>364</v>
      </c>
      <c r="L1933" t="s">
        <v>365</v>
      </c>
      <c r="M1933">
        <v>3</v>
      </c>
      <c r="N1933">
        <v>41.085000000000001</v>
      </c>
      <c r="O1933">
        <v>1.0999999999999999E-2</v>
      </c>
      <c r="P1933">
        <v>0.01</v>
      </c>
      <c r="R1933">
        <v>1.4999999999999999E-2</v>
      </c>
      <c r="T1933">
        <v>49.79</v>
      </c>
      <c r="U1933">
        <v>3.9E-2</v>
      </c>
      <c r="V1933">
        <v>0.124</v>
      </c>
      <c r="W1933">
        <v>8.4849999999999994</v>
      </c>
      <c r="X1933">
        <v>1.7000000000000001E-2</v>
      </c>
      <c r="Y1933">
        <v>0.39</v>
      </c>
    </row>
    <row r="1934" spans="1:25" hidden="1" x14ac:dyDescent="0.3">
      <c r="A1934" t="s">
        <v>7556</v>
      </c>
      <c r="B1934" t="s">
        <v>7556</v>
      </c>
      <c r="C1934" t="s">
        <v>7557</v>
      </c>
      <c r="D1934" s="1" t="str">
        <f t="shared" si="191"/>
        <v>21:1191</v>
      </c>
      <c r="E1934" s="1" t="str">
        <f t="shared" si="192"/>
        <v/>
      </c>
      <c r="H1934" s="1" t="str">
        <f t="shared" si="193"/>
        <v>326</v>
      </c>
      <c r="K1934" t="s">
        <v>364</v>
      </c>
      <c r="L1934" t="s">
        <v>365</v>
      </c>
      <c r="M1934">
        <v>3</v>
      </c>
      <c r="N1934">
        <v>40.954000000000001</v>
      </c>
      <c r="O1934">
        <v>3.0000000000000001E-3</v>
      </c>
      <c r="P1934">
        <v>5.0000000000000001E-3</v>
      </c>
      <c r="R1934">
        <v>1.6E-2</v>
      </c>
      <c r="T1934">
        <v>50.125</v>
      </c>
      <c r="U1934">
        <v>3.6999999999999998E-2</v>
      </c>
      <c r="V1934">
        <v>0.13100000000000001</v>
      </c>
      <c r="W1934">
        <v>8.3780000000000001</v>
      </c>
      <c r="X1934">
        <v>1.9E-2</v>
      </c>
      <c r="Y1934">
        <v>0.39600000000000002</v>
      </c>
    </row>
    <row r="1935" spans="1:25" hidden="1" x14ac:dyDescent="0.3">
      <c r="A1935" t="s">
        <v>7558</v>
      </c>
      <c r="B1935" t="s">
        <v>7558</v>
      </c>
      <c r="C1935" t="s">
        <v>7559</v>
      </c>
      <c r="D1935" s="1" t="str">
        <f t="shared" si="191"/>
        <v>21:1191</v>
      </c>
      <c r="E1935" s="1" t="str">
        <f t="shared" si="192"/>
        <v/>
      </c>
      <c r="H1935" s="1" t="str">
        <f t="shared" si="193"/>
        <v>326</v>
      </c>
      <c r="K1935" t="s">
        <v>364</v>
      </c>
      <c r="L1935" t="s">
        <v>365</v>
      </c>
      <c r="M1935">
        <v>3</v>
      </c>
      <c r="N1935">
        <v>40.86</v>
      </c>
      <c r="O1935">
        <v>1E-3</v>
      </c>
      <c r="P1935">
        <v>8.9999999999999993E-3</v>
      </c>
      <c r="R1935">
        <v>1.9E-2</v>
      </c>
      <c r="T1935">
        <v>50.095999999999997</v>
      </c>
      <c r="U1935">
        <v>4.2000000000000003E-2</v>
      </c>
      <c r="V1935">
        <v>0.124</v>
      </c>
      <c r="W1935">
        <v>8.4540000000000006</v>
      </c>
      <c r="X1935">
        <v>2.1999999999999999E-2</v>
      </c>
      <c r="Y1935">
        <v>0.39900000000000002</v>
      </c>
    </row>
    <row r="1936" spans="1:25" hidden="1" x14ac:dyDescent="0.3">
      <c r="A1936" t="s">
        <v>7560</v>
      </c>
      <c r="B1936" t="s">
        <v>7560</v>
      </c>
      <c r="C1936" t="s">
        <v>7561</v>
      </c>
      <c r="D1936" s="1" t="str">
        <f t="shared" si="191"/>
        <v>21:1191</v>
      </c>
      <c r="E1936" s="1" t="str">
        <f t="shared" si="192"/>
        <v/>
      </c>
      <c r="H1936" s="1" t="str">
        <f t="shared" si="193"/>
        <v>326</v>
      </c>
      <c r="K1936" t="s">
        <v>364</v>
      </c>
      <c r="L1936" t="s">
        <v>365</v>
      </c>
      <c r="M1936">
        <v>3</v>
      </c>
      <c r="N1936">
        <v>41.009</v>
      </c>
      <c r="O1936">
        <v>1E-3</v>
      </c>
      <c r="P1936">
        <v>6.0000000000000001E-3</v>
      </c>
      <c r="R1936">
        <v>1.7999999999999999E-2</v>
      </c>
      <c r="T1936">
        <v>50.192</v>
      </c>
      <c r="U1936">
        <v>0.04</v>
      </c>
      <c r="V1936">
        <v>0.12</v>
      </c>
      <c r="W1936">
        <v>8.3480000000000008</v>
      </c>
      <c r="X1936">
        <v>1.9E-2</v>
      </c>
      <c r="Y1936">
        <v>0.39200000000000002</v>
      </c>
    </row>
    <row r="1937" spans="1:25" hidden="1" x14ac:dyDescent="0.3">
      <c r="A1937" t="s">
        <v>7562</v>
      </c>
      <c r="B1937" t="s">
        <v>7562</v>
      </c>
      <c r="C1937" t="s">
        <v>7563</v>
      </c>
      <c r="D1937" s="1" t="str">
        <f t="shared" si="191"/>
        <v>21:1191</v>
      </c>
      <c r="E1937" s="1" t="str">
        <f t="shared" si="192"/>
        <v/>
      </c>
      <c r="H1937" s="1" t="str">
        <f t="shared" si="193"/>
        <v>326</v>
      </c>
      <c r="K1937" t="s">
        <v>364</v>
      </c>
      <c r="L1937" t="s">
        <v>365</v>
      </c>
      <c r="M1937">
        <v>3</v>
      </c>
      <c r="N1937">
        <v>41.088999999999999</v>
      </c>
      <c r="O1937">
        <v>1E-3</v>
      </c>
      <c r="P1937">
        <v>5.0000000000000001E-3</v>
      </c>
      <c r="R1937">
        <v>1.4E-2</v>
      </c>
      <c r="T1937">
        <v>49.786999999999999</v>
      </c>
      <c r="U1937">
        <v>3.9E-2</v>
      </c>
      <c r="V1937">
        <v>0.127</v>
      </c>
      <c r="W1937">
        <v>8.2810000000000006</v>
      </c>
      <c r="X1937">
        <v>1.2E-2</v>
      </c>
      <c r="Y1937">
        <v>0.39500000000000002</v>
      </c>
    </row>
    <row r="1938" spans="1:25" hidden="1" x14ac:dyDescent="0.3">
      <c r="A1938" t="s">
        <v>7564</v>
      </c>
      <c r="B1938" t="s">
        <v>7564</v>
      </c>
      <c r="C1938" t="s">
        <v>7565</v>
      </c>
      <c r="D1938" s="1" t="str">
        <f t="shared" si="191"/>
        <v>21:1191</v>
      </c>
      <c r="E1938" s="1" t="str">
        <f t="shared" si="192"/>
        <v/>
      </c>
      <c r="H1938" s="1" t="str">
        <f t="shared" si="193"/>
        <v>326</v>
      </c>
      <c r="K1938" t="s">
        <v>364</v>
      </c>
      <c r="L1938" t="s">
        <v>365</v>
      </c>
      <c r="M1938">
        <v>3</v>
      </c>
      <c r="N1938">
        <v>41.219000000000001</v>
      </c>
      <c r="O1938">
        <v>1E-3</v>
      </c>
      <c r="P1938">
        <v>5.0000000000000001E-3</v>
      </c>
      <c r="R1938">
        <v>1.2999999999999999E-2</v>
      </c>
      <c r="T1938">
        <v>50.148000000000003</v>
      </c>
      <c r="U1938">
        <v>4.1000000000000002E-2</v>
      </c>
      <c r="V1938">
        <v>0.128</v>
      </c>
      <c r="W1938">
        <v>8.42</v>
      </c>
      <c r="X1938">
        <v>1.6E-2</v>
      </c>
      <c r="Y1938">
        <v>0.39800000000000002</v>
      </c>
    </row>
    <row r="1939" spans="1:25" hidden="1" x14ac:dyDescent="0.3">
      <c r="A1939" t="s">
        <v>7566</v>
      </c>
      <c r="B1939" t="s">
        <v>7566</v>
      </c>
      <c r="C1939" t="s">
        <v>7567</v>
      </c>
      <c r="D1939" s="1" t="str">
        <f t="shared" si="191"/>
        <v>21:1191</v>
      </c>
      <c r="E1939" s="1" t="str">
        <f t="shared" ref="E1939:E1970" si="194">HYPERLINK("http://geochem.nrcan.gc.ca/cdogs/content/svy/svy_e.htm", "")</f>
        <v/>
      </c>
      <c r="H1939" s="1" t="str">
        <f t="shared" ref="H1939:H1970" si="195">HYPERLINK("http://geochem.nrcan.gc.ca/cdogs/content/cr_/cr_00326_e.htm", "326")</f>
        <v>326</v>
      </c>
      <c r="K1939" t="s">
        <v>364</v>
      </c>
      <c r="L1939" t="s">
        <v>365</v>
      </c>
      <c r="M1939">
        <v>3</v>
      </c>
      <c r="N1939">
        <v>40.951000000000001</v>
      </c>
      <c r="O1939">
        <v>1E-3</v>
      </c>
      <c r="P1939">
        <v>5.0000000000000001E-3</v>
      </c>
      <c r="R1939">
        <v>1.7000000000000001E-2</v>
      </c>
      <c r="T1939">
        <v>49.804000000000002</v>
      </c>
      <c r="U1939">
        <v>3.7999999999999999E-2</v>
      </c>
      <c r="V1939">
        <v>0.13</v>
      </c>
      <c r="W1939">
        <v>8.3320000000000007</v>
      </c>
      <c r="X1939">
        <v>2.1000000000000001E-2</v>
      </c>
      <c r="Y1939">
        <v>0.39300000000000002</v>
      </c>
    </row>
    <row r="1940" spans="1:25" hidden="1" x14ac:dyDescent="0.3">
      <c r="A1940" t="s">
        <v>7568</v>
      </c>
      <c r="B1940" t="s">
        <v>7568</v>
      </c>
      <c r="C1940" t="s">
        <v>7569</v>
      </c>
      <c r="D1940" s="1" t="str">
        <f t="shared" si="191"/>
        <v>21:1191</v>
      </c>
      <c r="E1940" s="1" t="str">
        <f t="shared" si="194"/>
        <v/>
      </c>
      <c r="H1940" s="1" t="str">
        <f t="shared" si="195"/>
        <v>326</v>
      </c>
      <c r="K1940" t="s">
        <v>364</v>
      </c>
      <c r="L1940" t="s">
        <v>365</v>
      </c>
      <c r="M1940">
        <v>3</v>
      </c>
      <c r="N1940">
        <v>41.203000000000003</v>
      </c>
      <c r="O1940">
        <v>6.0000000000000001E-3</v>
      </c>
      <c r="P1940">
        <v>8.0000000000000002E-3</v>
      </c>
      <c r="R1940">
        <v>1.0999999999999999E-2</v>
      </c>
      <c r="T1940">
        <v>49.738</v>
      </c>
      <c r="U1940">
        <v>3.6999999999999998E-2</v>
      </c>
      <c r="V1940">
        <v>0.129</v>
      </c>
      <c r="W1940">
        <v>8.3930000000000007</v>
      </c>
      <c r="X1940">
        <v>1.9E-2</v>
      </c>
      <c r="Y1940">
        <v>0.39600000000000002</v>
      </c>
    </row>
    <row r="1941" spans="1:25" hidden="1" x14ac:dyDescent="0.3">
      <c r="A1941" t="s">
        <v>7570</v>
      </c>
      <c r="B1941" t="s">
        <v>7570</v>
      </c>
      <c r="C1941" t="s">
        <v>7571</v>
      </c>
      <c r="D1941" s="1" t="str">
        <f t="shared" si="191"/>
        <v>21:1191</v>
      </c>
      <c r="E1941" s="1" t="str">
        <f t="shared" si="194"/>
        <v/>
      </c>
      <c r="H1941" s="1" t="str">
        <f t="shared" si="195"/>
        <v>326</v>
      </c>
      <c r="K1941" t="s">
        <v>364</v>
      </c>
      <c r="L1941" t="s">
        <v>365</v>
      </c>
      <c r="M1941">
        <v>3</v>
      </c>
      <c r="N1941">
        <v>40.935000000000002</v>
      </c>
      <c r="O1941">
        <v>3.0000000000000001E-3</v>
      </c>
      <c r="P1941">
        <v>6.0000000000000001E-3</v>
      </c>
      <c r="R1941">
        <v>1.4E-2</v>
      </c>
      <c r="T1941">
        <v>49.854999999999997</v>
      </c>
      <c r="U1941">
        <v>0.04</v>
      </c>
      <c r="V1941">
        <v>0.124</v>
      </c>
      <c r="W1941">
        <v>8.3819999999999997</v>
      </c>
      <c r="X1941">
        <v>1.2E-2</v>
      </c>
      <c r="Y1941">
        <v>0.39700000000000002</v>
      </c>
    </row>
    <row r="1942" spans="1:25" hidden="1" x14ac:dyDescent="0.3">
      <c r="A1942" t="s">
        <v>7572</v>
      </c>
      <c r="B1942" t="s">
        <v>7572</v>
      </c>
      <c r="C1942" t="s">
        <v>7573</v>
      </c>
      <c r="D1942" s="1" t="str">
        <f t="shared" si="191"/>
        <v>21:1191</v>
      </c>
      <c r="E1942" s="1" t="str">
        <f t="shared" si="194"/>
        <v/>
      </c>
      <c r="H1942" s="1" t="str">
        <f t="shared" si="195"/>
        <v>326</v>
      </c>
      <c r="K1942" t="s">
        <v>364</v>
      </c>
      <c r="L1942" t="s">
        <v>365</v>
      </c>
      <c r="M1942">
        <v>3</v>
      </c>
      <c r="N1942">
        <v>41.036000000000001</v>
      </c>
      <c r="O1942">
        <v>1E-3</v>
      </c>
      <c r="P1942">
        <v>1.0999999999999999E-2</v>
      </c>
      <c r="R1942">
        <v>1.4E-2</v>
      </c>
      <c r="T1942">
        <v>49.786999999999999</v>
      </c>
      <c r="U1942">
        <v>3.9E-2</v>
      </c>
      <c r="V1942">
        <v>0.129</v>
      </c>
      <c r="W1942">
        <v>8.4670000000000005</v>
      </c>
      <c r="X1942">
        <v>1.6E-2</v>
      </c>
      <c r="Y1942">
        <v>0.39</v>
      </c>
    </row>
    <row r="1943" spans="1:25" hidden="1" x14ac:dyDescent="0.3">
      <c r="A1943" t="s">
        <v>7574</v>
      </c>
      <c r="B1943" t="s">
        <v>7574</v>
      </c>
      <c r="C1943" t="s">
        <v>7575</v>
      </c>
      <c r="D1943" s="1" t="str">
        <f t="shared" si="191"/>
        <v>21:1191</v>
      </c>
      <c r="E1943" s="1" t="str">
        <f t="shared" si="194"/>
        <v/>
      </c>
      <c r="H1943" s="1" t="str">
        <f t="shared" si="195"/>
        <v>326</v>
      </c>
      <c r="K1943" t="s">
        <v>364</v>
      </c>
      <c r="L1943" t="s">
        <v>365</v>
      </c>
      <c r="M1943">
        <v>3</v>
      </c>
      <c r="N1943">
        <v>40.97</v>
      </c>
      <c r="O1943">
        <v>1E-3</v>
      </c>
      <c r="P1943">
        <v>6.0000000000000001E-3</v>
      </c>
      <c r="R1943">
        <v>1.4999999999999999E-2</v>
      </c>
      <c r="T1943">
        <v>49.844000000000001</v>
      </c>
      <c r="U1943">
        <v>3.7999999999999999E-2</v>
      </c>
      <c r="V1943">
        <v>0.13400000000000001</v>
      </c>
      <c r="W1943">
        <v>8.5190000000000001</v>
      </c>
      <c r="X1943">
        <v>1.2E-2</v>
      </c>
      <c r="Y1943">
        <v>0.39500000000000002</v>
      </c>
    </row>
    <row r="1944" spans="1:25" hidden="1" x14ac:dyDescent="0.3">
      <c r="A1944" t="s">
        <v>7576</v>
      </c>
      <c r="B1944" t="s">
        <v>7576</v>
      </c>
      <c r="C1944" t="s">
        <v>7577</v>
      </c>
      <c r="D1944" s="1" t="str">
        <f t="shared" si="191"/>
        <v>21:1191</v>
      </c>
      <c r="E1944" s="1" t="str">
        <f t="shared" si="194"/>
        <v/>
      </c>
      <c r="H1944" s="1" t="str">
        <f t="shared" si="195"/>
        <v>326</v>
      </c>
      <c r="K1944" t="s">
        <v>364</v>
      </c>
      <c r="L1944" t="s">
        <v>365</v>
      </c>
      <c r="M1944">
        <v>3</v>
      </c>
      <c r="N1944">
        <v>40.896999999999998</v>
      </c>
      <c r="O1944">
        <v>5.0000000000000001E-3</v>
      </c>
      <c r="P1944">
        <v>5.0000000000000001E-3</v>
      </c>
      <c r="R1944">
        <v>1.6E-2</v>
      </c>
      <c r="T1944">
        <v>49.929000000000002</v>
      </c>
      <c r="U1944">
        <v>3.5999999999999997E-2</v>
      </c>
      <c r="V1944">
        <v>0.13200000000000001</v>
      </c>
      <c r="W1944">
        <v>8.5180000000000007</v>
      </c>
      <c r="X1944">
        <v>0.02</v>
      </c>
      <c r="Y1944">
        <v>0.39300000000000002</v>
      </c>
    </row>
    <row r="1945" spans="1:25" hidden="1" x14ac:dyDescent="0.3">
      <c r="A1945" t="s">
        <v>7578</v>
      </c>
      <c r="B1945" t="s">
        <v>7578</v>
      </c>
      <c r="C1945" t="s">
        <v>7579</v>
      </c>
      <c r="D1945" s="1" t="str">
        <f t="shared" si="191"/>
        <v>21:1191</v>
      </c>
      <c r="E1945" s="1" t="str">
        <f t="shared" si="194"/>
        <v/>
      </c>
      <c r="H1945" s="1" t="str">
        <f t="shared" si="195"/>
        <v>326</v>
      </c>
      <c r="K1945" t="s">
        <v>364</v>
      </c>
      <c r="L1945" t="s">
        <v>365</v>
      </c>
      <c r="M1945">
        <v>3</v>
      </c>
      <c r="N1945">
        <v>40.771000000000001</v>
      </c>
      <c r="O1945">
        <v>1E-3</v>
      </c>
      <c r="P1945">
        <v>6.0000000000000001E-3</v>
      </c>
      <c r="R1945">
        <v>1.7999999999999999E-2</v>
      </c>
      <c r="T1945">
        <v>50.235999999999997</v>
      </c>
      <c r="U1945">
        <v>4.2999999999999997E-2</v>
      </c>
      <c r="V1945">
        <v>0.13600000000000001</v>
      </c>
      <c r="W1945">
        <v>8.6059999999999999</v>
      </c>
      <c r="X1945">
        <v>1.2999999999999999E-2</v>
      </c>
      <c r="Y1945">
        <v>0.39</v>
      </c>
    </row>
    <row r="1946" spans="1:25" hidden="1" x14ac:dyDescent="0.3">
      <c r="A1946" t="s">
        <v>7580</v>
      </c>
      <c r="B1946" t="s">
        <v>7580</v>
      </c>
      <c r="C1946" t="s">
        <v>7581</v>
      </c>
      <c r="D1946" s="1" t="str">
        <f t="shared" si="191"/>
        <v>21:1191</v>
      </c>
      <c r="E1946" s="1" t="str">
        <f t="shared" si="194"/>
        <v/>
      </c>
      <c r="H1946" s="1" t="str">
        <f t="shared" si="195"/>
        <v>326</v>
      </c>
      <c r="K1946" t="s">
        <v>364</v>
      </c>
      <c r="L1946" t="s">
        <v>365</v>
      </c>
      <c r="M1946">
        <v>3</v>
      </c>
      <c r="N1946">
        <v>40.683999999999997</v>
      </c>
      <c r="O1946">
        <v>1E-3</v>
      </c>
      <c r="P1946">
        <v>8.0000000000000002E-3</v>
      </c>
      <c r="R1946">
        <v>1.6E-2</v>
      </c>
      <c r="T1946">
        <v>50.05</v>
      </c>
      <c r="U1946">
        <v>3.7999999999999999E-2</v>
      </c>
      <c r="V1946">
        <v>0.13</v>
      </c>
      <c r="W1946">
        <v>8.3979999999999997</v>
      </c>
      <c r="X1946">
        <v>1.4E-2</v>
      </c>
      <c r="Y1946">
        <v>0.39100000000000001</v>
      </c>
    </row>
    <row r="1947" spans="1:25" hidden="1" x14ac:dyDescent="0.3">
      <c r="A1947" t="s">
        <v>7582</v>
      </c>
      <c r="B1947" t="s">
        <v>7582</v>
      </c>
      <c r="C1947" t="s">
        <v>7583</v>
      </c>
      <c r="D1947" s="1" t="str">
        <f t="shared" si="191"/>
        <v>21:1191</v>
      </c>
      <c r="E1947" s="1" t="str">
        <f t="shared" si="194"/>
        <v/>
      </c>
      <c r="H1947" s="1" t="str">
        <f t="shared" si="195"/>
        <v>326</v>
      </c>
      <c r="K1947" t="s">
        <v>364</v>
      </c>
      <c r="L1947" t="s">
        <v>365</v>
      </c>
      <c r="M1947">
        <v>3</v>
      </c>
      <c r="N1947">
        <v>40.829000000000001</v>
      </c>
      <c r="O1947">
        <v>3.0000000000000001E-3</v>
      </c>
      <c r="P1947">
        <v>8.0000000000000002E-3</v>
      </c>
      <c r="R1947">
        <v>1.4999999999999999E-2</v>
      </c>
      <c r="T1947">
        <v>49.881999999999998</v>
      </c>
      <c r="U1947">
        <v>3.5000000000000003E-2</v>
      </c>
      <c r="V1947">
        <v>0.125</v>
      </c>
      <c r="W1947">
        <v>8.4359999999999999</v>
      </c>
      <c r="X1947">
        <v>1.7000000000000001E-2</v>
      </c>
      <c r="Y1947">
        <v>0.39400000000000002</v>
      </c>
    </row>
    <row r="1948" spans="1:25" hidden="1" x14ac:dyDescent="0.3">
      <c r="A1948" t="s">
        <v>7584</v>
      </c>
      <c r="B1948" t="s">
        <v>7584</v>
      </c>
      <c r="C1948" t="s">
        <v>7585</v>
      </c>
      <c r="D1948" s="1" t="str">
        <f t="shared" si="191"/>
        <v>21:1191</v>
      </c>
      <c r="E1948" s="1" t="str">
        <f t="shared" si="194"/>
        <v/>
      </c>
      <c r="H1948" s="1" t="str">
        <f t="shared" si="195"/>
        <v>326</v>
      </c>
      <c r="K1948" t="s">
        <v>364</v>
      </c>
      <c r="L1948" t="s">
        <v>365</v>
      </c>
      <c r="M1948">
        <v>3</v>
      </c>
      <c r="N1948">
        <v>40.637999999999998</v>
      </c>
      <c r="O1948">
        <v>3.0000000000000001E-3</v>
      </c>
      <c r="P1948">
        <v>8.9999999999999993E-3</v>
      </c>
      <c r="R1948">
        <v>1.4999999999999999E-2</v>
      </c>
      <c r="T1948">
        <v>50.182000000000002</v>
      </c>
      <c r="U1948">
        <v>3.4000000000000002E-2</v>
      </c>
      <c r="V1948">
        <v>0.114</v>
      </c>
      <c r="W1948">
        <v>8.4870000000000001</v>
      </c>
      <c r="X1948">
        <v>2.3E-2</v>
      </c>
      <c r="Y1948">
        <v>0.40400000000000003</v>
      </c>
    </row>
    <row r="1949" spans="1:25" hidden="1" x14ac:dyDescent="0.3">
      <c r="A1949" t="s">
        <v>7586</v>
      </c>
      <c r="B1949" t="s">
        <v>7586</v>
      </c>
      <c r="C1949" t="s">
        <v>7587</v>
      </c>
      <c r="D1949" s="1" t="str">
        <f t="shared" si="191"/>
        <v>21:1191</v>
      </c>
      <c r="E1949" s="1" t="str">
        <f t="shared" si="194"/>
        <v/>
      </c>
      <c r="H1949" s="1" t="str">
        <f t="shared" si="195"/>
        <v>326</v>
      </c>
      <c r="K1949" t="s">
        <v>364</v>
      </c>
      <c r="L1949" t="s">
        <v>365</v>
      </c>
      <c r="M1949">
        <v>3</v>
      </c>
      <c r="N1949">
        <v>40.808999999999997</v>
      </c>
      <c r="O1949">
        <v>1E-3</v>
      </c>
      <c r="P1949">
        <v>6.0000000000000001E-3</v>
      </c>
      <c r="R1949">
        <v>6.0000000000000001E-3</v>
      </c>
      <c r="T1949">
        <v>49.981000000000002</v>
      </c>
      <c r="U1949">
        <v>3.3000000000000002E-2</v>
      </c>
      <c r="V1949">
        <v>0.13700000000000001</v>
      </c>
      <c r="W1949">
        <v>8.4510000000000005</v>
      </c>
      <c r="X1949">
        <v>2.3E-2</v>
      </c>
      <c r="Y1949">
        <v>0.39500000000000002</v>
      </c>
    </row>
    <row r="1950" spans="1:25" hidden="1" x14ac:dyDescent="0.3">
      <c r="A1950" t="s">
        <v>7588</v>
      </c>
      <c r="B1950" t="s">
        <v>7588</v>
      </c>
      <c r="C1950" t="s">
        <v>7589</v>
      </c>
      <c r="D1950" s="1" t="str">
        <f t="shared" si="191"/>
        <v>21:1191</v>
      </c>
      <c r="E1950" s="1" t="str">
        <f t="shared" si="194"/>
        <v/>
      </c>
      <c r="H1950" s="1" t="str">
        <f t="shared" si="195"/>
        <v>326</v>
      </c>
      <c r="K1950" t="s">
        <v>364</v>
      </c>
      <c r="L1950" t="s">
        <v>365</v>
      </c>
      <c r="M1950">
        <v>3</v>
      </c>
      <c r="N1950">
        <v>40.962000000000003</v>
      </c>
      <c r="O1950">
        <v>2E-3</v>
      </c>
      <c r="P1950">
        <v>7.0000000000000001E-3</v>
      </c>
      <c r="R1950">
        <v>1.6E-2</v>
      </c>
      <c r="T1950">
        <v>49.927</v>
      </c>
      <c r="U1950">
        <v>4.1000000000000002E-2</v>
      </c>
      <c r="V1950">
        <v>0.13100000000000001</v>
      </c>
      <c r="W1950">
        <v>8.4689999999999994</v>
      </c>
      <c r="X1950">
        <v>1.0999999999999999E-2</v>
      </c>
      <c r="Y1950">
        <v>0.39500000000000002</v>
      </c>
    </row>
    <row r="1951" spans="1:25" hidden="1" x14ac:dyDescent="0.3">
      <c r="A1951" t="s">
        <v>7590</v>
      </c>
      <c r="B1951" t="s">
        <v>7590</v>
      </c>
      <c r="C1951" t="s">
        <v>7591</v>
      </c>
      <c r="D1951" s="1" t="str">
        <f t="shared" si="191"/>
        <v>21:1191</v>
      </c>
      <c r="E1951" s="1" t="str">
        <f t="shared" si="194"/>
        <v/>
      </c>
      <c r="H1951" s="1" t="str">
        <f t="shared" si="195"/>
        <v>326</v>
      </c>
      <c r="K1951" t="s">
        <v>364</v>
      </c>
      <c r="L1951" t="s">
        <v>365</v>
      </c>
      <c r="M1951">
        <v>3</v>
      </c>
      <c r="N1951">
        <v>41.113</v>
      </c>
      <c r="O1951">
        <v>3.0000000000000001E-3</v>
      </c>
      <c r="P1951">
        <v>2E-3</v>
      </c>
      <c r="R1951">
        <v>1.0999999999999999E-2</v>
      </c>
      <c r="T1951">
        <v>50.055</v>
      </c>
      <c r="U1951">
        <v>0.04</v>
      </c>
      <c r="V1951">
        <v>0.13200000000000001</v>
      </c>
      <c r="W1951">
        <v>8.516</v>
      </c>
      <c r="X1951">
        <v>1.4E-2</v>
      </c>
      <c r="Y1951">
        <v>0.40100000000000002</v>
      </c>
    </row>
    <row r="1952" spans="1:25" hidden="1" x14ac:dyDescent="0.3">
      <c r="A1952" t="s">
        <v>7592</v>
      </c>
      <c r="B1952" t="s">
        <v>7592</v>
      </c>
      <c r="C1952" t="s">
        <v>7593</v>
      </c>
      <c r="D1952" s="1" t="str">
        <f t="shared" si="191"/>
        <v>21:1191</v>
      </c>
      <c r="E1952" s="1" t="str">
        <f t="shared" si="194"/>
        <v/>
      </c>
      <c r="H1952" s="1" t="str">
        <f t="shared" si="195"/>
        <v>326</v>
      </c>
      <c r="K1952" t="s">
        <v>364</v>
      </c>
      <c r="L1952" t="s">
        <v>365</v>
      </c>
      <c r="M1952">
        <v>3</v>
      </c>
      <c r="N1952">
        <v>40.960999999999999</v>
      </c>
      <c r="O1952">
        <v>1E-3</v>
      </c>
      <c r="P1952">
        <v>5.0000000000000001E-3</v>
      </c>
      <c r="R1952">
        <v>1.2999999999999999E-2</v>
      </c>
      <c r="T1952">
        <v>50.067</v>
      </c>
      <c r="U1952">
        <v>3.7999999999999999E-2</v>
      </c>
      <c r="V1952">
        <v>0.125</v>
      </c>
      <c r="W1952">
        <v>8.4990000000000006</v>
      </c>
      <c r="X1952">
        <v>1.7999999999999999E-2</v>
      </c>
      <c r="Y1952">
        <v>0.4</v>
      </c>
    </row>
    <row r="1953" spans="1:25" hidden="1" x14ac:dyDescent="0.3">
      <c r="A1953" t="s">
        <v>7594</v>
      </c>
      <c r="B1953" t="s">
        <v>7594</v>
      </c>
      <c r="C1953" t="s">
        <v>7595</v>
      </c>
      <c r="D1953" s="1" t="str">
        <f t="shared" si="191"/>
        <v>21:1191</v>
      </c>
      <c r="E1953" s="1" t="str">
        <f t="shared" si="194"/>
        <v/>
      </c>
      <c r="H1953" s="1" t="str">
        <f t="shared" si="195"/>
        <v>326</v>
      </c>
      <c r="K1953" t="s">
        <v>364</v>
      </c>
      <c r="L1953" t="s">
        <v>365</v>
      </c>
      <c r="M1953">
        <v>3</v>
      </c>
      <c r="N1953">
        <v>41.072000000000003</v>
      </c>
      <c r="O1953">
        <v>5.0000000000000001E-3</v>
      </c>
      <c r="P1953">
        <v>5.0000000000000001E-3</v>
      </c>
      <c r="R1953">
        <v>1.7999999999999999E-2</v>
      </c>
      <c r="T1953">
        <v>50.116999999999997</v>
      </c>
      <c r="U1953">
        <v>3.7999999999999999E-2</v>
      </c>
      <c r="V1953">
        <v>0.124</v>
      </c>
      <c r="W1953">
        <v>8.4009999999999998</v>
      </c>
      <c r="X1953">
        <v>1.7999999999999999E-2</v>
      </c>
      <c r="Y1953">
        <v>0.40200000000000002</v>
      </c>
    </row>
    <row r="1954" spans="1:25" hidden="1" x14ac:dyDescent="0.3">
      <c r="A1954" t="s">
        <v>7596</v>
      </c>
      <c r="B1954" t="s">
        <v>7596</v>
      </c>
      <c r="C1954" t="s">
        <v>7597</v>
      </c>
      <c r="D1954" s="1" t="str">
        <f t="shared" si="191"/>
        <v>21:1191</v>
      </c>
      <c r="E1954" s="1" t="str">
        <f t="shared" si="194"/>
        <v/>
      </c>
      <c r="H1954" s="1" t="str">
        <f t="shared" si="195"/>
        <v>326</v>
      </c>
      <c r="K1954" t="s">
        <v>364</v>
      </c>
      <c r="L1954" t="s">
        <v>365</v>
      </c>
      <c r="M1954">
        <v>3</v>
      </c>
      <c r="N1954">
        <v>41.015999999999998</v>
      </c>
      <c r="O1954">
        <v>1E-3</v>
      </c>
      <c r="P1954">
        <v>6.0000000000000001E-3</v>
      </c>
      <c r="R1954">
        <v>1.9E-2</v>
      </c>
      <c r="T1954">
        <v>50.125999999999998</v>
      </c>
      <c r="U1954">
        <v>4.2000000000000003E-2</v>
      </c>
      <c r="V1954">
        <v>0.13200000000000001</v>
      </c>
      <c r="W1954">
        <v>8.4559999999999995</v>
      </c>
      <c r="X1954">
        <v>2.4E-2</v>
      </c>
      <c r="Y1954">
        <v>0.39800000000000002</v>
      </c>
    </row>
    <row r="1955" spans="1:25" hidden="1" x14ac:dyDescent="0.3">
      <c r="A1955" t="s">
        <v>7598</v>
      </c>
      <c r="B1955" t="s">
        <v>7598</v>
      </c>
      <c r="C1955" t="s">
        <v>7599</v>
      </c>
      <c r="D1955" s="1" t="str">
        <f t="shared" si="191"/>
        <v>21:1191</v>
      </c>
      <c r="E1955" s="1" t="str">
        <f t="shared" si="194"/>
        <v/>
      </c>
      <c r="H1955" s="1" t="str">
        <f t="shared" si="195"/>
        <v>326</v>
      </c>
      <c r="K1955" t="s">
        <v>364</v>
      </c>
      <c r="L1955" t="s">
        <v>365</v>
      </c>
      <c r="M1955">
        <v>3</v>
      </c>
      <c r="N1955">
        <v>41.121000000000002</v>
      </c>
      <c r="O1955">
        <v>7.0000000000000001E-3</v>
      </c>
      <c r="P1955">
        <v>4.0000000000000001E-3</v>
      </c>
      <c r="R1955">
        <v>1.2999999999999999E-2</v>
      </c>
      <c r="T1955">
        <v>49.779000000000003</v>
      </c>
      <c r="U1955">
        <v>3.4000000000000002E-2</v>
      </c>
      <c r="V1955">
        <v>0.121</v>
      </c>
      <c r="W1955">
        <v>8.3689999999999998</v>
      </c>
      <c r="X1955">
        <v>1.2999999999999999E-2</v>
      </c>
      <c r="Y1955">
        <v>0.39400000000000002</v>
      </c>
    </row>
    <row r="1956" spans="1:25" hidden="1" x14ac:dyDescent="0.3">
      <c r="A1956" t="s">
        <v>7600</v>
      </c>
      <c r="B1956" t="s">
        <v>7600</v>
      </c>
      <c r="C1956" t="s">
        <v>7601</v>
      </c>
      <c r="D1956" s="1" t="str">
        <f t="shared" si="191"/>
        <v>21:1191</v>
      </c>
      <c r="E1956" s="1" t="str">
        <f t="shared" si="194"/>
        <v/>
      </c>
      <c r="H1956" s="1" t="str">
        <f t="shared" si="195"/>
        <v>326</v>
      </c>
      <c r="K1956" t="s">
        <v>364</v>
      </c>
      <c r="L1956" t="s">
        <v>365</v>
      </c>
      <c r="M1956">
        <v>3</v>
      </c>
      <c r="N1956">
        <v>41.11</v>
      </c>
      <c r="O1956">
        <v>6.0000000000000001E-3</v>
      </c>
      <c r="P1956">
        <v>0.01</v>
      </c>
      <c r="R1956">
        <v>1.4E-2</v>
      </c>
      <c r="T1956">
        <v>49.887</v>
      </c>
      <c r="U1956">
        <v>4.1000000000000002E-2</v>
      </c>
      <c r="V1956">
        <v>0.129</v>
      </c>
      <c r="W1956">
        <v>8.4540000000000006</v>
      </c>
      <c r="X1956">
        <v>1.6E-2</v>
      </c>
      <c r="Y1956">
        <v>0.39700000000000002</v>
      </c>
    </row>
    <row r="1957" spans="1:25" hidden="1" x14ac:dyDescent="0.3">
      <c r="A1957" t="s">
        <v>7602</v>
      </c>
      <c r="B1957" t="s">
        <v>7602</v>
      </c>
      <c r="C1957" t="s">
        <v>7603</v>
      </c>
      <c r="D1957" s="1" t="str">
        <f t="shared" si="191"/>
        <v>21:1191</v>
      </c>
      <c r="E1957" s="1" t="str">
        <f t="shared" si="194"/>
        <v/>
      </c>
      <c r="H1957" s="1" t="str">
        <f t="shared" si="195"/>
        <v>326</v>
      </c>
      <c r="K1957" t="s">
        <v>364</v>
      </c>
      <c r="L1957" t="s">
        <v>365</v>
      </c>
      <c r="M1957">
        <v>3</v>
      </c>
      <c r="N1957">
        <v>41.048000000000002</v>
      </c>
      <c r="O1957">
        <v>4.0000000000000001E-3</v>
      </c>
      <c r="P1957">
        <v>6.0000000000000001E-3</v>
      </c>
      <c r="R1957">
        <v>1.4E-2</v>
      </c>
      <c r="T1957">
        <v>49.906999999999996</v>
      </c>
      <c r="U1957">
        <v>0.04</v>
      </c>
      <c r="V1957">
        <v>0.127</v>
      </c>
      <c r="W1957">
        <v>8.4469999999999992</v>
      </c>
      <c r="X1957">
        <v>8.9999999999999993E-3</v>
      </c>
      <c r="Y1957">
        <v>0.39500000000000002</v>
      </c>
    </row>
    <row r="1958" spans="1:25" hidden="1" x14ac:dyDescent="0.3">
      <c r="A1958" t="s">
        <v>7604</v>
      </c>
      <c r="B1958" t="s">
        <v>7604</v>
      </c>
      <c r="C1958" t="s">
        <v>7605</v>
      </c>
      <c r="D1958" s="1" t="str">
        <f t="shared" si="191"/>
        <v>21:1191</v>
      </c>
      <c r="E1958" s="1" t="str">
        <f t="shared" si="194"/>
        <v/>
      </c>
      <c r="H1958" s="1" t="str">
        <f t="shared" si="195"/>
        <v>326</v>
      </c>
      <c r="K1958" t="s">
        <v>364</v>
      </c>
      <c r="L1958" t="s">
        <v>365</v>
      </c>
      <c r="M1958">
        <v>3</v>
      </c>
      <c r="N1958">
        <v>41.118000000000002</v>
      </c>
      <c r="O1958">
        <v>1E-3</v>
      </c>
      <c r="P1958">
        <v>7.0000000000000001E-3</v>
      </c>
      <c r="R1958">
        <v>1.7999999999999999E-2</v>
      </c>
      <c r="T1958">
        <v>49.901000000000003</v>
      </c>
      <c r="U1958">
        <v>3.9E-2</v>
      </c>
      <c r="V1958">
        <v>0.121</v>
      </c>
      <c r="W1958">
        <v>8.4640000000000004</v>
      </c>
      <c r="X1958">
        <v>1.7999999999999999E-2</v>
      </c>
      <c r="Y1958">
        <v>0.39400000000000002</v>
      </c>
    </row>
    <row r="1959" spans="1:25" hidden="1" x14ac:dyDescent="0.3">
      <c r="A1959" t="s">
        <v>7606</v>
      </c>
      <c r="B1959" t="s">
        <v>7606</v>
      </c>
      <c r="C1959" t="s">
        <v>7607</v>
      </c>
      <c r="D1959" s="1" t="str">
        <f t="shared" si="191"/>
        <v>21:1191</v>
      </c>
      <c r="E1959" s="1" t="str">
        <f t="shared" si="194"/>
        <v/>
      </c>
      <c r="H1959" s="1" t="str">
        <f t="shared" si="195"/>
        <v>326</v>
      </c>
      <c r="K1959" t="s">
        <v>364</v>
      </c>
      <c r="L1959" t="s">
        <v>365</v>
      </c>
      <c r="M1959">
        <v>3</v>
      </c>
      <c r="N1959">
        <v>40.999000000000002</v>
      </c>
      <c r="O1959">
        <v>1E-3</v>
      </c>
      <c r="P1959">
        <v>6.0000000000000001E-3</v>
      </c>
      <c r="R1959">
        <v>1.2E-2</v>
      </c>
      <c r="T1959">
        <v>50.015000000000001</v>
      </c>
      <c r="U1959">
        <v>0.04</v>
      </c>
      <c r="V1959">
        <v>0.121</v>
      </c>
      <c r="W1959">
        <v>8.4420000000000002</v>
      </c>
      <c r="X1959">
        <v>0.02</v>
      </c>
      <c r="Y1959">
        <v>0.39200000000000002</v>
      </c>
    </row>
    <row r="1960" spans="1:25" hidden="1" x14ac:dyDescent="0.3">
      <c r="A1960" t="s">
        <v>7608</v>
      </c>
      <c r="B1960" t="s">
        <v>7608</v>
      </c>
      <c r="C1960" t="s">
        <v>7609</v>
      </c>
      <c r="D1960" s="1" t="str">
        <f t="shared" si="191"/>
        <v>21:1191</v>
      </c>
      <c r="E1960" s="1" t="str">
        <f t="shared" si="194"/>
        <v/>
      </c>
      <c r="H1960" s="1" t="str">
        <f t="shared" si="195"/>
        <v>326</v>
      </c>
      <c r="K1960" t="s">
        <v>364</v>
      </c>
      <c r="L1960" t="s">
        <v>365</v>
      </c>
      <c r="M1960">
        <v>3</v>
      </c>
      <c r="N1960">
        <v>40.945</v>
      </c>
      <c r="O1960">
        <v>1E-3</v>
      </c>
      <c r="P1960">
        <v>8.9999999999999993E-3</v>
      </c>
      <c r="R1960">
        <v>1.4E-2</v>
      </c>
      <c r="T1960">
        <v>49.75</v>
      </c>
      <c r="U1960">
        <v>4.1000000000000002E-2</v>
      </c>
      <c r="V1960">
        <v>0.126</v>
      </c>
      <c r="W1960">
        <v>8.3940000000000001</v>
      </c>
      <c r="X1960">
        <v>1.7000000000000001E-2</v>
      </c>
      <c r="Y1960">
        <v>0.38900000000000001</v>
      </c>
    </row>
    <row r="1961" spans="1:25" hidden="1" x14ac:dyDescent="0.3">
      <c r="A1961" t="s">
        <v>7610</v>
      </c>
      <c r="B1961" t="s">
        <v>7610</v>
      </c>
      <c r="C1961" t="s">
        <v>7611</v>
      </c>
      <c r="D1961" s="1" t="str">
        <f t="shared" si="191"/>
        <v>21:1191</v>
      </c>
      <c r="E1961" s="1" t="str">
        <f t="shared" si="194"/>
        <v/>
      </c>
      <c r="H1961" s="1" t="str">
        <f t="shared" si="195"/>
        <v>326</v>
      </c>
      <c r="K1961" t="s">
        <v>364</v>
      </c>
      <c r="L1961" t="s">
        <v>365</v>
      </c>
      <c r="M1961">
        <v>3</v>
      </c>
      <c r="N1961">
        <v>40.951999999999998</v>
      </c>
      <c r="O1961">
        <v>5.0000000000000001E-3</v>
      </c>
      <c r="P1961">
        <v>5.0000000000000001E-3</v>
      </c>
      <c r="R1961">
        <v>1.2E-2</v>
      </c>
      <c r="T1961">
        <v>50.091000000000001</v>
      </c>
      <c r="U1961">
        <v>0.04</v>
      </c>
      <c r="V1961">
        <v>0.122</v>
      </c>
      <c r="W1961">
        <v>8.577</v>
      </c>
      <c r="X1961">
        <v>7.0000000000000001E-3</v>
      </c>
      <c r="Y1961">
        <v>0.39400000000000002</v>
      </c>
    </row>
    <row r="1962" spans="1:25" hidden="1" x14ac:dyDescent="0.3">
      <c r="A1962" t="s">
        <v>7612</v>
      </c>
      <c r="B1962" t="s">
        <v>7612</v>
      </c>
      <c r="C1962" t="s">
        <v>7613</v>
      </c>
      <c r="D1962" s="1" t="str">
        <f t="shared" si="191"/>
        <v>21:1191</v>
      </c>
      <c r="E1962" s="1" t="str">
        <f t="shared" si="194"/>
        <v/>
      </c>
      <c r="H1962" s="1" t="str">
        <f t="shared" si="195"/>
        <v>326</v>
      </c>
      <c r="K1962" t="s">
        <v>364</v>
      </c>
      <c r="L1962" t="s">
        <v>365</v>
      </c>
      <c r="M1962">
        <v>3</v>
      </c>
      <c r="N1962">
        <v>41.067</v>
      </c>
      <c r="O1962">
        <v>1E-3</v>
      </c>
      <c r="P1962">
        <v>3.0000000000000001E-3</v>
      </c>
      <c r="R1962">
        <v>1.6E-2</v>
      </c>
      <c r="T1962">
        <v>50.011000000000003</v>
      </c>
      <c r="U1962">
        <v>3.9E-2</v>
      </c>
      <c r="V1962">
        <v>0.13500000000000001</v>
      </c>
      <c r="W1962">
        <v>8.5440000000000005</v>
      </c>
      <c r="X1962">
        <v>1.6E-2</v>
      </c>
      <c r="Y1962">
        <v>0.39200000000000002</v>
      </c>
    </row>
    <row r="1963" spans="1:25" hidden="1" x14ac:dyDescent="0.3">
      <c r="A1963" t="s">
        <v>7614</v>
      </c>
      <c r="B1963" t="s">
        <v>7614</v>
      </c>
      <c r="C1963" t="s">
        <v>7615</v>
      </c>
      <c r="D1963" s="1" t="str">
        <f t="shared" si="191"/>
        <v>21:1191</v>
      </c>
      <c r="E1963" s="1" t="str">
        <f t="shared" si="194"/>
        <v/>
      </c>
      <c r="H1963" s="1" t="str">
        <f t="shared" si="195"/>
        <v>326</v>
      </c>
      <c r="K1963" t="s">
        <v>364</v>
      </c>
      <c r="L1963" t="s">
        <v>365</v>
      </c>
      <c r="M1963">
        <v>3</v>
      </c>
      <c r="N1963">
        <v>41.194000000000003</v>
      </c>
      <c r="O1963">
        <v>2E-3</v>
      </c>
      <c r="P1963">
        <v>7.0000000000000001E-3</v>
      </c>
      <c r="R1963">
        <v>0.02</v>
      </c>
      <c r="T1963">
        <v>49.999000000000002</v>
      </c>
      <c r="U1963">
        <v>4.3999999999999997E-2</v>
      </c>
      <c r="V1963">
        <v>0.124</v>
      </c>
      <c r="W1963">
        <v>8.5459999999999994</v>
      </c>
      <c r="X1963">
        <v>0.01</v>
      </c>
      <c r="Y1963">
        <v>0.39</v>
      </c>
    </row>
    <row r="1964" spans="1:25" hidden="1" x14ac:dyDescent="0.3">
      <c r="A1964" t="s">
        <v>7616</v>
      </c>
      <c r="B1964" t="s">
        <v>7616</v>
      </c>
      <c r="C1964" t="s">
        <v>7617</v>
      </c>
      <c r="D1964" s="1" t="str">
        <f t="shared" si="191"/>
        <v>21:1191</v>
      </c>
      <c r="E1964" s="1" t="str">
        <f t="shared" si="194"/>
        <v/>
      </c>
      <c r="H1964" s="1" t="str">
        <f t="shared" si="195"/>
        <v>326</v>
      </c>
      <c r="K1964" t="s">
        <v>364</v>
      </c>
      <c r="L1964" t="s">
        <v>365</v>
      </c>
      <c r="M1964">
        <v>3</v>
      </c>
      <c r="N1964">
        <v>41.036000000000001</v>
      </c>
      <c r="O1964">
        <v>1E-3</v>
      </c>
      <c r="P1964">
        <v>6.0000000000000001E-3</v>
      </c>
      <c r="R1964">
        <v>1.2E-2</v>
      </c>
      <c r="T1964">
        <v>49.860999999999997</v>
      </c>
      <c r="U1964">
        <v>3.7999999999999999E-2</v>
      </c>
      <c r="V1964">
        <v>0.13</v>
      </c>
      <c r="W1964">
        <v>8.5169999999999995</v>
      </c>
      <c r="X1964">
        <v>1.7999999999999999E-2</v>
      </c>
      <c r="Y1964">
        <v>0.39600000000000002</v>
      </c>
    </row>
    <row r="1965" spans="1:25" hidden="1" x14ac:dyDescent="0.3">
      <c r="A1965" t="s">
        <v>7618</v>
      </c>
      <c r="B1965" t="s">
        <v>7618</v>
      </c>
      <c r="C1965" t="s">
        <v>7619</v>
      </c>
      <c r="D1965" s="1" t="str">
        <f t="shared" si="191"/>
        <v>21:1191</v>
      </c>
      <c r="E1965" s="1" t="str">
        <f t="shared" si="194"/>
        <v/>
      </c>
      <c r="H1965" s="1" t="str">
        <f t="shared" si="195"/>
        <v>326</v>
      </c>
      <c r="K1965" t="s">
        <v>364</v>
      </c>
      <c r="L1965" t="s">
        <v>365</v>
      </c>
      <c r="M1965">
        <v>3</v>
      </c>
      <c r="N1965">
        <v>40.966000000000001</v>
      </c>
      <c r="O1965">
        <v>1E-3</v>
      </c>
      <c r="P1965">
        <v>7.0000000000000001E-3</v>
      </c>
      <c r="R1965">
        <v>0.02</v>
      </c>
      <c r="T1965">
        <v>50.054000000000002</v>
      </c>
      <c r="U1965">
        <v>4.2999999999999997E-2</v>
      </c>
      <c r="V1965">
        <v>0.11799999999999999</v>
      </c>
      <c r="W1965">
        <v>8.4290000000000003</v>
      </c>
      <c r="X1965">
        <v>1.2999999999999999E-2</v>
      </c>
      <c r="Y1965">
        <v>0.39400000000000002</v>
      </c>
    </row>
    <row r="1966" spans="1:25" hidden="1" x14ac:dyDescent="0.3">
      <c r="A1966" t="s">
        <v>7620</v>
      </c>
      <c r="B1966" t="s">
        <v>7620</v>
      </c>
      <c r="C1966" t="s">
        <v>7621</v>
      </c>
      <c r="D1966" s="1" t="str">
        <f t="shared" si="191"/>
        <v>21:1191</v>
      </c>
      <c r="E1966" s="1" t="str">
        <f t="shared" si="194"/>
        <v/>
      </c>
      <c r="H1966" s="1" t="str">
        <f t="shared" si="195"/>
        <v>326</v>
      </c>
      <c r="K1966" t="s">
        <v>364</v>
      </c>
      <c r="L1966" t="s">
        <v>365</v>
      </c>
      <c r="M1966">
        <v>3</v>
      </c>
      <c r="N1966">
        <v>41.024999999999999</v>
      </c>
      <c r="O1966">
        <v>1E-3</v>
      </c>
      <c r="P1966">
        <v>8.9999999999999993E-3</v>
      </c>
      <c r="R1966">
        <v>1.4E-2</v>
      </c>
      <c r="T1966">
        <v>49.813000000000002</v>
      </c>
      <c r="U1966">
        <v>4.2000000000000003E-2</v>
      </c>
      <c r="V1966">
        <v>0.124</v>
      </c>
      <c r="W1966">
        <v>8.4779999999999998</v>
      </c>
      <c r="X1966">
        <v>1.9E-2</v>
      </c>
      <c r="Y1966">
        <v>0.39100000000000001</v>
      </c>
    </row>
    <row r="1967" spans="1:25" hidden="1" x14ac:dyDescent="0.3">
      <c r="A1967" t="s">
        <v>7622</v>
      </c>
      <c r="B1967" t="s">
        <v>7622</v>
      </c>
      <c r="C1967" t="s">
        <v>7623</v>
      </c>
      <c r="D1967" s="1" t="str">
        <f t="shared" si="191"/>
        <v>21:1191</v>
      </c>
      <c r="E1967" s="1" t="str">
        <f t="shared" si="194"/>
        <v/>
      </c>
      <c r="H1967" s="1" t="str">
        <f t="shared" si="195"/>
        <v>326</v>
      </c>
      <c r="K1967" t="s">
        <v>364</v>
      </c>
      <c r="L1967" t="s">
        <v>365</v>
      </c>
      <c r="M1967">
        <v>3</v>
      </c>
      <c r="N1967">
        <v>40.884999999999998</v>
      </c>
      <c r="O1967">
        <v>1E-3</v>
      </c>
      <c r="P1967">
        <v>5.0000000000000001E-3</v>
      </c>
      <c r="R1967">
        <v>1.9E-2</v>
      </c>
      <c r="T1967">
        <v>50.165999999999997</v>
      </c>
      <c r="U1967">
        <v>0.04</v>
      </c>
      <c r="V1967">
        <v>0.121</v>
      </c>
      <c r="W1967">
        <v>8.5259999999999998</v>
      </c>
      <c r="X1967">
        <v>2.4E-2</v>
      </c>
      <c r="Y1967">
        <v>0.39200000000000002</v>
      </c>
    </row>
    <row r="1968" spans="1:25" hidden="1" x14ac:dyDescent="0.3">
      <c r="A1968" t="s">
        <v>7624</v>
      </c>
      <c r="B1968" t="s">
        <v>7624</v>
      </c>
      <c r="C1968" t="s">
        <v>7625</v>
      </c>
      <c r="D1968" s="1" t="str">
        <f t="shared" si="191"/>
        <v>21:1191</v>
      </c>
      <c r="E1968" s="1" t="str">
        <f t="shared" si="194"/>
        <v/>
      </c>
      <c r="H1968" s="1" t="str">
        <f t="shared" si="195"/>
        <v>326</v>
      </c>
      <c r="K1968" t="s">
        <v>364</v>
      </c>
      <c r="L1968" t="s">
        <v>365</v>
      </c>
      <c r="M1968">
        <v>3</v>
      </c>
      <c r="N1968">
        <v>41.08</v>
      </c>
      <c r="O1968">
        <v>3.0000000000000001E-3</v>
      </c>
      <c r="P1968">
        <v>6.0000000000000001E-3</v>
      </c>
      <c r="R1968">
        <v>1.7000000000000001E-2</v>
      </c>
      <c r="T1968">
        <v>50.01</v>
      </c>
      <c r="U1968">
        <v>3.7999999999999999E-2</v>
      </c>
      <c r="V1968">
        <v>0.128</v>
      </c>
      <c r="W1968">
        <v>8.5449999999999999</v>
      </c>
      <c r="X1968">
        <v>0.02</v>
      </c>
      <c r="Y1968">
        <v>0.4</v>
      </c>
    </row>
    <row r="1969" spans="1:25" hidden="1" x14ac:dyDescent="0.3">
      <c r="A1969" t="s">
        <v>7626</v>
      </c>
      <c r="B1969" t="s">
        <v>7626</v>
      </c>
      <c r="C1969" t="s">
        <v>7627</v>
      </c>
      <c r="D1969" s="1" t="str">
        <f t="shared" si="191"/>
        <v>21:1191</v>
      </c>
      <c r="E1969" s="1" t="str">
        <f t="shared" si="194"/>
        <v/>
      </c>
      <c r="H1969" s="1" t="str">
        <f t="shared" si="195"/>
        <v>326</v>
      </c>
      <c r="K1969" t="s">
        <v>364</v>
      </c>
      <c r="L1969" t="s">
        <v>365</v>
      </c>
      <c r="M1969">
        <v>3</v>
      </c>
      <c r="N1969">
        <v>40.908000000000001</v>
      </c>
      <c r="O1969">
        <v>1.2999999999999999E-2</v>
      </c>
      <c r="P1969">
        <v>0.01</v>
      </c>
      <c r="R1969">
        <v>1.6E-2</v>
      </c>
      <c r="T1969">
        <v>50.225000000000001</v>
      </c>
      <c r="U1969">
        <v>3.9E-2</v>
      </c>
      <c r="V1969">
        <v>0.13600000000000001</v>
      </c>
      <c r="W1969">
        <v>8.5779999999999994</v>
      </c>
      <c r="X1969">
        <v>1.7000000000000001E-2</v>
      </c>
      <c r="Y1969">
        <v>0.39400000000000002</v>
      </c>
    </row>
    <row r="1970" spans="1:25" hidden="1" x14ac:dyDescent="0.3">
      <c r="A1970" t="s">
        <v>7628</v>
      </c>
      <c r="B1970" t="s">
        <v>7628</v>
      </c>
      <c r="C1970" t="s">
        <v>7629</v>
      </c>
      <c r="D1970" s="1" t="str">
        <f t="shared" si="191"/>
        <v>21:1191</v>
      </c>
      <c r="E1970" s="1" t="str">
        <f t="shared" si="194"/>
        <v/>
      </c>
      <c r="H1970" s="1" t="str">
        <f t="shared" si="195"/>
        <v>326</v>
      </c>
      <c r="K1970" t="s">
        <v>364</v>
      </c>
      <c r="L1970" t="s">
        <v>365</v>
      </c>
      <c r="M1970">
        <v>3</v>
      </c>
      <c r="N1970">
        <v>40.793999999999997</v>
      </c>
      <c r="O1970">
        <v>1E-3</v>
      </c>
      <c r="P1970">
        <v>8.0000000000000002E-3</v>
      </c>
      <c r="R1970">
        <v>1.2E-2</v>
      </c>
      <c r="T1970">
        <v>49.973999999999997</v>
      </c>
      <c r="U1970">
        <v>4.2000000000000003E-2</v>
      </c>
      <c r="V1970">
        <v>0.11700000000000001</v>
      </c>
      <c r="W1970">
        <v>8.4969999999999999</v>
      </c>
      <c r="X1970">
        <v>1.0999999999999999E-2</v>
      </c>
      <c r="Y1970">
        <v>0.39400000000000002</v>
      </c>
    </row>
    <row r="1971" spans="1:25" hidden="1" x14ac:dyDescent="0.3">
      <c r="A1971" t="s">
        <v>7630</v>
      </c>
      <c r="B1971" t="s">
        <v>7630</v>
      </c>
      <c r="C1971" t="s">
        <v>7631</v>
      </c>
      <c r="D1971" s="1" t="str">
        <f t="shared" ref="D1971:D2034" si="196">HYPERLINK("http://geochem.nrcan.gc.ca/cdogs/content/bdl/bdl211191_e.htm", "21:1191")</f>
        <v>21:1191</v>
      </c>
      <c r="E1971" s="1" t="str">
        <f t="shared" ref="E1971:E1996" si="197">HYPERLINK("http://geochem.nrcan.gc.ca/cdogs/content/svy/svy_e.htm", "")</f>
        <v/>
      </c>
      <c r="H1971" s="1" t="str">
        <f t="shared" ref="H1971:H1996" si="198">HYPERLINK("http://geochem.nrcan.gc.ca/cdogs/content/cr_/cr_00326_e.htm", "326")</f>
        <v>326</v>
      </c>
      <c r="K1971" t="s">
        <v>364</v>
      </c>
      <c r="L1971" t="s">
        <v>365</v>
      </c>
      <c r="M1971">
        <v>3</v>
      </c>
      <c r="N1971">
        <v>40.707999999999998</v>
      </c>
      <c r="O1971">
        <v>1E-3</v>
      </c>
      <c r="P1971">
        <v>8.0000000000000002E-3</v>
      </c>
      <c r="R1971">
        <v>1.7999999999999999E-2</v>
      </c>
      <c r="T1971">
        <v>49.704999999999998</v>
      </c>
      <c r="U1971">
        <v>3.7999999999999999E-2</v>
      </c>
      <c r="V1971">
        <v>0.13200000000000001</v>
      </c>
      <c r="W1971">
        <v>8.4629999999999992</v>
      </c>
      <c r="X1971">
        <v>2.1000000000000001E-2</v>
      </c>
      <c r="Y1971">
        <v>0.38900000000000001</v>
      </c>
    </row>
    <row r="1972" spans="1:25" hidden="1" x14ac:dyDescent="0.3">
      <c r="A1972" t="s">
        <v>7632</v>
      </c>
      <c r="B1972" t="s">
        <v>7632</v>
      </c>
      <c r="C1972" t="s">
        <v>7633</v>
      </c>
      <c r="D1972" s="1" t="str">
        <f t="shared" si="196"/>
        <v>21:1191</v>
      </c>
      <c r="E1972" s="1" t="str">
        <f t="shared" si="197"/>
        <v/>
      </c>
      <c r="H1972" s="1" t="str">
        <f t="shared" si="198"/>
        <v>326</v>
      </c>
      <c r="K1972" t="s">
        <v>364</v>
      </c>
      <c r="L1972" t="s">
        <v>365</v>
      </c>
      <c r="M1972">
        <v>3</v>
      </c>
      <c r="N1972">
        <v>40.991999999999997</v>
      </c>
      <c r="O1972">
        <v>1E-3</v>
      </c>
      <c r="P1972">
        <v>6.0000000000000001E-3</v>
      </c>
      <c r="R1972">
        <v>1.7000000000000001E-2</v>
      </c>
      <c r="T1972">
        <v>50.197000000000003</v>
      </c>
      <c r="U1972">
        <v>4.2000000000000003E-2</v>
      </c>
      <c r="V1972">
        <v>0.123</v>
      </c>
      <c r="W1972">
        <v>8.5679999999999996</v>
      </c>
      <c r="X1972">
        <v>1.4999999999999999E-2</v>
      </c>
      <c r="Y1972">
        <v>0.40200000000000002</v>
      </c>
    </row>
    <row r="1973" spans="1:25" hidden="1" x14ac:dyDescent="0.3">
      <c r="A1973" t="s">
        <v>7634</v>
      </c>
      <c r="B1973" t="s">
        <v>7634</v>
      </c>
      <c r="C1973" t="s">
        <v>7635</v>
      </c>
      <c r="D1973" s="1" t="str">
        <f t="shared" si="196"/>
        <v>21:1191</v>
      </c>
      <c r="E1973" s="1" t="str">
        <f t="shared" si="197"/>
        <v/>
      </c>
      <c r="H1973" s="1" t="str">
        <f t="shared" si="198"/>
        <v>326</v>
      </c>
      <c r="K1973" t="s">
        <v>364</v>
      </c>
      <c r="L1973" t="s">
        <v>365</v>
      </c>
      <c r="M1973">
        <v>3</v>
      </c>
      <c r="N1973">
        <v>40.853999999999999</v>
      </c>
      <c r="O1973">
        <v>1E-3</v>
      </c>
      <c r="P1973">
        <v>0.01</v>
      </c>
      <c r="R1973">
        <v>1.4E-2</v>
      </c>
      <c r="T1973">
        <v>49.941000000000003</v>
      </c>
      <c r="U1973">
        <v>3.7999999999999999E-2</v>
      </c>
      <c r="V1973">
        <v>0.13100000000000001</v>
      </c>
      <c r="W1973">
        <v>8.5210000000000008</v>
      </c>
      <c r="X1973">
        <v>0.02</v>
      </c>
      <c r="Y1973">
        <v>0.39800000000000002</v>
      </c>
    </row>
    <row r="1974" spans="1:25" hidden="1" x14ac:dyDescent="0.3">
      <c r="A1974" t="s">
        <v>7636</v>
      </c>
      <c r="B1974" t="s">
        <v>7636</v>
      </c>
      <c r="C1974" t="s">
        <v>7637</v>
      </c>
      <c r="D1974" s="1" t="str">
        <f t="shared" si="196"/>
        <v>21:1191</v>
      </c>
      <c r="E1974" s="1" t="str">
        <f t="shared" si="197"/>
        <v/>
      </c>
      <c r="H1974" s="1" t="str">
        <f t="shared" si="198"/>
        <v>326</v>
      </c>
      <c r="K1974" t="s">
        <v>364</v>
      </c>
      <c r="L1974" t="s">
        <v>365</v>
      </c>
      <c r="M1974">
        <v>3</v>
      </c>
      <c r="N1974">
        <v>40.957999999999998</v>
      </c>
      <c r="O1974">
        <v>1E-3</v>
      </c>
      <c r="P1974">
        <v>8.9999999999999993E-3</v>
      </c>
      <c r="R1974">
        <v>1.0999999999999999E-2</v>
      </c>
      <c r="T1974">
        <v>49.860999999999997</v>
      </c>
      <c r="U1974">
        <v>4.1000000000000002E-2</v>
      </c>
      <c r="V1974">
        <v>0.13100000000000001</v>
      </c>
      <c r="W1974">
        <v>8.4559999999999995</v>
      </c>
      <c r="X1974">
        <v>1.2E-2</v>
      </c>
      <c r="Y1974">
        <v>0.40300000000000002</v>
      </c>
    </row>
    <row r="1975" spans="1:25" hidden="1" x14ac:dyDescent="0.3">
      <c r="A1975" t="s">
        <v>7638</v>
      </c>
      <c r="B1975" t="s">
        <v>7638</v>
      </c>
      <c r="C1975" t="s">
        <v>7639</v>
      </c>
      <c r="D1975" s="1" t="str">
        <f t="shared" si="196"/>
        <v>21:1191</v>
      </c>
      <c r="E1975" s="1" t="str">
        <f t="shared" si="197"/>
        <v/>
      </c>
      <c r="H1975" s="1" t="str">
        <f t="shared" si="198"/>
        <v>326</v>
      </c>
      <c r="K1975" t="s">
        <v>364</v>
      </c>
      <c r="L1975" t="s">
        <v>365</v>
      </c>
      <c r="M1975">
        <v>3</v>
      </c>
      <c r="N1975">
        <v>41.11</v>
      </c>
      <c r="O1975">
        <v>1E-3</v>
      </c>
      <c r="P1975">
        <v>8.0000000000000002E-3</v>
      </c>
      <c r="R1975">
        <v>1.7999999999999999E-2</v>
      </c>
      <c r="T1975">
        <v>50.091999999999999</v>
      </c>
      <c r="U1975">
        <v>3.9E-2</v>
      </c>
      <c r="V1975">
        <v>0.128</v>
      </c>
      <c r="W1975">
        <v>8.6240000000000006</v>
      </c>
      <c r="X1975">
        <v>1.9E-2</v>
      </c>
      <c r="Y1975">
        <v>0.39500000000000002</v>
      </c>
    </row>
    <row r="1976" spans="1:25" hidden="1" x14ac:dyDescent="0.3">
      <c r="A1976" t="s">
        <v>7640</v>
      </c>
      <c r="B1976" t="s">
        <v>7640</v>
      </c>
      <c r="C1976" t="s">
        <v>7641</v>
      </c>
      <c r="D1976" s="1" t="str">
        <f t="shared" si="196"/>
        <v>21:1191</v>
      </c>
      <c r="E1976" s="1" t="str">
        <f t="shared" si="197"/>
        <v/>
      </c>
      <c r="H1976" s="1" t="str">
        <f t="shared" si="198"/>
        <v>326</v>
      </c>
      <c r="K1976" t="s">
        <v>364</v>
      </c>
      <c r="L1976" t="s">
        <v>365</v>
      </c>
      <c r="M1976">
        <v>3</v>
      </c>
      <c r="N1976">
        <v>40.904000000000003</v>
      </c>
      <c r="O1976">
        <v>1E-3</v>
      </c>
      <c r="P1976">
        <v>7.0000000000000001E-3</v>
      </c>
      <c r="R1976">
        <v>1.4999999999999999E-2</v>
      </c>
      <c r="T1976">
        <v>50.018999999999998</v>
      </c>
      <c r="U1976">
        <v>3.6999999999999998E-2</v>
      </c>
      <c r="V1976">
        <v>0.127</v>
      </c>
      <c r="W1976">
        <v>8.5549999999999997</v>
      </c>
      <c r="X1976">
        <v>1.0999999999999999E-2</v>
      </c>
      <c r="Y1976">
        <v>0.40300000000000002</v>
      </c>
    </row>
    <row r="1977" spans="1:25" hidden="1" x14ac:dyDescent="0.3">
      <c r="A1977" t="s">
        <v>7642</v>
      </c>
      <c r="B1977" t="s">
        <v>7642</v>
      </c>
      <c r="C1977" t="s">
        <v>7643</v>
      </c>
      <c r="D1977" s="1" t="str">
        <f t="shared" si="196"/>
        <v>21:1191</v>
      </c>
      <c r="E1977" s="1" t="str">
        <f t="shared" si="197"/>
        <v/>
      </c>
      <c r="H1977" s="1" t="str">
        <f t="shared" si="198"/>
        <v>326</v>
      </c>
      <c r="K1977" t="s">
        <v>364</v>
      </c>
      <c r="L1977" t="s">
        <v>365</v>
      </c>
      <c r="M1977">
        <v>3</v>
      </c>
      <c r="N1977">
        <v>40.869</v>
      </c>
      <c r="O1977">
        <v>3.0000000000000001E-3</v>
      </c>
      <c r="P1977">
        <v>8.9999999999999993E-3</v>
      </c>
      <c r="R1977">
        <v>1.6E-2</v>
      </c>
      <c r="T1977">
        <v>49.898000000000003</v>
      </c>
      <c r="U1977">
        <v>0.04</v>
      </c>
      <c r="V1977">
        <v>0.11899999999999999</v>
      </c>
      <c r="W1977">
        <v>8.5250000000000004</v>
      </c>
      <c r="X1977">
        <v>1.4E-2</v>
      </c>
      <c r="Y1977">
        <v>0.4</v>
      </c>
    </row>
    <row r="1978" spans="1:25" hidden="1" x14ac:dyDescent="0.3">
      <c r="A1978" t="s">
        <v>7644</v>
      </c>
      <c r="B1978" t="s">
        <v>7644</v>
      </c>
      <c r="C1978" t="s">
        <v>7645</v>
      </c>
      <c r="D1978" s="1" t="str">
        <f t="shared" si="196"/>
        <v>21:1191</v>
      </c>
      <c r="E1978" s="1" t="str">
        <f t="shared" si="197"/>
        <v/>
      </c>
      <c r="H1978" s="1" t="str">
        <f t="shared" si="198"/>
        <v>326</v>
      </c>
      <c r="K1978" t="s">
        <v>364</v>
      </c>
      <c r="L1978" t="s">
        <v>365</v>
      </c>
      <c r="M1978">
        <v>3</v>
      </c>
      <c r="N1978">
        <v>41.055999999999997</v>
      </c>
      <c r="O1978">
        <v>2E-3</v>
      </c>
      <c r="P1978">
        <v>8.0000000000000002E-3</v>
      </c>
      <c r="R1978">
        <v>1.7999999999999999E-2</v>
      </c>
      <c r="T1978">
        <v>50.095999999999997</v>
      </c>
      <c r="U1978">
        <v>4.2999999999999997E-2</v>
      </c>
      <c r="V1978">
        <v>0.11799999999999999</v>
      </c>
      <c r="W1978">
        <v>8.5359999999999996</v>
      </c>
      <c r="X1978">
        <v>1.4999999999999999E-2</v>
      </c>
      <c r="Y1978">
        <v>0.39100000000000001</v>
      </c>
    </row>
    <row r="1979" spans="1:25" hidden="1" x14ac:dyDescent="0.3">
      <c r="A1979" t="s">
        <v>7646</v>
      </c>
      <c r="B1979" t="s">
        <v>7646</v>
      </c>
      <c r="C1979" t="s">
        <v>7647</v>
      </c>
      <c r="D1979" s="1" t="str">
        <f t="shared" si="196"/>
        <v>21:1191</v>
      </c>
      <c r="E1979" s="1" t="str">
        <f t="shared" si="197"/>
        <v/>
      </c>
      <c r="H1979" s="1" t="str">
        <f t="shared" si="198"/>
        <v>326</v>
      </c>
      <c r="K1979" t="s">
        <v>364</v>
      </c>
      <c r="L1979" t="s">
        <v>365</v>
      </c>
      <c r="M1979">
        <v>3</v>
      </c>
      <c r="N1979">
        <v>41.204000000000001</v>
      </c>
      <c r="O1979">
        <v>1E-3</v>
      </c>
      <c r="P1979">
        <v>0.01</v>
      </c>
      <c r="R1979">
        <v>1.0999999999999999E-2</v>
      </c>
      <c r="T1979">
        <v>50.006</v>
      </c>
      <c r="U1979">
        <v>3.5999999999999997E-2</v>
      </c>
      <c r="V1979">
        <v>0.127</v>
      </c>
      <c r="W1979">
        <v>8.4510000000000005</v>
      </c>
      <c r="X1979">
        <v>1.4E-2</v>
      </c>
      <c r="Y1979">
        <v>0.38100000000000001</v>
      </c>
    </row>
    <row r="1980" spans="1:25" hidden="1" x14ac:dyDescent="0.3">
      <c r="A1980" t="s">
        <v>7648</v>
      </c>
      <c r="B1980" t="s">
        <v>7648</v>
      </c>
      <c r="C1980" t="s">
        <v>7649</v>
      </c>
      <c r="D1980" s="1" t="str">
        <f t="shared" si="196"/>
        <v>21:1191</v>
      </c>
      <c r="E1980" s="1" t="str">
        <f t="shared" si="197"/>
        <v/>
      </c>
      <c r="H1980" s="1" t="str">
        <f t="shared" si="198"/>
        <v>326</v>
      </c>
      <c r="K1980" t="s">
        <v>364</v>
      </c>
      <c r="L1980" t="s">
        <v>365</v>
      </c>
      <c r="M1980">
        <v>3</v>
      </c>
      <c r="N1980">
        <v>40.953000000000003</v>
      </c>
      <c r="O1980">
        <v>2E-3</v>
      </c>
      <c r="P1980">
        <v>7.0000000000000001E-3</v>
      </c>
      <c r="R1980">
        <v>1.4999999999999999E-2</v>
      </c>
      <c r="T1980">
        <v>50.095999999999997</v>
      </c>
      <c r="U1980">
        <v>4.2999999999999997E-2</v>
      </c>
      <c r="V1980">
        <v>0.13600000000000001</v>
      </c>
      <c r="W1980">
        <v>8.5559999999999992</v>
      </c>
      <c r="X1980">
        <v>1.6E-2</v>
      </c>
      <c r="Y1980">
        <v>0.39300000000000002</v>
      </c>
    </row>
    <row r="1981" spans="1:25" hidden="1" x14ac:dyDescent="0.3">
      <c r="A1981" t="s">
        <v>7650</v>
      </c>
      <c r="B1981" t="s">
        <v>7650</v>
      </c>
      <c r="C1981" t="s">
        <v>7651</v>
      </c>
      <c r="D1981" s="1" t="str">
        <f t="shared" si="196"/>
        <v>21:1191</v>
      </c>
      <c r="E1981" s="1" t="str">
        <f t="shared" si="197"/>
        <v/>
      </c>
      <c r="H1981" s="1" t="str">
        <f t="shared" si="198"/>
        <v>326</v>
      </c>
      <c r="K1981" t="s">
        <v>364</v>
      </c>
      <c r="L1981" t="s">
        <v>365</v>
      </c>
      <c r="M1981">
        <v>3</v>
      </c>
      <c r="N1981">
        <v>41.113</v>
      </c>
      <c r="O1981">
        <v>1E-3</v>
      </c>
      <c r="P1981">
        <v>6.0000000000000001E-3</v>
      </c>
      <c r="R1981">
        <v>1.2E-2</v>
      </c>
      <c r="T1981">
        <v>49.969000000000001</v>
      </c>
      <c r="U1981">
        <v>4.3999999999999997E-2</v>
      </c>
      <c r="V1981">
        <v>0.126</v>
      </c>
      <c r="W1981">
        <v>8.3670000000000009</v>
      </c>
      <c r="X1981">
        <v>2.3E-2</v>
      </c>
      <c r="Y1981">
        <v>0.39500000000000002</v>
      </c>
    </row>
    <row r="1982" spans="1:25" hidden="1" x14ac:dyDescent="0.3">
      <c r="A1982" t="s">
        <v>7652</v>
      </c>
      <c r="B1982" t="s">
        <v>7652</v>
      </c>
      <c r="C1982" t="s">
        <v>7653</v>
      </c>
      <c r="D1982" s="1" t="str">
        <f t="shared" si="196"/>
        <v>21:1191</v>
      </c>
      <c r="E1982" s="1" t="str">
        <f t="shared" si="197"/>
        <v/>
      </c>
      <c r="H1982" s="1" t="str">
        <f t="shared" si="198"/>
        <v>326</v>
      </c>
      <c r="K1982" t="s">
        <v>364</v>
      </c>
      <c r="L1982" t="s">
        <v>365</v>
      </c>
      <c r="M1982">
        <v>3</v>
      </c>
      <c r="N1982">
        <v>41.170999999999999</v>
      </c>
      <c r="O1982">
        <v>4.0000000000000001E-3</v>
      </c>
      <c r="P1982">
        <v>6.0000000000000001E-3</v>
      </c>
      <c r="R1982">
        <v>1.2E-2</v>
      </c>
      <c r="T1982">
        <v>49.924999999999997</v>
      </c>
      <c r="U1982">
        <v>3.9E-2</v>
      </c>
      <c r="V1982">
        <v>0.13100000000000001</v>
      </c>
      <c r="W1982">
        <v>8.3770000000000007</v>
      </c>
      <c r="X1982">
        <v>1.4999999999999999E-2</v>
      </c>
      <c r="Y1982">
        <v>0.39100000000000001</v>
      </c>
    </row>
    <row r="1983" spans="1:25" hidden="1" x14ac:dyDescent="0.3">
      <c r="A1983" t="s">
        <v>7654</v>
      </c>
      <c r="B1983" t="s">
        <v>7654</v>
      </c>
      <c r="C1983" t="s">
        <v>7655</v>
      </c>
      <c r="D1983" s="1" t="str">
        <f t="shared" si="196"/>
        <v>21:1191</v>
      </c>
      <c r="E1983" s="1" t="str">
        <f t="shared" si="197"/>
        <v/>
      </c>
      <c r="H1983" s="1" t="str">
        <f t="shared" si="198"/>
        <v>326</v>
      </c>
      <c r="K1983" t="s">
        <v>364</v>
      </c>
      <c r="L1983" t="s">
        <v>365</v>
      </c>
      <c r="M1983">
        <v>3</v>
      </c>
      <c r="N1983">
        <v>40.920999999999999</v>
      </c>
      <c r="O1983">
        <v>3.0000000000000001E-3</v>
      </c>
      <c r="P1983">
        <v>8.0000000000000002E-3</v>
      </c>
      <c r="R1983">
        <v>1.9E-2</v>
      </c>
      <c r="T1983">
        <v>50.110999999999997</v>
      </c>
      <c r="U1983">
        <v>0.04</v>
      </c>
      <c r="V1983">
        <v>0.124</v>
      </c>
      <c r="W1983">
        <v>8.49</v>
      </c>
      <c r="X1983">
        <v>2.4E-2</v>
      </c>
      <c r="Y1983">
        <v>0.38800000000000001</v>
      </c>
    </row>
    <row r="1984" spans="1:25" hidden="1" x14ac:dyDescent="0.3">
      <c r="A1984" t="s">
        <v>7656</v>
      </c>
      <c r="B1984" t="s">
        <v>7656</v>
      </c>
      <c r="C1984" t="s">
        <v>7657</v>
      </c>
      <c r="D1984" s="1" t="str">
        <f t="shared" si="196"/>
        <v>21:1191</v>
      </c>
      <c r="E1984" s="1" t="str">
        <f t="shared" si="197"/>
        <v/>
      </c>
      <c r="H1984" s="1" t="str">
        <f t="shared" si="198"/>
        <v>326</v>
      </c>
      <c r="K1984" t="s">
        <v>364</v>
      </c>
      <c r="L1984" t="s">
        <v>365</v>
      </c>
      <c r="M1984">
        <v>3</v>
      </c>
      <c r="N1984">
        <v>40.914999999999999</v>
      </c>
      <c r="O1984">
        <v>7.0000000000000001E-3</v>
      </c>
      <c r="P1984">
        <v>8.9999999999999993E-3</v>
      </c>
      <c r="R1984">
        <v>0.01</v>
      </c>
      <c r="T1984">
        <v>50.183</v>
      </c>
      <c r="U1984">
        <v>4.3999999999999997E-2</v>
      </c>
      <c r="V1984">
        <v>0.13300000000000001</v>
      </c>
      <c r="W1984">
        <v>8.4220000000000006</v>
      </c>
      <c r="X1984">
        <v>0.01</v>
      </c>
      <c r="Y1984">
        <v>0.39300000000000002</v>
      </c>
    </row>
    <row r="1985" spans="1:42" hidden="1" x14ac:dyDescent="0.3">
      <c r="A1985" t="s">
        <v>7658</v>
      </c>
      <c r="B1985" t="s">
        <v>7658</v>
      </c>
      <c r="C1985" t="s">
        <v>7659</v>
      </c>
      <c r="D1985" s="1" t="str">
        <f t="shared" si="196"/>
        <v>21:1191</v>
      </c>
      <c r="E1985" s="1" t="str">
        <f t="shared" si="197"/>
        <v/>
      </c>
      <c r="H1985" s="1" t="str">
        <f t="shared" si="198"/>
        <v>326</v>
      </c>
      <c r="K1985" t="s">
        <v>364</v>
      </c>
      <c r="L1985" t="s">
        <v>365</v>
      </c>
      <c r="M1985">
        <v>3</v>
      </c>
      <c r="N1985">
        <v>41.097000000000001</v>
      </c>
      <c r="O1985">
        <v>1E-3</v>
      </c>
      <c r="P1985">
        <v>8.9999999999999993E-3</v>
      </c>
      <c r="R1985">
        <v>0.01</v>
      </c>
      <c r="T1985">
        <v>49.927</v>
      </c>
      <c r="U1985">
        <v>3.9E-2</v>
      </c>
      <c r="V1985">
        <v>0.13</v>
      </c>
      <c r="W1985">
        <v>8.5389999999999997</v>
      </c>
      <c r="X1985">
        <v>1.2E-2</v>
      </c>
      <c r="Y1985">
        <v>0.4</v>
      </c>
    </row>
    <row r="1986" spans="1:42" hidden="1" x14ac:dyDescent="0.3">
      <c r="A1986" t="s">
        <v>7660</v>
      </c>
      <c r="B1986" t="s">
        <v>7660</v>
      </c>
      <c r="C1986" t="s">
        <v>7661</v>
      </c>
      <c r="D1986" s="1" t="str">
        <f t="shared" si="196"/>
        <v>21:1191</v>
      </c>
      <c r="E1986" s="1" t="str">
        <f t="shared" si="197"/>
        <v/>
      </c>
      <c r="H1986" s="1" t="str">
        <f t="shared" si="198"/>
        <v>326</v>
      </c>
      <c r="K1986" t="s">
        <v>364</v>
      </c>
      <c r="L1986" t="s">
        <v>365</v>
      </c>
      <c r="M1986">
        <v>3</v>
      </c>
      <c r="N1986">
        <v>41.024000000000001</v>
      </c>
      <c r="O1986">
        <v>1E-3</v>
      </c>
      <c r="P1986">
        <v>5.0000000000000001E-3</v>
      </c>
      <c r="R1986">
        <v>2.1000000000000001E-2</v>
      </c>
      <c r="T1986">
        <v>49.793999999999997</v>
      </c>
      <c r="U1986">
        <v>3.5000000000000003E-2</v>
      </c>
      <c r="V1986">
        <v>0.123</v>
      </c>
      <c r="W1986">
        <v>8.4139999999999997</v>
      </c>
      <c r="X1986">
        <v>0.02</v>
      </c>
      <c r="Y1986">
        <v>0.39</v>
      </c>
    </row>
    <row r="1987" spans="1:42" hidden="1" x14ac:dyDescent="0.3">
      <c r="A1987" t="s">
        <v>7662</v>
      </c>
      <c r="B1987" t="s">
        <v>7662</v>
      </c>
      <c r="C1987" t="s">
        <v>7663</v>
      </c>
      <c r="D1987" s="1" t="str">
        <f t="shared" si="196"/>
        <v>21:1191</v>
      </c>
      <c r="E1987" s="1" t="str">
        <f t="shared" si="197"/>
        <v/>
      </c>
      <c r="H1987" s="1" t="str">
        <f t="shared" si="198"/>
        <v>326</v>
      </c>
      <c r="K1987" t="s">
        <v>364</v>
      </c>
      <c r="L1987" t="s">
        <v>365</v>
      </c>
      <c r="M1987">
        <v>3</v>
      </c>
      <c r="N1987">
        <v>40.951999999999998</v>
      </c>
      <c r="O1987">
        <v>4.0000000000000001E-3</v>
      </c>
      <c r="P1987">
        <v>4.0000000000000001E-3</v>
      </c>
      <c r="R1987">
        <v>1.4E-2</v>
      </c>
      <c r="T1987">
        <v>49.901000000000003</v>
      </c>
      <c r="U1987">
        <v>4.1000000000000002E-2</v>
      </c>
      <c r="V1987">
        <v>0.13</v>
      </c>
      <c r="W1987">
        <v>8.4450000000000003</v>
      </c>
      <c r="X1987">
        <v>1.7000000000000001E-2</v>
      </c>
      <c r="Y1987">
        <v>0.39900000000000002</v>
      </c>
    </row>
    <row r="1988" spans="1:42" hidden="1" x14ac:dyDescent="0.3">
      <c r="A1988" t="s">
        <v>7664</v>
      </c>
      <c r="B1988" t="s">
        <v>7664</v>
      </c>
      <c r="C1988" t="s">
        <v>7665</v>
      </c>
      <c r="D1988" s="1" t="str">
        <f t="shared" si="196"/>
        <v>21:1191</v>
      </c>
      <c r="E1988" s="1" t="str">
        <f t="shared" si="197"/>
        <v/>
      </c>
      <c r="H1988" s="1" t="str">
        <f t="shared" si="198"/>
        <v>326</v>
      </c>
      <c r="K1988" t="s">
        <v>364</v>
      </c>
      <c r="L1988" t="s">
        <v>365</v>
      </c>
      <c r="M1988">
        <v>3</v>
      </c>
      <c r="N1988">
        <v>40.911000000000001</v>
      </c>
      <c r="O1988">
        <v>8.9999999999999993E-3</v>
      </c>
      <c r="P1988">
        <v>0.01</v>
      </c>
      <c r="R1988">
        <v>1.4E-2</v>
      </c>
      <c r="T1988">
        <v>49.820999999999998</v>
      </c>
      <c r="U1988">
        <v>4.3999999999999997E-2</v>
      </c>
      <c r="V1988">
        <v>0.14000000000000001</v>
      </c>
      <c r="W1988">
        <v>8.4670000000000005</v>
      </c>
      <c r="X1988">
        <v>0.01</v>
      </c>
      <c r="Y1988">
        <v>0.39900000000000002</v>
      </c>
    </row>
    <row r="1989" spans="1:42" hidden="1" x14ac:dyDescent="0.3">
      <c r="A1989" t="s">
        <v>7666</v>
      </c>
      <c r="B1989" t="s">
        <v>7666</v>
      </c>
      <c r="C1989" t="s">
        <v>7667</v>
      </c>
      <c r="D1989" s="1" t="str">
        <f t="shared" si="196"/>
        <v>21:1191</v>
      </c>
      <c r="E1989" s="1" t="str">
        <f t="shared" si="197"/>
        <v/>
      </c>
      <c r="H1989" s="1" t="str">
        <f t="shared" si="198"/>
        <v>326</v>
      </c>
      <c r="K1989" t="s">
        <v>364</v>
      </c>
      <c r="L1989" t="s">
        <v>365</v>
      </c>
      <c r="M1989">
        <v>3</v>
      </c>
      <c r="N1989">
        <v>41.171999999999997</v>
      </c>
      <c r="O1989">
        <v>2E-3</v>
      </c>
      <c r="P1989">
        <v>8.9999999999999993E-3</v>
      </c>
      <c r="R1989">
        <v>1.4999999999999999E-2</v>
      </c>
      <c r="T1989">
        <v>49.893999999999998</v>
      </c>
      <c r="U1989">
        <v>3.9E-2</v>
      </c>
      <c r="V1989">
        <v>0.13</v>
      </c>
      <c r="W1989">
        <v>8.4019999999999992</v>
      </c>
      <c r="X1989">
        <v>1.4999999999999999E-2</v>
      </c>
      <c r="Y1989">
        <v>0.40100000000000002</v>
      </c>
    </row>
    <row r="1990" spans="1:42" hidden="1" x14ac:dyDescent="0.3">
      <c r="A1990" t="s">
        <v>7668</v>
      </c>
      <c r="B1990" t="s">
        <v>7668</v>
      </c>
      <c r="C1990" t="s">
        <v>7669</v>
      </c>
      <c r="D1990" s="1" t="str">
        <f t="shared" si="196"/>
        <v>21:1191</v>
      </c>
      <c r="E1990" s="1" t="str">
        <f t="shared" si="197"/>
        <v/>
      </c>
      <c r="H1990" s="1" t="str">
        <f t="shared" si="198"/>
        <v>326</v>
      </c>
      <c r="K1990" t="s">
        <v>364</v>
      </c>
      <c r="L1990" t="s">
        <v>365</v>
      </c>
      <c r="M1990">
        <v>3</v>
      </c>
      <c r="N1990">
        <v>41.024000000000001</v>
      </c>
      <c r="O1990">
        <v>1E-3</v>
      </c>
      <c r="P1990">
        <v>8.0000000000000002E-3</v>
      </c>
      <c r="R1990">
        <v>1.4999999999999999E-2</v>
      </c>
      <c r="T1990">
        <v>50.161000000000001</v>
      </c>
      <c r="U1990">
        <v>4.2000000000000003E-2</v>
      </c>
      <c r="V1990">
        <v>0.13</v>
      </c>
      <c r="W1990">
        <v>8.516</v>
      </c>
      <c r="X1990">
        <v>2.1999999999999999E-2</v>
      </c>
      <c r="Y1990">
        <v>0.40300000000000002</v>
      </c>
    </row>
    <row r="1991" spans="1:42" hidden="1" x14ac:dyDescent="0.3">
      <c r="A1991" t="s">
        <v>7670</v>
      </c>
      <c r="B1991" t="s">
        <v>7670</v>
      </c>
      <c r="C1991" t="s">
        <v>7671</v>
      </c>
      <c r="D1991" s="1" t="str">
        <f t="shared" si="196"/>
        <v>21:1191</v>
      </c>
      <c r="E1991" s="1" t="str">
        <f t="shared" si="197"/>
        <v/>
      </c>
      <c r="H1991" s="1" t="str">
        <f t="shared" si="198"/>
        <v>326</v>
      </c>
      <c r="K1991" t="s">
        <v>364</v>
      </c>
      <c r="L1991" t="s">
        <v>365</v>
      </c>
      <c r="M1991">
        <v>3</v>
      </c>
      <c r="N1991">
        <v>41.031999999999996</v>
      </c>
      <c r="O1991">
        <v>6.0000000000000001E-3</v>
      </c>
      <c r="P1991">
        <v>6.0000000000000001E-3</v>
      </c>
      <c r="R1991">
        <v>1.7999999999999999E-2</v>
      </c>
      <c r="T1991">
        <v>49.918999999999997</v>
      </c>
      <c r="U1991">
        <v>0.04</v>
      </c>
      <c r="V1991">
        <v>0.125</v>
      </c>
      <c r="W1991">
        <v>8.5890000000000004</v>
      </c>
      <c r="X1991">
        <v>2.1999999999999999E-2</v>
      </c>
      <c r="Y1991">
        <v>0.39600000000000002</v>
      </c>
    </row>
    <row r="1992" spans="1:42" hidden="1" x14ac:dyDescent="0.3">
      <c r="A1992" t="s">
        <v>7672</v>
      </c>
      <c r="B1992" t="s">
        <v>7672</v>
      </c>
      <c r="C1992" t="s">
        <v>7673</v>
      </c>
      <c r="D1992" s="1" t="str">
        <f t="shared" si="196"/>
        <v>21:1191</v>
      </c>
      <c r="E1992" s="1" t="str">
        <f t="shared" si="197"/>
        <v/>
      </c>
      <c r="H1992" s="1" t="str">
        <f t="shared" si="198"/>
        <v>326</v>
      </c>
      <c r="K1992" t="s">
        <v>364</v>
      </c>
      <c r="L1992" t="s">
        <v>365</v>
      </c>
      <c r="M1992">
        <v>3</v>
      </c>
      <c r="N1992">
        <v>41.17</v>
      </c>
      <c r="O1992">
        <v>4.0000000000000001E-3</v>
      </c>
      <c r="P1992">
        <v>5.0000000000000001E-3</v>
      </c>
      <c r="R1992">
        <v>1.4999999999999999E-2</v>
      </c>
      <c r="T1992">
        <v>50.228000000000002</v>
      </c>
      <c r="U1992">
        <v>0.04</v>
      </c>
      <c r="V1992">
        <v>0.128</v>
      </c>
      <c r="W1992">
        <v>8.6039999999999992</v>
      </c>
      <c r="X1992">
        <v>1.7999999999999999E-2</v>
      </c>
      <c r="Y1992">
        <v>0.39400000000000002</v>
      </c>
    </row>
    <row r="1993" spans="1:42" hidden="1" x14ac:dyDescent="0.3">
      <c r="A1993" t="s">
        <v>7674</v>
      </c>
      <c r="B1993" t="s">
        <v>7674</v>
      </c>
      <c r="C1993" t="s">
        <v>7675</v>
      </c>
      <c r="D1993" s="1" t="str">
        <f t="shared" si="196"/>
        <v>21:1191</v>
      </c>
      <c r="E1993" s="1" t="str">
        <f t="shared" si="197"/>
        <v/>
      </c>
      <c r="H1993" s="1" t="str">
        <f t="shared" si="198"/>
        <v>326</v>
      </c>
      <c r="K1993" t="s">
        <v>364</v>
      </c>
      <c r="L1993" t="s">
        <v>365</v>
      </c>
      <c r="M1993">
        <v>3</v>
      </c>
      <c r="N1993">
        <v>41.247999999999998</v>
      </c>
      <c r="O1993">
        <v>1E-3</v>
      </c>
      <c r="P1993">
        <v>8.9999999999999993E-3</v>
      </c>
      <c r="R1993">
        <v>1.7000000000000001E-2</v>
      </c>
      <c r="T1993">
        <v>50.008000000000003</v>
      </c>
      <c r="U1993">
        <v>3.7999999999999999E-2</v>
      </c>
      <c r="V1993">
        <v>0.13100000000000001</v>
      </c>
      <c r="W1993">
        <v>8.3970000000000002</v>
      </c>
      <c r="X1993">
        <v>1.2999999999999999E-2</v>
      </c>
      <c r="Y1993">
        <v>0.39400000000000002</v>
      </c>
    </row>
    <row r="1994" spans="1:42" hidden="1" x14ac:dyDescent="0.3">
      <c r="A1994" t="s">
        <v>7676</v>
      </c>
      <c r="B1994" t="s">
        <v>7676</v>
      </c>
      <c r="C1994" t="s">
        <v>7677</v>
      </c>
      <c r="D1994" s="1" t="str">
        <f t="shared" si="196"/>
        <v>21:1191</v>
      </c>
      <c r="E1994" s="1" t="str">
        <f t="shared" si="197"/>
        <v/>
      </c>
      <c r="H1994" s="1" t="str">
        <f t="shared" si="198"/>
        <v>326</v>
      </c>
      <c r="K1994" t="s">
        <v>364</v>
      </c>
      <c r="L1994" t="s">
        <v>365</v>
      </c>
      <c r="M1994">
        <v>3</v>
      </c>
      <c r="N1994">
        <v>41.046999999999997</v>
      </c>
      <c r="O1994">
        <v>1E-3</v>
      </c>
      <c r="P1994">
        <v>6.0000000000000001E-3</v>
      </c>
      <c r="R1994">
        <v>1.6E-2</v>
      </c>
      <c r="T1994">
        <v>49.945999999999998</v>
      </c>
      <c r="U1994">
        <v>0.04</v>
      </c>
      <c r="V1994">
        <v>0.126</v>
      </c>
      <c r="W1994">
        <v>8.51</v>
      </c>
      <c r="X1994">
        <v>2.3E-2</v>
      </c>
      <c r="Y1994">
        <v>0.40100000000000002</v>
      </c>
    </row>
    <row r="1995" spans="1:42" hidden="1" x14ac:dyDescent="0.3">
      <c r="A1995" t="s">
        <v>7678</v>
      </c>
      <c r="B1995" t="s">
        <v>7678</v>
      </c>
      <c r="C1995" t="s">
        <v>7679</v>
      </c>
      <c r="D1995" s="1" t="str">
        <f t="shared" si="196"/>
        <v>21:1191</v>
      </c>
      <c r="E1995" s="1" t="str">
        <f t="shared" si="197"/>
        <v/>
      </c>
      <c r="H1995" s="1" t="str">
        <f t="shared" si="198"/>
        <v>326</v>
      </c>
      <c r="K1995" t="s">
        <v>364</v>
      </c>
      <c r="L1995" t="s">
        <v>365</v>
      </c>
      <c r="M1995">
        <v>3</v>
      </c>
      <c r="N1995">
        <v>41.042000000000002</v>
      </c>
      <c r="O1995">
        <v>1E-3</v>
      </c>
      <c r="P1995">
        <v>7.0000000000000001E-3</v>
      </c>
      <c r="R1995">
        <v>1.2999999999999999E-2</v>
      </c>
      <c r="T1995">
        <v>49.709000000000003</v>
      </c>
      <c r="U1995">
        <v>0.04</v>
      </c>
      <c r="V1995">
        <v>0.13300000000000001</v>
      </c>
      <c r="W1995">
        <v>8.4109999999999996</v>
      </c>
      <c r="X1995">
        <v>2.3E-2</v>
      </c>
      <c r="Y1995">
        <v>0.39400000000000002</v>
      </c>
    </row>
    <row r="1996" spans="1:42" hidden="1" x14ac:dyDescent="0.3">
      <c r="A1996" t="s">
        <v>7680</v>
      </c>
      <c r="B1996" t="s">
        <v>7680</v>
      </c>
      <c r="C1996" t="s">
        <v>7681</v>
      </c>
      <c r="D1996" s="1" t="str">
        <f t="shared" si="196"/>
        <v>21:1191</v>
      </c>
      <c r="E1996" s="1" t="str">
        <f t="shared" si="197"/>
        <v/>
      </c>
      <c r="H1996" s="1" t="str">
        <f t="shared" si="198"/>
        <v>326</v>
      </c>
      <c r="K1996" t="s">
        <v>364</v>
      </c>
      <c r="L1996" t="s">
        <v>365</v>
      </c>
      <c r="M1996">
        <v>3</v>
      </c>
      <c r="N1996">
        <v>40.933999999999997</v>
      </c>
      <c r="O1996">
        <v>1E-3</v>
      </c>
      <c r="P1996">
        <v>8.9999999999999993E-3</v>
      </c>
      <c r="R1996">
        <v>1.2999999999999999E-2</v>
      </c>
      <c r="T1996">
        <v>49.948</v>
      </c>
      <c r="U1996">
        <v>4.1000000000000002E-2</v>
      </c>
      <c r="V1996">
        <v>0.128</v>
      </c>
      <c r="W1996">
        <v>8.3409999999999993</v>
      </c>
      <c r="X1996">
        <v>1.7999999999999999E-2</v>
      </c>
      <c r="Y1996">
        <v>0.39900000000000002</v>
      </c>
    </row>
    <row r="1997" spans="1:42" x14ac:dyDescent="0.3">
      <c r="A1997" t="s">
        <v>7682</v>
      </c>
      <c r="B1997" t="s">
        <v>7683</v>
      </c>
      <c r="C1997" t="s">
        <v>7684</v>
      </c>
      <c r="D1997" s="1" t="str">
        <f t="shared" si="196"/>
        <v>21:1191</v>
      </c>
      <c r="E1997" s="1" t="str">
        <f t="shared" ref="E1997:E2060" si="199">HYPERLINK("http://geochem.nrcan.gc.ca/cdogs/content/svy/svy210387_e.htm", "21:0387")</f>
        <v>21:0387</v>
      </c>
      <c r="F1997" t="s">
        <v>1440</v>
      </c>
      <c r="G1997" t="s">
        <v>7685</v>
      </c>
      <c r="I1997">
        <v>66.379050599999999</v>
      </c>
      <c r="J1997">
        <v>-87.666564100000002</v>
      </c>
      <c r="K1997" s="1" t="str">
        <f>HYPERLINK("http://geochem.nrcan.gc.ca/cdogs/content/kwd/kwd020044_e.htm", "Till")</f>
        <v>Till</v>
      </c>
      <c r="L1997" s="1" t="str">
        <f t="shared" ref="L1997:L2007" si="200">HYPERLINK("http://geochem.nrcan.gc.ca/cdogs/content/kwd/kwd080107_e.htm", "Grain Mount: 0.25 – 0.50 mm (carbon coated)")</f>
        <v>Grain Mount: 0.25 – 0.50 mm (carbon coated)</v>
      </c>
      <c r="M1997">
        <v>1</v>
      </c>
      <c r="AI1997">
        <v>34.808999999999997</v>
      </c>
      <c r="AJ1997">
        <v>30.677</v>
      </c>
      <c r="AK1997">
        <v>1E-3</v>
      </c>
      <c r="AL1997">
        <v>34.432000000000002</v>
      </c>
      <c r="AM1997">
        <v>1.2999999999999999E-2</v>
      </c>
      <c r="AN1997">
        <v>5.0000000000000001E-3</v>
      </c>
      <c r="AO1997">
        <v>7.0000000000000007E-2</v>
      </c>
      <c r="AP1997">
        <v>1E-3</v>
      </c>
    </row>
    <row r="1998" spans="1:42" x14ac:dyDescent="0.3">
      <c r="A1998" t="s">
        <v>7686</v>
      </c>
      <c r="B1998" t="s">
        <v>7687</v>
      </c>
      <c r="C1998" t="s">
        <v>7688</v>
      </c>
      <c r="D1998" s="1" t="str">
        <f t="shared" si="196"/>
        <v>21:1191</v>
      </c>
      <c r="E1998" s="1" t="str">
        <f t="shared" si="199"/>
        <v>21:0387</v>
      </c>
      <c r="F1998" t="s">
        <v>3709</v>
      </c>
      <c r="G1998" t="s">
        <v>7689</v>
      </c>
      <c r="I1998">
        <v>66.934792400000006</v>
      </c>
      <c r="J1998">
        <v>-87.273474300000004</v>
      </c>
      <c r="K1998" s="1" t="str">
        <f>HYPERLINK("http://geochem.nrcan.gc.ca/cdogs/content/kwd/kwd020044_e.htm", "Till")</f>
        <v>Till</v>
      </c>
      <c r="L1998" s="1" t="str">
        <f t="shared" si="200"/>
        <v>Grain Mount: 0.25 – 0.50 mm (carbon coated)</v>
      </c>
      <c r="M1998">
        <v>1</v>
      </c>
      <c r="AI1998">
        <v>34.939</v>
      </c>
      <c r="AJ1998">
        <v>30.571999999999999</v>
      </c>
      <c r="AK1998">
        <v>1E-3</v>
      </c>
      <c r="AL1998">
        <v>34.383000000000003</v>
      </c>
      <c r="AM1998">
        <v>1E-3</v>
      </c>
      <c r="AN1998">
        <v>1E-3</v>
      </c>
      <c r="AO1998">
        <v>1.0999999999999999E-2</v>
      </c>
      <c r="AP1998">
        <v>7.0000000000000001E-3</v>
      </c>
    </row>
    <row r="1999" spans="1:42" x14ac:dyDescent="0.3">
      <c r="A1999" t="s">
        <v>7690</v>
      </c>
      <c r="B1999" t="s">
        <v>7691</v>
      </c>
      <c r="C1999" t="s">
        <v>7692</v>
      </c>
      <c r="D1999" s="1" t="str">
        <f t="shared" si="196"/>
        <v>21:1191</v>
      </c>
      <c r="E1999" s="1" t="str">
        <f t="shared" si="199"/>
        <v>21:0387</v>
      </c>
      <c r="F1999" t="s">
        <v>7693</v>
      </c>
      <c r="G1999" t="s">
        <v>7694</v>
      </c>
      <c r="I1999">
        <v>66.930992799999999</v>
      </c>
      <c r="J1999">
        <v>-87.119094000000004</v>
      </c>
      <c r="K1999" s="1" t="str">
        <f>HYPERLINK("http://geochem.nrcan.gc.ca/cdogs/content/kwd/kwd020101_e.htm", "Diamicton")</f>
        <v>Diamicton</v>
      </c>
      <c r="L1999" s="1" t="str">
        <f t="shared" si="200"/>
        <v>Grain Mount: 0.25 – 0.50 mm (carbon coated)</v>
      </c>
      <c r="M1999">
        <v>1</v>
      </c>
      <c r="AI1999">
        <v>34.953000000000003</v>
      </c>
      <c r="AJ1999">
        <v>30.471</v>
      </c>
      <c r="AK1999">
        <v>1E-3</v>
      </c>
      <c r="AL1999">
        <v>34.366</v>
      </c>
      <c r="AM1999">
        <v>1E-3</v>
      </c>
      <c r="AN1999">
        <v>1E-3</v>
      </c>
      <c r="AO1999">
        <v>1.7999999999999999E-2</v>
      </c>
      <c r="AP1999">
        <v>1E-3</v>
      </c>
    </row>
    <row r="2000" spans="1:42" x14ac:dyDescent="0.3">
      <c r="A2000" t="s">
        <v>7695</v>
      </c>
      <c r="B2000" t="s">
        <v>7696</v>
      </c>
      <c r="C2000" t="s">
        <v>7697</v>
      </c>
      <c r="D2000" s="1" t="str">
        <f t="shared" si="196"/>
        <v>21:1191</v>
      </c>
      <c r="E2000" s="1" t="str">
        <f t="shared" si="199"/>
        <v>21:0387</v>
      </c>
      <c r="F2000" t="s">
        <v>7693</v>
      </c>
      <c r="G2000" t="s">
        <v>7698</v>
      </c>
      <c r="I2000">
        <v>66.930992799999999</v>
      </c>
      <c r="J2000">
        <v>-87.119094000000004</v>
      </c>
      <c r="K2000" s="1" t="str">
        <f>HYPERLINK("http://geochem.nrcan.gc.ca/cdogs/content/kwd/kwd020101_e.htm", "Diamicton")</f>
        <v>Diamicton</v>
      </c>
      <c r="L2000" s="1" t="str">
        <f t="shared" si="200"/>
        <v>Grain Mount: 0.25 – 0.50 mm (carbon coated)</v>
      </c>
      <c r="M2000">
        <v>1</v>
      </c>
      <c r="AI2000">
        <v>34.713000000000001</v>
      </c>
      <c r="AJ2000">
        <v>30.562999999999999</v>
      </c>
      <c r="AK2000">
        <v>2E-3</v>
      </c>
      <c r="AL2000">
        <v>34.351999999999997</v>
      </c>
      <c r="AM2000">
        <v>1E-3</v>
      </c>
      <c r="AN2000">
        <v>1E-3</v>
      </c>
      <c r="AO2000">
        <v>3.2000000000000001E-2</v>
      </c>
      <c r="AP2000">
        <v>1E-3</v>
      </c>
    </row>
    <row r="2001" spans="1:42" x14ac:dyDescent="0.3">
      <c r="A2001" t="s">
        <v>7699</v>
      </c>
      <c r="B2001" t="s">
        <v>7700</v>
      </c>
      <c r="C2001" t="s">
        <v>7701</v>
      </c>
      <c r="D2001" s="1" t="str">
        <f t="shared" si="196"/>
        <v>21:1191</v>
      </c>
      <c r="E2001" s="1" t="str">
        <f t="shared" si="199"/>
        <v>21:0387</v>
      </c>
      <c r="F2001" t="s">
        <v>3722</v>
      </c>
      <c r="G2001" t="s">
        <v>7702</v>
      </c>
      <c r="I2001">
        <v>66.869094500000003</v>
      </c>
      <c r="J2001">
        <v>-87.385856500000003</v>
      </c>
      <c r="K2001" s="1" t="str">
        <f t="shared" ref="K2001:K2032" si="201">HYPERLINK("http://geochem.nrcan.gc.ca/cdogs/content/kwd/kwd020044_e.htm", "Till")</f>
        <v>Till</v>
      </c>
      <c r="L2001" s="1" t="str">
        <f t="shared" si="200"/>
        <v>Grain Mount: 0.25 – 0.50 mm (carbon coated)</v>
      </c>
      <c r="M2001">
        <v>1</v>
      </c>
      <c r="AI2001">
        <v>34.994999999999997</v>
      </c>
      <c r="AJ2001">
        <v>30.431000000000001</v>
      </c>
      <c r="AK2001">
        <v>6.0000000000000001E-3</v>
      </c>
      <c r="AL2001">
        <v>34.177</v>
      </c>
      <c r="AM2001">
        <v>1E-3</v>
      </c>
      <c r="AN2001">
        <v>1E-3</v>
      </c>
      <c r="AO2001">
        <v>3.4000000000000002E-2</v>
      </c>
      <c r="AP2001">
        <v>1E-3</v>
      </c>
    </row>
    <row r="2002" spans="1:42" x14ac:dyDescent="0.3">
      <c r="A2002" t="s">
        <v>7703</v>
      </c>
      <c r="B2002" t="s">
        <v>7704</v>
      </c>
      <c r="C2002" t="s">
        <v>7705</v>
      </c>
      <c r="D2002" s="1" t="str">
        <f t="shared" si="196"/>
        <v>21:1191</v>
      </c>
      <c r="E2002" s="1" t="str">
        <f t="shared" si="199"/>
        <v>21:0387</v>
      </c>
      <c r="F2002" t="s">
        <v>1491</v>
      </c>
      <c r="G2002" t="s">
        <v>7706</v>
      </c>
      <c r="I2002">
        <v>66.846744999999999</v>
      </c>
      <c r="J2002">
        <v>-87.561685199999999</v>
      </c>
      <c r="K2002" s="1" t="str">
        <f t="shared" si="201"/>
        <v>Till</v>
      </c>
      <c r="L2002" s="1" t="str">
        <f t="shared" si="200"/>
        <v>Grain Mount: 0.25 – 0.50 mm (carbon coated)</v>
      </c>
      <c r="M2002">
        <v>1</v>
      </c>
      <c r="AI2002">
        <v>34.966999999999999</v>
      </c>
      <c r="AJ2002">
        <v>30.530999999999999</v>
      </c>
      <c r="AK2002">
        <v>8.0000000000000002E-3</v>
      </c>
      <c r="AL2002">
        <v>34.212000000000003</v>
      </c>
      <c r="AM2002">
        <v>1.2E-2</v>
      </c>
      <c r="AN2002">
        <v>1E-3</v>
      </c>
      <c r="AO2002">
        <v>2.3E-2</v>
      </c>
      <c r="AP2002">
        <v>1E-3</v>
      </c>
    </row>
    <row r="2003" spans="1:42" x14ac:dyDescent="0.3">
      <c r="A2003" t="s">
        <v>7707</v>
      </c>
      <c r="B2003" t="s">
        <v>7708</v>
      </c>
      <c r="C2003" t="s">
        <v>7709</v>
      </c>
      <c r="D2003" s="1" t="str">
        <f t="shared" si="196"/>
        <v>21:1191</v>
      </c>
      <c r="E2003" s="1" t="str">
        <f t="shared" si="199"/>
        <v>21:0387</v>
      </c>
      <c r="F2003" t="s">
        <v>1491</v>
      </c>
      <c r="G2003" t="s">
        <v>7710</v>
      </c>
      <c r="I2003">
        <v>66.846744999999999</v>
      </c>
      <c r="J2003">
        <v>-87.561685199999999</v>
      </c>
      <c r="K2003" s="1" t="str">
        <f t="shared" si="201"/>
        <v>Till</v>
      </c>
      <c r="L2003" s="1" t="str">
        <f t="shared" si="200"/>
        <v>Grain Mount: 0.25 – 0.50 mm (carbon coated)</v>
      </c>
      <c r="M2003">
        <v>1</v>
      </c>
      <c r="AI2003">
        <v>34.799999999999997</v>
      </c>
      <c r="AJ2003">
        <v>30.605</v>
      </c>
      <c r="AK2003">
        <v>0.01</v>
      </c>
      <c r="AL2003">
        <v>34.362000000000002</v>
      </c>
      <c r="AM2003">
        <v>1E-3</v>
      </c>
      <c r="AN2003">
        <v>5.0000000000000001E-3</v>
      </c>
      <c r="AO2003">
        <v>2.9000000000000001E-2</v>
      </c>
      <c r="AP2003">
        <v>1E-3</v>
      </c>
    </row>
    <row r="2004" spans="1:42" x14ac:dyDescent="0.3">
      <c r="A2004" t="s">
        <v>7711</v>
      </c>
      <c r="B2004" t="s">
        <v>7712</v>
      </c>
      <c r="C2004" t="s">
        <v>7713</v>
      </c>
      <c r="D2004" s="1" t="str">
        <f t="shared" si="196"/>
        <v>21:1191</v>
      </c>
      <c r="E2004" s="1" t="str">
        <f t="shared" si="199"/>
        <v>21:0387</v>
      </c>
      <c r="F2004" t="s">
        <v>1491</v>
      </c>
      <c r="G2004" t="s">
        <v>7714</v>
      </c>
      <c r="I2004">
        <v>66.846744999999999</v>
      </c>
      <c r="J2004">
        <v>-87.561685199999999</v>
      </c>
      <c r="K2004" s="1" t="str">
        <f t="shared" si="201"/>
        <v>Till</v>
      </c>
      <c r="L2004" s="1" t="str">
        <f t="shared" si="200"/>
        <v>Grain Mount: 0.25 – 0.50 mm (carbon coated)</v>
      </c>
      <c r="M2004">
        <v>1</v>
      </c>
      <c r="AI2004">
        <v>34.972999999999999</v>
      </c>
      <c r="AJ2004">
        <v>30.49</v>
      </c>
      <c r="AK2004">
        <v>8.9999999999999993E-3</v>
      </c>
      <c r="AL2004">
        <v>34.311</v>
      </c>
      <c r="AM2004">
        <v>1E-3</v>
      </c>
      <c r="AN2004">
        <v>7.0000000000000007E-2</v>
      </c>
      <c r="AO2004">
        <v>0.10199999999999999</v>
      </c>
      <c r="AP2004">
        <v>3.0000000000000001E-3</v>
      </c>
    </row>
    <row r="2005" spans="1:42" x14ac:dyDescent="0.3">
      <c r="A2005" t="s">
        <v>7715</v>
      </c>
      <c r="B2005" t="s">
        <v>7716</v>
      </c>
      <c r="C2005" t="s">
        <v>7717</v>
      </c>
      <c r="D2005" s="1" t="str">
        <f t="shared" si="196"/>
        <v>21:1191</v>
      </c>
      <c r="E2005" s="1" t="str">
        <f t="shared" si="199"/>
        <v>21:0387</v>
      </c>
      <c r="F2005" t="s">
        <v>1491</v>
      </c>
      <c r="G2005" t="s">
        <v>7718</v>
      </c>
      <c r="I2005">
        <v>66.846744999999999</v>
      </c>
      <c r="J2005">
        <v>-87.561685199999999</v>
      </c>
      <c r="K2005" s="1" t="str">
        <f t="shared" si="201"/>
        <v>Till</v>
      </c>
      <c r="L2005" s="1" t="str">
        <f t="shared" si="200"/>
        <v>Grain Mount: 0.25 – 0.50 mm (carbon coated)</v>
      </c>
      <c r="M2005">
        <v>1</v>
      </c>
      <c r="AI2005">
        <v>35.192</v>
      </c>
      <c r="AJ2005">
        <v>30.55</v>
      </c>
      <c r="AK2005">
        <v>1E-3</v>
      </c>
      <c r="AL2005">
        <v>34.710999999999999</v>
      </c>
      <c r="AM2005">
        <v>1E-3</v>
      </c>
      <c r="AN2005">
        <v>2.3E-2</v>
      </c>
      <c r="AO2005">
        <v>1E-3</v>
      </c>
      <c r="AP2005">
        <v>3.0000000000000001E-3</v>
      </c>
    </row>
    <row r="2006" spans="1:42" x14ac:dyDescent="0.3">
      <c r="A2006" t="s">
        <v>7719</v>
      </c>
      <c r="B2006" t="s">
        <v>7720</v>
      </c>
      <c r="C2006" t="s">
        <v>7721</v>
      </c>
      <c r="D2006" s="1" t="str">
        <f t="shared" si="196"/>
        <v>21:1191</v>
      </c>
      <c r="E2006" s="1" t="str">
        <f t="shared" si="199"/>
        <v>21:0387</v>
      </c>
      <c r="F2006" t="s">
        <v>7722</v>
      </c>
      <c r="G2006" t="s">
        <v>7723</v>
      </c>
      <c r="I2006">
        <v>66.311352999999997</v>
      </c>
      <c r="J2006">
        <v>-87.600887499999999</v>
      </c>
      <c r="K2006" s="1" t="str">
        <f t="shared" si="201"/>
        <v>Till</v>
      </c>
      <c r="L2006" s="1" t="str">
        <f t="shared" si="200"/>
        <v>Grain Mount: 0.25 – 0.50 mm (carbon coated)</v>
      </c>
      <c r="M2006">
        <v>1</v>
      </c>
      <c r="AI2006">
        <v>34.692</v>
      </c>
      <c r="AJ2006">
        <v>30.332000000000001</v>
      </c>
      <c r="AK2006">
        <v>2E-3</v>
      </c>
      <c r="AL2006">
        <v>34.305</v>
      </c>
      <c r="AM2006">
        <v>1.7000000000000001E-2</v>
      </c>
      <c r="AN2006">
        <v>8.0000000000000002E-3</v>
      </c>
      <c r="AO2006">
        <v>1E-3</v>
      </c>
      <c r="AP2006">
        <v>5.0000000000000001E-3</v>
      </c>
    </row>
    <row r="2007" spans="1:42" x14ac:dyDescent="0.3">
      <c r="A2007" t="s">
        <v>7724</v>
      </c>
      <c r="B2007" t="s">
        <v>7725</v>
      </c>
      <c r="C2007" t="s">
        <v>7726</v>
      </c>
      <c r="D2007" s="1" t="str">
        <f t="shared" si="196"/>
        <v>21:1191</v>
      </c>
      <c r="E2007" s="1" t="str">
        <f t="shared" si="199"/>
        <v>21:0387</v>
      </c>
      <c r="F2007" t="s">
        <v>1500</v>
      </c>
      <c r="G2007" t="s">
        <v>7727</v>
      </c>
      <c r="I2007">
        <v>66.227985700000005</v>
      </c>
      <c r="J2007">
        <v>-87.631044900000006</v>
      </c>
      <c r="K2007" s="1" t="str">
        <f t="shared" si="201"/>
        <v>Till</v>
      </c>
      <c r="L2007" s="1" t="str">
        <f t="shared" si="200"/>
        <v>Grain Mount: 0.25 – 0.50 mm (carbon coated)</v>
      </c>
      <c r="M2007">
        <v>1</v>
      </c>
      <c r="AI2007">
        <v>34.973999999999997</v>
      </c>
      <c r="AJ2007">
        <v>30.501999999999999</v>
      </c>
      <c r="AK2007">
        <v>4.0000000000000001E-3</v>
      </c>
      <c r="AL2007">
        <v>34.241</v>
      </c>
      <c r="AM2007">
        <v>1.4E-2</v>
      </c>
      <c r="AN2007">
        <v>6.0000000000000001E-3</v>
      </c>
      <c r="AO2007">
        <v>1.7000000000000001E-2</v>
      </c>
      <c r="AP2007">
        <v>1E-3</v>
      </c>
    </row>
    <row r="2008" spans="1:42" x14ac:dyDescent="0.3">
      <c r="A2008" t="s">
        <v>7728</v>
      </c>
      <c r="B2008" t="s">
        <v>7729</v>
      </c>
      <c r="C2008" t="s">
        <v>7730</v>
      </c>
      <c r="D2008" s="1" t="str">
        <f t="shared" si="196"/>
        <v>21:1191</v>
      </c>
      <c r="E2008" s="1" t="str">
        <f t="shared" si="199"/>
        <v>21:0387</v>
      </c>
      <c r="F2008" t="s">
        <v>1500</v>
      </c>
      <c r="G2008" t="s">
        <v>7731</v>
      </c>
      <c r="I2008">
        <v>66.227985700000005</v>
      </c>
      <c r="J2008">
        <v>-87.631044900000006</v>
      </c>
      <c r="K2008" s="1" t="str">
        <f t="shared" si="201"/>
        <v>Till</v>
      </c>
      <c r="L2008" s="1" t="str">
        <f>HYPERLINK("http://geochem.nrcan.gc.ca/cdogs/content/kwd/kwd080108_e.htm", "Grain Mount: 0.50 – 1.00 mm (carbon coated)")</f>
        <v>Grain Mount: 0.50 – 1.00 mm (carbon coated)</v>
      </c>
      <c r="M2008">
        <v>1</v>
      </c>
      <c r="AI2008">
        <v>35.021999999999998</v>
      </c>
      <c r="AJ2008">
        <v>30.457000000000001</v>
      </c>
      <c r="AK2008">
        <v>5.0000000000000001E-3</v>
      </c>
      <c r="AL2008">
        <v>34.084000000000003</v>
      </c>
      <c r="AM2008">
        <v>1.7000000000000001E-2</v>
      </c>
      <c r="AN2008">
        <v>1E-3</v>
      </c>
      <c r="AO2008">
        <v>8.0000000000000002E-3</v>
      </c>
      <c r="AP2008">
        <v>1E-3</v>
      </c>
    </row>
    <row r="2009" spans="1:42" x14ac:dyDescent="0.3">
      <c r="A2009" t="s">
        <v>7732</v>
      </c>
      <c r="B2009" t="s">
        <v>7733</v>
      </c>
      <c r="C2009" t="s">
        <v>7734</v>
      </c>
      <c r="D2009" s="1" t="str">
        <f t="shared" si="196"/>
        <v>21:1191</v>
      </c>
      <c r="E2009" s="1" t="str">
        <f t="shared" si="199"/>
        <v>21:0387</v>
      </c>
      <c r="F2009" t="s">
        <v>7735</v>
      </c>
      <c r="G2009" t="s">
        <v>7736</v>
      </c>
      <c r="I2009">
        <v>66.2115467</v>
      </c>
      <c r="J2009">
        <v>-87.369460799999999</v>
      </c>
      <c r="K2009" s="1" t="str">
        <f t="shared" si="201"/>
        <v>Till</v>
      </c>
      <c r="L2009" s="1" t="str">
        <f t="shared" ref="L2009:L2021" si="202">HYPERLINK("http://geochem.nrcan.gc.ca/cdogs/content/kwd/kwd080107_e.htm", "Grain Mount: 0.25 – 0.50 mm (carbon coated)")</f>
        <v>Grain Mount: 0.25 – 0.50 mm (carbon coated)</v>
      </c>
      <c r="M2009">
        <v>1</v>
      </c>
      <c r="AI2009">
        <v>35.134999999999998</v>
      </c>
      <c r="AJ2009">
        <v>30.501000000000001</v>
      </c>
      <c r="AK2009">
        <v>1E-3</v>
      </c>
      <c r="AL2009">
        <v>34.374000000000002</v>
      </c>
      <c r="AM2009">
        <v>5.0000000000000001E-3</v>
      </c>
      <c r="AN2009">
        <v>2.9000000000000001E-2</v>
      </c>
      <c r="AO2009">
        <v>4.1000000000000002E-2</v>
      </c>
      <c r="AP2009">
        <v>1.0999999999999999E-2</v>
      </c>
    </row>
    <row r="2010" spans="1:42" x14ac:dyDescent="0.3">
      <c r="A2010" t="s">
        <v>7737</v>
      </c>
      <c r="B2010" t="s">
        <v>7738</v>
      </c>
      <c r="C2010" t="s">
        <v>7739</v>
      </c>
      <c r="D2010" s="1" t="str">
        <f t="shared" si="196"/>
        <v>21:1191</v>
      </c>
      <c r="E2010" s="1" t="str">
        <f t="shared" si="199"/>
        <v>21:0387</v>
      </c>
      <c r="F2010" t="s">
        <v>7735</v>
      </c>
      <c r="G2010" t="s">
        <v>7740</v>
      </c>
      <c r="I2010">
        <v>66.2115467</v>
      </c>
      <c r="J2010">
        <v>-87.369460799999999</v>
      </c>
      <c r="K2010" s="1" t="str">
        <f t="shared" si="201"/>
        <v>Till</v>
      </c>
      <c r="L2010" s="1" t="str">
        <f t="shared" si="202"/>
        <v>Grain Mount: 0.25 – 0.50 mm (carbon coated)</v>
      </c>
      <c r="M2010">
        <v>1</v>
      </c>
      <c r="AI2010">
        <v>34.97</v>
      </c>
      <c r="AJ2010">
        <v>30.556000000000001</v>
      </c>
      <c r="AK2010">
        <v>1E-3</v>
      </c>
      <c r="AL2010">
        <v>34.326999999999998</v>
      </c>
      <c r="AM2010">
        <v>1E-3</v>
      </c>
      <c r="AN2010">
        <v>3.0000000000000001E-3</v>
      </c>
      <c r="AO2010">
        <v>2.1999999999999999E-2</v>
      </c>
      <c r="AP2010">
        <v>1E-3</v>
      </c>
    </row>
    <row r="2011" spans="1:42" x14ac:dyDescent="0.3">
      <c r="A2011" t="s">
        <v>7741</v>
      </c>
      <c r="B2011" t="s">
        <v>7742</v>
      </c>
      <c r="C2011" t="s">
        <v>7743</v>
      </c>
      <c r="D2011" s="1" t="str">
        <f t="shared" si="196"/>
        <v>21:1191</v>
      </c>
      <c r="E2011" s="1" t="str">
        <f t="shared" si="199"/>
        <v>21:0387</v>
      </c>
      <c r="F2011" t="s">
        <v>7735</v>
      </c>
      <c r="G2011" t="s">
        <v>7744</v>
      </c>
      <c r="I2011">
        <v>66.2115467</v>
      </c>
      <c r="J2011">
        <v>-87.369460799999999</v>
      </c>
      <c r="K2011" s="1" t="str">
        <f t="shared" si="201"/>
        <v>Till</v>
      </c>
      <c r="L2011" s="1" t="str">
        <f t="shared" si="202"/>
        <v>Grain Mount: 0.25 – 0.50 mm (carbon coated)</v>
      </c>
      <c r="M2011">
        <v>1</v>
      </c>
      <c r="AI2011">
        <v>35.051000000000002</v>
      </c>
      <c r="AJ2011">
        <v>30.59</v>
      </c>
      <c r="AK2011">
        <v>1E-3</v>
      </c>
      <c r="AL2011">
        <v>34.277000000000001</v>
      </c>
      <c r="AM2011">
        <v>1E-3</v>
      </c>
      <c r="AN2011">
        <v>1E-3</v>
      </c>
      <c r="AO2011">
        <v>3.6999999999999998E-2</v>
      </c>
      <c r="AP2011">
        <v>7.0000000000000001E-3</v>
      </c>
    </row>
    <row r="2012" spans="1:42" x14ac:dyDescent="0.3">
      <c r="A2012" t="s">
        <v>7745</v>
      </c>
      <c r="B2012" t="s">
        <v>7746</v>
      </c>
      <c r="C2012" t="s">
        <v>7747</v>
      </c>
      <c r="D2012" s="1" t="str">
        <f t="shared" si="196"/>
        <v>21:1191</v>
      </c>
      <c r="E2012" s="1" t="str">
        <f t="shared" si="199"/>
        <v>21:0387</v>
      </c>
      <c r="F2012" t="s">
        <v>1505</v>
      </c>
      <c r="G2012" t="s">
        <v>7748</v>
      </c>
      <c r="I2012">
        <v>66.245505899999998</v>
      </c>
      <c r="J2012">
        <v>-87.162883899999997</v>
      </c>
      <c r="K2012" s="1" t="str">
        <f t="shared" si="201"/>
        <v>Till</v>
      </c>
      <c r="L2012" s="1" t="str">
        <f t="shared" si="202"/>
        <v>Grain Mount: 0.25 – 0.50 mm (carbon coated)</v>
      </c>
      <c r="M2012">
        <v>1</v>
      </c>
      <c r="AI2012">
        <v>34.892000000000003</v>
      </c>
      <c r="AJ2012">
        <v>30.539000000000001</v>
      </c>
      <c r="AK2012">
        <v>6.0000000000000001E-3</v>
      </c>
      <c r="AL2012">
        <v>34.188000000000002</v>
      </c>
      <c r="AM2012">
        <v>1E-3</v>
      </c>
      <c r="AN2012">
        <v>8.0000000000000002E-3</v>
      </c>
      <c r="AO2012">
        <v>0.02</v>
      </c>
      <c r="AP2012">
        <v>1E-3</v>
      </c>
    </row>
    <row r="2013" spans="1:42" x14ac:dyDescent="0.3">
      <c r="A2013" t="s">
        <v>7749</v>
      </c>
      <c r="B2013" t="s">
        <v>7750</v>
      </c>
      <c r="C2013" t="s">
        <v>7751</v>
      </c>
      <c r="D2013" s="1" t="str">
        <f t="shared" si="196"/>
        <v>21:1191</v>
      </c>
      <c r="E2013" s="1" t="str">
        <f t="shared" si="199"/>
        <v>21:0387</v>
      </c>
      <c r="F2013" t="s">
        <v>1505</v>
      </c>
      <c r="G2013" t="s">
        <v>7752</v>
      </c>
      <c r="I2013">
        <v>66.245505899999998</v>
      </c>
      <c r="J2013">
        <v>-87.162883899999997</v>
      </c>
      <c r="K2013" s="1" t="str">
        <f t="shared" si="201"/>
        <v>Till</v>
      </c>
      <c r="L2013" s="1" t="str">
        <f t="shared" si="202"/>
        <v>Grain Mount: 0.25 – 0.50 mm (carbon coated)</v>
      </c>
      <c r="M2013">
        <v>1</v>
      </c>
      <c r="AI2013">
        <v>34.832000000000001</v>
      </c>
      <c r="AJ2013">
        <v>30.459</v>
      </c>
      <c r="AK2013">
        <v>1E-3</v>
      </c>
      <c r="AL2013">
        <v>34.238</v>
      </c>
      <c r="AM2013">
        <v>1E-3</v>
      </c>
      <c r="AN2013">
        <v>1.7999999999999999E-2</v>
      </c>
      <c r="AO2013">
        <v>4.4999999999999998E-2</v>
      </c>
      <c r="AP2013">
        <v>1E-3</v>
      </c>
    </row>
    <row r="2014" spans="1:42" x14ac:dyDescent="0.3">
      <c r="A2014" t="s">
        <v>7753</v>
      </c>
      <c r="B2014" t="s">
        <v>7754</v>
      </c>
      <c r="C2014" t="s">
        <v>7755</v>
      </c>
      <c r="D2014" s="1" t="str">
        <f t="shared" si="196"/>
        <v>21:1191</v>
      </c>
      <c r="E2014" s="1" t="str">
        <f t="shared" si="199"/>
        <v>21:0387</v>
      </c>
      <c r="F2014" t="s">
        <v>1505</v>
      </c>
      <c r="G2014" t="s">
        <v>7756</v>
      </c>
      <c r="I2014">
        <v>66.245505899999998</v>
      </c>
      <c r="J2014">
        <v>-87.162883899999997</v>
      </c>
      <c r="K2014" s="1" t="str">
        <f t="shared" si="201"/>
        <v>Till</v>
      </c>
      <c r="L2014" s="1" t="str">
        <f t="shared" si="202"/>
        <v>Grain Mount: 0.25 – 0.50 mm (carbon coated)</v>
      </c>
      <c r="M2014">
        <v>1</v>
      </c>
      <c r="AI2014">
        <v>35.003</v>
      </c>
      <c r="AJ2014">
        <v>30.521000000000001</v>
      </c>
      <c r="AK2014">
        <v>1E-3</v>
      </c>
      <c r="AL2014">
        <v>34.241999999999997</v>
      </c>
      <c r="AM2014">
        <v>2.1000000000000001E-2</v>
      </c>
      <c r="AN2014">
        <v>1E-3</v>
      </c>
      <c r="AO2014">
        <v>7.0000000000000001E-3</v>
      </c>
      <c r="AP2014">
        <v>8.0000000000000002E-3</v>
      </c>
    </row>
    <row r="2015" spans="1:42" x14ac:dyDescent="0.3">
      <c r="A2015" t="s">
        <v>7757</v>
      </c>
      <c r="B2015" t="s">
        <v>7758</v>
      </c>
      <c r="C2015" t="s">
        <v>7759</v>
      </c>
      <c r="D2015" s="1" t="str">
        <f t="shared" si="196"/>
        <v>21:1191</v>
      </c>
      <c r="E2015" s="1" t="str">
        <f t="shared" si="199"/>
        <v>21:0387</v>
      </c>
      <c r="F2015" t="s">
        <v>1510</v>
      </c>
      <c r="G2015" t="s">
        <v>7760</v>
      </c>
      <c r="I2015">
        <v>66.248734499999998</v>
      </c>
      <c r="J2015">
        <v>-87.9834034</v>
      </c>
      <c r="K2015" s="1" t="str">
        <f t="shared" si="201"/>
        <v>Till</v>
      </c>
      <c r="L2015" s="1" t="str">
        <f t="shared" si="202"/>
        <v>Grain Mount: 0.25 – 0.50 mm (carbon coated)</v>
      </c>
      <c r="M2015">
        <v>1</v>
      </c>
      <c r="AI2015">
        <v>34.923999999999999</v>
      </c>
      <c r="AJ2015">
        <v>30.556000000000001</v>
      </c>
      <c r="AK2015">
        <v>1E-3</v>
      </c>
      <c r="AL2015">
        <v>34.261000000000003</v>
      </c>
      <c r="AM2015">
        <v>1E-3</v>
      </c>
      <c r="AN2015">
        <v>1E-3</v>
      </c>
      <c r="AO2015">
        <v>5.0000000000000001E-3</v>
      </c>
      <c r="AP2015">
        <v>1E-3</v>
      </c>
    </row>
    <row r="2016" spans="1:42" x14ac:dyDescent="0.3">
      <c r="A2016" t="s">
        <v>7761</v>
      </c>
      <c r="B2016" t="s">
        <v>7762</v>
      </c>
      <c r="C2016" t="s">
        <v>7763</v>
      </c>
      <c r="D2016" s="1" t="str">
        <f t="shared" si="196"/>
        <v>21:1191</v>
      </c>
      <c r="E2016" s="1" t="str">
        <f t="shared" si="199"/>
        <v>21:0387</v>
      </c>
      <c r="F2016" t="s">
        <v>1510</v>
      </c>
      <c r="G2016" t="s">
        <v>7764</v>
      </c>
      <c r="I2016">
        <v>66.248734499999998</v>
      </c>
      <c r="J2016">
        <v>-87.9834034</v>
      </c>
      <c r="K2016" s="1" t="str">
        <f t="shared" si="201"/>
        <v>Till</v>
      </c>
      <c r="L2016" s="1" t="str">
        <f t="shared" si="202"/>
        <v>Grain Mount: 0.25 – 0.50 mm (carbon coated)</v>
      </c>
      <c r="M2016">
        <v>1</v>
      </c>
      <c r="AI2016">
        <v>35.009</v>
      </c>
      <c r="AJ2016">
        <v>30.614000000000001</v>
      </c>
      <c r="AK2016">
        <v>5.0000000000000001E-3</v>
      </c>
      <c r="AL2016">
        <v>34.411000000000001</v>
      </c>
      <c r="AM2016">
        <v>1.7000000000000001E-2</v>
      </c>
      <c r="AN2016">
        <v>1E-3</v>
      </c>
      <c r="AO2016">
        <v>2.9000000000000001E-2</v>
      </c>
      <c r="AP2016">
        <v>1E-3</v>
      </c>
    </row>
    <row r="2017" spans="1:42" x14ac:dyDescent="0.3">
      <c r="A2017" t="s">
        <v>7765</v>
      </c>
      <c r="B2017" t="s">
        <v>7766</v>
      </c>
      <c r="C2017" t="s">
        <v>7767</v>
      </c>
      <c r="D2017" s="1" t="str">
        <f t="shared" si="196"/>
        <v>21:1191</v>
      </c>
      <c r="E2017" s="1" t="str">
        <f t="shared" si="199"/>
        <v>21:0387</v>
      </c>
      <c r="F2017" t="s">
        <v>3747</v>
      </c>
      <c r="G2017" t="s">
        <v>7768</v>
      </c>
      <c r="I2017">
        <v>66.1998763</v>
      </c>
      <c r="J2017">
        <v>-87.872899700000005</v>
      </c>
      <c r="K2017" s="1" t="str">
        <f t="shared" si="201"/>
        <v>Till</v>
      </c>
      <c r="L2017" s="1" t="str">
        <f t="shared" si="202"/>
        <v>Grain Mount: 0.25 – 0.50 mm (carbon coated)</v>
      </c>
      <c r="M2017">
        <v>1</v>
      </c>
      <c r="AI2017">
        <v>34.862000000000002</v>
      </c>
      <c r="AJ2017">
        <v>30.504000000000001</v>
      </c>
      <c r="AK2017">
        <v>2E-3</v>
      </c>
      <c r="AL2017">
        <v>34.649000000000001</v>
      </c>
      <c r="AM2017">
        <v>1.7000000000000001E-2</v>
      </c>
      <c r="AN2017">
        <v>6.0000000000000001E-3</v>
      </c>
      <c r="AO2017">
        <v>2.3E-2</v>
      </c>
      <c r="AP2017">
        <v>1E-3</v>
      </c>
    </row>
    <row r="2018" spans="1:42" x14ac:dyDescent="0.3">
      <c r="A2018" t="s">
        <v>7769</v>
      </c>
      <c r="B2018" t="s">
        <v>7770</v>
      </c>
      <c r="C2018" t="s">
        <v>7771</v>
      </c>
      <c r="D2018" s="1" t="str">
        <f t="shared" si="196"/>
        <v>21:1191</v>
      </c>
      <c r="E2018" s="1" t="str">
        <f t="shared" si="199"/>
        <v>21:0387</v>
      </c>
      <c r="F2018" t="s">
        <v>7772</v>
      </c>
      <c r="G2018" t="s">
        <v>7773</v>
      </c>
      <c r="I2018">
        <v>66.237075200000007</v>
      </c>
      <c r="J2018">
        <v>-87.755617299999997</v>
      </c>
      <c r="K2018" s="1" t="str">
        <f t="shared" si="201"/>
        <v>Till</v>
      </c>
      <c r="L2018" s="1" t="str">
        <f t="shared" si="202"/>
        <v>Grain Mount: 0.25 – 0.50 mm (carbon coated)</v>
      </c>
      <c r="M2018">
        <v>1</v>
      </c>
      <c r="AI2018">
        <v>34.869999999999997</v>
      </c>
      <c r="AJ2018">
        <v>30.568000000000001</v>
      </c>
      <c r="AK2018">
        <v>1E-3</v>
      </c>
      <c r="AL2018">
        <v>34.417000000000002</v>
      </c>
      <c r="AM2018">
        <v>1E-3</v>
      </c>
      <c r="AN2018">
        <v>1.4E-2</v>
      </c>
      <c r="AO2018">
        <v>1E-3</v>
      </c>
      <c r="AP2018">
        <v>8.0000000000000002E-3</v>
      </c>
    </row>
    <row r="2019" spans="1:42" x14ac:dyDescent="0.3">
      <c r="A2019" t="s">
        <v>7774</v>
      </c>
      <c r="B2019" t="s">
        <v>7775</v>
      </c>
      <c r="C2019" t="s">
        <v>7776</v>
      </c>
      <c r="D2019" s="1" t="str">
        <f t="shared" si="196"/>
        <v>21:1191</v>
      </c>
      <c r="E2019" s="1" t="str">
        <f t="shared" si="199"/>
        <v>21:0387</v>
      </c>
      <c r="F2019" t="s">
        <v>7772</v>
      </c>
      <c r="G2019" t="s">
        <v>7777</v>
      </c>
      <c r="I2019">
        <v>66.237075200000007</v>
      </c>
      <c r="J2019">
        <v>-87.755617299999997</v>
      </c>
      <c r="K2019" s="1" t="str">
        <f t="shared" si="201"/>
        <v>Till</v>
      </c>
      <c r="L2019" s="1" t="str">
        <f t="shared" si="202"/>
        <v>Grain Mount: 0.25 – 0.50 mm (carbon coated)</v>
      </c>
      <c r="M2019">
        <v>1</v>
      </c>
      <c r="AI2019">
        <v>35.11</v>
      </c>
      <c r="AJ2019">
        <v>30.742000000000001</v>
      </c>
      <c r="AK2019">
        <v>2E-3</v>
      </c>
      <c r="AL2019">
        <v>34.174999999999997</v>
      </c>
      <c r="AM2019">
        <v>8.0000000000000002E-3</v>
      </c>
      <c r="AN2019">
        <v>1E-3</v>
      </c>
      <c r="AO2019">
        <v>2.4E-2</v>
      </c>
      <c r="AP2019">
        <v>1E-3</v>
      </c>
    </row>
    <row r="2020" spans="1:42" x14ac:dyDescent="0.3">
      <c r="A2020" t="s">
        <v>7778</v>
      </c>
      <c r="B2020" t="s">
        <v>7779</v>
      </c>
      <c r="C2020" t="s">
        <v>7780</v>
      </c>
      <c r="D2020" s="1" t="str">
        <f t="shared" si="196"/>
        <v>21:1191</v>
      </c>
      <c r="E2020" s="1" t="str">
        <f t="shared" si="199"/>
        <v>21:0387</v>
      </c>
      <c r="F2020" t="s">
        <v>7772</v>
      </c>
      <c r="G2020" t="s">
        <v>7781</v>
      </c>
      <c r="I2020">
        <v>66.237075200000007</v>
      </c>
      <c r="J2020">
        <v>-87.755617299999997</v>
      </c>
      <c r="K2020" s="1" t="str">
        <f t="shared" si="201"/>
        <v>Till</v>
      </c>
      <c r="L2020" s="1" t="str">
        <f t="shared" si="202"/>
        <v>Grain Mount: 0.25 – 0.50 mm (carbon coated)</v>
      </c>
      <c r="M2020">
        <v>1</v>
      </c>
      <c r="AI2020">
        <v>34.822000000000003</v>
      </c>
      <c r="AJ2020">
        <v>30.507999999999999</v>
      </c>
      <c r="AK2020">
        <v>3.0000000000000001E-3</v>
      </c>
      <c r="AL2020">
        <v>34.366999999999997</v>
      </c>
      <c r="AM2020">
        <v>1E-3</v>
      </c>
      <c r="AN2020">
        <v>4.5999999999999999E-2</v>
      </c>
      <c r="AO2020">
        <v>1E-3</v>
      </c>
      <c r="AP2020">
        <v>1E-3</v>
      </c>
    </row>
    <row r="2021" spans="1:42" x14ac:dyDescent="0.3">
      <c r="A2021" t="s">
        <v>7782</v>
      </c>
      <c r="B2021" t="s">
        <v>7783</v>
      </c>
      <c r="C2021" t="s">
        <v>7784</v>
      </c>
      <c r="D2021" s="1" t="str">
        <f t="shared" si="196"/>
        <v>21:1191</v>
      </c>
      <c r="E2021" s="1" t="str">
        <f t="shared" si="199"/>
        <v>21:0387</v>
      </c>
      <c r="F2021" t="s">
        <v>7772</v>
      </c>
      <c r="G2021" t="s">
        <v>7785</v>
      </c>
      <c r="I2021">
        <v>66.237075200000007</v>
      </c>
      <c r="J2021">
        <v>-87.755617299999997</v>
      </c>
      <c r="K2021" s="1" t="str">
        <f t="shared" si="201"/>
        <v>Till</v>
      </c>
      <c r="L2021" s="1" t="str">
        <f t="shared" si="202"/>
        <v>Grain Mount: 0.25 – 0.50 mm (carbon coated)</v>
      </c>
      <c r="M2021">
        <v>1</v>
      </c>
      <c r="AI2021">
        <v>34.741999999999997</v>
      </c>
      <c r="AJ2021">
        <v>30.626000000000001</v>
      </c>
      <c r="AK2021">
        <v>1E-3</v>
      </c>
      <c r="AL2021">
        <v>34.295999999999999</v>
      </c>
      <c r="AM2021">
        <v>8.0000000000000002E-3</v>
      </c>
      <c r="AN2021">
        <v>2.1999999999999999E-2</v>
      </c>
      <c r="AO2021">
        <v>1E-3</v>
      </c>
      <c r="AP2021">
        <v>1E-3</v>
      </c>
    </row>
    <row r="2022" spans="1:42" x14ac:dyDescent="0.3">
      <c r="A2022" t="s">
        <v>7786</v>
      </c>
      <c r="B2022" t="s">
        <v>7787</v>
      </c>
      <c r="C2022" t="s">
        <v>7788</v>
      </c>
      <c r="D2022" s="1" t="str">
        <f t="shared" si="196"/>
        <v>21:1191</v>
      </c>
      <c r="E2022" s="1" t="str">
        <f t="shared" si="199"/>
        <v>21:0387</v>
      </c>
      <c r="F2022" t="s">
        <v>7772</v>
      </c>
      <c r="G2022" t="s">
        <v>7789</v>
      </c>
      <c r="I2022">
        <v>66.237075200000007</v>
      </c>
      <c r="J2022">
        <v>-87.755617299999997</v>
      </c>
      <c r="K2022" s="1" t="str">
        <f t="shared" si="201"/>
        <v>Till</v>
      </c>
      <c r="L2022" s="1" t="str">
        <f>HYPERLINK("http://geochem.nrcan.gc.ca/cdogs/content/kwd/kwd080108_e.htm", "Grain Mount: 0.50 – 1.00 mm (carbon coated)")</f>
        <v>Grain Mount: 0.50 – 1.00 mm (carbon coated)</v>
      </c>
      <c r="M2022">
        <v>1</v>
      </c>
      <c r="AI2022">
        <v>35.009</v>
      </c>
      <c r="AJ2022">
        <v>30.234000000000002</v>
      </c>
      <c r="AK2022">
        <v>6.0000000000000001E-3</v>
      </c>
      <c r="AL2022">
        <v>34.369999999999997</v>
      </c>
      <c r="AM2022">
        <v>5.7000000000000002E-2</v>
      </c>
      <c r="AN2022">
        <v>3.9E-2</v>
      </c>
      <c r="AO2022">
        <v>3.2000000000000001E-2</v>
      </c>
      <c r="AP2022">
        <v>7.0000000000000001E-3</v>
      </c>
    </row>
    <row r="2023" spans="1:42" x14ac:dyDescent="0.3">
      <c r="A2023" t="s">
        <v>7790</v>
      </c>
      <c r="B2023" t="s">
        <v>7791</v>
      </c>
      <c r="C2023" t="s">
        <v>7792</v>
      </c>
      <c r="D2023" s="1" t="str">
        <f t="shared" si="196"/>
        <v>21:1191</v>
      </c>
      <c r="E2023" s="1" t="str">
        <f t="shared" si="199"/>
        <v>21:0387</v>
      </c>
      <c r="F2023" t="s">
        <v>7772</v>
      </c>
      <c r="G2023" t="s">
        <v>7793</v>
      </c>
      <c r="I2023">
        <v>66.237075200000007</v>
      </c>
      <c r="J2023">
        <v>-87.755617299999997</v>
      </c>
      <c r="K2023" s="1" t="str">
        <f t="shared" si="201"/>
        <v>Till</v>
      </c>
      <c r="L2023" s="1" t="str">
        <f>HYPERLINK("http://geochem.nrcan.gc.ca/cdogs/content/kwd/kwd080108_e.htm", "Grain Mount: 0.50 – 1.00 mm (carbon coated)")</f>
        <v>Grain Mount: 0.50 – 1.00 mm (carbon coated)</v>
      </c>
      <c r="M2023">
        <v>1</v>
      </c>
      <c r="AI2023">
        <v>35.073</v>
      </c>
      <c r="AJ2023">
        <v>30.166</v>
      </c>
      <c r="AK2023">
        <v>3.0000000000000001E-3</v>
      </c>
      <c r="AL2023">
        <v>34.408999999999999</v>
      </c>
      <c r="AM2023">
        <v>1E-3</v>
      </c>
      <c r="AN2023">
        <v>1E-3</v>
      </c>
      <c r="AO2023">
        <v>1E-3</v>
      </c>
      <c r="AP2023">
        <v>2E-3</v>
      </c>
    </row>
    <row r="2024" spans="1:42" x14ac:dyDescent="0.3">
      <c r="A2024" t="s">
        <v>7794</v>
      </c>
      <c r="B2024" t="s">
        <v>7795</v>
      </c>
      <c r="C2024" t="s">
        <v>7796</v>
      </c>
      <c r="D2024" s="1" t="str">
        <f t="shared" si="196"/>
        <v>21:1191</v>
      </c>
      <c r="E2024" s="1" t="str">
        <f t="shared" si="199"/>
        <v>21:0387</v>
      </c>
      <c r="F2024" t="s">
        <v>3765</v>
      </c>
      <c r="G2024" t="s">
        <v>7797</v>
      </c>
      <c r="I2024">
        <v>66.386200000000002</v>
      </c>
      <c r="J2024">
        <v>-87.933127600000006</v>
      </c>
      <c r="K2024" s="1" t="str">
        <f t="shared" si="201"/>
        <v>Till</v>
      </c>
      <c r="L2024" s="1" t="str">
        <f t="shared" ref="L2024:L2031" si="203">HYPERLINK("http://geochem.nrcan.gc.ca/cdogs/content/kwd/kwd080107_e.htm", "Grain Mount: 0.25 – 0.50 mm (carbon coated)")</f>
        <v>Grain Mount: 0.25 – 0.50 mm (carbon coated)</v>
      </c>
      <c r="M2024">
        <v>1</v>
      </c>
      <c r="AI2024">
        <v>35.029000000000003</v>
      </c>
      <c r="AJ2024">
        <v>30.614000000000001</v>
      </c>
      <c r="AK2024">
        <v>5.0000000000000001E-3</v>
      </c>
      <c r="AL2024">
        <v>34.539000000000001</v>
      </c>
      <c r="AM2024">
        <v>8.0000000000000002E-3</v>
      </c>
      <c r="AN2024">
        <v>1.7000000000000001E-2</v>
      </c>
      <c r="AO2024">
        <v>1.4E-2</v>
      </c>
      <c r="AP2024">
        <v>1E-3</v>
      </c>
    </row>
    <row r="2025" spans="1:42" x14ac:dyDescent="0.3">
      <c r="A2025" t="s">
        <v>7798</v>
      </c>
      <c r="B2025" t="s">
        <v>7799</v>
      </c>
      <c r="C2025" t="s">
        <v>7800</v>
      </c>
      <c r="D2025" s="1" t="str">
        <f t="shared" si="196"/>
        <v>21:1191</v>
      </c>
      <c r="E2025" s="1" t="str">
        <f t="shared" si="199"/>
        <v>21:0387</v>
      </c>
      <c r="F2025" t="s">
        <v>3765</v>
      </c>
      <c r="G2025" t="s">
        <v>7801</v>
      </c>
      <c r="I2025">
        <v>66.386200000000002</v>
      </c>
      <c r="J2025">
        <v>-87.933127600000006</v>
      </c>
      <c r="K2025" s="1" t="str">
        <f t="shared" si="201"/>
        <v>Till</v>
      </c>
      <c r="L2025" s="1" t="str">
        <f t="shared" si="203"/>
        <v>Grain Mount: 0.25 – 0.50 mm (carbon coated)</v>
      </c>
      <c r="M2025">
        <v>1</v>
      </c>
      <c r="AI2025">
        <v>34.948</v>
      </c>
      <c r="AJ2025">
        <v>30.648</v>
      </c>
      <c r="AK2025">
        <v>1E-3</v>
      </c>
      <c r="AL2025">
        <v>34.305999999999997</v>
      </c>
      <c r="AM2025">
        <v>1E-3</v>
      </c>
      <c r="AN2025">
        <v>1.2999999999999999E-2</v>
      </c>
      <c r="AO2025">
        <v>2E-3</v>
      </c>
      <c r="AP2025">
        <v>1E-3</v>
      </c>
    </row>
    <row r="2026" spans="1:42" x14ac:dyDescent="0.3">
      <c r="A2026" t="s">
        <v>7802</v>
      </c>
      <c r="B2026" t="s">
        <v>7803</v>
      </c>
      <c r="C2026" t="s">
        <v>7804</v>
      </c>
      <c r="D2026" s="1" t="str">
        <f t="shared" si="196"/>
        <v>21:1191</v>
      </c>
      <c r="E2026" s="1" t="str">
        <f t="shared" si="199"/>
        <v>21:0387</v>
      </c>
      <c r="F2026" t="s">
        <v>3765</v>
      </c>
      <c r="G2026" t="s">
        <v>7805</v>
      </c>
      <c r="I2026">
        <v>66.386200000000002</v>
      </c>
      <c r="J2026">
        <v>-87.933127600000006</v>
      </c>
      <c r="K2026" s="1" t="str">
        <f t="shared" si="201"/>
        <v>Till</v>
      </c>
      <c r="L2026" s="1" t="str">
        <f t="shared" si="203"/>
        <v>Grain Mount: 0.25 – 0.50 mm (carbon coated)</v>
      </c>
      <c r="M2026">
        <v>1</v>
      </c>
      <c r="AI2026">
        <v>34.808</v>
      </c>
      <c r="AJ2026">
        <v>30.640999999999998</v>
      </c>
      <c r="AK2026">
        <v>4.0000000000000001E-3</v>
      </c>
      <c r="AL2026">
        <v>34.043999999999997</v>
      </c>
      <c r="AM2026">
        <v>2.9000000000000001E-2</v>
      </c>
      <c r="AN2026">
        <v>1.7999999999999999E-2</v>
      </c>
      <c r="AO2026">
        <v>8.9999999999999993E-3</v>
      </c>
      <c r="AP2026">
        <v>1E-3</v>
      </c>
    </row>
    <row r="2027" spans="1:42" x14ac:dyDescent="0.3">
      <c r="A2027" t="s">
        <v>7806</v>
      </c>
      <c r="B2027" t="s">
        <v>7807</v>
      </c>
      <c r="C2027" t="s">
        <v>7808</v>
      </c>
      <c r="D2027" s="1" t="str">
        <f t="shared" si="196"/>
        <v>21:1191</v>
      </c>
      <c r="E2027" s="1" t="str">
        <f t="shared" si="199"/>
        <v>21:0387</v>
      </c>
      <c r="F2027" t="s">
        <v>3765</v>
      </c>
      <c r="G2027" t="s">
        <v>7809</v>
      </c>
      <c r="I2027">
        <v>66.386200000000002</v>
      </c>
      <c r="J2027">
        <v>-87.933127600000006</v>
      </c>
      <c r="K2027" s="1" t="str">
        <f t="shared" si="201"/>
        <v>Till</v>
      </c>
      <c r="L2027" s="1" t="str">
        <f t="shared" si="203"/>
        <v>Grain Mount: 0.25 – 0.50 mm (carbon coated)</v>
      </c>
      <c r="M2027">
        <v>1</v>
      </c>
      <c r="AI2027">
        <v>34.841999999999999</v>
      </c>
      <c r="AJ2027">
        <v>30.452000000000002</v>
      </c>
      <c r="AK2027">
        <v>1E-3</v>
      </c>
      <c r="AL2027">
        <v>34.304000000000002</v>
      </c>
      <c r="AM2027">
        <v>2E-3</v>
      </c>
      <c r="AN2027">
        <v>1.4999999999999999E-2</v>
      </c>
      <c r="AO2027">
        <v>2.4E-2</v>
      </c>
      <c r="AP2027">
        <v>1E-3</v>
      </c>
    </row>
    <row r="2028" spans="1:42" x14ac:dyDescent="0.3">
      <c r="A2028" t="s">
        <v>7810</v>
      </c>
      <c r="B2028" t="s">
        <v>7811</v>
      </c>
      <c r="C2028" t="s">
        <v>7812</v>
      </c>
      <c r="D2028" s="1" t="str">
        <f t="shared" si="196"/>
        <v>21:1191</v>
      </c>
      <c r="E2028" s="1" t="str">
        <f t="shared" si="199"/>
        <v>21:0387</v>
      </c>
      <c r="F2028" t="s">
        <v>3765</v>
      </c>
      <c r="G2028" t="s">
        <v>7813</v>
      </c>
      <c r="I2028">
        <v>66.386200000000002</v>
      </c>
      <c r="J2028">
        <v>-87.933127600000006</v>
      </c>
      <c r="K2028" s="1" t="str">
        <f t="shared" si="201"/>
        <v>Till</v>
      </c>
      <c r="L2028" s="1" t="str">
        <f t="shared" si="203"/>
        <v>Grain Mount: 0.25 – 0.50 mm (carbon coated)</v>
      </c>
      <c r="M2028">
        <v>1</v>
      </c>
      <c r="AI2028">
        <v>34.76</v>
      </c>
      <c r="AJ2028">
        <v>30.632999999999999</v>
      </c>
      <c r="AK2028">
        <v>4.0000000000000001E-3</v>
      </c>
      <c r="AL2028">
        <v>34.247999999999998</v>
      </c>
      <c r="AM2028">
        <v>1E-3</v>
      </c>
      <c r="AN2028">
        <v>1.2999999999999999E-2</v>
      </c>
      <c r="AO2028">
        <v>2.9000000000000001E-2</v>
      </c>
      <c r="AP2028">
        <v>1E-3</v>
      </c>
    </row>
    <row r="2029" spans="1:42" x14ac:dyDescent="0.3">
      <c r="A2029" t="s">
        <v>7814</v>
      </c>
      <c r="B2029" t="s">
        <v>7815</v>
      </c>
      <c r="C2029" t="s">
        <v>7816</v>
      </c>
      <c r="D2029" s="1" t="str">
        <f t="shared" si="196"/>
        <v>21:1191</v>
      </c>
      <c r="E2029" s="1" t="str">
        <f t="shared" si="199"/>
        <v>21:0387</v>
      </c>
      <c r="F2029" t="s">
        <v>3765</v>
      </c>
      <c r="G2029" t="s">
        <v>7817</v>
      </c>
      <c r="I2029">
        <v>66.386200000000002</v>
      </c>
      <c r="J2029">
        <v>-87.933127600000006</v>
      </c>
      <c r="K2029" s="1" t="str">
        <f t="shared" si="201"/>
        <v>Till</v>
      </c>
      <c r="L2029" s="1" t="str">
        <f t="shared" si="203"/>
        <v>Grain Mount: 0.25 – 0.50 mm (carbon coated)</v>
      </c>
      <c r="M2029">
        <v>1</v>
      </c>
      <c r="AI2029">
        <v>34.779000000000003</v>
      </c>
      <c r="AJ2029">
        <v>30.564</v>
      </c>
      <c r="AK2029">
        <v>1E-3</v>
      </c>
      <c r="AL2029">
        <v>34.344999999999999</v>
      </c>
      <c r="AM2029">
        <v>1E-3</v>
      </c>
      <c r="AN2029">
        <v>1E-3</v>
      </c>
      <c r="AO2029">
        <v>2.1000000000000001E-2</v>
      </c>
      <c r="AP2029">
        <v>6.0000000000000001E-3</v>
      </c>
    </row>
    <row r="2030" spans="1:42" x14ac:dyDescent="0.3">
      <c r="A2030" t="s">
        <v>7818</v>
      </c>
      <c r="B2030" t="s">
        <v>7819</v>
      </c>
      <c r="C2030" t="s">
        <v>7820</v>
      </c>
      <c r="D2030" s="1" t="str">
        <f t="shared" si="196"/>
        <v>21:1191</v>
      </c>
      <c r="E2030" s="1" t="str">
        <f t="shared" si="199"/>
        <v>21:0387</v>
      </c>
      <c r="F2030" t="s">
        <v>3765</v>
      </c>
      <c r="G2030" t="s">
        <v>7821</v>
      </c>
      <c r="I2030">
        <v>66.386200000000002</v>
      </c>
      <c r="J2030">
        <v>-87.933127600000006</v>
      </c>
      <c r="K2030" s="1" t="str">
        <f t="shared" si="201"/>
        <v>Till</v>
      </c>
      <c r="L2030" s="1" t="str">
        <f t="shared" si="203"/>
        <v>Grain Mount: 0.25 – 0.50 mm (carbon coated)</v>
      </c>
      <c r="M2030">
        <v>1</v>
      </c>
      <c r="AI2030">
        <v>35.167000000000002</v>
      </c>
      <c r="AJ2030">
        <v>30.608000000000001</v>
      </c>
      <c r="AK2030">
        <v>1E-3</v>
      </c>
      <c r="AL2030">
        <v>34.218000000000004</v>
      </c>
      <c r="AM2030">
        <v>8.0000000000000002E-3</v>
      </c>
      <c r="AN2030">
        <v>2E-3</v>
      </c>
      <c r="AO2030">
        <v>2.9000000000000001E-2</v>
      </c>
      <c r="AP2030">
        <v>8.9999999999999993E-3</v>
      </c>
    </row>
    <row r="2031" spans="1:42" x14ac:dyDescent="0.3">
      <c r="A2031" t="s">
        <v>7822</v>
      </c>
      <c r="B2031" t="s">
        <v>7823</v>
      </c>
      <c r="C2031" t="s">
        <v>7824</v>
      </c>
      <c r="D2031" s="1" t="str">
        <f t="shared" si="196"/>
        <v>21:1191</v>
      </c>
      <c r="E2031" s="1" t="str">
        <f t="shared" si="199"/>
        <v>21:0387</v>
      </c>
      <c r="F2031" t="s">
        <v>1515</v>
      </c>
      <c r="G2031" t="s">
        <v>7825</v>
      </c>
      <c r="I2031">
        <v>66.467097199999998</v>
      </c>
      <c r="J2031">
        <v>-87.970045999999996</v>
      </c>
      <c r="K2031" s="1" t="str">
        <f t="shared" si="201"/>
        <v>Till</v>
      </c>
      <c r="L2031" s="1" t="str">
        <f t="shared" si="203"/>
        <v>Grain Mount: 0.25 – 0.50 mm (carbon coated)</v>
      </c>
      <c r="M2031">
        <v>1</v>
      </c>
      <c r="AI2031">
        <v>35.064</v>
      </c>
      <c r="AJ2031">
        <v>30.521999999999998</v>
      </c>
      <c r="AK2031">
        <v>1E-3</v>
      </c>
      <c r="AL2031">
        <v>34.51</v>
      </c>
      <c r="AM2031">
        <v>1E-3</v>
      </c>
      <c r="AN2031">
        <v>5.0000000000000001E-3</v>
      </c>
      <c r="AO2031">
        <v>8.0000000000000002E-3</v>
      </c>
      <c r="AP2031">
        <v>1E-3</v>
      </c>
    </row>
    <row r="2032" spans="1:42" x14ac:dyDescent="0.3">
      <c r="A2032" t="s">
        <v>7826</v>
      </c>
      <c r="B2032" t="s">
        <v>7827</v>
      </c>
      <c r="C2032" t="s">
        <v>7828</v>
      </c>
      <c r="D2032" s="1" t="str">
        <f t="shared" si="196"/>
        <v>21:1191</v>
      </c>
      <c r="E2032" s="1" t="str">
        <f t="shared" si="199"/>
        <v>21:0387</v>
      </c>
      <c r="F2032" t="s">
        <v>1515</v>
      </c>
      <c r="G2032" t="s">
        <v>7829</v>
      </c>
      <c r="I2032">
        <v>66.467097199999998</v>
      </c>
      <c r="J2032">
        <v>-87.970045999999996</v>
      </c>
      <c r="K2032" s="1" t="str">
        <f t="shared" si="201"/>
        <v>Till</v>
      </c>
      <c r="L2032" s="1" t="str">
        <f>HYPERLINK("http://geochem.nrcan.gc.ca/cdogs/content/kwd/kwd080108_e.htm", "Grain Mount: 0.50 – 1.00 mm (carbon coated)")</f>
        <v>Grain Mount: 0.50 – 1.00 mm (carbon coated)</v>
      </c>
      <c r="M2032">
        <v>1</v>
      </c>
      <c r="AI2032">
        <v>35.225000000000001</v>
      </c>
      <c r="AJ2032">
        <v>30.349</v>
      </c>
      <c r="AK2032">
        <v>2E-3</v>
      </c>
      <c r="AL2032">
        <v>34.259</v>
      </c>
      <c r="AM2032">
        <v>8.9999999999999993E-3</v>
      </c>
      <c r="AN2032">
        <v>5.0000000000000001E-3</v>
      </c>
      <c r="AO2032">
        <v>1.4999999999999999E-2</v>
      </c>
      <c r="AP2032">
        <v>4.0000000000000001E-3</v>
      </c>
    </row>
    <row r="2033" spans="1:42" x14ac:dyDescent="0.3">
      <c r="A2033" t="s">
        <v>7830</v>
      </c>
      <c r="B2033" t="s">
        <v>7831</v>
      </c>
      <c r="C2033" t="s">
        <v>7832</v>
      </c>
      <c r="D2033" s="1" t="str">
        <f t="shared" si="196"/>
        <v>21:1191</v>
      </c>
      <c r="E2033" s="1" t="str">
        <f t="shared" si="199"/>
        <v>21:0387</v>
      </c>
      <c r="F2033" t="s">
        <v>3778</v>
      </c>
      <c r="G2033" t="s">
        <v>7833</v>
      </c>
      <c r="I2033">
        <v>66.348413199999996</v>
      </c>
      <c r="J2033">
        <v>-86.741791000000006</v>
      </c>
      <c r="K2033" s="1" t="str">
        <f t="shared" ref="K2033:K2056" si="204">HYPERLINK("http://geochem.nrcan.gc.ca/cdogs/content/kwd/kwd020044_e.htm", "Till")</f>
        <v>Till</v>
      </c>
      <c r="L2033" s="1" t="str">
        <f t="shared" ref="L2033:L2046" si="205">HYPERLINK("http://geochem.nrcan.gc.ca/cdogs/content/kwd/kwd080107_e.htm", "Grain Mount: 0.25 – 0.50 mm (carbon coated)")</f>
        <v>Grain Mount: 0.25 – 0.50 mm (carbon coated)</v>
      </c>
      <c r="M2033">
        <v>1</v>
      </c>
      <c r="AI2033">
        <v>35.186999999999998</v>
      </c>
      <c r="AJ2033">
        <v>30.366</v>
      </c>
      <c r="AK2033">
        <v>2E-3</v>
      </c>
      <c r="AL2033">
        <v>34.518000000000001</v>
      </c>
      <c r="AM2033">
        <v>1E-3</v>
      </c>
      <c r="AN2033">
        <v>8.9999999999999993E-3</v>
      </c>
      <c r="AO2033">
        <v>0.04</v>
      </c>
      <c r="AP2033">
        <v>1E-3</v>
      </c>
    </row>
    <row r="2034" spans="1:42" x14ac:dyDescent="0.3">
      <c r="A2034" t="s">
        <v>7834</v>
      </c>
      <c r="B2034" t="s">
        <v>7835</v>
      </c>
      <c r="C2034" t="s">
        <v>7836</v>
      </c>
      <c r="D2034" s="1" t="str">
        <f t="shared" si="196"/>
        <v>21:1191</v>
      </c>
      <c r="E2034" s="1" t="str">
        <f t="shared" si="199"/>
        <v>21:0387</v>
      </c>
      <c r="F2034" t="s">
        <v>1540</v>
      </c>
      <c r="G2034" t="s">
        <v>7837</v>
      </c>
      <c r="I2034">
        <v>66.051143100000004</v>
      </c>
      <c r="J2034">
        <v>-86.706389700000003</v>
      </c>
      <c r="K2034" s="1" t="str">
        <f t="shared" si="204"/>
        <v>Till</v>
      </c>
      <c r="L2034" s="1" t="str">
        <f t="shared" si="205"/>
        <v>Grain Mount: 0.25 – 0.50 mm (carbon coated)</v>
      </c>
      <c r="M2034">
        <v>1</v>
      </c>
      <c r="AI2034">
        <v>35.027000000000001</v>
      </c>
      <c r="AJ2034">
        <v>30.773</v>
      </c>
      <c r="AK2034">
        <v>1E-3</v>
      </c>
      <c r="AL2034">
        <v>34.597999999999999</v>
      </c>
      <c r="AM2034">
        <v>5.0000000000000001E-3</v>
      </c>
      <c r="AN2034">
        <v>8.0000000000000002E-3</v>
      </c>
      <c r="AO2034">
        <v>2.1000000000000001E-2</v>
      </c>
      <c r="AP2034">
        <v>1E-3</v>
      </c>
    </row>
    <row r="2035" spans="1:42" x14ac:dyDescent="0.3">
      <c r="A2035" t="s">
        <v>7838</v>
      </c>
      <c r="B2035" t="s">
        <v>7839</v>
      </c>
      <c r="C2035" t="s">
        <v>7840</v>
      </c>
      <c r="D2035" s="1" t="str">
        <f t="shared" ref="D2035:D2098" si="206">HYPERLINK("http://geochem.nrcan.gc.ca/cdogs/content/bdl/bdl211191_e.htm", "21:1191")</f>
        <v>21:1191</v>
      </c>
      <c r="E2035" s="1" t="str">
        <f t="shared" si="199"/>
        <v>21:0387</v>
      </c>
      <c r="F2035" t="s">
        <v>1545</v>
      </c>
      <c r="G2035" t="s">
        <v>7841</v>
      </c>
      <c r="I2035">
        <v>66.069062099999996</v>
      </c>
      <c r="J2035">
        <v>-86.9297763</v>
      </c>
      <c r="K2035" s="1" t="str">
        <f t="shared" si="204"/>
        <v>Till</v>
      </c>
      <c r="L2035" s="1" t="str">
        <f t="shared" si="205"/>
        <v>Grain Mount: 0.25 – 0.50 mm (carbon coated)</v>
      </c>
      <c r="M2035">
        <v>1</v>
      </c>
      <c r="AI2035">
        <v>34.959000000000003</v>
      </c>
      <c r="AJ2035">
        <v>30.745999999999999</v>
      </c>
      <c r="AK2035">
        <v>3.0000000000000001E-3</v>
      </c>
      <c r="AL2035">
        <v>34.299999999999997</v>
      </c>
      <c r="AM2035">
        <v>0.05</v>
      </c>
      <c r="AN2035">
        <v>8.9999999999999993E-3</v>
      </c>
      <c r="AO2035">
        <v>2.9000000000000001E-2</v>
      </c>
      <c r="AP2035">
        <v>6.0000000000000001E-3</v>
      </c>
    </row>
    <row r="2036" spans="1:42" x14ac:dyDescent="0.3">
      <c r="A2036" t="s">
        <v>7842</v>
      </c>
      <c r="B2036" t="s">
        <v>7843</v>
      </c>
      <c r="C2036" t="s">
        <v>7844</v>
      </c>
      <c r="D2036" s="1" t="str">
        <f t="shared" si="206"/>
        <v>21:1191</v>
      </c>
      <c r="E2036" s="1" t="str">
        <f t="shared" si="199"/>
        <v>21:0387</v>
      </c>
      <c r="F2036" t="s">
        <v>1545</v>
      </c>
      <c r="G2036" t="s">
        <v>7845</v>
      </c>
      <c r="I2036">
        <v>66.069062099999996</v>
      </c>
      <c r="J2036">
        <v>-86.9297763</v>
      </c>
      <c r="K2036" s="1" t="str">
        <f t="shared" si="204"/>
        <v>Till</v>
      </c>
      <c r="L2036" s="1" t="str">
        <f t="shared" si="205"/>
        <v>Grain Mount: 0.25 – 0.50 mm (carbon coated)</v>
      </c>
      <c r="M2036">
        <v>1</v>
      </c>
      <c r="AI2036">
        <v>34.841000000000001</v>
      </c>
      <c r="AJ2036">
        <v>30.706</v>
      </c>
      <c r="AK2036">
        <v>2E-3</v>
      </c>
      <c r="AL2036">
        <v>34.380000000000003</v>
      </c>
      <c r="AM2036">
        <v>3.1E-2</v>
      </c>
      <c r="AN2036">
        <v>8.0000000000000002E-3</v>
      </c>
      <c r="AO2036">
        <v>1.2999999999999999E-2</v>
      </c>
      <c r="AP2036">
        <v>1E-3</v>
      </c>
    </row>
    <row r="2037" spans="1:42" x14ac:dyDescent="0.3">
      <c r="A2037" t="s">
        <v>7846</v>
      </c>
      <c r="B2037" t="s">
        <v>7847</v>
      </c>
      <c r="C2037" t="s">
        <v>7848</v>
      </c>
      <c r="D2037" s="1" t="str">
        <f t="shared" si="206"/>
        <v>21:1191</v>
      </c>
      <c r="E2037" s="1" t="str">
        <f t="shared" si="199"/>
        <v>21:0387</v>
      </c>
      <c r="F2037" t="s">
        <v>1545</v>
      </c>
      <c r="G2037" t="s">
        <v>7849</v>
      </c>
      <c r="I2037">
        <v>66.069062099999996</v>
      </c>
      <c r="J2037">
        <v>-86.9297763</v>
      </c>
      <c r="K2037" s="1" t="str">
        <f t="shared" si="204"/>
        <v>Till</v>
      </c>
      <c r="L2037" s="1" t="str">
        <f t="shared" si="205"/>
        <v>Grain Mount: 0.25 – 0.50 mm (carbon coated)</v>
      </c>
      <c r="M2037">
        <v>1</v>
      </c>
      <c r="AI2037">
        <v>34.994</v>
      </c>
      <c r="AJ2037">
        <v>30.582000000000001</v>
      </c>
      <c r="AK2037">
        <v>1E-3</v>
      </c>
      <c r="AL2037">
        <v>34.406999999999996</v>
      </c>
      <c r="AM2037">
        <v>1.7000000000000001E-2</v>
      </c>
      <c r="AN2037">
        <v>1.2E-2</v>
      </c>
      <c r="AO2037">
        <v>1.6E-2</v>
      </c>
      <c r="AP2037">
        <v>2E-3</v>
      </c>
    </row>
    <row r="2038" spans="1:42" x14ac:dyDescent="0.3">
      <c r="A2038" t="s">
        <v>7850</v>
      </c>
      <c r="B2038" t="s">
        <v>7851</v>
      </c>
      <c r="C2038" t="s">
        <v>7852</v>
      </c>
      <c r="D2038" s="1" t="str">
        <f t="shared" si="206"/>
        <v>21:1191</v>
      </c>
      <c r="E2038" s="1" t="str">
        <f t="shared" si="199"/>
        <v>21:0387</v>
      </c>
      <c r="F2038" t="s">
        <v>1566</v>
      </c>
      <c r="G2038" t="s">
        <v>7853</v>
      </c>
      <c r="I2038">
        <v>66.145629600000007</v>
      </c>
      <c r="J2038">
        <v>-86.944726200000005</v>
      </c>
      <c r="K2038" s="1" t="str">
        <f t="shared" si="204"/>
        <v>Till</v>
      </c>
      <c r="L2038" s="1" t="str">
        <f t="shared" si="205"/>
        <v>Grain Mount: 0.25 – 0.50 mm (carbon coated)</v>
      </c>
      <c r="M2038">
        <v>1</v>
      </c>
      <c r="AI2038">
        <v>34.948999999999998</v>
      </c>
      <c r="AJ2038">
        <v>30.692</v>
      </c>
      <c r="AK2038">
        <v>1E-3</v>
      </c>
      <c r="AL2038">
        <v>34.381999999999998</v>
      </c>
      <c r="AM2038">
        <v>1E-3</v>
      </c>
      <c r="AN2038">
        <v>0.02</v>
      </c>
      <c r="AO2038">
        <v>1.6E-2</v>
      </c>
      <c r="AP2038">
        <v>0.01</v>
      </c>
    </row>
    <row r="2039" spans="1:42" x14ac:dyDescent="0.3">
      <c r="A2039" t="s">
        <v>7854</v>
      </c>
      <c r="B2039" t="s">
        <v>7855</v>
      </c>
      <c r="C2039" t="s">
        <v>7856</v>
      </c>
      <c r="D2039" s="1" t="str">
        <f t="shared" si="206"/>
        <v>21:1191</v>
      </c>
      <c r="E2039" s="1" t="str">
        <f t="shared" si="199"/>
        <v>21:0387</v>
      </c>
      <c r="F2039" t="s">
        <v>1566</v>
      </c>
      <c r="G2039" t="s">
        <v>7857</v>
      </c>
      <c r="I2039">
        <v>66.145629600000007</v>
      </c>
      <c r="J2039">
        <v>-86.944726200000005</v>
      </c>
      <c r="K2039" s="1" t="str">
        <f t="shared" si="204"/>
        <v>Till</v>
      </c>
      <c r="L2039" s="1" t="str">
        <f t="shared" si="205"/>
        <v>Grain Mount: 0.25 – 0.50 mm (carbon coated)</v>
      </c>
      <c r="M2039">
        <v>1</v>
      </c>
      <c r="AI2039">
        <v>35.023000000000003</v>
      </c>
      <c r="AJ2039">
        <v>30.484000000000002</v>
      </c>
      <c r="AK2039">
        <v>1E-3</v>
      </c>
      <c r="AL2039">
        <v>34.164999999999999</v>
      </c>
      <c r="AM2039">
        <v>1E-3</v>
      </c>
      <c r="AN2039">
        <v>0.02</v>
      </c>
      <c r="AO2039">
        <v>0.04</v>
      </c>
      <c r="AP2039">
        <v>6.0000000000000001E-3</v>
      </c>
    </row>
    <row r="2040" spans="1:42" x14ac:dyDescent="0.3">
      <c r="A2040" t="s">
        <v>7858</v>
      </c>
      <c r="B2040" t="s">
        <v>7859</v>
      </c>
      <c r="C2040" t="s">
        <v>7860</v>
      </c>
      <c r="D2040" s="1" t="str">
        <f t="shared" si="206"/>
        <v>21:1191</v>
      </c>
      <c r="E2040" s="1" t="str">
        <f t="shared" si="199"/>
        <v>21:0387</v>
      </c>
      <c r="F2040" t="s">
        <v>1566</v>
      </c>
      <c r="G2040" t="s">
        <v>7861</v>
      </c>
      <c r="I2040">
        <v>66.145629600000007</v>
      </c>
      <c r="J2040">
        <v>-86.944726200000005</v>
      </c>
      <c r="K2040" s="1" t="str">
        <f t="shared" si="204"/>
        <v>Till</v>
      </c>
      <c r="L2040" s="1" t="str">
        <f t="shared" si="205"/>
        <v>Grain Mount: 0.25 – 0.50 mm (carbon coated)</v>
      </c>
      <c r="M2040">
        <v>1</v>
      </c>
      <c r="AI2040">
        <v>35.012</v>
      </c>
      <c r="AJ2040">
        <v>30.530999999999999</v>
      </c>
      <c r="AK2040">
        <v>1E-3</v>
      </c>
      <c r="AL2040">
        <v>34.159999999999997</v>
      </c>
      <c r="AM2040">
        <v>1E-3</v>
      </c>
      <c r="AN2040">
        <v>2.3E-2</v>
      </c>
      <c r="AO2040">
        <v>2.1999999999999999E-2</v>
      </c>
      <c r="AP2040">
        <v>1E-3</v>
      </c>
    </row>
    <row r="2041" spans="1:42" x14ac:dyDescent="0.3">
      <c r="A2041" t="s">
        <v>7862</v>
      </c>
      <c r="B2041" t="s">
        <v>7863</v>
      </c>
      <c r="C2041" t="s">
        <v>7864</v>
      </c>
      <c r="D2041" s="1" t="str">
        <f t="shared" si="206"/>
        <v>21:1191</v>
      </c>
      <c r="E2041" s="1" t="str">
        <f t="shared" si="199"/>
        <v>21:0387</v>
      </c>
      <c r="F2041" t="s">
        <v>1566</v>
      </c>
      <c r="G2041" t="s">
        <v>7865</v>
      </c>
      <c r="I2041">
        <v>66.145629600000007</v>
      </c>
      <c r="J2041">
        <v>-86.944726200000005</v>
      </c>
      <c r="K2041" s="1" t="str">
        <f t="shared" si="204"/>
        <v>Till</v>
      </c>
      <c r="L2041" s="1" t="str">
        <f t="shared" si="205"/>
        <v>Grain Mount: 0.25 – 0.50 mm (carbon coated)</v>
      </c>
      <c r="M2041">
        <v>1</v>
      </c>
      <c r="AI2041">
        <v>35.085999999999999</v>
      </c>
      <c r="AJ2041">
        <v>30.564</v>
      </c>
      <c r="AK2041">
        <v>2E-3</v>
      </c>
      <c r="AL2041">
        <v>34.369</v>
      </c>
      <c r="AM2041">
        <v>1E-3</v>
      </c>
      <c r="AN2041">
        <v>1.2999999999999999E-2</v>
      </c>
      <c r="AO2041">
        <v>2.9000000000000001E-2</v>
      </c>
      <c r="AP2041">
        <v>1.0999999999999999E-2</v>
      </c>
    </row>
    <row r="2042" spans="1:42" x14ac:dyDescent="0.3">
      <c r="A2042" t="s">
        <v>7866</v>
      </c>
      <c r="B2042" t="s">
        <v>7867</v>
      </c>
      <c r="C2042" t="s">
        <v>7868</v>
      </c>
      <c r="D2042" s="1" t="str">
        <f t="shared" si="206"/>
        <v>21:1191</v>
      </c>
      <c r="E2042" s="1" t="str">
        <f t="shared" si="199"/>
        <v>21:0387</v>
      </c>
      <c r="F2042" t="s">
        <v>1566</v>
      </c>
      <c r="G2042" t="s">
        <v>7869</v>
      </c>
      <c r="I2042">
        <v>66.145629600000007</v>
      </c>
      <c r="J2042">
        <v>-86.944726200000005</v>
      </c>
      <c r="K2042" s="1" t="str">
        <f t="shared" si="204"/>
        <v>Till</v>
      </c>
      <c r="L2042" s="1" t="str">
        <f t="shared" si="205"/>
        <v>Grain Mount: 0.25 – 0.50 mm (carbon coated)</v>
      </c>
      <c r="M2042">
        <v>1</v>
      </c>
      <c r="AI2042">
        <v>34.920999999999999</v>
      </c>
      <c r="AJ2042">
        <v>30.58</v>
      </c>
      <c r="AK2042">
        <v>5.0000000000000001E-3</v>
      </c>
      <c r="AL2042">
        <v>34.35</v>
      </c>
      <c r="AM2042">
        <v>1E-3</v>
      </c>
      <c r="AN2042">
        <v>7.0000000000000001E-3</v>
      </c>
      <c r="AO2042">
        <v>8.0000000000000002E-3</v>
      </c>
      <c r="AP2042">
        <v>4.0000000000000001E-3</v>
      </c>
    </row>
    <row r="2043" spans="1:42" x14ac:dyDescent="0.3">
      <c r="A2043" t="s">
        <v>7870</v>
      </c>
      <c r="B2043" t="s">
        <v>7871</v>
      </c>
      <c r="C2043" t="s">
        <v>7872</v>
      </c>
      <c r="D2043" s="1" t="str">
        <f t="shared" si="206"/>
        <v>21:1191</v>
      </c>
      <c r="E2043" s="1" t="str">
        <f t="shared" si="199"/>
        <v>21:0387</v>
      </c>
      <c r="F2043" t="s">
        <v>1566</v>
      </c>
      <c r="G2043" t="s">
        <v>7873</v>
      </c>
      <c r="I2043">
        <v>66.145629600000007</v>
      </c>
      <c r="J2043">
        <v>-86.944726200000005</v>
      </c>
      <c r="K2043" s="1" t="str">
        <f t="shared" si="204"/>
        <v>Till</v>
      </c>
      <c r="L2043" s="1" t="str">
        <f t="shared" si="205"/>
        <v>Grain Mount: 0.25 – 0.50 mm (carbon coated)</v>
      </c>
      <c r="M2043">
        <v>1</v>
      </c>
      <c r="AI2043">
        <v>34.948</v>
      </c>
      <c r="AJ2043">
        <v>30.529</v>
      </c>
      <c r="AK2043">
        <v>1E-3</v>
      </c>
      <c r="AL2043">
        <v>34.356000000000002</v>
      </c>
      <c r="AM2043">
        <v>1E-3</v>
      </c>
      <c r="AN2043">
        <v>1E-3</v>
      </c>
      <c r="AO2043">
        <v>8.0000000000000002E-3</v>
      </c>
      <c r="AP2043">
        <v>2E-3</v>
      </c>
    </row>
    <row r="2044" spans="1:42" x14ac:dyDescent="0.3">
      <c r="A2044" t="s">
        <v>7874</v>
      </c>
      <c r="B2044" t="s">
        <v>7875</v>
      </c>
      <c r="C2044" t="s">
        <v>7876</v>
      </c>
      <c r="D2044" s="1" t="str">
        <f t="shared" si="206"/>
        <v>21:1191</v>
      </c>
      <c r="E2044" s="1" t="str">
        <f t="shared" si="199"/>
        <v>21:0387</v>
      </c>
      <c r="F2044" t="s">
        <v>1566</v>
      </c>
      <c r="G2044" t="s">
        <v>7877</v>
      </c>
      <c r="I2044">
        <v>66.145629600000007</v>
      </c>
      <c r="J2044">
        <v>-86.944726200000005</v>
      </c>
      <c r="K2044" s="1" t="str">
        <f t="shared" si="204"/>
        <v>Till</v>
      </c>
      <c r="L2044" s="1" t="str">
        <f t="shared" si="205"/>
        <v>Grain Mount: 0.25 – 0.50 mm (carbon coated)</v>
      </c>
      <c r="M2044">
        <v>1</v>
      </c>
      <c r="AI2044">
        <v>34.83</v>
      </c>
      <c r="AJ2044">
        <v>30.620999999999999</v>
      </c>
      <c r="AK2044">
        <v>5.0000000000000001E-3</v>
      </c>
      <c r="AL2044">
        <v>34.244999999999997</v>
      </c>
      <c r="AM2044">
        <v>1E-3</v>
      </c>
      <c r="AN2044">
        <v>1.6E-2</v>
      </c>
      <c r="AO2044">
        <v>1.7000000000000001E-2</v>
      </c>
      <c r="AP2044">
        <v>1E-3</v>
      </c>
    </row>
    <row r="2045" spans="1:42" x14ac:dyDescent="0.3">
      <c r="A2045" t="s">
        <v>7878</v>
      </c>
      <c r="B2045" t="s">
        <v>7879</v>
      </c>
      <c r="C2045" t="s">
        <v>7880</v>
      </c>
      <c r="D2045" s="1" t="str">
        <f t="shared" si="206"/>
        <v>21:1191</v>
      </c>
      <c r="E2045" s="1" t="str">
        <f t="shared" si="199"/>
        <v>21:0387</v>
      </c>
      <c r="F2045" t="s">
        <v>1566</v>
      </c>
      <c r="G2045" t="s">
        <v>7881</v>
      </c>
      <c r="I2045">
        <v>66.145629600000007</v>
      </c>
      <c r="J2045">
        <v>-86.944726200000005</v>
      </c>
      <c r="K2045" s="1" t="str">
        <f t="shared" si="204"/>
        <v>Till</v>
      </c>
      <c r="L2045" s="1" t="str">
        <f t="shared" si="205"/>
        <v>Grain Mount: 0.25 – 0.50 mm (carbon coated)</v>
      </c>
      <c r="M2045">
        <v>1</v>
      </c>
      <c r="AI2045">
        <v>34.853000000000002</v>
      </c>
      <c r="AJ2045">
        <v>30.687999999999999</v>
      </c>
      <c r="AK2045">
        <v>1E-3</v>
      </c>
      <c r="AL2045">
        <v>34.170999999999999</v>
      </c>
      <c r="AM2045">
        <v>1E-3</v>
      </c>
      <c r="AN2045">
        <v>1.7000000000000001E-2</v>
      </c>
      <c r="AO2045">
        <v>3.1E-2</v>
      </c>
      <c r="AP2045">
        <v>1E-3</v>
      </c>
    </row>
    <row r="2046" spans="1:42" x14ac:dyDescent="0.3">
      <c r="A2046" t="s">
        <v>7882</v>
      </c>
      <c r="B2046" t="s">
        <v>7883</v>
      </c>
      <c r="C2046" t="s">
        <v>7884</v>
      </c>
      <c r="D2046" s="1" t="str">
        <f t="shared" si="206"/>
        <v>21:1191</v>
      </c>
      <c r="E2046" s="1" t="str">
        <f t="shared" si="199"/>
        <v>21:0387</v>
      </c>
      <c r="F2046" t="s">
        <v>1566</v>
      </c>
      <c r="G2046" t="s">
        <v>7885</v>
      </c>
      <c r="I2046">
        <v>66.145629600000007</v>
      </c>
      <c r="J2046">
        <v>-86.944726200000005</v>
      </c>
      <c r="K2046" s="1" t="str">
        <f t="shared" si="204"/>
        <v>Till</v>
      </c>
      <c r="L2046" s="1" t="str">
        <f t="shared" si="205"/>
        <v>Grain Mount: 0.25 – 0.50 mm (carbon coated)</v>
      </c>
      <c r="M2046">
        <v>1</v>
      </c>
      <c r="AI2046">
        <v>34.866999999999997</v>
      </c>
      <c r="AJ2046">
        <v>30.349</v>
      </c>
      <c r="AK2046">
        <v>1E-3</v>
      </c>
      <c r="AL2046">
        <v>34.264000000000003</v>
      </c>
      <c r="AM2046">
        <v>6.0000000000000001E-3</v>
      </c>
      <c r="AN2046">
        <v>5.0000000000000001E-3</v>
      </c>
      <c r="AO2046">
        <v>1.2E-2</v>
      </c>
      <c r="AP2046">
        <v>3.0000000000000001E-3</v>
      </c>
    </row>
    <row r="2047" spans="1:42" x14ac:dyDescent="0.3">
      <c r="A2047" t="s">
        <v>7886</v>
      </c>
      <c r="B2047" t="s">
        <v>7887</v>
      </c>
      <c r="C2047" t="s">
        <v>7888</v>
      </c>
      <c r="D2047" s="1" t="str">
        <f t="shared" si="206"/>
        <v>21:1191</v>
      </c>
      <c r="E2047" s="1" t="str">
        <f t="shared" si="199"/>
        <v>21:0387</v>
      </c>
      <c r="F2047" t="s">
        <v>1566</v>
      </c>
      <c r="G2047" t="s">
        <v>7889</v>
      </c>
      <c r="I2047">
        <v>66.145629600000007</v>
      </c>
      <c r="J2047">
        <v>-86.944726200000005</v>
      </c>
      <c r="K2047" s="1" t="str">
        <f t="shared" si="204"/>
        <v>Till</v>
      </c>
      <c r="L2047" s="1" t="str">
        <f>HYPERLINK("http://geochem.nrcan.gc.ca/cdogs/content/kwd/kwd080108_e.htm", "Grain Mount: 0.50 – 1.00 mm (carbon coated)")</f>
        <v>Grain Mount: 0.50 – 1.00 mm (carbon coated)</v>
      </c>
      <c r="M2047">
        <v>1</v>
      </c>
      <c r="AI2047">
        <v>35.106999999999999</v>
      </c>
      <c r="AJ2047">
        <v>30.469000000000001</v>
      </c>
      <c r="AK2047">
        <v>2E-3</v>
      </c>
      <c r="AL2047">
        <v>34.101999999999997</v>
      </c>
      <c r="AM2047">
        <v>1E-3</v>
      </c>
      <c r="AN2047">
        <v>8.0000000000000002E-3</v>
      </c>
      <c r="AO2047">
        <v>3.1E-2</v>
      </c>
      <c r="AP2047">
        <v>1E-3</v>
      </c>
    </row>
    <row r="2048" spans="1:42" x14ac:dyDescent="0.3">
      <c r="A2048" t="s">
        <v>7890</v>
      </c>
      <c r="B2048" t="s">
        <v>7891</v>
      </c>
      <c r="C2048" t="s">
        <v>7892</v>
      </c>
      <c r="D2048" s="1" t="str">
        <f t="shared" si="206"/>
        <v>21:1191</v>
      </c>
      <c r="E2048" s="1" t="str">
        <f t="shared" si="199"/>
        <v>21:0387</v>
      </c>
      <c r="F2048" t="s">
        <v>1566</v>
      </c>
      <c r="G2048" t="s">
        <v>7893</v>
      </c>
      <c r="I2048">
        <v>66.145629600000007</v>
      </c>
      <c r="J2048">
        <v>-86.944726200000005</v>
      </c>
      <c r="K2048" s="1" t="str">
        <f t="shared" si="204"/>
        <v>Till</v>
      </c>
      <c r="L2048" s="1" t="str">
        <f>HYPERLINK("http://geochem.nrcan.gc.ca/cdogs/content/kwd/kwd080108_e.htm", "Grain Mount: 0.50 – 1.00 mm (carbon coated)")</f>
        <v>Grain Mount: 0.50 – 1.00 mm (carbon coated)</v>
      </c>
      <c r="M2048">
        <v>1</v>
      </c>
      <c r="AI2048">
        <v>35.128</v>
      </c>
      <c r="AJ2048">
        <v>30.297000000000001</v>
      </c>
      <c r="AK2048">
        <v>3.0000000000000001E-3</v>
      </c>
      <c r="AL2048">
        <v>34.409999999999997</v>
      </c>
      <c r="AM2048">
        <v>1.2999999999999999E-2</v>
      </c>
      <c r="AN2048">
        <v>0.01</v>
      </c>
      <c r="AO2048">
        <v>1.4E-2</v>
      </c>
      <c r="AP2048">
        <v>1E-3</v>
      </c>
    </row>
    <row r="2049" spans="1:42" x14ac:dyDescent="0.3">
      <c r="A2049" t="s">
        <v>7894</v>
      </c>
      <c r="B2049" t="s">
        <v>7895</v>
      </c>
      <c r="C2049" t="s">
        <v>7896</v>
      </c>
      <c r="D2049" s="1" t="str">
        <f t="shared" si="206"/>
        <v>21:1191</v>
      </c>
      <c r="E2049" s="1" t="str">
        <f t="shared" si="199"/>
        <v>21:0387</v>
      </c>
      <c r="F2049" t="s">
        <v>7897</v>
      </c>
      <c r="G2049" t="s">
        <v>7898</v>
      </c>
      <c r="I2049">
        <v>66.233386699999997</v>
      </c>
      <c r="J2049">
        <v>-86.901149799999999</v>
      </c>
      <c r="K2049" s="1" t="str">
        <f t="shared" si="204"/>
        <v>Till</v>
      </c>
      <c r="L2049" s="1" t="str">
        <f t="shared" ref="L2049:L2085" si="207">HYPERLINK("http://geochem.nrcan.gc.ca/cdogs/content/kwd/kwd080107_e.htm", "Grain Mount: 0.25 – 0.50 mm (carbon coated)")</f>
        <v>Grain Mount: 0.25 – 0.50 mm (carbon coated)</v>
      </c>
      <c r="M2049">
        <v>1</v>
      </c>
      <c r="AI2049">
        <v>34.883000000000003</v>
      </c>
      <c r="AJ2049">
        <v>30.5</v>
      </c>
      <c r="AK2049">
        <v>6.0000000000000001E-3</v>
      </c>
      <c r="AL2049">
        <v>34.164000000000001</v>
      </c>
      <c r="AM2049">
        <v>1E-3</v>
      </c>
      <c r="AN2049">
        <v>7.0000000000000001E-3</v>
      </c>
      <c r="AO2049">
        <v>7.0000000000000001E-3</v>
      </c>
      <c r="AP2049">
        <v>1E-3</v>
      </c>
    </row>
    <row r="2050" spans="1:42" x14ac:dyDescent="0.3">
      <c r="A2050" t="s">
        <v>7899</v>
      </c>
      <c r="B2050" t="s">
        <v>7900</v>
      </c>
      <c r="C2050" t="s">
        <v>7901</v>
      </c>
      <c r="D2050" s="1" t="str">
        <f t="shared" si="206"/>
        <v>21:1191</v>
      </c>
      <c r="E2050" s="1" t="str">
        <f t="shared" si="199"/>
        <v>21:0387</v>
      </c>
      <c r="F2050" t="s">
        <v>7897</v>
      </c>
      <c r="G2050" t="s">
        <v>7902</v>
      </c>
      <c r="I2050">
        <v>66.233386699999997</v>
      </c>
      <c r="J2050">
        <v>-86.901149799999999</v>
      </c>
      <c r="K2050" s="1" t="str">
        <f t="shared" si="204"/>
        <v>Till</v>
      </c>
      <c r="L2050" s="1" t="str">
        <f t="shared" si="207"/>
        <v>Grain Mount: 0.25 – 0.50 mm (carbon coated)</v>
      </c>
      <c r="M2050">
        <v>1</v>
      </c>
      <c r="AI2050">
        <v>35.005000000000003</v>
      </c>
      <c r="AJ2050">
        <v>30.478000000000002</v>
      </c>
      <c r="AK2050">
        <v>1E-3</v>
      </c>
      <c r="AL2050">
        <v>34.503</v>
      </c>
      <c r="AM2050">
        <v>1E-3</v>
      </c>
      <c r="AN2050">
        <v>1E-3</v>
      </c>
      <c r="AO2050">
        <v>1.0999999999999999E-2</v>
      </c>
      <c r="AP2050">
        <v>4.0000000000000001E-3</v>
      </c>
    </row>
    <row r="2051" spans="1:42" x14ac:dyDescent="0.3">
      <c r="A2051" t="s">
        <v>7903</v>
      </c>
      <c r="B2051" t="s">
        <v>7904</v>
      </c>
      <c r="C2051" t="s">
        <v>7905</v>
      </c>
      <c r="D2051" s="1" t="str">
        <f t="shared" si="206"/>
        <v>21:1191</v>
      </c>
      <c r="E2051" s="1" t="str">
        <f t="shared" si="199"/>
        <v>21:0387</v>
      </c>
      <c r="F2051" t="s">
        <v>7897</v>
      </c>
      <c r="G2051" t="s">
        <v>7906</v>
      </c>
      <c r="I2051">
        <v>66.233386699999997</v>
      </c>
      <c r="J2051">
        <v>-86.901149799999999</v>
      </c>
      <c r="K2051" s="1" t="str">
        <f t="shared" si="204"/>
        <v>Till</v>
      </c>
      <c r="L2051" s="1" t="str">
        <f t="shared" si="207"/>
        <v>Grain Mount: 0.25 – 0.50 mm (carbon coated)</v>
      </c>
      <c r="M2051">
        <v>1</v>
      </c>
      <c r="AI2051">
        <v>35.002000000000002</v>
      </c>
      <c r="AJ2051">
        <v>30.538</v>
      </c>
      <c r="AK2051">
        <v>1E-3</v>
      </c>
      <c r="AL2051">
        <v>34.216000000000001</v>
      </c>
      <c r="AM2051">
        <v>4.0000000000000001E-3</v>
      </c>
      <c r="AN2051">
        <v>1E-3</v>
      </c>
      <c r="AO2051">
        <v>3.3000000000000002E-2</v>
      </c>
      <c r="AP2051">
        <v>1E-3</v>
      </c>
    </row>
    <row r="2052" spans="1:42" x14ac:dyDescent="0.3">
      <c r="A2052" t="s">
        <v>7907</v>
      </c>
      <c r="B2052" t="s">
        <v>7908</v>
      </c>
      <c r="C2052" t="s">
        <v>7909</v>
      </c>
      <c r="D2052" s="1" t="str">
        <f t="shared" si="206"/>
        <v>21:1191</v>
      </c>
      <c r="E2052" s="1" t="str">
        <f t="shared" si="199"/>
        <v>21:0387</v>
      </c>
      <c r="F2052" t="s">
        <v>7897</v>
      </c>
      <c r="G2052" t="s">
        <v>7910</v>
      </c>
      <c r="I2052">
        <v>66.233386699999997</v>
      </c>
      <c r="J2052">
        <v>-86.901149799999999</v>
      </c>
      <c r="K2052" s="1" t="str">
        <f t="shared" si="204"/>
        <v>Till</v>
      </c>
      <c r="L2052" s="1" t="str">
        <f t="shared" si="207"/>
        <v>Grain Mount: 0.25 – 0.50 mm (carbon coated)</v>
      </c>
      <c r="M2052">
        <v>1</v>
      </c>
      <c r="AI2052">
        <v>34.953000000000003</v>
      </c>
      <c r="AJ2052">
        <v>30.488</v>
      </c>
      <c r="AK2052">
        <v>1E-3</v>
      </c>
      <c r="AL2052">
        <v>34.03</v>
      </c>
      <c r="AM2052">
        <v>1.0999999999999999E-2</v>
      </c>
      <c r="AN2052">
        <v>8.9999999999999993E-3</v>
      </c>
      <c r="AO2052">
        <v>3.5000000000000003E-2</v>
      </c>
      <c r="AP2052">
        <v>1E-3</v>
      </c>
    </row>
    <row r="2053" spans="1:42" x14ac:dyDescent="0.3">
      <c r="A2053" t="s">
        <v>7911</v>
      </c>
      <c r="B2053" t="s">
        <v>7912</v>
      </c>
      <c r="C2053" t="s">
        <v>7913</v>
      </c>
      <c r="D2053" s="1" t="str">
        <f t="shared" si="206"/>
        <v>21:1191</v>
      </c>
      <c r="E2053" s="1" t="str">
        <f t="shared" si="199"/>
        <v>21:0387</v>
      </c>
      <c r="F2053" t="s">
        <v>7897</v>
      </c>
      <c r="G2053" t="s">
        <v>7914</v>
      </c>
      <c r="I2053">
        <v>66.233386699999997</v>
      </c>
      <c r="J2053">
        <v>-86.901149799999999</v>
      </c>
      <c r="K2053" s="1" t="str">
        <f t="shared" si="204"/>
        <v>Till</v>
      </c>
      <c r="L2053" s="1" t="str">
        <f t="shared" si="207"/>
        <v>Grain Mount: 0.25 – 0.50 mm (carbon coated)</v>
      </c>
      <c r="M2053">
        <v>1</v>
      </c>
      <c r="AI2053">
        <v>35.122</v>
      </c>
      <c r="AJ2053">
        <v>30.513000000000002</v>
      </c>
      <c r="AK2053">
        <v>3.0000000000000001E-3</v>
      </c>
      <c r="AL2053">
        <v>34.356000000000002</v>
      </c>
      <c r="AM2053">
        <v>2.5000000000000001E-2</v>
      </c>
      <c r="AN2053">
        <v>1.4E-2</v>
      </c>
      <c r="AO2053">
        <v>1.7999999999999999E-2</v>
      </c>
      <c r="AP2053">
        <v>1E-3</v>
      </c>
    </row>
    <row r="2054" spans="1:42" x14ac:dyDescent="0.3">
      <c r="A2054" t="s">
        <v>7915</v>
      </c>
      <c r="B2054" t="s">
        <v>7916</v>
      </c>
      <c r="C2054" t="s">
        <v>7917</v>
      </c>
      <c r="D2054" s="1" t="str">
        <f t="shared" si="206"/>
        <v>21:1191</v>
      </c>
      <c r="E2054" s="1" t="str">
        <f t="shared" si="199"/>
        <v>21:0387</v>
      </c>
      <c r="F2054" t="s">
        <v>7897</v>
      </c>
      <c r="G2054" t="s">
        <v>7918</v>
      </c>
      <c r="I2054">
        <v>66.233386699999997</v>
      </c>
      <c r="J2054">
        <v>-86.901149799999999</v>
      </c>
      <c r="K2054" s="1" t="str">
        <f t="shared" si="204"/>
        <v>Till</v>
      </c>
      <c r="L2054" s="1" t="str">
        <f t="shared" si="207"/>
        <v>Grain Mount: 0.25 – 0.50 mm (carbon coated)</v>
      </c>
      <c r="M2054">
        <v>1</v>
      </c>
      <c r="AI2054">
        <v>34.74</v>
      </c>
      <c r="AJ2054">
        <v>30.693000000000001</v>
      </c>
      <c r="AK2054">
        <v>5.0000000000000001E-3</v>
      </c>
      <c r="AL2054">
        <v>34.201999999999998</v>
      </c>
      <c r="AM2054">
        <v>1E-3</v>
      </c>
      <c r="AN2054">
        <v>4.0000000000000001E-3</v>
      </c>
      <c r="AO2054">
        <v>1.2999999999999999E-2</v>
      </c>
      <c r="AP2054">
        <v>1E-3</v>
      </c>
    </row>
    <row r="2055" spans="1:42" x14ac:dyDescent="0.3">
      <c r="A2055" t="s">
        <v>7919</v>
      </c>
      <c r="B2055" t="s">
        <v>7920</v>
      </c>
      <c r="C2055" t="s">
        <v>7921</v>
      </c>
      <c r="D2055" s="1" t="str">
        <f t="shared" si="206"/>
        <v>21:1191</v>
      </c>
      <c r="E2055" s="1" t="str">
        <f t="shared" si="199"/>
        <v>21:0387</v>
      </c>
      <c r="F2055" t="s">
        <v>7897</v>
      </c>
      <c r="G2055" t="s">
        <v>7922</v>
      </c>
      <c r="I2055">
        <v>66.233386699999997</v>
      </c>
      <c r="J2055">
        <v>-86.901149799999999</v>
      </c>
      <c r="K2055" s="1" t="str">
        <f t="shared" si="204"/>
        <v>Till</v>
      </c>
      <c r="L2055" s="1" t="str">
        <f t="shared" si="207"/>
        <v>Grain Mount: 0.25 – 0.50 mm (carbon coated)</v>
      </c>
      <c r="M2055">
        <v>1</v>
      </c>
      <c r="AI2055">
        <v>34.808999999999997</v>
      </c>
      <c r="AJ2055">
        <v>30.372</v>
      </c>
      <c r="AK2055">
        <v>1E-3</v>
      </c>
      <c r="AL2055">
        <v>34.33</v>
      </c>
      <c r="AM2055">
        <v>0.04</v>
      </c>
      <c r="AN2055">
        <v>1.9E-2</v>
      </c>
      <c r="AO2055">
        <v>2.1999999999999999E-2</v>
      </c>
      <c r="AP2055">
        <v>4.0000000000000001E-3</v>
      </c>
    </row>
    <row r="2056" spans="1:42" x14ac:dyDescent="0.3">
      <c r="A2056" t="s">
        <v>7923</v>
      </c>
      <c r="B2056" t="s">
        <v>7924</v>
      </c>
      <c r="C2056" t="s">
        <v>7925</v>
      </c>
      <c r="D2056" s="1" t="str">
        <f t="shared" si="206"/>
        <v>21:1191</v>
      </c>
      <c r="E2056" s="1" t="str">
        <f t="shared" si="199"/>
        <v>21:0387</v>
      </c>
      <c r="F2056" t="s">
        <v>7897</v>
      </c>
      <c r="G2056" t="s">
        <v>7926</v>
      </c>
      <c r="I2056">
        <v>66.233386699999997</v>
      </c>
      <c r="J2056">
        <v>-86.901149799999999</v>
      </c>
      <c r="K2056" s="1" t="str">
        <f t="shared" si="204"/>
        <v>Till</v>
      </c>
      <c r="L2056" s="1" t="str">
        <f t="shared" si="207"/>
        <v>Grain Mount: 0.25 – 0.50 mm (carbon coated)</v>
      </c>
      <c r="M2056">
        <v>1</v>
      </c>
      <c r="AI2056">
        <v>35.167999999999999</v>
      </c>
      <c r="AJ2056">
        <v>30.512</v>
      </c>
      <c r="AK2056">
        <v>1E-3</v>
      </c>
      <c r="AL2056">
        <v>34.548000000000002</v>
      </c>
      <c r="AM2056">
        <v>1E-3</v>
      </c>
      <c r="AN2056">
        <v>1.6E-2</v>
      </c>
      <c r="AO2056">
        <v>1E-3</v>
      </c>
      <c r="AP2056">
        <v>1E-3</v>
      </c>
    </row>
    <row r="2057" spans="1:42" x14ac:dyDescent="0.3">
      <c r="A2057" t="s">
        <v>7927</v>
      </c>
      <c r="B2057" t="s">
        <v>7928</v>
      </c>
      <c r="C2057" t="s">
        <v>7929</v>
      </c>
      <c r="D2057" s="1" t="str">
        <f t="shared" si="206"/>
        <v>21:1191</v>
      </c>
      <c r="E2057" s="1" t="str">
        <f t="shared" si="199"/>
        <v>21:0387</v>
      </c>
      <c r="F2057" t="s">
        <v>1575</v>
      </c>
      <c r="G2057" t="s">
        <v>7930</v>
      </c>
      <c r="I2057">
        <v>66.043884599999998</v>
      </c>
      <c r="J2057">
        <v>-86.1114259</v>
      </c>
      <c r="K2057" s="1" t="str">
        <f t="shared" ref="K2057:K2064" si="208">HYPERLINK("http://geochem.nrcan.gc.ca/cdogs/content/kwd/kwd020066_e.htm", "Sand and gravel")</f>
        <v>Sand and gravel</v>
      </c>
      <c r="L2057" s="1" t="str">
        <f t="shared" si="207"/>
        <v>Grain Mount: 0.25 – 0.50 mm (carbon coated)</v>
      </c>
      <c r="M2057">
        <v>1</v>
      </c>
      <c r="AI2057">
        <v>34.889000000000003</v>
      </c>
      <c r="AJ2057">
        <v>30.547000000000001</v>
      </c>
      <c r="AK2057">
        <v>1E-3</v>
      </c>
      <c r="AL2057">
        <v>34.539000000000001</v>
      </c>
      <c r="AM2057">
        <v>1E-3</v>
      </c>
      <c r="AN2057">
        <v>1.0999999999999999E-2</v>
      </c>
      <c r="AO2057">
        <v>3.4000000000000002E-2</v>
      </c>
      <c r="AP2057">
        <v>1E-3</v>
      </c>
    </row>
    <row r="2058" spans="1:42" x14ac:dyDescent="0.3">
      <c r="A2058" t="s">
        <v>7931</v>
      </c>
      <c r="B2058" t="s">
        <v>7932</v>
      </c>
      <c r="C2058" t="s">
        <v>7933</v>
      </c>
      <c r="D2058" s="1" t="str">
        <f t="shared" si="206"/>
        <v>21:1191</v>
      </c>
      <c r="E2058" s="1" t="str">
        <f t="shared" si="199"/>
        <v>21:0387</v>
      </c>
      <c r="F2058" t="s">
        <v>1575</v>
      </c>
      <c r="G2058" t="s">
        <v>7934</v>
      </c>
      <c r="I2058">
        <v>66.043884599999998</v>
      </c>
      <c r="J2058">
        <v>-86.1114259</v>
      </c>
      <c r="K2058" s="1" t="str">
        <f t="shared" si="208"/>
        <v>Sand and gravel</v>
      </c>
      <c r="L2058" s="1" t="str">
        <f t="shared" si="207"/>
        <v>Grain Mount: 0.25 – 0.50 mm (carbon coated)</v>
      </c>
      <c r="M2058">
        <v>1</v>
      </c>
      <c r="AI2058">
        <v>34.756</v>
      </c>
      <c r="AJ2058">
        <v>30.503</v>
      </c>
      <c r="AK2058">
        <v>2E-3</v>
      </c>
      <c r="AL2058">
        <v>34.408000000000001</v>
      </c>
      <c r="AM2058">
        <v>1E-3</v>
      </c>
      <c r="AN2058">
        <v>1E-3</v>
      </c>
      <c r="AO2058">
        <v>2.1999999999999999E-2</v>
      </c>
      <c r="AP2058">
        <v>1E-3</v>
      </c>
    </row>
    <row r="2059" spans="1:42" x14ac:dyDescent="0.3">
      <c r="A2059" t="s">
        <v>7935</v>
      </c>
      <c r="B2059" t="s">
        <v>7936</v>
      </c>
      <c r="C2059" t="s">
        <v>7937</v>
      </c>
      <c r="D2059" s="1" t="str">
        <f t="shared" si="206"/>
        <v>21:1191</v>
      </c>
      <c r="E2059" s="1" t="str">
        <f t="shared" si="199"/>
        <v>21:0387</v>
      </c>
      <c r="F2059" t="s">
        <v>1575</v>
      </c>
      <c r="G2059" t="s">
        <v>7938</v>
      </c>
      <c r="I2059">
        <v>66.043884599999998</v>
      </c>
      <c r="J2059">
        <v>-86.1114259</v>
      </c>
      <c r="K2059" s="1" t="str">
        <f t="shared" si="208"/>
        <v>Sand and gravel</v>
      </c>
      <c r="L2059" s="1" t="str">
        <f t="shared" si="207"/>
        <v>Grain Mount: 0.25 – 0.50 mm (carbon coated)</v>
      </c>
      <c r="M2059">
        <v>1</v>
      </c>
      <c r="AI2059">
        <v>34.936999999999998</v>
      </c>
      <c r="AJ2059">
        <v>30.617000000000001</v>
      </c>
      <c r="AK2059">
        <v>1E-3</v>
      </c>
      <c r="AL2059">
        <v>34.552</v>
      </c>
      <c r="AM2059">
        <v>0.02</v>
      </c>
      <c r="AN2059">
        <v>3.0000000000000001E-3</v>
      </c>
      <c r="AO2059">
        <v>8.0000000000000002E-3</v>
      </c>
      <c r="AP2059">
        <v>1E-3</v>
      </c>
    </row>
    <row r="2060" spans="1:42" x14ac:dyDescent="0.3">
      <c r="A2060" t="s">
        <v>7939</v>
      </c>
      <c r="B2060" t="s">
        <v>7940</v>
      </c>
      <c r="C2060" t="s">
        <v>7941</v>
      </c>
      <c r="D2060" s="1" t="str">
        <f t="shared" si="206"/>
        <v>21:1191</v>
      </c>
      <c r="E2060" s="1" t="str">
        <f t="shared" si="199"/>
        <v>21:0387</v>
      </c>
      <c r="F2060" t="s">
        <v>1575</v>
      </c>
      <c r="G2060" t="s">
        <v>7942</v>
      </c>
      <c r="I2060">
        <v>66.043884599999998</v>
      </c>
      <c r="J2060">
        <v>-86.1114259</v>
      </c>
      <c r="K2060" s="1" t="str">
        <f t="shared" si="208"/>
        <v>Sand and gravel</v>
      </c>
      <c r="L2060" s="1" t="str">
        <f t="shared" si="207"/>
        <v>Grain Mount: 0.25 – 0.50 mm (carbon coated)</v>
      </c>
      <c r="M2060">
        <v>1</v>
      </c>
      <c r="AI2060">
        <v>34.896999999999998</v>
      </c>
      <c r="AJ2060">
        <v>30.698</v>
      </c>
      <c r="AK2060">
        <v>3.0000000000000001E-3</v>
      </c>
      <c r="AL2060">
        <v>34.390999999999998</v>
      </c>
      <c r="AM2060">
        <v>1E-3</v>
      </c>
      <c r="AN2060">
        <v>1E-3</v>
      </c>
      <c r="AO2060">
        <v>1.4E-2</v>
      </c>
      <c r="AP2060">
        <v>2E-3</v>
      </c>
    </row>
    <row r="2061" spans="1:42" x14ac:dyDescent="0.3">
      <c r="A2061" t="s">
        <v>7943</v>
      </c>
      <c r="B2061" t="s">
        <v>7944</v>
      </c>
      <c r="C2061" t="s">
        <v>7945</v>
      </c>
      <c r="D2061" s="1" t="str">
        <f t="shared" si="206"/>
        <v>21:1191</v>
      </c>
      <c r="E2061" s="1" t="str">
        <f t="shared" ref="E2061:E2124" si="209">HYPERLINK("http://geochem.nrcan.gc.ca/cdogs/content/svy/svy210387_e.htm", "21:0387")</f>
        <v>21:0387</v>
      </c>
      <c r="F2061" t="s">
        <v>1575</v>
      </c>
      <c r="G2061" t="s">
        <v>7946</v>
      </c>
      <c r="I2061">
        <v>66.043884599999998</v>
      </c>
      <c r="J2061">
        <v>-86.1114259</v>
      </c>
      <c r="K2061" s="1" t="str">
        <f t="shared" si="208"/>
        <v>Sand and gravel</v>
      </c>
      <c r="L2061" s="1" t="str">
        <f t="shared" si="207"/>
        <v>Grain Mount: 0.25 – 0.50 mm (carbon coated)</v>
      </c>
      <c r="M2061">
        <v>1</v>
      </c>
      <c r="AI2061">
        <v>34.859000000000002</v>
      </c>
      <c r="AJ2061">
        <v>30.728000000000002</v>
      </c>
      <c r="AK2061">
        <v>1E-3</v>
      </c>
      <c r="AL2061">
        <v>34.226999999999997</v>
      </c>
      <c r="AM2061">
        <v>0.03</v>
      </c>
      <c r="AN2061">
        <v>4.0000000000000001E-3</v>
      </c>
      <c r="AO2061">
        <v>4.0000000000000001E-3</v>
      </c>
      <c r="AP2061">
        <v>1E-3</v>
      </c>
    </row>
    <row r="2062" spans="1:42" x14ac:dyDescent="0.3">
      <c r="A2062" t="s">
        <v>7947</v>
      </c>
      <c r="B2062" t="s">
        <v>7948</v>
      </c>
      <c r="C2062" t="s">
        <v>7949</v>
      </c>
      <c r="D2062" s="1" t="str">
        <f t="shared" si="206"/>
        <v>21:1191</v>
      </c>
      <c r="E2062" s="1" t="str">
        <f t="shared" si="209"/>
        <v>21:0387</v>
      </c>
      <c r="F2062" t="s">
        <v>1575</v>
      </c>
      <c r="G2062" t="s">
        <v>7950</v>
      </c>
      <c r="I2062">
        <v>66.043884599999998</v>
      </c>
      <c r="J2062">
        <v>-86.1114259</v>
      </c>
      <c r="K2062" s="1" t="str">
        <f t="shared" si="208"/>
        <v>Sand and gravel</v>
      </c>
      <c r="L2062" s="1" t="str">
        <f t="shared" si="207"/>
        <v>Grain Mount: 0.25 – 0.50 mm (carbon coated)</v>
      </c>
      <c r="M2062">
        <v>1</v>
      </c>
      <c r="AI2062">
        <v>34.984999999999999</v>
      </c>
      <c r="AJ2062">
        <v>30.364999999999998</v>
      </c>
      <c r="AK2062">
        <v>5.0000000000000001E-3</v>
      </c>
      <c r="AL2062">
        <v>34.302</v>
      </c>
      <c r="AM2062">
        <v>8.9999999999999993E-3</v>
      </c>
      <c r="AN2062">
        <v>6.0000000000000001E-3</v>
      </c>
      <c r="AO2062">
        <v>2.3E-2</v>
      </c>
      <c r="AP2062">
        <v>1E-3</v>
      </c>
    </row>
    <row r="2063" spans="1:42" x14ac:dyDescent="0.3">
      <c r="A2063" t="s">
        <v>7951</v>
      </c>
      <c r="B2063" t="s">
        <v>7952</v>
      </c>
      <c r="C2063" t="s">
        <v>7953</v>
      </c>
      <c r="D2063" s="1" t="str">
        <f t="shared" si="206"/>
        <v>21:1191</v>
      </c>
      <c r="E2063" s="1" t="str">
        <f t="shared" si="209"/>
        <v>21:0387</v>
      </c>
      <c r="F2063" t="s">
        <v>1575</v>
      </c>
      <c r="G2063" t="s">
        <v>7954</v>
      </c>
      <c r="I2063">
        <v>66.043884599999998</v>
      </c>
      <c r="J2063">
        <v>-86.1114259</v>
      </c>
      <c r="K2063" s="1" t="str">
        <f t="shared" si="208"/>
        <v>Sand and gravel</v>
      </c>
      <c r="L2063" s="1" t="str">
        <f t="shared" si="207"/>
        <v>Grain Mount: 0.25 – 0.50 mm (carbon coated)</v>
      </c>
      <c r="M2063">
        <v>1</v>
      </c>
      <c r="AI2063">
        <v>34.929000000000002</v>
      </c>
      <c r="AJ2063">
        <v>30.684999999999999</v>
      </c>
      <c r="AK2063">
        <v>1E-3</v>
      </c>
      <c r="AL2063">
        <v>34.392000000000003</v>
      </c>
      <c r="AM2063">
        <v>7.0000000000000001E-3</v>
      </c>
      <c r="AN2063">
        <v>0.108</v>
      </c>
      <c r="AO2063">
        <v>1.2E-2</v>
      </c>
      <c r="AP2063">
        <v>1E-3</v>
      </c>
    </row>
    <row r="2064" spans="1:42" x14ac:dyDescent="0.3">
      <c r="A2064" t="s">
        <v>7955</v>
      </c>
      <c r="B2064" t="s">
        <v>7956</v>
      </c>
      <c r="C2064" t="s">
        <v>7957</v>
      </c>
      <c r="D2064" s="1" t="str">
        <f t="shared" si="206"/>
        <v>21:1191</v>
      </c>
      <c r="E2064" s="1" t="str">
        <f t="shared" si="209"/>
        <v>21:0387</v>
      </c>
      <c r="F2064" t="s">
        <v>1575</v>
      </c>
      <c r="G2064" t="s">
        <v>7958</v>
      </c>
      <c r="I2064">
        <v>66.043884599999998</v>
      </c>
      <c r="J2064">
        <v>-86.1114259</v>
      </c>
      <c r="K2064" s="1" t="str">
        <f t="shared" si="208"/>
        <v>Sand and gravel</v>
      </c>
      <c r="L2064" s="1" t="str">
        <f t="shared" si="207"/>
        <v>Grain Mount: 0.25 – 0.50 mm (carbon coated)</v>
      </c>
      <c r="M2064">
        <v>1</v>
      </c>
      <c r="AI2064">
        <v>34.725000000000001</v>
      </c>
      <c r="AJ2064">
        <v>30.484999999999999</v>
      </c>
      <c r="AK2064">
        <v>7.0000000000000001E-3</v>
      </c>
      <c r="AL2064">
        <v>34.485999999999997</v>
      </c>
      <c r="AM2064">
        <v>1E-3</v>
      </c>
      <c r="AN2064">
        <v>1E-3</v>
      </c>
      <c r="AO2064">
        <v>3.9E-2</v>
      </c>
      <c r="AP2064">
        <v>1E-3</v>
      </c>
    </row>
    <row r="2065" spans="1:42" x14ac:dyDescent="0.3">
      <c r="A2065" t="s">
        <v>7959</v>
      </c>
      <c r="B2065" t="s">
        <v>7960</v>
      </c>
      <c r="C2065" t="s">
        <v>7961</v>
      </c>
      <c r="D2065" s="1" t="str">
        <f t="shared" si="206"/>
        <v>21:1191</v>
      </c>
      <c r="E2065" s="1" t="str">
        <f t="shared" si="209"/>
        <v>21:0387</v>
      </c>
      <c r="F2065" t="s">
        <v>1592</v>
      </c>
      <c r="G2065" t="s">
        <v>7962</v>
      </c>
      <c r="I2065">
        <v>66.069043500000006</v>
      </c>
      <c r="J2065">
        <v>-86.238908499999994</v>
      </c>
      <c r="K2065" s="1" t="str">
        <f t="shared" ref="K2065:K2096" si="210">HYPERLINK("http://geochem.nrcan.gc.ca/cdogs/content/kwd/kwd020044_e.htm", "Till")</f>
        <v>Till</v>
      </c>
      <c r="L2065" s="1" t="str">
        <f t="shared" si="207"/>
        <v>Grain Mount: 0.25 – 0.50 mm (carbon coated)</v>
      </c>
      <c r="M2065">
        <v>1</v>
      </c>
      <c r="AI2065">
        <v>34.765999999999998</v>
      </c>
      <c r="AJ2065">
        <v>30.4</v>
      </c>
      <c r="AK2065">
        <v>7.0000000000000001E-3</v>
      </c>
      <c r="AL2065">
        <v>34.613999999999997</v>
      </c>
      <c r="AM2065">
        <v>1E-3</v>
      </c>
      <c r="AN2065">
        <v>1.6E-2</v>
      </c>
      <c r="AO2065">
        <v>1.2E-2</v>
      </c>
      <c r="AP2065">
        <v>1E-3</v>
      </c>
    </row>
    <row r="2066" spans="1:42" x14ac:dyDescent="0.3">
      <c r="A2066" t="s">
        <v>7963</v>
      </c>
      <c r="B2066" t="s">
        <v>7964</v>
      </c>
      <c r="C2066" t="s">
        <v>7965</v>
      </c>
      <c r="D2066" s="1" t="str">
        <f t="shared" si="206"/>
        <v>21:1191</v>
      </c>
      <c r="E2066" s="1" t="str">
        <f t="shared" si="209"/>
        <v>21:0387</v>
      </c>
      <c r="F2066" t="s">
        <v>1592</v>
      </c>
      <c r="G2066" t="s">
        <v>7966</v>
      </c>
      <c r="I2066">
        <v>66.069043500000006</v>
      </c>
      <c r="J2066">
        <v>-86.238908499999994</v>
      </c>
      <c r="K2066" s="1" t="str">
        <f t="shared" si="210"/>
        <v>Till</v>
      </c>
      <c r="L2066" s="1" t="str">
        <f t="shared" si="207"/>
        <v>Grain Mount: 0.25 – 0.50 mm (carbon coated)</v>
      </c>
      <c r="M2066">
        <v>1</v>
      </c>
      <c r="AI2066">
        <v>35.054000000000002</v>
      </c>
      <c r="AJ2066">
        <v>30.722999999999999</v>
      </c>
      <c r="AK2066">
        <v>1E-3</v>
      </c>
      <c r="AL2066">
        <v>34.456000000000003</v>
      </c>
      <c r="AM2066">
        <v>1E-3</v>
      </c>
      <c r="AN2066">
        <v>5.0000000000000001E-3</v>
      </c>
      <c r="AO2066">
        <v>2.1999999999999999E-2</v>
      </c>
      <c r="AP2066">
        <v>4.0000000000000001E-3</v>
      </c>
    </row>
    <row r="2067" spans="1:42" x14ac:dyDescent="0.3">
      <c r="A2067" t="s">
        <v>7967</v>
      </c>
      <c r="B2067" t="s">
        <v>7968</v>
      </c>
      <c r="C2067" t="s">
        <v>7969</v>
      </c>
      <c r="D2067" s="1" t="str">
        <f t="shared" si="206"/>
        <v>21:1191</v>
      </c>
      <c r="E2067" s="1" t="str">
        <f t="shared" si="209"/>
        <v>21:0387</v>
      </c>
      <c r="F2067" t="s">
        <v>1592</v>
      </c>
      <c r="G2067" t="s">
        <v>7970</v>
      </c>
      <c r="I2067">
        <v>66.069043500000006</v>
      </c>
      <c r="J2067">
        <v>-86.238908499999994</v>
      </c>
      <c r="K2067" s="1" t="str">
        <f t="shared" si="210"/>
        <v>Till</v>
      </c>
      <c r="L2067" s="1" t="str">
        <f t="shared" si="207"/>
        <v>Grain Mount: 0.25 – 0.50 mm (carbon coated)</v>
      </c>
      <c r="M2067">
        <v>1</v>
      </c>
      <c r="AI2067">
        <v>34.957999999999998</v>
      </c>
      <c r="AJ2067">
        <v>30.716999999999999</v>
      </c>
      <c r="AK2067">
        <v>1E-3</v>
      </c>
      <c r="AL2067">
        <v>34.323</v>
      </c>
      <c r="AM2067">
        <v>1E-3</v>
      </c>
      <c r="AN2067">
        <v>2E-3</v>
      </c>
      <c r="AO2067">
        <v>2.5000000000000001E-2</v>
      </c>
      <c r="AP2067">
        <v>3.0000000000000001E-3</v>
      </c>
    </row>
    <row r="2068" spans="1:42" x14ac:dyDescent="0.3">
      <c r="A2068" t="s">
        <v>7971</v>
      </c>
      <c r="B2068" t="s">
        <v>7972</v>
      </c>
      <c r="C2068" t="s">
        <v>7973</v>
      </c>
      <c r="D2068" s="1" t="str">
        <f t="shared" si="206"/>
        <v>21:1191</v>
      </c>
      <c r="E2068" s="1" t="str">
        <f t="shared" si="209"/>
        <v>21:0387</v>
      </c>
      <c r="F2068" t="s">
        <v>1597</v>
      </c>
      <c r="G2068" t="s">
        <v>7974</v>
      </c>
      <c r="I2068">
        <v>66.053283699999994</v>
      </c>
      <c r="J2068">
        <v>-86.392778899999996</v>
      </c>
      <c r="K2068" s="1" t="str">
        <f t="shared" si="210"/>
        <v>Till</v>
      </c>
      <c r="L2068" s="1" t="str">
        <f t="shared" si="207"/>
        <v>Grain Mount: 0.25 – 0.50 mm (carbon coated)</v>
      </c>
      <c r="M2068">
        <v>1</v>
      </c>
      <c r="AI2068">
        <v>34.771000000000001</v>
      </c>
      <c r="AJ2068">
        <v>30.58</v>
      </c>
      <c r="AK2068">
        <v>1E-3</v>
      </c>
      <c r="AL2068">
        <v>34.527000000000001</v>
      </c>
      <c r="AM2068">
        <v>3.0000000000000001E-3</v>
      </c>
      <c r="AN2068">
        <v>4.0000000000000001E-3</v>
      </c>
      <c r="AO2068">
        <v>6.0000000000000001E-3</v>
      </c>
      <c r="AP2068">
        <v>1E-3</v>
      </c>
    </row>
    <row r="2069" spans="1:42" x14ac:dyDescent="0.3">
      <c r="A2069" t="s">
        <v>7975</v>
      </c>
      <c r="B2069" t="s">
        <v>7976</v>
      </c>
      <c r="C2069" t="s">
        <v>7977</v>
      </c>
      <c r="D2069" s="1" t="str">
        <f t="shared" si="206"/>
        <v>21:1191</v>
      </c>
      <c r="E2069" s="1" t="str">
        <f t="shared" si="209"/>
        <v>21:0387</v>
      </c>
      <c r="F2069" t="s">
        <v>1597</v>
      </c>
      <c r="G2069" t="s">
        <v>7978</v>
      </c>
      <c r="I2069">
        <v>66.053283699999994</v>
      </c>
      <c r="J2069">
        <v>-86.392778899999996</v>
      </c>
      <c r="K2069" s="1" t="str">
        <f t="shared" si="210"/>
        <v>Till</v>
      </c>
      <c r="L2069" s="1" t="str">
        <f t="shared" si="207"/>
        <v>Grain Mount: 0.25 – 0.50 mm (carbon coated)</v>
      </c>
      <c r="M2069">
        <v>1</v>
      </c>
      <c r="AI2069">
        <v>34.814</v>
      </c>
      <c r="AJ2069">
        <v>30.552</v>
      </c>
      <c r="AK2069">
        <v>1E-3</v>
      </c>
      <c r="AL2069">
        <v>34.497999999999998</v>
      </c>
      <c r="AM2069">
        <v>1E-3</v>
      </c>
      <c r="AN2069">
        <v>1.4999999999999999E-2</v>
      </c>
      <c r="AO2069">
        <v>6.0000000000000001E-3</v>
      </c>
      <c r="AP2069">
        <v>0.01</v>
      </c>
    </row>
    <row r="2070" spans="1:42" x14ac:dyDescent="0.3">
      <c r="A2070" t="s">
        <v>7979</v>
      </c>
      <c r="B2070" t="s">
        <v>7980</v>
      </c>
      <c r="C2070" t="s">
        <v>7981</v>
      </c>
      <c r="D2070" s="1" t="str">
        <f t="shared" si="206"/>
        <v>21:1191</v>
      </c>
      <c r="E2070" s="1" t="str">
        <f t="shared" si="209"/>
        <v>21:0387</v>
      </c>
      <c r="F2070" t="s">
        <v>1597</v>
      </c>
      <c r="G2070" t="s">
        <v>7982</v>
      </c>
      <c r="I2070">
        <v>66.053283699999994</v>
      </c>
      <c r="J2070">
        <v>-86.392778899999996</v>
      </c>
      <c r="K2070" s="1" t="str">
        <f t="shared" si="210"/>
        <v>Till</v>
      </c>
      <c r="L2070" s="1" t="str">
        <f t="shared" si="207"/>
        <v>Grain Mount: 0.25 – 0.50 mm (carbon coated)</v>
      </c>
      <c r="M2070">
        <v>1</v>
      </c>
      <c r="AI2070">
        <v>35.011000000000003</v>
      </c>
      <c r="AJ2070">
        <v>30.634</v>
      </c>
      <c r="AK2070">
        <v>2E-3</v>
      </c>
      <c r="AL2070">
        <v>34.354999999999997</v>
      </c>
      <c r="AM2070">
        <v>1E-3</v>
      </c>
      <c r="AN2070">
        <v>5.0000000000000001E-3</v>
      </c>
      <c r="AO2070">
        <v>2.7E-2</v>
      </c>
      <c r="AP2070">
        <v>1E-3</v>
      </c>
    </row>
    <row r="2071" spans="1:42" x14ac:dyDescent="0.3">
      <c r="A2071" t="s">
        <v>7983</v>
      </c>
      <c r="B2071" t="s">
        <v>7984</v>
      </c>
      <c r="C2071" t="s">
        <v>7985</v>
      </c>
      <c r="D2071" s="1" t="str">
        <f t="shared" si="206"/>
        <v>21:1191</v>
      </c>
      <c r="E2071" s="1" t="str">
        <f t="shared" si="209"/>
        <v>21:0387</v>
      </c>
      <c r="F2071" t="s">
        <v>1597</v>
      </c>
      <c r="G2071" t="s">
        <v>7986</v>
      </c>
      <c r="I2071">
        <v>66.053283699999994</v>
      </c>
      <c r="J2071">
        <v>-86.392778899999996</v>
      </c>
      <c r="K2071" s="1" t="str">
        <f t="shared" si="210"/>
        <v>Till</v>
      </c>
      <c r="L2071" s="1" t="str">
        <f t="shared" si="207"/>
        <v>Grain Mount: 0.25 – 0.50 mm (carbon coated)</v>
      </c>
      <c r="M2071">
        <v>1</v>
      </c>
      <c r="AI2071">
        <v>34.991</v>
      </c>
      <c r="AJ2071">
        <v>30.503</v>
      </c>
      <c r="AK2071">
        <v>1.0999999999999999E-2</v>
      </c>
      <c r="AL2071">
        <v>34.314</v>
      </c>
      <c r="AM2071">
        <v>1E-3</v>
      </c>
      <c r="AN2071">
        <v>1E-3</v>
      </c>
      <c r="AO2071">
        <v>1.4E-2</v>
      </c>
      <c r="AP2071">
        <v>7.0000000000000001E-3</v>
      </c>
    </row>
    <row r="2072" spans="1:42" x14ac:dyDescent="0.3">
      <c r="A2072" t="s">
        <v>7987</v>
      </c>
      <c r="B2072" t="s">
        <v>7988</v>
      </c>
      <c r="C2072" t="s">
        <v>7989</v>
      </c>
      <c r="D2072" s="1" t="str">
        <f t="shared" si="206"/>
        <v>21:1191</v>
      </c>
      <c r="E2072" s="1" t="str">
        <f t="shared" si="209"/>
        <v>21:0387</v>
      </c>
      <c r="F2072" t="s">
        <v>7990</v>
      </c>
      <c r="G2072" t="s">
        <v>7991</v>
      </c>
      <c r="I2072">
        <v>66.107930400000001</v>
      </c>
      <c r="J2072">
        <v>-87.164862299999996</v>
      </c>
      <c r="K2072" s="1" t="str">
        <f t="shared" si="210"/>
        <v>Till</v>
      </c>
      <c r="L2072" s="1" t="str">
        <f t="shared" si="207"/>
        <v>Grain Mount: 0.25 – 0.50 mm (carbon coated)</v>
      </c>
      <c r="M2072">
        <v>1</v>
      </c>
      <c r="AI2072">
        <v>34.793999999999997</v>
      </c>
      <c r="AJ2072">
        <v>30.581</v>
      </c>
      <c r="AK2072">
        <v>1E-3</v>
      </c>
      <c r="AL2072">
        <v>34.536000000000001</v>
      </c>
      <c r="AM2072">
        <v>1E-3</v>
      </c>
      <c r="AN2072">
        <v>1.2999999999999999E-2</v>
      </c>
      <c r="AO2072">
        <v>1.4E-2</v>
      </c>
      <c r="AP2072">
        <v>5.0000000000000001E-3</v>
      </c>
    </row>
    <row r="2073" spans="1:42" x14ac:dyDescent="0.3">
      <c r="A2073" t="s">
        <v>7992</v>
      </c>
      <c r="B2073" t="s">
        <v>7993</v>
      </c>
      <c r="C2073" t="s">
        <v>7994</v>
      </c>
      <c r="D2073" s="1" t="str">
        <f t="shared" si="206"/>
        <v>21:1191</v>
      </c>
      <c r="E2073" s="1" t="str">
        <f t="shared" si="209"/>
        <v>21:0387</v>
      </c>
      <c r="F2073" t="s">
        <v>7990</v>
      </c>
      <c r="G2073" t="s">
        <v>7995</v>
      </c>
      <c r="I2073">
        <v>66.107930400000001</v>
      </c>
      <c r="J2073">
        <v>-87.164862299999996</v>
      </c>
      <c r="K2073" s="1" t="str">
        <f t="shared" si="210"/>
        <v>Till</v>
      </c>
      <c r="L2073" s="1" t="str">
        <f t="shared" si="207"/>
        <v>Grain Mount: 0.25 – 0.50 mm (carbon coated)</v>
      </c>
      <c r="M2073">
        <v>1</v>
      </c>
      <c r="AI2073">
        <v>34.856999999999999</v>
      </c>
      <c r="AJ2073">
        <v>30.527000000000001</v>
      </c>
      <c r="AK2073">
        <v>4.0000000000000001E-3</v>
      </c>
      <c r="AL2073">
        <v>34.527000000000001</v>
      </c>
      <c r="AM2073">
        <v>2.1000000000000001E-2</v>
      </c>
      <c r="AN2073">
        <v>0.01</v>
      </c>
      <c r="AO2073">
        <v>1.7000000000000001E-2</v>
      </c>
      <c r="AP2073">
        <v>1E-3</v>
      </c>
    </row>
    <row r="2074" spans="1:42" x14ac:dyDescent="0.3">
      <c r="A2074" t="s">
        <v>7996</v>
      </c>
      <c r="B2074" t="s">
        <v>7997</v>
      </c>
      <c r="C2074" t="s">
        <v>7998</v>
      </c>
      <c r="D2074" s="1" t="str">
        <f t="shared" si="206"/>
        <v>21:1191</v>
      </c>
      <c r="E2074" s="1" t="str">
        <f t="shared" si="209"/>
        <v>21:0387</v>
      </c>
      <c r="F2074" t="s">
        <v>7990</v>
      </c>
      <c r="G2074" t="s">
        <v>7999</v>
      </c>
      <c r="I2074">
        <v>66.107930400000001</v>
      </c>
      <c r="J2074">
        <v>-87.164862299999996</v>
      </c>
      <c r="K2074" s="1" t="str">
        <f t="shared" si="210"/>
        <v>Till</v>
      </c>
      <c r="L2074" s="1" t="str">
        <f t="shared" si="207"/>
        <v>Grain Mount: 0.25 – 0.50 mm (carbon coated)</v>
      </c>
      <c r="M2074">
        <v>1</v>
      </c>
      <c r="AI2074">
        <v>34.918999999999997</v>
      </c>
      <c r="AJ2074">
        <v>30.536000000000001</v>
      </c>
      <c r="AK2074">
        <v>1E-3</v>
      </c>
      <c r="AL2074">
        <v>34.767000000000003</v>
      </c>
      <c r="AM2074">
        <v>1E-3</v>
      </c>
      <c r="AN2074">
        <v>1.9E-2</v>
      </c>
      <c r="AO2074">
        <v>1.4E-2</v>
      </c>
      <c r="AP2074">
        <v>1E-3</v>
      </c>
    </row>
    <row r="2075" spans="1:42" x14ac:dyDescent="0.3">
      <c r="A2075" t="s">
        <v>8000</v>
      </c>
      <c r="B2075" t="s">
        <v>8001</v>
      </c>
      <c r="C2075" t="s">
        <v>8002</v>
      </c>
      <c r="D2075" s="1" t="str">
        <f t="shared" si="206"/>
        <v>21:1191</v>
      </c>
      <c r="E2075" s="1" t="str">
        <f t="shared" si="209"/>
        <v>21:0387</v>
      </c>
      <c r="F2075" t="s">
        <v>7990</v>
      </c>
      <c r="G2075" t="s">
        <v>8003</v>
      </c>
      <c r="I2075">
        <v>66.107930400000001</v>
      </c>
      <c r="J2075">
        <v>-87.164862299999996</v>
      </c>
      <c r="K2075" s="1" t="str">
        <f t="shared" si="210"/>
        <v>Till</v>
      </c>
      <c r="L2075" s="1" t="str">
        <f t="shared" si="207"/>
        <v>Grain Mount: 0.25 – 0.50 mm (carbon coated)</v>
      </c>
      <c r="M2075">
        <v>1</v>
      </c>
      <c r="AI2075">
        <v>34.942</v>
      </c>
      <c r="AJ2075">
        <v>30.486000000000001</v>
      </c>
      <c r="AK2075">
        <v>6.0000000000000001E-3</v>
      </c>
      <c r="AL2075">
        <v>34.622</v>
      </c>
      <c r="AM2075">
        <v>1E-3</v>
      </c>
      <c r="AN2075">
        <v>1E-3</v>
      </c>
      <c r="AO2075">
        <v>1.6E-2</v>
      </c>
      <c r="AP2075">
        <v>2E-3</v>
      </c>
    </row>
    <row r="2076" spans="1:42" x14ac:dyDescent="0.3">
      <c r="A2076" t="s">
        <v>8004</v>
      </c>
      <c r="B2076" t="s">
        <v>8005</v>
      </c>
      <c r="C2076" t="s">
        <v>8006</v>
      </c>
      <c r="D2076" s="1" t="str">
        <f t="shared" si="206"/>
        <v>21:1191</v>
      </c>
      <c r="E2076" s="1" t="str">
        <f t="shared" si="209"/>
        <v>21:0387</v>
      </c>
      <c r="F2076" t="s">
        <v>7990</v>
      </c>
      <c r="G2076" t="s">
        <v>8007</v>
      </c>
      <c r="I2076">
        <v>66.107930400000001</v>
      </c>
      <c r="J2076">
        <v>-87.164862299999996</v>
      </c>
      <c r="K2076" s="1" t="str">
        <f t="shared" si="210"/>
        <v>Till</v>
      </c>
      <c r="L2076" s="1" t="str">
        <f t="shared" si="207"/>
        <v>Grain Mount: 0.25 – 0.50 mm (carbon coated)</v>
      </c>
      <c r="M2076">
        <v>1</v>
      </c>
      <c r="AI2076">
        <v>34.902000000000001</v>
      </c>
      <c r="AJ2076">
        <v>30.398</v>
      </c>
      <c r="AK2076">
        <v>1E-3</v>
      </c>
      <c r="AL2076">
        <v>34.537999999999997</v>
      </c>
      <c r="AM2076">
        <v>1E-3</v>
      </c>
      <c r="AN2076">
        <v>1.2E-2</v>
      </c>
      <c r="AO2076">
        <v>1.7000000000000001E-2</v>
      </c>
      <c r="AP2076">
        <v>4.0000000000000001E-3</v>
      </c>
    </row>
    <row r="2077" spans="1:42" x14ac:dyDescent="0.3">
      <c r="A2077" t="s">
        <v>8008</v>
      </c>
      <c r="B2077" t="s">
        <v>8009</v>
      </c>
      <c r="C2077" t="s">
        <v>8010</v>
      </c>
      <c r="D2077" s="1" t="str">
        <f t="shared" si="206"/>
        <v>21:1191</v>
      </c>
      <c r="E2077" s="1" t="str">
        <f t="shared" si="209"/>
        <v>21:0387</v>
      </c>
      <c r="F2077" t="s">
        <v>7990</v>
      </c>
      <c r="G2077" t="s">
        <v>8011</v>
      </c>
      <c r="I2077">
        <v>66.107930400000001</v>
      </c>
      <c r="J2077">
        <v>-87.164862299999996</v>
      </c>
      <c r="K2077" s="1" t="str">
        <f t="shared" si="210"/>
        <v>Till</v>
      </c>
      <c r="L2077" s="1" t="str">
        <f t="shared" si="207"/>
        <v>Grain Mount: 0.25 – 0.50 mm (carbon coated)</v>
      </c>
      <c r="M2077">
        <v>1</v>
      </c>
      <c r="AI2077">
        <v>34.784999999999997</v>
      </c>
      <c r="AJ2077">
        <v>30.620999999999999</v>
      </c>
      <c r="AK2077">
        <v>1E-3</v>
      </c>
      <c r="AL2077">
        <v>34.369</v>
      </c>
      <c r="AM2077">
        <v>1E-3</v>
      </c>
      <c r="AN2077">
        <v>2.3E-2</v>
      </c>
      <c r="AO2077">
        <v>4.0000000000000001E-3</v>
      </c>
      <c r="AP2077">
        <v>1.0999999999999999E-2</v>
      </c>
    </row>
    <row r="2078" spans="1:42" x14ac:dyDescent="0.3">
      <c r="A2078" t="s">
        <v>8012</v>
      </c>
      <c r="B2078" t="s">
        <v>8013</v>
      </c>
      <c r="C2078" t="s">
        <v>8014</v>
      </c>
      <c r="D2078" s="1" t="str">
        <f t="shared" si="206"/>
        <v>21:1191</v>
      </c>
      <c r="E2078" s="1" t="str">
        <f t="shared" si="209"/>
        <v>21:0387</v>
      </c>
      <c r="F2078" t="s">
        <v>7990</v>
      </c>
      <c r="G2078" t="s">
        <v>8015</v>
      </c>
      <c r="I2078">
        <v>66.107930400000001</v>
      </c>
      <c r="J2078">
        <v>-87.164862299999996</v>
      </c>
      <c r="K2078" s="1" t="str">
        <f t="shared" si="210"/>
        <v>Till</v>
      </c>
      <c r="L2078" s="1" t="str">
        <f t="shared" si="207"/>
        <v>Grain Mount: 0.25 – 0.50 mm (carbon coated)</v>
      </c>
      <c r="M2078">
        <v>1</v>
      </c>
      <c r="AI2078">
        <v>35.021999999999998</v>
      </c>
      <c r="AJ2078">
        <v>30.52</v>
      </c>
      <c r="AK2078">
        <v>1E-3</v>
      </c>
      <c r="AL2078">
        <v>34.427999999999997</v>
      </c>
      <c r="AM2078">
        <v>1E-3</v>
      </c>
      <c r="AN2078">
        <v>3.0000000000000001E-3</v>
      </c>
      <c r="AO2078">
        <v>1.2E-2</v>
      </c>
      <c r="AP2078">
        <v>1E-3</v>
      </c>
    </row>
    <row r="2079" spans="1:42" x14ac:dyDescent="0.3">
      <c r="A2079" t="s">
        <v>8016</v>
      </c>
      <c r="B2079" t="s">
        <v>8017</v>
      </c>
      <c r="C2079" t="s">
        <v>8018</v>
      </c>
      <c r="D2079" s="1" t="str">
        <f t="shared" si="206"/>
        <v>21:1191</v>
      </c>
      <c r="E2079" s="1" t="str">
        <f t="shared" si="209"/>
        <v>21:0387</v>
      </c>
      <c r="F2079" t="s">
        <v>1632</v>
      </c>
      <c r="G2079" t="s">
        <v>8019</v>
      </c>
      <c r="I2079">
        <v>66.159768799999995</v>
      </c>
      <c r="J2079">
        <v>-87.109046300000003</v>
      </c>
      <c r="K2079" s="1" t="str">
        <f t="shared" si="210"/>
        <v>Till</v>
      </c>
      <c r="L2079" s="1" t="str">
        <f t="shared" si="207"/>
        <v>Grain Mount: 0.25 – 0.50 mm (carbon coated)</v>
      </c>
      <c r="M2079">
        <v>1</v>
      </c>
      <c r="AI2079">
        <v>34.710999999999999</v>
      </c>
      <c r="AJ2079">
        <v>30.734000000000002</v>
      </c>
      <c r="AK2079">
        <v>3.0000000000000001E-3</v>
      </c>
      <c r="AL2079">
        <v>34.49</v>
      </c>
      <c r="AM2079">
        <v>1E-3</v>
      </c>
      <c r="AN2079">
        <v>4.0000000000000001E-3</v>
      </c>
      <c r="AO2079">
        <v>1E-3</v>
      </c>
      <c r="AP2079">
        <v>1E-3</v>
      </c>
    </row>
    <row r="2080" spans="1:42" x14ac:dyDescent="0.3">
      <c r="A2080" t="s">
        <v>8020</v>
      </c>
      <c r="B2080" t="s">
        <v>8021</v>
      </c>
      <c r="C2080" t="s">
        <v>8022</v>
      </c>
      <c r="D2080" s="1" t="str">
        <f t="shared" si="206"/>
        <v>21:1191</v>
      </c>
      <c r="E2080" s="1" t="str">
        <f t="shared" si="209"/>
        <v>21:0387</v>
      </c>
      <c r="F2080" t="s">
        <v>1632</v>
      </c>
      <c r="G2080" t="s">
        <v>8023</v>
      </c>
      <c r="I2080">
        <v>66.159768799999995</v>
      </c>
      <c r="J2080">
        <v>-87.109046300000003</v>
      </c>
      <c r="K2080" s="1" t="str">
        <f t="shared" si="210"/>
        <v>Till</v>
      </c>
      <c r="L2080" s="1" t="str">
        <f t="shared" si="207"/>
        <v>Grain Mount: 0.25 – 0.50 mm (carbon coated)</v>
      </c>
      <c r="M2080">
        <v>1</v>
      </c>
      <c r="AI2080">
        <v>34.642000000000003</v>
      </c>
      <c r="AJ2080">
        <v>30.521999999999998</v>
      </c>
      <c r="AK2080">
        <v>1E-3</v>
      </c>
      <c r="AL2080">
        <v>34.462000000000003</v>
      </c>
      <c r="AM2080">
        <v>1E-3</v>
      </c>
      <c r="AN2080">
        <v>1.4E-2</v>
      </c>
      <c r="AO2080">
        <v>0.02</v>
      </c>
      <c r="AP2080">
        <v>1E-3</v>
      </c>
    </row>
    <row r="2081" spans="1:42" x14ac:dyDescent="0.3">
      <c r="A2081" t="s">
        <v>8024</v>
      </c>
      <c r="B2081" t="s">
        <v>8025</v>
      </c>
      <c r="C2081" t="s">
        <v>8026</v>
      </c>
      <c r="D2081" s="1" t="str">
        <f t="shared" si="206"/>
        <v>21:1191</v>
      </c>
      <c r="E2081" s="1" t="str">
        <f t="shared" si="209"/>
        <v>21:0387</v>
      </c>
      <c r="F2081" t="s">
        <v>1632</v>
      </c>
      <c r="G2081" t="s">
        <v>8027</v>
      </c>
      <c r="I2081">
        <v>66.159768799999995</v>
      </c>
      <c r="J2081">
        <v>-87.109046300000003</v>
      </c>
      <c r="K2081" s="1" t="str">
        <f t="shared" si="210"/>
        <v>Till</v>
      </c>
      <c r="L2081" s="1" t="str">
        <f t="shared" si="207"/>
        <v>Grain Mount: 0.25 – 0.50 mm (carbon coated)</v>
      </c>
      <c r="M2081">
        <v>1</v>
      </c>
      <c r="AI2081">
        <v>34.857999999999997</v>
      </c>
      <c r="AJ2081">
        <v>30.428999999999998</v>
      </c>
      <c r="AK2081">
        <v>8.0000000000000002E-3</v>
      </c>
      <c r="AL2081">
        <v>34.502000000000002</v>
      </c>
      <c r="AM2081">
        <v>1E-3</v>
      </c>
      <c r="AN2081">
        <v>1E-3</v>
      </c>
      <c r="AO2081">
        <v>1E-3</v>
      </c>
      <c r="AP2081">
        <v>1E-3</v>
      </c>
    </row>
    <row r="2082" spans="1:42" x14ac:dyDescent="0.3">
      <c r="A2082" t="s">
        <v>8028</v>
      </c>
      <c r="B2082" t="s">
        <v>8029</v>
      </c>
      <c r="C2082" t="s">
        <v>8030</v>
      </c>
      <c r="D2082" s="1" t="str">
        <f t="shared" si="206"/>
        <v>21:1191</v>
      </c>
      <c r="E2082" s="1" t="str">
        <f t="shared" si="209"/>
        <v>21:0387</v>
      </c>
      <c r="F2082" t="s">
        <v>1645</v>
      </c>
      <c r="G2082" t="s">
        <v>8031</v>
      </c>
      <c r="I2082">
        <v>66.047001399999999</v>
      </c>
      <c r="J2082">
        <v>-87.812722100000002</v>
      </c>
      <c r="K2082" s="1" t="str">
        <f t="shared" si="210"/>
        <v>Till</v>
      </c>
      <c r="L2082" s="1" t="str">
        <f t="shared" si="207"/>
        <v>Grain Mount: 0.25 – 0.50 mm (carbon coated)</v>
      </c>
      <c r="M2082">
        <v>1</v>
      </c>
      <c r="AI2082">
        <v>35.026000000000003</v>
      </c>
      <c r="AJ2082">
        <v>30.666</v>
      </c>
      <c r="AK2082">
        <v>3.0000000000000001E-3</v>
      </c>
      <c r="AL2082">
        <v>34.340000000000003</v>
      </c>
      <c r="AM2082">
        <v>2.1999999999999999E-2</v>
      </c>
      <c r="AN2082">
        <v>1.0999999999999999E-2</v>
      </c>
      <c r="AO2082">
        <v>3.0000000000000001E-3</v>
      </c>
      <c r="AP2082">
        <v>4.0000000000000001E-3</v>
      </c>
    </row>
    <row r="2083" spans="1:42" x14ac:dyDescent="0.3">
      <c r="A2083" t="s">
        <v>8032</v>
      </c>
      <c r="B2083" t="s">
        <v>8033</v>
      </c>
      <c r="C2083" t="s">
        <v>8034</v>
      </c>
      <c r="D2083" s="1" t="str">
        <f t="shared" si="206"/>
        <v>21:1191</v>
      </c>
      <c r="E2083" s="1" t="str">
        <f t="shared" si="209"/>
        <v>21:0387</v>
      </c>
      <c r="F2083" t="s">
        <v>1645</v>
      </c>
      <c r="G2083" t="s">
        <v>8035</v>
      </c>
      <c r="I2083">
        <v>66.047001399999999</v>
      </c>
      <c r="J2083">
        <v>-87.812722100000002</v>
      </c>
      <c r="K2083" s="1" t="str">
        <f t="shared" si="210"/>
        <v>Till</v>
      </c>
      <c r="L2083" s="1" t="str">
        <f t="shared" si="207"/>
        <v>Grain Mount: 0.25 – 0.50 mm (carbon coated)</v>
      </c>
      <c r="M2083">
        <v>1</v>
      </c>
      <c r="AI2083">
        <v>34.957999999999998</v>
      </c>
      <c r="AJ2083">
        <v>30.561</v>
      </c>
      <c r="AK2083">
        <v>1E-3</v>
      </c>
      <c r="AL2083">
        <v>34.247</v>
      </c>
      <c r="AM2083">
        <v>2.3E-2</v>
      </c>
      <c r="AN2083">
        <v>1E-3</v>
      </c>
      <c r="AO2083">
        <v>5.8000000000000003E-2</v>
      </c>
      <c r="AP2083">
        <v>3.0000000000000001E-3</v>
      </c>
    </row>
    <row r="2084" spans="1:42" x14ac:dyDescent="0.3">
      <c r="A2084" t="s">
        <v>8036</v>
      </c>
      <c r="B2084" t="s">
        <v>8037</v>
      </c>
      <c r="C2084" t="s">
        <v>8038</v>
      </c>
      <c r="D2084" s="1" t="str">
        <f t="shared" si="206"/>
        <v>21:1191</v>
      </c>
      <c r="E2084" s="1" t="str">
        <f t="shared" si="209"/>
        <v>21:0387</v>
      </c>
      <c r="F2084" t="s">
        <v>1645</v>
      </c>
      <c r="G2084" t="s">
        <v>8039</v>
      </c>
      <c r="I2084">
        <v>66.047001399999999</v>
      </c>
      <c r="J2084">
        <v>-87.812722100000002</v>
      </c>
      <c r="K2084" s="1" t="str">
        <f t="shared" si="210"/>
        <v>Till</v>
      </c>
      <c r="L2084" s="1" t="str">
        <f t="shared" si="207"/>
        <v>Grain Mount: 0.25 – 0.50 mm (carbon coated)</v>
      </c>
      <c r="M2084">
        <v>1</v>
      </c>
      <c r="AI2084">
        <v>34.860999999999997</v>
      </c>
      <c r="AJ2084">
        <v>30.501999999999999</v>
      </c>
      <c r="AK2084">
        <v>1E-3</v>
      </c>
      <c r="AL2084">
        <v>34.609000000000002</v>
      </c>
      <c r="AM2084">
        <v>1E-3</v>
      </c>
      <c r="AN2084">
        <v>7.0000000000000001E-3</v>
      </c>
      <c r="AO2084">
        <v>1.6E-2</v>
      </c>
      <c r="AP2084">
        <v>4.0000000000000001E-3</v>
      </c>
    </row>
    <row r="2085" spans="1:42" x14ac:dyDescent="0.3">
      <c r="A2085" t="s">
        <v>8040</v>
      </c>
      <c r="B2085" t="s">
        <v>8041</v>
      </c>
      <c r="C2085" t="s">
        <v>8042</v>
      </c>
      <c r="D2085" s="1" t="str">
        <f t="shared" si="206"/>
        <v>21:1191</v>
      </c>
      <c r="E2085" s="1" t="str">
        <f t="shared" si="209"/>
        <v>21:0387</v>
      </c>
      <c r="F2085" t="s">
        <v>1645</v>
      </c>
      <c r="G2085" t="s">
        <v>8043</v>
      </c>
      <c r="I2085">
        <v>66.047001399999999</v>
      </c>
      <c r="J2085">
        <v>-87.812722100000002</v>
      </c>
      <c r="K2085" s="1" t="str">
        <f t="shared" si="210"/>
        <v>Till</v>
      </c>
      <c r="L2085" s="1" t="str">
        <f t="shared" si="207"/>
        <v>Grain Mount: 0.25 – 0.50 mm (carbon coated)</v>
      </c>
      <c r="M2085">
        <v>1</v>
      </c>
      <c r="AI2085">
        <v>34.956000000000003</v>
      </c>
      <c r="AJ2085">
        <v>30.356999999999999</v>
      </c>
      <c r="AK2085">
        <v>1E-3</v>
      </c>
      <c r="AL2085">
        <v>34.566000000000003</v>
      </c>
      <c r="AM2085">
        <v>4.0000000000000001E-3</v>
      </c>
      <c r="AN2085">
        <v>2.1000000000000001E-2</v>
      </c>
      <c r="AO2085">
        <v>1.2E-2</v>
      </c>
      <c r="AP2085">
        <v>1.7000000000000001E-2</v>
      </c>
    </row>
    <row r="2086" spans="1:42" x14ac:dyDescent="0.3">
      <c r="A2086" t="s">
        <v>8044</v>
      </c>
      <c r="B2086" t="s">
        <v>8045</v>
      </c>
      <c r="C2086" t="s">
        <v>8046</v>
      </c>
      <c r="D2086" s="1" t="str">
        <f t="shared" si="206"/>
        <v>21:1191</v>
      </c>
      <c r="E2086" s="1" t="str">
        <f t="shared" si="209"/>
        <v>21:0387</v>
      </c>
      <c r="F2086" t="s">
        <v>1645</v>
      </c>
      <c r="G2086" t="s">
        <v>8047</v>
      </c>
      <c r="I2086">
        <v>66.047001399999999</v>
      </c>
      <c r="J2086">
        <v>-87.812722100000002</v>
      </c>
      <c r="K2086" s="1" t="str">
        <f t="shared" si="210"/>
        <v>Till</v>
      </c>
      <c r="L2086" s="1" t="str">
        <f>HYPERLINK("http://geochem.nrcan.gc.ca/cdogs/content/kwd/kwd080108_e.htm", "Grain Mount: 0.50 – 1.00 mm (carbon coated)")</f>
        <v>Grain Mount: 0.50 – 1.00 mm (carbon coated)</v>
      </c>
      <c r="M2086">
        <v>1</v>
      </c>
      <c r="AI2086">
        <v>35.366</v>
      </c>
      <c r="AJ2086">
        <v>30.129000000000001</v>
      </c>
      <c r="AK2086">
        <v>1E-3</v>
      </c>
      <c r="AL2086">
        <v>34.229999999999997</v>
      </c>
      <c r="AM2086">
        <v>1E-3</v>
      </c>
      <c r="AN2086">
        <v>1.9E-2</v>
      </c>
      <c r="AO2086">
        <v>1.2E-2</v>
      </c>
      <c r="AP2086">
        <v>1E-3</v>
      </c>
    </row>
    <row r="2087" spans="1:42" x14ac:dyDescent="0.3">
      <c r="A2087" t="s">
        <v>8048</v>
      </c>
      <c r="B2087" t="s">
        <v>8049</v>
      </c>
      <c r="C2087" t="s">
        <v>8050</v>
      </c>
      <c r="D2087" s="1" t="str">
        <f t="shared" si="206"/>
        <v>21:1191</v>
      </c>
      <c r="E2087" s="1" t="str">
        <f t="shared" si="209"/>
        <v>21:0387</v>
      </c>
      <c r="F2087" t="s">
        <v>8051</v>
      </c>
      <c r="G2087" t="s">
        <v>8052</v>
      </c>
      <c r="I2087">
        <v>66.055670899999996</v>
      </c>
      <c r="J2087">
        <v>-87.968712600000003</v>
      </c>
      <c r="K2087" s="1" t="str">
        <f t="shared" si="210"/>
        <v>Till</v>
      </c>
      <c r="L2087" s="1" t="str">
        <f t="shared" ref="L2087:L2099" si="211">HYPERLINK("http://geochem.nrcan.gc.ca/cdogs/content/kwd/kwd080107_e.htm", "Grain Mount: 0.25 – 0.50 mm (carbon coated)")</f>
        <v>Grain Mount: 0.25 – 0.50 mm (carbon coated)</v>
      </c>
      <c r="M2087">
        <v>1</v>
      </c>
      <c r="AI2087">
        <v>34.841999999999999</v>
      </c>
      <c r="AJ2087">
        <v>30.738</v>
      </c>
      <c r="AK2087">
        <v>1E-3</v>
      </c>
      <c r="AL2087">
        <v>34.636000000000003</v>
      </c>
      <c r="AM2087">
        <v>1E-3</v>
      </c>
      <c r="AN2087">
        <v>6.0000000000000001E-3</v>
      </c>
      <c r="AO2087">
        <v>3.7999999999999999E-2</v>
      </c>
      <c r="AP2087">
        <v>3.0000000000000001E-3</v>
      </c>
    </row>
    <row r="2088" spans="1:42" x14ac:dyDescent="0.3">
      <c r="A2088" t="s">
        <v>8053</v>
      </c>
      <c r="B2088" t="s">
        <v>8054</v>
      </c>
      <c r="C2088" t="s">
        <v>8055</v>
      </c>
      <c r="D2088" s="1" t="str">
        <f t="shared" si="206"/>
        <v>21:1191</v>
      </c>
      <c r="E2088" s="1" t="str">
        <f t="shared" si="209"/>
        <v>21:0387</v>
      </c>
      <c r="F2088" t="s">
        <v>8051</v>
      </c>
      <c r="G2088" t="s">
        <v>8056</v>
      </c>
      <c r="I2088">
        <v>66.055670899999996</v>
      </c>
      <c r="J2088">
        <v>-87.968712600000003</v>
      </c>
      <c r="K2088" s="1" t="str">
        <f t="shared" si="210"/>
        <v>Till</v>
      </c>
      <c r="L2088" s="1" t="str">
        <f t="shared" si="211"/>
        <v>Grain Mount: 0.25 – 0.50 mm (carbon coated)</v>
      </c>
      <c r="M2088">
        <v>1</v>
      </c>
      <c r="AI2088">
        <v>35.079000000000001</v>
      </c>
      <c r="AJ2088">
        <v>30.606000000000002</v>
      </c>
      <c r="AK2088">
        <v>1.4999999999999999E-2</v>
      </c>
      <c r="AL2088">
        <v>34.332999999999998</v>
      </c>
      <c r="AM2088">
        <v>0.57499999999999996</v>
      </c>
      <c r="AN2088">
        <v>4.1000000000000002E-2</v>
      </c>
      <c r="AO2088">
        <v>1.2999999999999999E-2</v>
      </c>
      <c r="AP2088">
        <v>1E-3</v>
      </c>
    </row>
    <row r="2089" spans="1:42" x14ac:dyDescent="0.3">
      <c r="A2089" t="s">
        <v>8057</v>
      </c>
      <c r="B2089" t="s">
        <v>8058</v>
      </c>
      <c r="C2089" t="s">
        <v>8059</v>
      </c>
      <c r="D2089" s="1" t="str">
        <f t="shared" si="206"/>
        <v>21:1191</v>
      </c>
      <c r="E2089" s="1" t="str">
        <f t="shared" si="209"/>
        <v>21:0387</v>
      </c>
      <c r="F2089" t="s">
        <v>8060</v>
      </c>
      <c r="G2089" t="s">
        <v>8061</v>
      </c>
      <c r="I2089">
        <v>66.120518799999999</v>
      </c>
      <c r="J2089">
        <v>-87.953424100000007</v>
      </c>
      <c r="K2089" s="1" t="str">
        <f t="shared" si="210"/>
        <v>Till</v>
      </c>
      <c r="L2089" s="1" t="str">
        <f t="shared" si="211"/>
        <v>Grain Mount: 0.25 – 0.50 mm (carbon coated)</v>
      </c>
      <c r="M2089">
        <v>1</v>
      </c>
      <c r="AI2089">
        <v>34.887999999999998</v>
      </c>
      <c r="AJ2089">
        <v>30.605</v>
      </c>
      <c r="AK2089">
        <v>3.0000000000000001E-3</v>
      </c>
      <c r="AL2089">
        <v>34.457999999999998</v>
      </c>
      <c r="AM2089">
        <v>2.4E-2</v>
      </c>
      <c r="AN2089">
        <v>1.7000000000000001E-2</v>
      </c>
      <c r="AO2089">
        <v>1.2999999999999999E-2</v>
      </c>
      <c r="AP2089">
        <v>5.0000000000000001E-3</v>
      </c>
    </row>
    <row r="2090" spans="1:42" x14ac:dyDescent="0.3">
      <c r="A2090" t="s">
        <v>8062</v>
      </c>
      <c r="B2090" t="s">
        <v>8063</v>
      </c>
      <c r="C2090" t="s">
        <v>8064</v>
      </c>
      <c r="D2090" s="1" t="str">
        <f t="shared" si="206"/>
        <v>21:1191</v>
      </c>
      <c r="E2090" s="1" t="str">
        <f t="shared" si="209"/>
        <v>21:0387</v>
      </c>
      <c r="F2090" t="s">
        <v>8060</v>
      </c>
      <c r="G2090" t="s">
        <v>8065</v>
      </c>
      <c r="I2090">
        <v>66.120518799999999</v>
      </c>
      <c r="J2090">
        <v>-87.953424100000007</v>
      </c>
      <c r="K2090" s="1" t="str">
        <f t="shared" si="210"/>
        <v>Till</v>
      </c>
      <c r="L2090" s="1" t="str">
        <f t="shared" si="211"/>
        <v>Grain Mount: 0.25 – 0.50 mm (carbon coated)</v>
      </c>
      <c r="M2090">
        <v>1</v>
      </c>
      <c r="AI2090">
        <v>34.923000000000002</v>
      </c>
      <c r="AJ2090">
        <v>30.603999999999999</v>
      </c>
      <c r="AK2090">
        <v>1E-3</v>
      </c>
      <c r="AL2090">
        <v>34.39</v>
      </c>
      <c r="AM2090">
        <v>2.8000000000000001E-2</v>
      </c>
      <c r="AN2090">
        <v>5.0000000000000001E-3</v>
      </c>
      <c r="AO2090">
        <v>1.2E-2</v>
      </c>
      <c r="AP2090">
        <v>1E-3</v>
      </c>
    </row>
    <row r="2091" spans="1:42" x14ac:dyDescent="0.3">
      <c r="A2091" t="s">
        <v>8066</v>
      </c>
      <c r="B2091" t="s">
        <v>8067</v>
      </c>
      <c r="C2091" t="s">
        <v>8068</v>
      </c>
      <c r="D2091" s="1" t="str">
        <f t="shared" si="206"/>
        <v>21:1191</v>
      </c>
      <c r="E2091" s="1" t="str">
        <f t="shared" si="209"/>
        <v>21:0387</v>
      </c>
      <c r="F2091" t="s">
        <v>8060</v>
      </c>
      <c r="G2091" t="s">
        <v>8069</v>
      </c>
      <c r="I2091">
        <v>66.120518799999999</v>
      </c>
      <c r="J2091">
        <v>-87.953424100000007</v>
      </c>
      <c r="K2091" s="1" t="str">
        <f t="shared" si="210"/>
        <v>Till</v>
      </c>
      <c r="L2091" s="1" t="str">
        <f t="shared" si="211"/>
        <v>Grain Mount: 0.25 – 0.50 mm (carbon coated)</v>
      </c>
      <c r="M2091">
        <v>1</v>
      </c>
      <c r="AI2091">
        <v>34.926000000000002</v>
      </c>
      <c r="AJ2091">
        <v>30.488</v>
      </c>
      <c r="AK2091">
        <v>6.0000000000000001E-3</v>
      </c>
      <c r="AL2091">
        <v>34.311999999999998</v>
      </c>
      <c r="AM2091">
        <v>1E-3</v>
      </c>
      <c r="AN2091">
        <v>1.2E-2</v>
      </c>
      <c r="AO2091">
        <v>8.9999999999999993E-3</v>
      </c>
      <c r="AP2091">
        <v>6.0000000000000001E-3</v>
      </c>
    </row>
    <row r="2092" spans="1:42" x14ac:dyDescent="0.3">
      <c r="A2092" t="s">
        <v>8070</v>
      </c>
      <c r="B2092" t="s">
        <v>8071</v>
      </c>
      <c r="C2092" t="s">
        <v>8072</v>
      </c>
      <c r="D2092" s="1" t="str">
        <f t="shared" si="206"/>
        <v>21:1191</v>
      </c>
      <c r="E2092" s="1" t="str">
        <f t="shared" si="209"/>
        <v>21:0387</v>
      </c>
      <c r="F2092" t="s">
        <v>1654</v>
      </c>
      <c r="G2092" t="s">
        <v>8073</v>
      </c>
      <c r="I2092">
        <v>66.112969300000003</v>
      </c>
      <c r="J2092">
        <v>-87.792043899999996</v>
      </c>
      <c r="K2092" s="1" t="str">
        <f t="shared" si="210"/>
        <v>Till</v>
      </c>
      <c r="L2092" s="1" t="str">
        <f t="shared" si="211"/>
        <v>Grain Mount: 0.25 – 0.50 mm (carbon coated)</v>
      </c>
      <c r="M2092">
        <v>1</v>
      </c>
      <c r="AI2092">
        <v>34.843000000000004</v>
      </c>
      <c r="AJ2092">
        <v>30.652999999999999</v>
      </c>
      <c r="AK2092">
        <v>3.0000000000000001E-3</v>
      </c>
      <c r="AL2092">
        <v>34.225000000000001</v>
      </c>
      <c r="AM2092">
        <v>1.0999999999999999E-2</v>
      </c>
      <c r="AN2092">
        <v>8.0000000000000002E-3</v>
      </c>
      <c r="AO2092">
        <v>1.7999999999999999E-2</v>
      </c>
      <c r="AP2092">
        <v>2E-3</v>
      </c>
    </row>
    <row r="2093" spans="1:42" x14ac:dyDescent="0.3">
      <c r="A2093" t="s">
        <v>8074</v>
      </c>
      <c r="B2093" t="s">
        <v>8075</v>
      </c>
      <c r="C2093" t="s">
        <v>8076</v>
      </c>
      <c r="D2093" s="1" t="str">
        <f t="shared" si="206"/>
        <v>21:1191</v>
      </c>
      <c r="E2093" s="1" t="str">
        <f t="shared" si="209"/>
        <v>21:0387</v>
      </c>
      <c r="F2093" t="s">
        <v>8077</v>
      </c>
      <c r="G2093" t="s">
        <v>8078</v>
      </c>
      <c r="I2093">
        <v>66.121949299999997</v>
      </c>
      <c r="J2093">
        <v>-87.551858699999997</v>
      </c>
      <c r="K2093" s="1" t="str">
        <f t="shared" si="210"/>
        <v>Till</v>
      </c>
      <c r="L2093" s="1" t="str">
        <f t="shared" si="211"/>
        <v>Grain Mount: 0.25 – 0.50 mm (carbon coated)</v>
      </c>
      <c r="M2093">
        <v>1</v>
      </c>
      <c r="AI2093">
        <v>35.054000000000002</v>
      </c>
      <c r="AJ2093">
        <v>30.609000000000002</v>
      </c>
      <c r="AK2093">
        <v>2E-3</v>
      </c>
      <c r="AL2093">
        <v>34.463000000000001</v>
      </c>
      <c r="AM2093">
        <v>2E-3</v>
      </c>
      <c r="AN2093">
        <v>4.0000000000000001E-3</v>
      </c>
      <c r="AO2093">
        <v>3.0000000000000001E-3</v>
      </c>
      <c r="AP2093">
        <v>4.0000000000000001E-3</v>
      </c>
    </row>
    <row r="2094" spans="1:42" x14ac:dyDescent="0.3">
      <c r="A2094" t="s">
        <v>8079</v>
      </c>
      <c r="B2094" t="s">
        <v>8080</v>
      </c>
      <c r="C2094" t="s">
        <v>8081</v>
      </c>
      <c r="D2094" s="1" t="str">
        <f t="shared" si="206"/>
        <v>21:1191</v>
      </c>
      <c r="E2094" s="1" t="str">
        <f t="shared" si="209"/>
        <v>21:0387</v>
      </c>
      <c r="F2094" t="s">
        <v>8082</v>
      </c>
      <c r="G2094" t="s">
        <v>8083</v>
      </c>
      <c r="I2094">
        <v>66.8324037</v>
      </c>
      <c r="J2094">
        <v>-88.952967200000003</v>
      </c>
      <c r="K2094" s="1" t="str">
        <f t="shared" si="210"/>
        <v>Till</v>
      </c>
      <c r="L2094" s="1" t="str">
        <f t="shared" si="211"/>
        <v>Grain Mount: 0.25 – 0.50 mm (carbon coated)</v>
      </c>
      <c r="M2094">
        <v>1</v>
      </c>
      <c r="AI2094">
        <v>34.936999999999998</v>
      </c>
      <c r="AJ2094">
        <v>30.446000000000002</v>
      </c>
      <c r="AK2094">
        <v>1E-3</v>
      </c>
      <c r="AL2094">
        <v>34.268999999999998</v>
      </c>
      <c r="AM2094">
        <v>0.34300000000000003</v>
      </c>
      <c r="AN2094">
        <v>1E-3</v>
      </c>
      <c r="AO2094">
        <v>3.0000000000000001E-3</v>
      </c>
      <c r="AP2094">
        <v>8.0000000000000002E-3</v>
      </c>
    </row>
    <row r="2095" spans="1:42" x14ac:dyDescent="0.3">
      <c r="A2095" t="s">
        <v>8084</v>
      </c>
      <c r="B2095" t="s">
        <v>8085</v>
      </c>
      <c r="C2095" t="s">
        <v>8086</v>
      </c>
      <c r="D2095" s="1" t="str">
        <f t="shared" si="206"/>
        <v>21:1191</v>
      </c>
      <c r="E2095" s="1" t="str">
        <f t="shared" si="209"/>
        <v>21:0387</v>
      </c>
      <c r="F2095" t="s">
        <v>8082</v>
      </c>
      <c r="G2095" t="s">
        <v>8087</v>
      </c>
      <c r="I2095">
        <v>66.8324037</v>
      </c>
      <c r="J2095">
        <v>-88.952967200000003</v>
      </c>
      <c r="K2095" s="1" t="str">
        <f t="shared" si="210"/>
        <v>Till</v>
      </c>
      <c r="L2095" s="1" t="str">
        <f t="shared" si="211"/>
        <v>Grain Mount: 0.25 – 0.50 mm (carbon coated)</v>
      </c>
      <c r="M2095">
        <v>1</v>
      </c>
      <c r="AI2095">
        <v>35.058999999999997</v>
      </c>
      <c r="AJ2095">
        <v>30.637</v>
      </c>
      <c r="AK2095">
        <v>2E-3</v>
      </c>
      <c r="AL2095">
        <v>34.401000000000003</v>
      </c>
      <c r="AM2095">
        <v>5.3999999999999999E-2</v>
      </c>
      <c r="AN2095">
        <v>1.0999999999999999E-2</v>
      </c>
      <c r="AO2095">
        <v>2.5000000000000001E-2</v>
      </c>
      <c r="AP2095">
        <v>2E-3</v>
      </c>
    </row>
    <row r="2096" spans="1:42" x14ac:dyDescent="0.3">
      <c r="A2096" t="s">
        <v>8088</v>
      </c>
      <c r="B2096" t="s">
        <v>8089</v>
      </c>
      <c r="C2096" t="s">
        <v>8090</v>
      </c>
      <c r="D2096" s="1" t="str">
        <f t="shared" si="206"/>
        <v>21:1191</v>
      </c>
      <c r="E2096" s="1" t="str">
        <f t="shared" si="209"/>
        <v>21:0387</v>
      </c>
      <c r="F2096" t="s">
        <v>8082</v>
      </c>
      <c r="G2096" t="s">
        <v>8091</v>
      </c>
      <c r="I2096">
        <v>66.8324037</v>
      </c>
      <c r="J2096">
        <v>-88.952967200000003</v>
      </c>
      <c r="K2096" s="1" t="str">
        <f t="shared" si="210"/>
        <v>Till</v>
      </c>
      <c r="L2096" s="1" t="str">
        <f t="shared" si="211"/>
        <v>Grain Mount: 0.25 – 0.50 mm (carbon coated)</v>
      </c>
      <c r="M2096">
        <v>1</v>
      </c>
      <c r="AI2096">
        <v>34.959000000000003</v>
      </c>
      <c r="AJ2096">
        <v>30.620999999999999</v>
      </c>
      <c r="AK2096">
        <v>1E-3</v>
      </c>
      <c r="AL2096">
        <v>34.337000000000003</v>
      </c>
      <c r="AM2096">
        <v>5.0000000000000001E-3</v>
      </c>
      <c r="AN2096">
        <v>3.0000000000000001E-3</v>
      </c>
      <c r="AO2096">
        <v>2.8000000000000001E-2</v>
      </c>
      <c r="AP2096">
        <v>1E-3</v>
      </c>
    </row>
    <row r="2097" spans="1:42" x14ac:dyDescent="0.3">
      <c r="A2097" t="s">
        <v>8092</v>
      </c>
      <c r="B2097" t="s">
        <v>8093</v>
      </c>
      <c r="C2097" t="s">
        <v>8094</v>
      </c>
      <c r="D2097" s="1" t="str">
        <f t="shared" si="206"/>
        <v>21:1191</v>
      </c>
      <c r="E2097" s="1" t="str">
        <f t="shared" si="209"/>
        <v>21:0387</v>
      </c>
      <c r="F2097" t="s">
        <v>1659</v>
      </c>
      <c r="G2097" t="s">
        <v>8095</v>
      </c>
      <c r="I2097">
        <v>66.836393799999996</v>
      </c>
      <c r="J2097">
        <v>-88.735301000000007</v>
      </c>
      <c r="K2097" s="1" t="str">
        <f t="shared" ref="K2097:K2128" si="212">HYPERLINK("http://geochem.nrcan.gc.ca/cdogs/content/kwd/kwd020044_e.htm", "Till")</f>
        <v>Till</v>
      </c>
      <c r="L2097" s="1" t="str">
        <f t="shared" si="211"/>
        <v>Grain Mount: 0.25 – 0.50 mm (carbon coated)</v>
      </c>
      <c r="M2097">
        <v>1</v>
      </c>
      <c r="AI2097">
        <v>34.831000000000003</v>
      </c>
      <c r="AJ2097">
        <v>30.678999999999998</v>
      </c>
      <c r="AK2097">
        <v>4.0000000000000001E-3</v>
      </c>
      <c r="AL2097">
        <v>34.402999999999999</v>
      </c>
      <c r="AM2097">
        <v>1E-3</v>
      </c>
      <c r="AN2097">
        <v>3.4000000000000002E-2</v>
      </c>
      <c r="AO2097">
        <v>1.0999999999999999E-2</v>
      </c>
      <c r="AP2097">
        <v>4.0000000000000001E-3</v>
      </c>
    </row>
    <row r="2098" spans="1:42" x14ac:dyDescent="0.3">
      <c r="A2098" t="s">
        <v>8096</v>
      </c>
      <c r="B2098" t="s">
        <v>8097</v>
      </c>
      <c r="C2098" t="s">
        <v>8098</v>
      </c>
      <c r="D2098" s="1" t="str">
        <f t="shared" si="206"/>
        <v>21:1191</v>
      </c>
      <c r="E2098" s="1" t="str">
        <f t="shared" si="209"/>
        <v>21:0387</v>
      </c>
      <c r="F2098" t="s">
        <v>1659</v>
      </c>
      <c r="G2098" t="s">
        <v>8099</v>
      </c>
      <c r="I2098">
        <v>66.836393799999996</v>
      </c>
      <c r="J2098">
        <v>-88.735301000000007</v>
      </c>
      <c r="K2098" s="1" t="str">
        <f t="shared" si="212"/>
        <v>Till</v>
      </c>
      <c r="L2098" s="1" t="str">
        <f t="shared" si="211"/>
        <v>Grain Mount: 0.25 – 0.50 mm (carbon coated)</v>
      </c>
      <c r="M2098">
        <v>1</v>
      </c>
      <c r="AI2098">
        <v>34.828000000000003</v>
      </c>
      <c r="AJ2098">
        <v>30.661000000000001</v>
      </c>
      <c r="AK2098">
        <v>1E-3</v>
      </c>
      <c r="AL2098">
        <v>34.332000000000001</v>
      </c>
      <c r="AM2098">
        <v>7.0000000000000001E-3</v>
      </c>
      <c r="AN2098">
        <v>2E-3</v>
      </c>
      <c r="AO2098">
        <v>1.7999999999999999E-2</v>
      </c>
      <c r="AP2098">
        <v>8.0000000000000002E-3</v>
      </c>
    </row>
    <row r="2099" spans="1:42" x14ac:dyDescent="0.3">
      <c r="A2099" t="s">
        <v>8100</v>
      </c>
      <c r="B2099" t="s">
        <v>8101</v>
      </c>
      <c r="C2099" t="s">
        <v>8102</v>
      </c>
      <c r="D2099" s="1" t="str">
        <f t="shared" ref="D2099:D2162" si="213">HYPERLINK("http://geochem.nrcan.gc.ca/cdogs/content/bdl/bdl211191_e.htm", "21:1191")</f>
        <v>21:1191</v>
      </c>
      <c r="E2099" s="1" t="str">
        <f t="shared" si="209"/>
        <v>21:0387</v>
      </c>
      <c r="F2099" t="s">
        <v>1659</v>
      </c>
      <c r="G2099" t="s">
        <v>8103</v>
      </c>
      <c r="I2099">
        <v>66.836393799999996</v>
      </c>
      <c r="J2099">
        <v>-88.735301000000007</v>
      </c>
      <c r="K2099" s="1" t="str">
        <f t="shared" si="212"/>
        <v>Till</v>
      </c>
      <c r="L2099" s="1" t="str">
        <f t="shared" si="211"/>
        <v>Grain Mount: 0.25 – 0.50 mm (carbon coated)</v>
      </c>
      <c r="M2099">
        <v>1</v>
      </c>
      <c r="AI2099">
        <v>35</v>
      </c>
      <c r="AJ2099">
        <v>30.395</v>
      </c>
      <c r="AK2099">
        <v>1E-3</v>
      </c>
      <c r="AL2099">
        <v>34.447000000000003</v>
      </c>
      <c r="AM2099">
        <v>0.01</v>
      </c>
      <c r="AN2099">
        <v>3.2000000000000001E-2</v>
      </c>
      <c r="AO2099">
        <v>1.2E-2</v>
      </c>
      <c r="AP2099">
        <v>1.0999999999999999E-2</v>
      </c>
    </row>
    <row r="2100" spans="1:42" x14ac:dyDescent="0.3">
      <c r="A2100" t="s">
        <v>8104</v>
      </c>
      <c r="B2100" t="s">
        <v>8105</v>
      </c>
      <c r="C2100" t="s">
        <v>8106</v>
      </c>
      <c r="D2100" s="1" t="str">
        <f t="shared" si="213"/>
        <v>21:1191</v>
      </c>
      <c r="E2100" s="1" t="str">
        <f t="shared" si="209"/>
        <v>21:0387</v>
      </c>
      <c r="F2100" t="s">
        <v>1659</v>
      </c>
      <c r="G2100" t="s">
        <v>8107</v>
      </c>
      <c r="I2100">
        <v>66.836393799999996</v>
      </c>
      <c r="J2100">
        <v>-88.735301000000007</v>
      </c>
      <c r="K2100" s="1" t="str">
        <f t="shared" si="212"/>
        <v>Till</v>
      </c>
      <c r="L2100" s="1" t="str">
        <f>HYPERLINK("http://geochem.nrcan.gc.ca/cdogs/content/kwd/kwd080108_e.htm", "Grain Mount: 0.50 – 1.00 mm (carbon coated)")</f>
        <v>Grain Mount: 0.50 – 1.00 mm (carbon coated)</v>
      </c>
      <c r="M2100">
        <v>1</v>
      </c>
      <c r="AI2100">
        <v>35.274000000000001</v>
      </c>
      <c r="AJ2100">
        <v>30.198</v>
      </c>
      <c r="AK2100">
        <v>2E-3</v>
      </c>
      <c r="AL2100">
        <v>34.127000000000002</v>
      </c>
      <c r="AM2100">
        <v>1E-3</v>
      </c>
      <c r="AN2100">
        <v>1.9E-2</v>
      </c>
      <c r="AO2100">
        <v>2.4E-2</v>
      </c>
      <c r="AP2100">
        <v>1E-3</v>
      </c>
    </row>
    <row r="2101" spans="1:42" x14ac:dyDescent="0.3">
      <c r="A2101" t="s">
        <v>8108</v>
      </c>
      <c r="B2101" t="s">
        <v>8109</v>
      </c>
      <c r="C2101" t="s">
        <v>8110</v>
      </c>
      <c r="D2101" s="1" t="str">
        <f t="shared" si="213"/>
        <v>21:1191</v>
      </c>
      <c r="E2101" s="1" t="str">
        <f t="shared" si="209"/>
        <v>21:0387</v>
      </c>
      <c r="F2101" t="s">
        <v>1668</v>
      </c>
      <c r="G2101" t="s">
        <v>8111</v>
      </c>
      <c r="I2101">
        <v>66.837744000000001</v>
      </c>
      <c r="J2101">
        <v>-88.485306800000004</v>
      </c>
      <c r="K2101" s="1" t="str">
        <f t="shared" si="212"/>
        <v>Till</v>
      </c>
      <c r="L2101" s="1" t="str">
        <f t="shared" ref="L2101:L2141" si="214">HYPERLINK("http://geochem.nrcan.gc.ca/cdogs/content/kwd/kwd080107_e.htm", "Grain Mount: 0.25 – 0.50 mm (carbon coated)")</f>
        <v>Grain Mount: 0.25 – 0.50 mm (carbon coated)</v>
      </c>
      <c r="M2101">
        <v>1</v>
      </c>
      <c r="AI2101">
        <v>34.905000000000001</v>
      </c>
      <c r="AJ2101">
        <v>30.645</v>
      </c>
      <c r="AK2101">
        <v>1E-3</v>
      </c>
      <c r="AL2101">
        <v>34.658000000000001</v>
      </c>
      <c r="AM2101">
        <v>8.9999999999999993E-3</v>
      </c>
      <c r="AN2101">
        <v>1.4999999999999999E-2</v>
      </c>
      <c r="AO2101">
        <v>1E-3</v>
      </c>
      <c r="AP2101">
        <v>1E-3</v>
      </c>
    </row>
    <row r="2102" spans="1:42" x14ac:dyDescent="0.3">
      <c r="A2102" t="s">
        <v>8112</v>
      </c>
      <c r="B2102" t="s">
        <v>8113</v>
      </c>
      <c r="C2102" t="s">
        <v>8114</v>
      </c>
      <c r="D2102" s="1" t="str">
        <f t="shared" si="213"/>
        <v>21:1191</v>
      </c>
      <c r="E2102" s="1" t="str">
        <f t="shared" si="209"/>
        <v>21:0387</v>
      </c>
      <c r="F2102" t="s">
        <v>1668</v>
      </c>
      <c r="G2102" t="s">
        <v>8115</v>
      </c>
      <c r="I2102">
        <v>66.837744000000001</v>
      </c>
      <c r="J2102">
        <v>-88.485306800000004</v>
      </c>
      <c r="K2102" s="1" t="str">
        <f t="shared" si="212"/>
        <v>Till</v>
      </c>
      <c r="L2102" s="1" t="str">
        <f t="shared" si="214"/>
        <v>Grain Mount: 0.25 – 0.50 mm (carbon coated)</v>
      </c>
      <c r="M2102">
        <v>1</v>
      </c>
      <c r="AI2102">
        <v>35.113</v>
      </c>
      <c r="AJ2102">
        <v>30.67</v>
      </c>
      <c r="AK2102">
        <v>1E-3</v>
      </c>
      <c r="AL2102">
        <v>34.47</v>
      </c>
      <c r="AM2102">
        <v>1E-3</v>
      </c>
      <c r="AN2102">
        <v>3.0000000000000001E-3</v>
      </c>
      <c r="AO2102">
        <v>1.4E-2</v>
      </c>
      <c r="AP2102">
        <v>3.0000000000000001E-3</v>
      </c>
    </row>
    <row r="2103" spans="1:42" x14ac:dyDescent="0.3">
      <c r="A2103" t="s">
        <v>8116</v>
      </c>
      <c r="B2103" t="s">
        <v>8117</v>
      </c>
      <c r="C2103" t="s">
        <v>8118</v>
      </c>
      <c r="D2103" s="1" t="str">
        <f t="shared" si="213"/>
        <v>21:1191</v>
      </c>
      <c r="E2103" s="1" t="str">
        <f t="shared" si="209"/>
        <v>21:0387</v>
      </c>
      <c r="F2103" t="s">
        <v>1668</v>
      </c>
      <c r="G2103" t="s">
        <v>8119</v>
      </c>
      <c r="I2103">
        <v>66.837744000000001</v>
      </c>
      <c r="J2103">
        <v>-88.485306800000004</v>
      </c>
      <c r="K2103" s="1" t="str">
        <f t="shared" si="212"/>
        <v>Till</v>
      </c>
      <c r="L2103" s="1" t="str">
        <f t="shared" si="214"/>
        <v>Grain Mount: 0.25 – 0.50 mm (carbon coated)</v>
      </c>
      <c r="M2103">
        <v>1</v>
      </c>
      <c r="AI2103">
        <v>34.997</v>
      </c>
      <c r="AJ2103">
        <v>30.475999999999999</v>
      </c>
      <c r="AK2103">
        <v>3.0000000000000001E-3</v>
      </c>
      <c r="AL2103">
        <v>34.415999999999997</v>
      </c>
      <c r="AM2103">
        <v>1E-3</v>
      </c>
      <c r="AN2103">
        <v>1.7999999999999999E-2</v>
      </c>
      <c r="AO2103">
        <v>2.5999999999999999E-2</v>
      </c>
      <c r="AP2103">
        <v>2E-3</v>
      </c>
    </row>
    <row r="2104" spans="1:42" x14ac:dyDescent="0.3">
      <c r="A2104" t="s">
        <v>8120</v>
      </c>
      <c r="B2104" t="s">
        <v>8121</v>
      </c>
      <c r="C2104" t="s">
        <v>8122</v>
      </c>
      <c r="D2104" s="1" t="str">
        <f t="shared" si="213"/>
        <v>21:1191</v>
      </c>
      <c r="E2104" s="1" t="str">
        <f t="shared" si="209"/>
        <v>21:0387</v>
      </c>
      <c r="F2104" t="s">
        <v>1668</v>
      </c>
      <c r="G2104" t="s">
        <v>8123</v>
      </c>
      <c r="I2104">
        <v>66.837744000000001</v>
      </c>
      <c r="J2104">
        <v>-88.485306800000004</v>
      </c>
      <c r="K2104" s="1" t="str">
        <f t="shared" si="212"/>
        <v>Till</v>
      </c>
      <c r="L2104" s="1" t="str">
        <f t="shared" si="214"/>
        <v>Grain Mount: 0.25 – 0.50 mm (carbon coated)</v>
      </c>
      <c r="M2104">
        <v>1</v>
      </c>
      <c r="AI2104">
        <v>35.067999999999998</v>
      </c>
      <c r="AJ2104">
        <v>30.675999999999998</v>
      </c>
      <c r="AK2104">
        <v>8.0000000000000002E-3</v>
      </c>
      <c r="AL2104">
        <v>34.557000000000002</v>
      </c>
      <c r="AM2104">
        <v>1E-3</v>
      </c>
      <c r="AN2104">
        <v>6.0000000000000001E-3</v>
      </c>
      <c r="AO2104">
        <v>1E-3</v>
      </c>
      <c r="AP2104">
        <v>1E-3</v>
      </c>
    </row>
    <row r="2105" spans="1:42" x14ac:dyDescent="0.3">
      <c r="A2105" t="s">
        <v>8124</v>
      </c>
      <c r="B2105" t="s">
        <v>8125</v>
      </c>
      <c r="C2105" t="s">
        <v>8126</v>
      </c>
      <c r="D2105" s="1" t="str">
        <f t="shared" si="213"/>
        <v>21:1191</v>
      </c>
      <c r="E2105" s="1" t="str">
        <f t="shared" si="209"/>
        <v>21:0387</v>
      </c>
      <c r="F2105" t="s">
        <v>1668</v>
      </c>
      <c r="G2105" t="s">
        <v>8127</v>
      </c>
      <c r="I2105">
        <v>66.837744000000001</v>
      </c>
      <c r="J2105">
        <v>-88.485306800000004</v>
      </c>
      <c r="K2105" s="1" t="str">
        <f t="shared" si="212"/>
        <v>Till</v>
      </c>
      <c r="L2105" s="1" t="str">
        <f t="shared" si="214"/>
        <v>Grain Mount: 0.25 – 0.50 mm (carbon coated)</v>
      </c>
      <c r="M2105">
        <v>1</v>
      </c>
      <c r="AI2105">
        <v>35.005000000000003</v>
      </c>
      <c r="AJ2105">
        <v>30.315000000000001</v>
      </c>
      <c r="AK2105">
        <v>7.0000000000000001E-3</v>
      </c>
      <c r="AL2105">
        <v>34.515999999999998</v>
      </c>
      <c r="AM2105">
        <v>8.9999999999999993E-3</v>
      </c>
      <c r="AN2105">
        <v>2.1999999999999999E-2</v>
      </c>
      <c r="AO2105">
        <v>1.2999999999999999E-2</v>
      </c>
      <c r="AP2105">
        <v>1E-3</v>
      </c>
    </row>
    <row r="2106" spans="1:42" x14ac:dyDescent="0.3">
      <c r="A2106" t="s">
        <v>8128</v>
      </c>
      <c r="B2106" t="s">
        <v>8129</v>
      </c>
      <c r="C2106" t="s">
        <v>8130</v>
      </c>
      <c r="D2106" s="1" t="str">
        <f t="shared" si="213"/>
        <v>21:1191</v>
      </c>
      <c r="E2106" s="1" t="str">
        <f t="shared" si="209"/>
        <v>21:0387</v>
      </c>
      <c r="F2106" t="s">
        <v>1673</v>
      </c>
      <c r="G2106" t="s">
        <v>8131</v>
      </c>
      <c r="I2106">
        <v>66.926231099999995</v>
      </c>
      <c r="J2106">
        <v>-88.418631700000006</v>
      </c>
      <c r="K2106" s="1" t="str">
        <f t="shared" si="212"/>
        <v>Till</v>
      </c>
      <c r="L2106" s="1" t="str">
        <f t="shared" si="214"/>
        <v>Grain Mount: 0.25 – 0.50 mm (carbon coated)</v>
      </c>
      <c r="M2106">
        <v>1</v>
      </c>
      <c r="AI2106">
        <v>35.006</v>
      </c>
      <c r="AJ2106">
        <v>30.620999999999999</v>
      </c>
      <c r="AK2106">
        <v>1E-3</v>
      </c>
      <c r="AL2106">
        <v>34.515999999999998</v>
      </c>
      <c r="AM2106">
        <v>0.41099999999999998</v>
      </c>
      <c r="AN2106">
        <v>1E-3</v>
      </c>
      <c r="AO2106">
        <v>1E-3</v>
      </c>
      <c r="AP2106">
        <v>1E-3</v>
      </c>
    </row>
    <row r="2107" spans="1:42" x14ac:dyDescent="0.3">
      <c r="A2107" t="s">
        <v>8132</v>
      </c>
      <c r="B2107" t="s">
        <v>8133</v>
      </c>
      <c r="C2107" t="s">
        <v>8134</v>
      </c>
      <c r="D2107" s="1" t="str">
        <f t="shared" si="213"/>
        <v>21:1191</v>
      </c>
      <c r="E2107" s="1" t="str">
        <f t="shared" si="209"/>
        <v>21:0387</v>
      </c>
      <c r="F2107" t="s">
        <v>1673</v>
      </c>
      <c r="G2107" t="s">
        <v>8135</v>
      </c>
      <c r="I2107">
        <v>66.926231099999995</v>
      </c>
      <c r="J2107">
        <v>-88.418631700000006</v>
      </c>
      <c r="K2107" s="1" t="str">
        <f t="shared" si="212"/>
        <v>Till</v>
      </c>
      <c r="L2107" s="1" t="str">
        <f t="shared" si="214"/>
        <v>Grain Mount: 0.25 – 0.50 mm (carbon coated)</v>
      </c>
      <c r="M2107">
        <v>1</v>
      </c>
      <c r="AI2107">
        <v>35.091000000000001</v>
      </c>
      <c r="AJ2107">
        <v>30.492999999999999</v>
      </c>
      <c r="AK2107">
        <v>6.0000000000000001E-3</v>
      </c>
      <c r="AL2107">
        <v>34.460999999999999</v>
      </c>
      <c r="AM2107">
        <v>1E-3</v>
      </c>
      <c r="AN2107">
        <v>1E-3</v>
      </c>
      <c r="AO2107">
        <v>0.02</v>
      </c>
      <c r="AP2107">
        <v>1E-3</v>
      </c>
    </row>
    <row r="2108" spans="1:42" x14ac:dyDescent="0.3">
      <c r="A2108" t="s">
        <v>8136</v>
      </c>
      <c r="B2108" t="s">
        <v>8137</v>
      </c>
      <c r="C2108" t="s">
        <v>8138</v>
      </c>
      <c r="D2108" s="1" t="str">
        <f t="shared" si="213"/>
        <v>21:1191</v>
      </c>
      <c r="E2108" s="1" t="str">
        <f t="shared" si="209"/>
        <v>21:0387</v>
      </c>
      <c r="F2108" t="s">
        <v>1694</v>
      </c>
      <c r="G2108" t="s">
        <v>8139</v>
      </c>
      <c r="I2108">
        <v>66.966739399999994</v>
      </c>
      <c r="J2108">
        <v>-88.638048100000006</v>
      </c>
      <c r="K2108" s="1" t="str">
        <f t="shared" si="212"/>
        <v>Till</v>
      </c>
      <c r="L2108" s="1" t="str">
        <f t="shared" si="214"/>
        <v>Grain Mount: 0.25 – 0.50 mm (carbon coated)</v>
      </c>
      <c r="M2108">
        <v>1</v>
      </c>
      <c r="AI2108">
        <v>35.01</v>
      </c>
      <c r="AJ2108">
        <v>30.602</v>
      </c>
      <c r="AK2108">
        <v>3.0000000000000001E-3</v>
      </c>
      <c r="AL2108">
        <v>34.665999999999997</v>
      </c>
      <c r="AM2108">
        <v>1E-3</v>
      </c>
      <c r="AN2108">
        <v>1.2E-2</v>
      </c>
      <c r="AO2108">
        <v>3.5999999999999997E-2</v>
      </c>
      <c r="AP2108">
        <v>1E-3</v>
      </c>
    </row>
    <row r="2109" spans="1:42" x14ac:dyDescent="0.3">
      <c r="A2109" t="s">
        <v>8140</v>
      </c>
      <c r="B2109" t="s">
        <v>8141</v>
      </c>
      <c r="C2109" t="s">
        <v>8142</v>
      </c>
      <c r="D2109" s="1" t="str">
        <f t="shared" si="213"/>
        <v>21:1191</v>
      </c>
      <c r="E2109" s="1" t="str">
        <f t="shared" si="209"/>
        <v>21:0387</v>
      </c>
      <c r="F2109" t="s">
        <v>1694</v>
      </c>
      <c r="G2109" t="s">
        <v>8143</v>
      </c>
      <c r="I2109">
        <v>66.966739399999994</v>
      </c>
      <c r="J2109">
        <v>-88.638048100000006</v>
      </c>
      <c r="K2109" s="1" t="str">
        <f t="shared" si="212"/>
        <v>Till</v>
      </c>
      <c r="L2109" s="1" t="str">
        <f t="shared" si="214"/>
        <v>Grain Mount: 0.25 – 0.50 mm (carbon coated)</v>
      </c>
      <c r="M2109">
        <v>1</v>
      </c>
      <c r="AI2109">
        <v>34.984000000000002</v>
      </c>
      <c r="AJ2109">
        <v>30.687000000000001</v>
      </c>
      <c r="AK2109">
        <v>8.0000000000000002E-3</v>
      </c>
      <c r="AL2109">
        <v>34.323</v>
      </c>
      <c r="AM2109">
        <v>1.0999999999999999E-2</v>
      </c>
      <c r="AN2109">
        <v>3.0000000000000001E-3</v>
      </c>
      <c r="AO2109">
        <v>8.9999999999999993E-3</v>
      </c>
      <c r="AP2109">
        <v>4.0000000000000001E-3</v>
      </c>
    </row>
    <row r="2110" spans="1:42" x14ac:dyDescent="0.3">
      <c r="A2110" t="s">
        <v>8144</v>
      </c>
      <c r="B2110" t="s">
        <v>8145</v>
      </c>
      <c r="C2110" t="s">
        <v>8146</v>
      </c>
      <c r="D2110" s="1" t="str">
        <f t="shared" si="213"/>
        <v>21:1191</v>
      </c>
      <c r="E2110" s="1" t="str">
        <f t="shared" si="209"/>
        <v>21:0387</v>
      </c>
      <c r="F2110" t="s">
        <v>1699</v>
      </c>
      <c r="G2110" t="s">
        <v>8147</v>
      </c>
      <c r="I2110">
        <v>66.910741900000005</v>
      </c>
      <c r="J2110">
        <v>-88.209964799999995</v>
      </c>
      <c r="K2110" s="1" t="str">
        <f t="shared" si="212"/>
        <v>Till</v>
      </c>
      <c r="L2110" s="1" t="str">
        <f t="shared" si="214"/>
        <v>Grain Mount: 0.25 – 0.50 mm (carbon coated)</v>
      </c>
      <c r="M2110">
        <v>1</v>
      </c>
      <c r="AI2110">
        <v>34.936</v>
      </c>
      <c r="AJ2110">
        <v>30.652999999999999</v>
      </c>
      <c r="AK2110">
        <v>1E-3</v>
      </c>
      <c r="AL2110">
        <v>34.514000000000003</v>
      </c>
      <c r="AM2110">
        <v>1.6E-2</v>
      </c>
      <c r="AN2110">
        <v>8.9999999999999993E-3</v>
      </c>
      <c r="AO2110">
        <v>1.6E-2</v>
      </c>
      <c r="AP2110">
        <v>1E-3</v>
      </c>
    </row>
    <row r="2111" spans="1:42" x14ac:dyDescent="0.3">
      <c r="A2111" t="s">
        <v>8148</v>
      </c>
      <c r="B2111" t="s">
        <v>8149</v>
      </c>
      <c r="C2111" t="s">
        <v>8150</v>
      </c>
      <c r="D2111" s="1" t="str">
        <f t="shared" si="213"/>
        <v>21:1191</v>
      </c>
      <c r="E2111" s="1" t="str">
        <f t="shared" si="209"/>
        <v>21:0387</v>
      </c>
      <c r="F2111" t="s">
        <v>1699</v>
      </c>
      <c r="G2111" t="s">
        <v>8151</v>
      </c>
      <c r="I2111">
        <v>66.910741900000005</v>
      </c>
      <c r="J2111">
        <v>-88.209964799999995</v>
      </c>
      <c r="K2111" s="1" t="str">
        <f t="shared" si="212"/>
        <v>Till</v>
      </c>
      <c r="L2111" s="1" t="str">
        <f t="shared" si="214"/>
        <v>Grain Mount: 0.25 – 0.50 mm (carbon coated)</v>
      </c>
      <c r="M2111">
        <v>1</v>
      </c>
      <c r="AI2111">
        <v>34.945</v>
      </c>
      <c r="AJ2111">
        <v>30.548999999999999</v>
      </c>
      <c r="AK2111">
        <v>1E-3</v>
      </c>
      <c r="AL2111">
        <v>34.658999999999999</v>
      </c>
      <c r="AM2111">
        <v>1E-3</v>
      </c>
      <c r="AN2111">
        <v>5.0000000000000001E-3</v>
      </c>
      <c r="AO2111">
        <v>4.2000000000000003E-2</v>
      </c>
      <c r="AP2111">
        <v>3.0000000000000001E-3</v>
      </c>
    </row>
    <row r="2112" spans="1:42" x14ac:dyDescent="0.3">
      <c r="A2112" t="s">
        <v>8152</v>
      </c>
      <c r="B2112" t="s">
        <v>8153</v>
      </c>
      <c r="C2112" t="s">
        <v>8154</v>
      </c>
      <c r="D2112" s="1" t="str">
        <f t="shared" si="213"/>
        <v>21:1191</v>
      </c>
      <c r="E2112" s="1" t="str">
        <f t="shared" si="209"/>
        <v>21:0387</v>
      </c>
      <c r="F2112" t="s">
        <v>1699</v>
      </c>
      <c r="G2112" t="s">
        <v>8155</v>
      </c>
      <c r="I2112">
        <v>66.910741900000005</v>
      </c>
      <c r="J2112">
        <v>-88.209964799999995</v>
      </c>
      <c r="K2112" s="1" t="str">
        <f t="shared" si="212"/>
        <v>Till</v>
      </c>
      <c r="L2112" s="1" t="str">
        <f t="shared" si="214"/>
        <v>Grain Mount: 0.25 – 0.50 mm (carbon coated)</v>
      </c>
      <c r="M2112">
        <v>1</v>
      </c>
      <c r="AI2112">
        <v>34.896000000000001</v>
      </c>
      <c r="AJ2112">
        <v>30.414999999999999</v>
      </c>
      <c r="AK2112">
        <v>1E-3</v>
      </c>
      <c r="AL2112">
        <v>34.844999999999999</v>
      </c>
      <c r="AM2112">
        <v>1E-3</v>
      </c>
      <c r="AN2112">
        <v>1.2999999999999999E-2</v>
      </c>
      <c r="AO2112">
        <v>2E-3</v>
      </c>
      <c r="AP2112">
        <v>1E-3</v>
      </c>
    </row>
    <row r="2113" spans="1:42" x14ac:dyDescent="0.3">
      <c r="A2113" t="s">
        <v>8156</v>
      </c>
      <c r="B2113" t="s">
        <v>8157</v>
      </c>
      <c r="C2113" t="s">
        <v>8158</v>
      </c>
      <c r="D2113" s="1" t="str">
        <f t="shared" si="213"/>
        <v>21:1191</v>
      </c>
      <c r="E2113" s="1" t="str">
        <f t="shared" si="209"/>
        <v>21:0387</v>
      </c>
      <c r="F2113" t="s">
        <v>1724</v>
      </c>
      <c r="G2113" t="s">
        <v>8159</v>
      </c>
      <c r="I2113">
        <v>66.870253700000006</v>
      </c>
      <c r="J2113">
        <v>-87.862986399999997</v>
      </c>
      <c r="K2113" s="1" t="str">
        <f t="shared" si="212"/>
        <v>Till</v>
      </c>
      <c r="L2113" s="1" t="str">
        <f t="shared" si="214"/>
        <v>Grain Mount: 0.25 – 0.50 mm (carbon coated)</v>
      </c>
      <c r="M2113">
        <v>1</v>
      </c>
      <c r="AI2113">
        <v>35.412999999999997</v>
      </c>
      <c r="AJ2113">
        <v>30.803000000000001</v>
      </c>
      <c r="AK2113">
        <v>1E-3</v>
      </c>
      <c r="AL2113">
        <v>34.328000000000003</v>
      </c>
      <c r="AM2113">
        <v>4.2999999999999997E-2</v>
      </c>
      <c r="AN2113">
        <v>1E-3</v>
      </c>
      <c r="AO2113">
        <v>3.2000000000000001E-2</v>
      </c>
      <c r="AP2113">
        <v>8.9999999999999993E-3</v>
      </c>
    </row>
    <row r="2114" spans="1:42" x14ac:dyDescent="0.3">
      <c r="A2114" t="s">
        <v>8160</v>
      </c>
      <c r="B2114" t="s">
        <v>8161</v>
      </c>
      <c r="C2114" t="s">
        <v>8162</v>
      </c>
      <c r="D2114" s="1" t="str">
        <f t="shared" si="213"/>
        <v>21:1191</v>
      </c>
      <c r="E2114" s="1" t="str">
        <f t="shared" si="209"/>
        <v>21:0387</v>
      </c>
      <c r="F2114" t="s">
        <v>1724</v>
      </c>
      <c r="G2114" t="s">
        <v>8163</v>
      </c>
      <c r="I2114">
        <v>66.870253700000006</v>
      </c>
      <c r="J2114">
        <v>-87.862986399999997</v>
      </c>
      <c r="K2114" s="1" t="str">
        <f t="shared" si="212"/>
        <v>Till</v>
      </c>
      <c r="L2114" s="1" t="str">
        <f t="shared" si="214"/>
        <v>Grain Mount: 0.25 – 0.50 mm (carbon coated)</v>
      </c>
      <c r="M2114">
        <v>1</v>
      </c>
      <c r="AI2114">
        <v>34.945</v>
      </c>
      <c r="AJ2114">
        <v>30.648</v>
      </c>
      <c r="AK2114">
        <v>1E-3</v>
      </c>
      <c r="AL2114">
        <v>34.360999999999997</v>
      </c>
      <c r="AM2114">
        <v>8.0000000000000002E-3</v>
      </c>
      <c r="AN2114">
        <v>5.0000000000000001E-3</v>
      </c>
      <c r="AO2114">
        <v>1.4E-2</v>
      </c>
      <c r="AP2114">
        <v>1E-3</v>
      </c>
    </row>
    <row r="2115" spans="1:42" x14ac:dyDescent="0.3">
      <c r="A2115" t="s">
        <v>8164</v>
      </c>
      <c r="B2115" t="s">
        <v>8165</v>
      </c>
      <c r="C2115" t="s">
        <v>8166</v>
      </c>
      <c r="D2115" s="1" t="str">
        <f t="shared" si="213"/>
        <v>21:1191</v>
      </c>
      <c r="E2115" s="1" t="str">
        <f t="shared" si="209"/>
        <v>21:0387</v>
      </c>
      <c r="F2115" t="s">
        <v>1724</v>
      </c>
      <c r="G2115" t="s">
        <v>8167</v>
      </c>
      <c r="I2115">
        <v>66.870253700000006</v>
      </c>
      <c r="J2115">
        <v>-87.862986399999997</v>
      </c>
      <c r="K2115" s="1" t="str">
        <f t="shared" si="212"/>
        <v>Till</v>
      </c>
      <c r="L2115" s="1" t="str">
        <f t="shared" si="214"/>
        <v>Grain Mount: 0.25 – 0.50 mm (carbon coated)</v>
      </c>
      <c r="M2115">
        <v>1</v>
      </c>
      <c r="AI2115">
        <v>35.093000000000004</v>
      </c>
      <c r="AJ2115">
        <v>30.681000000000001</v>
      </c>
      <c r="AK2115">
        <v>7.0000000000000001E-3</v>
      </c>
      <c r="AL2115">
        <v>34.362000000000002</v>
      </c>
      <c r="AM2115">
        <v>2.1000000000000001E-2</v>
      </c>
      <c r="AN2115">
        <v>2E-3</v>
      </c>
      <c r="AO2115">
        <v>7.0000000000000001E-3</v>
      </c>
      <c r="AP2115">
        <v>1E-3</v>
      </c>
    </row>
    <row r="2116" spans="1:42" x14ac:dyDescent="0.3">
      <c r="A2116" t="s">
        <v>8168</v>
      </c>
      <c r="B2116" t="s">
        <v>8169</v>
      </c>
      <c r="C2116" t="s">
        <v>8170</v>
      </c>
      <c r="D2116" s="1" t="str">
        <f t="shared" si="213"/>
        <v>21:1191</v>
      </c>
      <c r="E2116" s="1" t="str">
        <f t="shared" si="209"/>
        <v>21:0387</v>
      </c>
      <c r="F2116" t="s">
        <v>1724</v>
      </c>
      <c r="G2116" t="s">
        <v>8171</v>
      </c>
      <c r="I2116">
        <v>66.870253700000006</v>
      </c>
      <c r="J2116">
        <v>-87.862986399999997</v>
      </c>
      <c r="K2116" s="1" t="str">
        <f t="shared" si="212"/>
        <v>Till</v>
      </c>
      <c r="L2116" s="1" t="str">
        <f t="shared" si="214"/>
        <v>Grain Mount: 0.25 – 0.50 mm (carbon coated)</v>
      </c>
      <c r="M2116">
        <v>1</v>
      </c>
      <c r="AI2116">
        <v>35.046999999999997</v>
      </c>
      <c r="AJ2116">
        <v>30.616</v>
      </c>
      <c r="AK2116">
        <v>3.0000000000000001E-3</v>
      </c>
      <c r="AL2116">
        <v>34.392000000000003</v>
      </c>
      <c r="AM2116">
        <v>1E-3</v>
      </c>
      <c r="AN2116">
        <v>5.0000000000000001E-3</v>
      </c>
      <c r="AO2116">
        <v>2.1999999999999999E-2</v>
      </c>
      <c r="AP2116">
        <v>6.0000000000000001E-3</v>
      </c>
    </row>
    <row r="2117" spans="1:42" x14ac:dyDescent="0.3">
      <c r="A2117" t="s">
        <v>8172</v>
      </c>
      <c r="B2117" t="s">
        <v>8173</v>
      </c>
      <c r="C2117" t="s">
        <v>8174</v>
      </c>
      <c r="D2117" s="1" t="str">
        <f t="shared" si="213"/>
        <v>21:1191</v>
      </c>
      <c r="E2117" s="1" t="str">
        <f t="shared" si="209"/>
        <v>21:0387</v>
      </c>
      <c r="F2117" t="s">
        <v>1737</v>
      </c>
      <c r="G2117" t="s">
        <v>8175</v>
      </c>
      <c r="I2117">
        <v>66.851174099999994</v>
      </c>
      <c r="J2117">
        <v>-88.076532700000001</v>
      </c>
      <c r="K2117" s="1" t="str">
        <f t="shared" si="212"/>
        <v>Till</v>
      </c>
      <c r="L2117" s="1" t="str">
        <f t="shared" si="214"/>
        <v>Grain Mount: 0.25 – 0.50 mm (carbon coated)</v>
      </c>
      <c r="M2117">
        <v>1</v>
      </c>
      <c r="AI2117">
        <v>35.002000000000002</v>
      </c>
      <c r="AJ2117">
        <v>30.556999999999999</v>
      </c>
      <c r="AK2117">
        <v>1E-3</v>
      </c>
      <c r="AL2117">
        <v>34.381999999999998</v>
      </c>
      <c r="AM2117">
        <v>1E-3</v>
      </c>
      <c r="AN2117">
        <v>3.3000000000000002E-2</v>
      </c>
      <c r="AO2117">
        <v>4.5999999999999999E-2</v>
      </c>
      <c r="AP2117">
        <v>0.01</v>
      </c>
    </row>
    <row r="2118" spans="1:42" x14ac:dyDescent="0.3">
      <c r="A2118" t="s">
        <v>8176</v>
      </c>
      <c r="B2118" t="s">
        <v>8177</v>
      </c>
      <c r="C2118" t="s">
        <v>8178</v>
      </c>
      <c r="D2118" s="1" t="str">
        <f t="shared" si="213"/>
        <v>21:1191</v>
      </c>
      <c r="E2118" s="1" t="str">
        <f t="shared" si="209"/>
        <v>21:0387</v>
      </c>
      <c r="F2118" t="s">
        <v>1750</v>
      </c>
      <c r="G2118" t="s">
        <v>8179</v>
      </c>
      <c r="I2118">
        <v>66.724918400000007</v>
      </c>
      <c r="J2118">
        <v>-88.056782900000002</v>
      </c>
      <c r="K2118" s="1" t="str">
        <f t="shared" si="212"/>
        <v>Till</v>
      </c>
      <c r="L2118" s="1" t="str">
        <f t="shared" si="214"/>
        <v>Grain Mount: 0.25 – 0.50 mm (carbon coated)</v>
      </c>
      <c r="M2118">
        <v>1</v>
      </c>
      <c r="AI2118">
        <v>34.787999999999997</v>
      </c>
      <c r="AJ2118">
        <v>30.623999999999999</v>
      </c>
      <c r="AK2118">
        <v>3.0000000000000001E-3</v>
      </c>
      <c r="AL2118">
        <v>34.409999999999997</v>
      </c>
      <c r="AM2118">
        <v>1.4E-2</v>
      </c>
      <c r="AN2118">
        <v>1.7000000000000001E-2</v>
      </c>
      <c r="AO2118">
        <v>2.3E-2</v>
      </c>
      <c r="AP2118">
        <v>8.0000000000000002E-3</v>
      </c>
    </row>
    <row r="2119" spans="1:42" x14ac:dyDescent="0.3">
      <c r="A2119" t="s">
        <v>8180</v>
      </c>
      <c r="B2119" t="s">
        <v>8181</v>
      </c>
      <c r="C2119" t="s">
        <v>8182</v>
      </c>
      <c r="D2119" s="1" t="str">
        <f t="shared" si="213"/>
        <v>21:1191</v>
      </c>
      <c r="E2119" s="1" t="str">
        <f t="shared" si="209"/>
        <v>21:0387</v>
      </c>
      <c r="F2119" t="s">
        <v>1750</v>
      </c>
      <c r="G2119" t="s">
        <v>8183</v>
      </c>
      <c r="I2119">
        <v>66.724918400000007</v>
      </c>
      <c r="J2119">
        <v>-88.056782900000002</v>
      </c>
      <c r="K2119" s="1" t="str">
        <f t="shared" si="212"/>
        <v>Till</v>
      </c>
      <c r="L2119" s="1" t="str">
        <f t="shared" si="214"/>
        <v>Grain Mount: 0.25 – 0.50 mm (carbon coated)</v>
      </c>
      <c r="M2119">
        <v>1</v>
      </c>
      <c r="AI2119">
        <v>34.97</v>
      </c>
      <c r="AJ2119">
        <v>30.652000000000001</v>
      </c>
      <c r="AK2119">
        <v>1E-3</v>
      </c>
      <c r="AL2119">
        <v>34.713999999999999</v>
      </c>
      <c r="AM2119">
        <v>1E-3</v>
      </c>
      <c r="AN2119">
        <v>1.7999999999999999E-2</v>
      </c>
      <c r="AO2119">
        <v>2.5000000000000001E-2</v>
      </c>
      <c r="AP2119">
        <v>1E-3</v>
      </c>
    </row>
    <row r="2120" spans="1:42" x14ac:dyDescent="0.3">
      <c r="A2120" t="s">
        <v>8184</v>
      </c>
      <c r="B2120" t="s">
        <v>8185</v>
      </c>
      <c r="C2120" t="s">
        <v>8186</v>
      </c>
      <c r="D2120" s="1" t="str">
        <f t="shared" si="213"/>
        <v>21:1191</v>
      </c>
      <c r="E2120" s="1" t="str">
        <f t="shared" si="209"/>
        <v>21:0387</v>
      </c>
      <c r="F2120" t="s">
        <v>1764</v>
      </c>
      <c r="G2120" t="s">
        <v>8187</v>
      </c>
      <c r="I2120">
        <v>66.696179000000001</v>
      </c>
      <c r="J2120">
        <v>-88.296927499999995</v>
      </c>
      <c r="K2120" s="1" t="str">
        <f t="shared" si="212"/>
        <v>Till</v>
      </c>
      <c r="L2120" s="1" t="str">
        <f t="shared" si="214"/>
        <v>Grain Mount: 0.25 – 0.50 mm (carbon coated)</v>
      </c>
      <c r="M2120">
        <v>1</v>
      </c>
      <c r="AI2120">
        <v>34.805</v>
      </c>
      <c r="AJ2120">
        <v>30.561</v>
      </c>
      <c r="AK2120">
        <v>1E-3</v>
      </c>
      <c r="AL2120">
        <v>34.07</v>
      </c>
      <c r="AM2120">
        <v>1E-3</v>
      </c>
      <c r="AN2120">
        <v>8.9999999999999993E-3</v>
      </c>
      <c r="AO2120">
        <v>1.0999999999999999E-2</v>
      </c>
      <c r="AP2120">
        <v>1E-3</v>
      </c>
    </row>
    <row r="2121" spans="1:42" x14ac:dyDescent="0.3">
      <c r="A2121" t="s">
        <v>8188</v>
      </c>
      <c r="B2121" t="s">
        <v>8189</v>
      </c>
      <c r="C2121" t="s">
        <v>8190</v>
      </c>
      <c r="D2121" s="1" t="str">
        <f t="shared" si="213"/>
        <v>21:1191</v>
      </c>
      <c r="E2121" s="1" t="str">
        <f t="shared" si="209"/>
        <v>21:0387</v>
      </c>
      <c r="F2121" t="s">
        <v>8191</v>
      </c>
      <c r="G2121" t="s">
        <v>8192</v>
      </c>
      <c r="I2121">
        <v>66.662300599999995</v>
      </c>
      <c r="J2121">
        <v>-87.987366699999995</v>
      </c>
      <c r="K2121" s="1" t="str">
        <f t="shared" si="212"/>
        <v>Till</v>
      </c>
      <c r="L2121" s="1" t="str">
        <f t="shared" si="214"/>
        <v>Grain Mount: 0.25 – 0.50 mm (carbon coated)</v>
      </c>
      <c r="M2121">
        <v>1</v>
      </c>
      <c r="AI2121">
        <v>35.043999999999997</v>
      </c>
      <c r="AJ2121">
        <v>30.547000000000001</v>
      </c>
      <c r="AK2121">
        <v>1E-3</v>
      </c>
      <c r="AL2121">
        <v>34.314999999999998</v>
      </c>
      <c r="AM2121">
        <v>1E-3</v>
      </c>
      <c r="AN2121">
        <v>2.3E-2</v>
      </c>
      <c r="AO2121">
        <v>1.0999999999999999E-2</v>
      </c>
      <c r="AP2121">
        <v>8.0000000000000002E-3</v>
      </c>
    </row>
    <row r="2122" spans="1:42" x14ac:dyDescent="0.3">
      <c r="A2122" t="s">
        <v>8193</v>
      </c>
      <c r="B2122" t="s">
        <v>8194</v>
      </c>
      <c r="C2122" t="s">
        <v>8195</v>
      </c>
      <c r="D2122" s="1" t="str">
        <f t="shared" si="213"/>
        <v>21:1191</v>
      </c>
      <c r="E2122" s="1" t="str">
        <f t="shared" si="209"/>
        <v>21:0387</v>
      </c>
      <c r="F2122" t="s">
        <v>8191</v>
      </c>
      <c r="G2122" t="s">
        <v>8196</v>
      </c>
      <c r="I2122">
        <v>66.662300599999995</v>
      </c>
      <c r="J2122">
        <v>-87.987366699999995</v>
      </c>
      <c r="K2122" s="1" t="str">
        <f t="shared" si="212"/>
        <v>Till</v>
      </c>
      <c r="L2122" s="1" t="str">
        <f t="shared" si="214"/>
        <v>Grain Mount: 0.25 – 0.50 mm (carbon coated)</v>
      </c>
      <c r="M2122">
        <v>1</v>
      </c>
      <c r="AI2122">
        <v>34.960999999999999</v>
      </c>
      <c r="AJ2122">
        <v>30.597999999999999</v>
      </c>
      <c r="AK2122">
        <v>1E-3</v>
      </c>
      <c r="AL2122">
        <v>34.33</v>
      </c>
      <c r="AM2122">
        <v>1E-3</v>
      </c>
      <c r="AN2122">
        <v>1E-3</v>
      </c>
      <c r="AO2122">
        <v>8.0000000000000002E-3</v>
      </c>
      <c r="AP2122">
        <v>1.4999999999999999E-2</v>
      </c>
    </row>
    <row r="2123" spans="1:42" x14ac:dyDescent="0.3">
      <c r="A2123" t="s">
        <v>8197</v>
      </c>
      <c r="B2123" t="s">
        <v>8198</v>
      </c>
      <c r="C2123" t="s">
        <v>8199</v>
      </c>
      <c r="D2123" s="1" t="str">
        <f t="shared" si="213"/>
        <v>21:1191</v>
      </c>
      <c r="E2123" s="1" t="str">
        <f t="shared" si="209"/>
        <v>21:0387</v>
      </c>
      <c r="F2123" t="s">
        <v>1773</v>
      </c>
      <c r="G2123" t="s">
        <v>8200</v>
      </c>
      <c r="I2123">
        <v>66.190159100000002</v>
      </c>
      <c r="J2123">
        <v>-86.415799199999995</v>
      </c>
      <c r="K2123" s="1" t="str">
        <f t="shared" si="212"/>
        <v>Till</v>
      </c>
      <c r="L2123" s="1" t="str">
        <f t="shared" si="214"/>
        <v>Grain Mount: 0.25 – 0.50 mm (carbon coated)</v>
      </c>
      <c r="M2123">
        <v>1</v>
      </c>
      <c r="AI2123">
        <v>34.845999999999997</v>
      </c>
      <c r="AJ2123">
        <v>30.468</v>
      </c>
      <c r="AK2123">
        <v>6.0000000000000001E-3</v>
      </c>
      <c r="AL2123">
        <v>34.393999999999998</v>
      </c>
      <c r="AM2123">
        <v>1E-3</v>
      </c>
      <c r="AN2123">
        <v>1.4E-2</v>
      </c>
      <c r="AO2123">
        <v>1E-3</v>
      </c>
      <c r="AP2123">
        <v>1E-3</v>
      </c>
    </row>
    <row r="2124" spans="1:42" x14ac:dyDescent="0.3">
      <c r="A2124" t="s">
        <v>8201</v>
      </c>
      <c r="B2124" t="s">
        <v>8202</v>
      </c>
      <c r="C2124" t="s">
        <v>8203</v>
      </c>
      <c r="D2124" s="1" t="str">
        <f t="shared" si="213"/>
        <v>21:1191</v>
      </c>
      <c r="E2124" s="1" t="str">
        <f t="shared" si="209"/>
        <v>21:0387</v>
      </c>
      <c r="F2124" t="s">
        <v>1773</v>
      </c>
      <c r="G2124" t="s">
        <v>8204</v>
      </c>
      <c r="I2124">
        <v>66.190159100000002</v>
      </c>
      <c r="J2124">
        <v>-86.415799199999995</v>
      </c>
      <c r="K2124" s="1" t="str">
        <f t="shared" si="212"/>
        <v>Till</v>
      </c>
      <c r="L2124" s="1" t="str">
        <f t="shared" si="214"/>
        <v>Grain Mount: 0.25 – 0.50 mm (carbon coated)</v>
      </c>
      <c r="M2124">
        <v>1</v>
      </c>
      <c r="AI2124">
        <v>34.889000000000003</v>
      </c>
      <c r="AJ2124">
        <v>30.527999999999999</v>
      </c>
      <c r="AK2124">
        <v>1E-3</v>
      </c>
      <c r="AL2124">
        <v>34.472999999999999</v>
      </c>
      <c r="AM2124">
        <v>1E-3</v>
      </c>
      <c r="AN2124">
        <v>1E-3</v>
      </c>
      <c r="AO2124">
        <v>2.9000000000000001E-2</v>
      </c>
      <c r="AP2124">
        <v>1E-3</v>
      </c>
    </row>
    <row r="2125" spans="1:42" x14ac:dyDescent="0.3">
      <c r="A2125" t="s">
        <v>8205</v>
      </c>
      <c r="B2125" t="s">
        <v>8206</v>
      </c>
      <c r="C2125" t="s">
        <v>8207</v>
      </c>
      <c r="D2125" s="1" t="str">
        <f t="shared" si="213"/>
        <v>21:1191</v>
      </c>
      <c r="E2125" s="1" t="str">
        <f t="shared" ref="E2125:E2188" si="215">HYPERLINK("http://geochem.nrcan.gc.ca/cdogs/content/svy/svy210387_e.htm", "21:0387")</f>
        <v>21:0387</v>
      </c>
      <c r="F2125" t="s">
        <v>1773</v>
      </c>
      <c r="G2125" t="s">
        <v>8208</v>
      </c>
      <c r="I2125">
        <v>66.190159100000002</v>
      </c>
      <c r="J2125">
        <v>-86.415799199999995</v>
      </c>
      <c r="K2125" s="1" t="str">
        <f t="shared" si="212"/>
        <v>Till</v>
      </c>
      <c r="L2125" s="1" t="str">
        <f t="shared" si="214"/>
        <v>Grain Mount: 0.25 – 0.50 mm (carbon coated)</v>
      </c>
      <c r="M2125">
        <v>1</v>
      </c>
      <c r="AI2125">
        <v>35.036999999999999</v>
      </c>
      <c r="AJ2125">
        <v>30.777999999999999</v>
      </c>
      <c r="AK2125">
        <v>0.01</v>
      </c>
      <c r="AL2125">
        <v>34.228000000000002</v>
      </c>
      <c r="AM2125">
        <v>1E-3</v>
      </c>
      <c r="AN2125">
        <v>1E-3</v>
      </c>
      <c r="AO2125">
        <v>1E-3</v>
      </c>
      <c r="AP2125">
        <v>5.0000000000000001E-3</v>
      </c>
    </row>
    <row r="2126" spans="1:42" x14ac:dyDescent="0.3">
      <c r="A2126" t="s">
        <v>8209</v>
      </c>
      <c r="B2126" t="s">
        <v>8210</v>
      </c>
      <c r="C2126" t="s">
        <v>8211</v>
      </c>
      <c r="D2126" s="1" t="str">
        <f t="shared" si="213"/>
        <v>21:1191</v>
      </c>
      <c r="E2126" s="1" t="str">
        <f t="shared" si="215"/>
        <v>21:0387</v>
      </c>
      <c r="F2126" t="s">
        <v>1778</v>
      </c>
      <c r="G2126" t="s">
        <v>8212</v>
      </c>
      <c r="I2126">
        <v>66.398650799999999</v>
      </c>
      <c r="J2126">
        <v>-87.159775699999997</v>
      </c>
      <c r="K2126" s="1" t="str">
        <f t="shared" si="212"/>
        <v>Till</v>
      </c>
      <c r="L2126" s="1" t="str">
        <f t="shared" si="214"/>
        <v>Grain Mount: 0.25 – 0.50 mm (carbon coated)</v>
      </c>
      <c r="M2126">
        <v>1</v>
      </c>
      <c r="AI2126">
        <v>35.04</v>
      </c>
      <c r="AJ2126">
        <v>30.481000000000002</v>
      </c>
      <c r="AK2126">
        <v>3.0000000000000001E-3</v>
      </c>
      <c r="AL2126">
        <v>34.601999999999997</v>
      </c>
      <c r="AM2126">
        <v>1E-3</v>
      </c>
      <c r="AN2126">
        <v>0.01</v>
      </c>
      <c r="AO2126">
        <v>7.0000000000000001E-3</v>
      </c>
      <c r="AP2126">
        <v>1E-3</v>
      </c>
    </row>
    <row r="2127" spans="1:42" x14ac:dyDescent="0.3">
      <c r="A2127" t="s">
        <v>8213</v>
      </c>
      <c r="B2127" t="s">
        <v>8214</v>
      </c>
      <c r="C2127" t="s">
        <v>8215</v>
      </c>
      <c r="D2127" s="1" t="str">
        <f t="shared" si="213"/>
        <v>21:1191</v>
      </c>
      <c r="E2127" s="1" t="str">
        <f t="shared" si="215"/>
        <v>21:0387</v>
      </c>
      <c r="F2127" t="s">
        <v>1778</v>
      </c>
      <c r="G2127" t="s">
        <v>8216</v>
      </c>
      <c r="I2127">
        <v>66.398650799999999</v>
      </c>
      <c r="J2127">
        <v>-87.159775699999997</v>
      </c>
      <c r="K2127" s="1" t="str">
        <f t="shared" si="212"/>
        <v>Till</v>
      </c>
      <c r="L2127" s="1" t="str">
        <f t="shared" si="214"/>
        <v>Grain Mount: 0.25 – 0.50 mm (carbon coated)</v>
      </c>
      <c r="M2127">
        <v>1</v>
      </c>
      <c r="AI2127">
        <v>35.124000000000002</v>
      </c>
      <c r="AJ2127">
        <v>30.46</v>
      </c>
      <c r="AK2127">
        <v>3.0000000000000001E-3</v>
      </c>
      <c r="AL2127">
        <v>34.393999999999998</v>
      </c>
      <c r="AM2127">
        <v>1E-3</v>
      </c>
      <c r="AN2127">
        <v>5.0000000000000001E-3</v>
      </c>
      <c r="AO2127">
        <v>4.1000000000000002E-2</v>
      </c>
      <c r="AP2127">
        <v>1E-3</v>
      </c>
    </row>
    <row r="2128" spans="1:42" x14ac:dyDescent="0.3">
      <c r="A2128" t="s">
        <v>8217</v>
      </c>
      <c r="B2128" t="s">
        <v>8218</v>
      </c>
      <c r="C2128" t="s">
        <v>8219</v>
      </c>
      <c r="D2128" s="1" t="str">
        <f t="shared" si="213"/>
        <v>21:1191</v>
      </c>
      <c r="E2128" s="1" t="str">
        <f t="shared" si="215"/>
        <v>21:0387</v>
      </c>
      <c r="F2128" t="s">
        <v>1778</v>
      </c>
      <c r="G2128" t="s">
        <v>8220</v>
      </c>
      <c r="I2128">
        <v>66.398650799999999</v>
      </c>
      <c r="J2128">
        <v>-87.159775699999997</v>
      </c>
      <c r="K2128" s="1" t="str">
        <f t="shared" si="212"/>
        <v>Till</v>
      </c>
      <c r="L2128" s="1" t="str">
        <f t="shared" si="214"/>
        <v>Grain Mount: 0.25 – 0.50 mm (carbon coated)</v>
      </c>
      <c r="M2128">
        <v>1</v>
      </c>
      <c r="AI2128">
        <v>34.896000000000001</v>
      </c>
      <c r="AJ2128">
        <v>30.617000000000001</v>
      </c>
      <c r="AK2128">
        <v>1E-3</v>
      </c>
      <c r="AL2128">
        <v>34.347000000000001</v>
      </c>
      <c r="AM2128">
        <v>4.0000000000000001E-3</v>
      </c>
      <c r="AN2128">
        <v>4.0000000000000001E-3</v>
      </c>
      <c r="AO2128">
        <v>7.0000000000000001E-3</v>
      </c>
      <c r="AP2128">
        <v>4.0000000000000001E-3</v>
      </c>
    </row>
    <row r="2129" spans="1:42" x14ac:dyDescent="0.3">
      <c r="A2129" t="s">
        <v>8221</v>
      </c>
      <c r="B2129" t="s">
        <v>8222</v>
      </c>
      <c r="C2129" t="s">
        <v>8223</v>
      </c>
      <c r="D2129" s="1" t="str">
        <f t="shared" si="213"/>
        <v>21:1191</v>
      </c>
      <c r="E2129" s="1" t="str">
        <f t="shared" si="215"/>
        <v>21:0387</v>
      </c>
      <c r="F2129" t="s">
        <v>1783</v>
      </c>
      <c r="G2129" t="s">
        <v>8224</v>
      </c>
      <c r="I2129">
        <v>65.949595400000007</v>
      </c>
      <c r="J2129">
        <v>-87.312171699999993</v>
      </c>
      <c r="K2129" s="1" t="str">
        <f t="shared" ref="K2129:K2142" si="216">HYPERLINK("http://geochem.nrcan.gc.ca/cdogs/content/kwd/kwd020044_e.htm", "Till")</f>
        <v>Till</v>
      </c>
      <c r="L2129" s="1" t="str">
        <f t="shared" si="214"/>
        <v>Grain Mount: 0.25 – 0.50 mm (carbon coated)</v>
      </c>
      <c r="M2129">
        <v>1</v>
      </c>
      <c r="AI2129">
        <v>34.898000000000003</v>
      </c>
      <c r="AJ2129">
        <v>30.44</v>
      </c>
      <c r="AK2129">
        <v>8.0000000000000002E-3</v>
      </c>
      <c r="AL2129">
        <v>34.503</v>
      </c>
      <c r="AM2129">
        <v>1.7000000000000001E-2</v>
      </c>
      <c r="AN2129">
        <v>1E-3</v>
      </c>
      <c r="AO2129">
        <v>2.5000000000000001E-2</v>
      </c>
      <c r="AP2129">
        <v>1E-3</v>
      </c>
    </row>
    <row r="2130" spans="1:42" x14ac:dyDescent="0.3">
      <c r="A2130" t="s">
        <v>8225</v>
      </c>
      <c r="B2130" t="s">
        <v>8226</v>
      </c>
      <c r="C2130" t="s">
        <v>8227</v>
      </c>
      <c r="D2130" s="1" t="str">
        <f t="shared" si="213"/>
        <v>21:1191</v>
      </c>
      <c r="E2130" s="1" t="str">
        <f t="shared" si="215"/>
        <v>21:0387</v>
      </c>
      <c r="F2130" t="s">
        <v>1783</v>
      </c>
      <c r="G2130" t="s">
        <v>8228</v>
      </c>
      <c r="I2130">
        <v>65.949595400000007</v>
      </c>
      <c r="J2130">
        <v>-87.312171699999993</v>
      </c>
      <c r="K2130" s="1" t="str">
        <f t="shared" si="216"/>
        <v>Till</v>
      </c>
      <c r="L2130" s="1" t="str">
        <f t="shared" si="214"/>
        <v>Grain Mount: 0.25 – 0.50 mm (carbon coated)</v>
      </c>
      <c r="M2130">
        <v>1</v>
      </c>
      <c r="AI2130">
        <v>34.728000000000002</v>
      </c>
      <c r="AJ2130">
        <v>30.468</v>
      </c>
      <c r="AK2130">
        <v>1E-3</v>
      </c>
      <c r="AL2130">
        <v>34.448999999999998</v>
      </c>
      <c r="AM2130">
        <v>1E-3</v>
      </c>
      <c r="AN2130">
        <v>7.5999999999999998E-2</v>
      </c>
      <c r="AO2130">
        <v>2.3E-2</v>
      </c>
      <c r="AP2130">
        <v>1E-3</v>
      </c>
    </row>
    <row r="2131" spans="1:42" x14ac:dyDescent="0.3">
      <c r="A2131" t="s">
        <v>8229</v>
      </c>
      <c r="B2131" t="s">
        <v>8230</v>
      </c>
      <c r="C2131" t="s">
        <v>8231</v>
      </c>
      <c r="D2131" s="1" t="str">
        <f t="shared" si="213"/>
        <v>21:1191</v>
      </c>
      <c r="E2131" s="1" t="str">
        <f t="shared" si="215"/>
        <v>21:0387</v>
      </c>
      <c r="F2131" t="s">
        <v>1783</v>
      </c>
      <c r="G2131" t="s">
        <v>8232</v>
      </c>
      <c r="I2131">
        <v>65.949595400000007</v>
      </c>
      <c r="J2131">
        <v>-87.312171699999993</v>
      </c>
      <c r="K2131" s="1" t="str">
        <f t="shared" si="216"/>
        <v>Till</v>
      </c>
      <c r="L2131" s="1" t="str">
        <f t="shared" si="214"/>
        <v>Grain Mount: 0.25 – 0.50 mm (carbon coated)</v>
      </c>
      <c r="M2131">
        <v>1</v>
      </c>
      <c r="AI2131">
        <v>34.866</v>
      </c>
      <c r="AJ2131">
        <v>30.683</v>
      </c>
      <c r="AK2131">
        <v>8.9999999999999993E-3</v>
      </c>
      <c r="AL2131">
        <v>34.389000000000003</v>
      </c>
      <c r="AM2131">
        <v>2.4E-2</v>
      </c>
      <c r="AN2131">
        <v>1.2E-2</v>
      </c>
      <c r="AO2131">
        <v>4.2000000000000003E-2</v>
      </c>
      <c r="AP2131">
        <v>6.0000000000000001E-3</v>
      </c>
    </row>
    <row r="2132" spans="1:42" x14ac:dyDescent="0.3">
      <c r="A2132" t="s">
        <v>8233</v>
      </c>
      <c r="B2132" t="s">
        <v>8234</v>
      </c>
      <c r="C2132" t="s">
        <v>8235</v>
      </c>
      <c r="D2132" s="1" t="str">
        <f t="shared" si="213"/>
        <v>21:1191</v>
      </c>
      <c r="E2132" s="1" t="str">
        <f t="shared" si="215"/>
        <v>21:0387</v>
      </c>
      <c r="F2132" t="s">
        <v>1783</v>
      </c>
      <c r="G2132" t="s">
        <v>8236</v>
      </c>
      <c r="I2132">
        <v>65.949595400000007</v>
      </c>
      <c r="J2132">
        <v>-87.312171699999993</v>
      </c>
      <c r="K2132" s="1" t="str">
        <f t="shared" si="216"/>
        <v>Till</v>
      </c>
      <c r="L2132" s="1" t="str">
        <f t="shared" si="214"/>
        <v>Grain Mount: 0.25 – 0.50 mm (carbon coated)</v>
      </c>
      <c r="M2132">
        <v>1</v>
      </c>
      <c r="AI2132">
        <v>34.973999999999997</v>
      </c>
      <c r="AJ2132">
        <v>30.759</v>
      </c>
      <c r="AK2132">
        <v>5.0000000000000001E-3</v>
      </c>
      <c r="AL2132">
        <v>34.607999999999997</v>
      </c>
      <c r="AM2132">
        <v>1E-3</v>
      </c>
      <c r="AN2132">
        <v>1E-3</v>
      </c>
      <c r="AO2132">
        <v>5.0000000000000001E-3</v>
      </c>
      <c r="AP2132">
        <v>1E-3</v>
      </c>
    </row>
    <row r="2133" spans="1:42" x14ac:dyDescent="0.3">
      <c r="A2133" t="s">
        <v>8237</v>
      </c>
      <c r="B2133" t="s">
        <v>8238</v>
      </c>
      <c r="C2133" t="s">
        <v>8239</v>
      </c>
      <c r="D2133" s="1" t="str">
        <f t="shared" si="213"/>
        <v>21:1191</v>
      </c>
      <c r="E2133" s="1" t="str">
        <f t="shared" si="215"/>
        <v>21:0387</v>
      </c>
      <c r="F2133" t="s">
        <v>4029</v>
      </c>
      <c r="G2133" t="s">
        <v>8240</v>
      </c>
      <c r="I2133">
        <v>65.935575</v>
      </c>
      <c r="J2133">
        <v>-87.865107899999998</v>
      </c>
      <c r="K2133" s="1" t="str">
        <f t="shared" si="216"/>
        <v>Till</v>
      </c>
      <c r="L2133" s="1" t="str">
        <f t="shared" si="214"/>
        <v>Grain Mount: 0.25 – 0.50 mm (carbon coated)</v>
      </c>
      <c r="M2133">
        <v>1</v>
      </c>
      <c r="AI2133">
        <v>34.911999999999999</v>
      </c>
      <c r="AJ2133">
        <v>30.475999999999999</v>
      </c>
      <c r="AK2133">
        <v>1E-3</v>
      </c>
      <c r="AL2133">
        <v>34.569000000000003</v>
      </c>
      <c r="AM2133">
        <v>1E-3</v>
      </c>
      <c r="AN2133">
        <v>1E-3</v>
      </c>
      <c r="AO2133">
        <v>4.3999999999999997E-2</v>
      </c>
      <c r="AP2133">
        <v>1E-3</v>
      </c>
    </row>
    <row r="2134" spans="1:42" x14ac:dyDescent="0.3">
      <c r="A2134" t="s">
        <v>8241</v>
      </c>
      <c r="B2134" t="s">
        <v>8242</v>
      </c>
      <c r="C2134" t="s">
        <v>8243</v>
      </c>
      <c r="D2134" s="1" t="str">
        <f t="shared" si="213"/>
        <v>21:1191</v>
      </c>
      <c r="E2134" s="1" t="str">
        <f t="shared" si="215"/>
        <v>21:0387</v>
      </c>
      <c r="F2134" t="s">
        <v>8244</v>
      </c>
      <c r="G2134" t="s">
        <v>8245</v>
      </c>
      <c r="I2134">
        <v>65.859477699999999</v>
      </c>
      <c r="J2134">
        <v>-87.760403600000004</v>
      </c>
      <c r="K2134" s="1" t="str">
        <f t="shared" si="216"/>
        <v>Till</v>
      </c>
      <c r="L2134" s="1" t="str">
        <f t="shared" si="214"/>
        <v>Grain Mount: 0.25 – 0.50 mm (carbon coated)</v>
      </c>
      <c r="M2134">
        <v>1</v>
      </c>
      <c r="AI2134">
        <v>34.792999999999999</v>
      </c>
      <c r="AJ2134">
        <v>30.437000000000001</v>
      </c>
      <c r="AK2134">
        <v>1E-3</v>
      </c>
      <c r="AL2134">
        <v>34.17</v>
      </c>
      <c r="AM2134">
        <v>0.01</v>
      </c>
      <c r="AN2134">
        <v>4.0000000000000001E-3</v>
      </c>
      <c r="AO2134">
        <v>2.4E-2</v>
      </c>
      <c r="AP2134">
        <v>1E-3</v>
      </c>
    </row>
    <row r="2135" spans="1:42" x14ac:dyDescent="0.3">
      <c r="A2135" t="s">
        <v>8246</v>
      </c>
      <c r="B2135" t="s">
        <v>8247</v>
      </c>
      <c r="C2135" t="s">
        <v>8248</v>
      </c>
      <c r="D2135" s="1" t="str">
        <f t="shared" si="213"/>
        <v>21:1191</v>
      </c>
      <c r="E2135" s="1" t="str">
        <f t="shared" si="215"/>
        <v>21:0387</v>
      </c>
      <c r="F2135" t="s">
        <v>8244</v>
      </c>
      <c r="G2135" t="s">
        <v>8249</v>
      </c>
      <c r="I2135">
        <v>65.859477699999999</v>
      </c>
      <c r="J2135">
        <v>-87.760403600000004</v>
      </c>
      <c r="K2135" s="1" t="str">
        <f t="shared" si="216"/>
        <v>Till</v>
      </c>
      <c r="L2135" s="1" t="str">
        <f t="shared" si="214"/>
        <v>Grain Mount: 0.25 – 0.50 mm (carbon coated)</v>
      </c>
      <c r="M2135">
        <v>1</v>
      </c>
      <c r="AI2135">
        <v>34.79</v>
      </c>
      <c r="AJ2135">
        <v>30.946999999999999</v>
      </c>
      <c r="AK2135">
        <v>3.0000000000000001E-3</v>
      </c>
      <c r="AL2135">
        <v>34.543999999999997</v>
      </c>
      <c r="AM2135">
        <v>2E-3</v>
      </c>
      <c r="AN2135">
        <v>3.0000000000000001E-3</v>
      </c>
      <c r="AO2135">
        <v>2.3E-2</v>
      </c>
      <c r="AP2135">
        <v>1E-3</v>
      </c>
    </row>
    <row r="2136" spans="1:42" x14ac:dyDescent="0.3">
      <c r="A2136" t="s">
        <v>8250</v>
      </c>
      <c r="B2136" t="s">
        <v>8251</v>
      </c>
      <c r="C2136" t="s">
        <v>8252</v>
      </c>
      <c r="D2136" s="1" t="str">
        <f t="shared" si="213"/>
        <v>21:1191</v>
      </c>
      <c r="E2136" s="1" t="str">
        <f t="shared" si="215"/>
        <v>21:0387</v>
      </c>
      <c r="F2136" t="s">
        <v>8244</v>
      </c>
      <c r="G2136" t="s">
        <v>8253</v>
      </c>
      <c r="I2136">
        <v>65.859477699999999</v>
      </c>
      <c r="J2136">
        <v>-87.760403600000004</v>
      </c>
      <c r="K2136" s="1" t="str">
        <f t="shared" si="216"/>
        <v>Till</v>
      </c>
      <c r="L2136" s="1" t="str">
        <f t="shared" si="214"/>
        <v>Grain Mount: 0.25 – 0.50 mm (carbon coated)</v>
      </c>
      <c r="M2136">
        <v>1</v>
      </c>
      <c r="AI2136">
        <v>34.712000000000003</v>
      </c>
      <c r="AJ2136">
        <v>30.724</v>
      </c>
      <c r="AK2136">
        <v>1E-3</v>
      </c>
      <c r="AL2136">
        <v>34.573999999999998</v>
      </c>
      <c r="AM2136">
        <v>1.6E-2</v>
      </c>
      <c r="AN2136">
        <v>1E-3</v>
      </c>
      <c r="AO2136">
        <v>2.7E-2</v>
      </c>
      <c r="AP2136">
        <v>8.0000000000000002E-3</v>
      </c>
    </row>
    <row r="2137" spans="1:42" x14ac:dyDescent="0.3">
      <c r="A2137" t="s">
        <v>8254</v>
      </c>
      <c r="B2137" t="s">
        <v>8255</v>
      </c>
      <c r="C2137" t="s">
        <v>8256</v>
      </c>
      <c r="D2137" s="1" t="str">
        <f t="shared" si="213"/>
        <v>21:1191</v>
      </c>
      <c r="E2137" s="1" t="str">
        <f t="shared" si="215"/>
        <v>21:0387</v>
      </c>
      <c r="F2137" t="s">
        <v>8244</v>
      </c>
      <c r="G2137" t="s">
        <v>8257</v>
      </c>
      <c r="I2137">
        <v>65.859477699999999</v>
      </c>
      <c r="J2137">
        <v>-87.760403600000004</v>
      </c>
      <c r="K2137" s="1" t="str">
        <f t="shared" si="216"/>
        <v>Till</v>
      </c>
      <c r="L2137" s="1" t="str">
        <f t="shared" si="214"/>
        <v>Grain Mount: 0.25 – 0.50 mm (carbon coated)</v>
      </c>
      <c r="M2137">
        <v>1</v>
      </c>
      <c r="AI2137">
        <v>34.909999999999997</v>
      </c>
      <c r="AJ2137">
        <v>30.663</v>
      </c>
      <c r="AK2137">
        <v>7.0000000000000001E-3</v>
      </c>
      <c r="AL2137">
        <v>34.527999999999999</v>
      </c>
      <c r="AM2137">
        <v>7.0000000000000001E-3</v>
      </c>
      <c r="AN2137">
        <v>1E-3</v>
      </c>
      <c r="AO2137">
        <v>0.03</v>
      </c>
      <c r="AP2137">
        <v>1E-3</v>
      </c>
    </row>
    <row r="2138" spans="1:42" x14ac:dyDescent="0.3">
      <c r="A2138" t="s">
        <v>8258</v>
      </c>
      <c r="B2138" t="s">
        <v>8259</v>
      </c>
      <c r="C2138" t="s">
        <v>8260</v>
      </c>
      <c r="D2138" s="1" t="str">
        <f t="shared" si="213"/>
        <v>21:1191</v>
      </c>
      <c r="E2138" s="1" t="str">
        <f t="shared" si="215"/>
        <v>21:0387</v>
      </c>
      <c r="F2138" t="s">
        <v>8261</v>
      </c>
      <c r="G2138" t="s">
        <v>8262</v>
      </c>
      <c r="I2138">
        <v>66.503987600000002</v>
      </c>
      <c r="J2138">
        <v>-86.9646489</v>
      </c>
      <c r="K2138" s="1" t="str">
        <f t="shared" si="216"/>
        <v>Till</v>
      </c>
      <c r="L2138" s="1" t="str">
        <f t="shared" si="214"/>
        <v>Grain Mount: 0.25 – 0.50 mm (carbon coated)</v>
      </c>
      <c r="M2138">
        <v>1</v>
      </c>
      <c r="AI2138">
        <v>34.784999999999997</v>
      </c>
      <c r="AJ2138">
        <v>30.707000000000001</v>
      </c>
      <c r="AK2138">
        <v>2E-3</v>
      </c>
      <c r="AL2138">
        <v>34.627000000000002</v>
      </c>
      <c r="AM2138">
        <v>1E-3</v>
      </c>
      <c r="AN2138">
        <v>8.0000000000000002E-3</v>
      </c>
      <c r="AO2138">
        <v>1E-3</v>
      </c>
      <c r="AP2138">
        <v>1E-3</v>
      </c>
    </row>
    <row r="2139" spans="1:42" x14ac:dyDescent="0.3">
      <c r="A2139" t="s">
        <v>8263</v>
      </c>
      <c r="B2139" t="s">
        <v>8264</v>
      </c>
      <c r="C2139" t="s">
        <v>8265</v>
      </c>
      <c r="D2139" s="1" t="str">
        <f t="shared" si="213"/>
        <v>21:1191</v>
      </c>
      <c r="E2139" s="1" t="str">
        <f t="shared" si="215"/>
        <v>21:0387</v>
      </c>
      <c r="F2139" t="s">
        <v>1792</v>
      </c>
      <c r="G2139" t="s">
        <v>8266</v>
      </c>
      <c r="I2139">
        <v>66.140041600000004</v>
      </c>
      <c r="J2139">
        <v>-86.009143399999999</v>
      </c>
      <c r="K2139" s="1" t="str">
        <f t="shared" si="216"/>
        <v>Till</v>
      </c>
      <c r="L2139" s="1" t="str">
        <f t="shared" si="214"/>
        <v>Grain Mount: 0.25 – 0.50 mm (carbon coated)</v>
      </c>
      <c r="M2139">
        <v>1</v>
      </c>
      <c r="AI2139">
        <v>35.01</v>
      </c>
      <c r="AJ2139">
        <v>30.535</v>
      </c>
      <c r="AK2139">
        <v>1E-3</v>
      </c>
      <c r="AL2139">
        <v>34.316000000000003</v>
      </c>
      <c r="AM2139">
        <v>1E-3</v>
      </c>
      <c r="AN2139">
        <v>1E-3</v>
      </c>
      <c r="AO2139">
        <v>1.6E-2</v>
      </c>
      <c r="AP2139">
        <v>1.7999999999999999E-2</v>
      </c>
    </row>
    <row r="2140" spans="1:42" x14ac:dyDescent="0.3">
      <c r="A2140" t="s">
        <v>8267</v>
      </c>
      <c r="B2140" t="s">
        <v>8268</v>
      </c>
      <c r="C2140" t="s">
        <v>8269</v>
      </c>
      <c r="D2140" s="1" t="str">
        <f t="shared" si="213"/>
        <v>21:1191</v>
      </c>
      <c r="E2140" s="1" t="str">
        <f t="shared" si="215"/>
        <v>21:0387</v>
      </c>
      <c r="F2140" t="s">
        <v>1792</v>
      </c>
      <c r="G2140" t="s">
        <v>8270</v>
      </c>
      <c r="I2140">
        <v>66.140041600000004</v>
      </c>
      <c r="J2140">
        <v>-86.009143399999999</v>
      </c>
      <c r="K2140" s="1" t="str">
        <f t="shared" si="216"/>
        <v>Till</v>
      </c>
      <c r="L2140" s="1" t="str">
        <f t="shared" si="214"/>
        <v>Grain Mount: 0.25 – 0.50 mm (carbon coated)</v>
      </c>
      <c r="M2140">
        <v>1</v>
      </c>
      <c r="AI2140">
        <v>34.901000000000003</v>
      </c>
      <c r="AJ2140">
        <v>30.559000000000001</v>
      </c>
      <c r="AK2140">
        <v>4.0000000000000001E-3</v>
      </c>
      <c r="AL2140">
        <v>34.435000000000002</v>
      </c>
      <c r="AM2140">
        <v>1.4E-2</v>
      </c>
      <c r="AN2140">
        <v>1E-3</v>
      </c>
      <c r="AO2140">
        <v>0.04</v>
      </c>
      <c r="AP2140">
        <v>7.0000000000000001E-3</v>
      </c>
    </row>
    <row r="2141" spans="1:42" x14ac:dyDescent="0.3">
      <c r="A2141" t="s">
        <v>8271</v>
      </c>
      <c r="B2141" t="s">
        <v>8272</v>
      </c>
      <c r="C2141" t="s">
        <v>8273</v>
      </c>
      <c r="D2141" s="1" t="str">
        <f t="shared" si="213"/>
        <v>21:1191</v>
      </c>
      <c r="E2141" s="1" t="str">
        <f t="shared" si="215"/>
        <v>21:0387</v>
      </c>
      <c r="F2141" t="s">
        <v>1792</v>
      </c>
      <c r="G2141" t="s">
        <v>8274</v>
      </c>
      <c r="I2141">
        <v>66.140041600000004</v>
      </c>
      <c r="J2141">
        <v>-86.009143399999999</v>
      </c>
      <c r="K2141" s="1" t="str">
        <f t="shared" si="216"/>
        <v>Till</v>
      </c>
      <c r="L2141" s="1" t="str">
        <f t="shared" si="214"/>
        <v>Grain Mount: 0.25 – 0.50 mm (carbon coated)</v>
      </c>
      <c r="M2141">
        <v>1</v>
      </c>
      <c r="AI2141">
        <v>35.027000000000001</v>
      </c>
      <c r="AJ2141">
        <v>30.3</v>
      </c>
      <c r="AK2141">
        <v>1E-3</v>
      </c>
      <c r="AL2141">
        <v>34.512999999999998</v>
      </c>
      <c r="AM2141">
        <v>1E-3</v>
      </c>
      <c r="AN2141">
        <v>1E-3</v>
      </c>
      <c r="AO2141">
        <v>1.4999999999999999E-2</v>
      </c>
      <c r="AP2141">
        <v>0.40200000000000002</v>
      </c>
    </row>
    <row r="2142" spans="1:42" x14ac:dyDescent="0.3">
      <c r="A2142" t="s">
        <v>8275</v>
      </c>
      <c r="B2142" t="s">
        <v>8276</v>
      </c>
      <c r="C2142" t="s">
        <v>8277</v>
      </c>
      <c r="D2142" s="1" t="str">
        <f t="shared" si="213"/>
        <v>21:1191</v>
      </c>
      <c r="E2142" s="1" t="str">
        <f t="shared" si="215"/>
        <v>21:0387</v>
      </c>
      <c r="F2142" t="s">
        <v>1792</v>
      </c>
      <c r="G2142" t="s">
        <v>8278</v>
      </c>
      <c r="I2142">
        <v>66.140041600000004</v>
      </c>
      <c r="J2142">
        <v>-86.009143399999999</v>
      </c>
      <c r="K2142" s="1" t="str">
        <f t="shared" si="216"/>
        <v>Till</v>
      </c>
      <c r="L2142" s="1" t="str">
        <f>HYPERLINK("http://geochem.nrcan.gc.ca/cdogs/content/kwd/kwd080108_e.htm", "Grain Mount: 0.50 – 1.00 mm (carbon coated)")</f>
        <v>Grain Mount: 0.50 – 1.00 mm (carbon coated)</v>
      </c>
      <c r="M2142">
        <v>1</v>
      </c>
      <c r="AI2142">
        <v>35.159999999999997</v>
      </c>
      <c r="AJ2142">
        <v>30.31</v>
      </c>
      <c r="AK2142">
        <v>5.0000000000000001E-3</v>
      </c>
      <c r="AL2142">
        <v>34.226999999999997</v>
      </c>
      <c r="AM2142">
        <v>1E-3</v>
      </c>
      <c r="AN2142">
        <v>7.0000000000000001E-3</v>
      </c>
      <c r="AO2142">
        <v>1.7999999999999999E-2</v>
      </c>
      <c r="AP2142">
        <v>1.4E-2</v>
      </c>
    </row>
    <row r="2143" spans="1:42" x14ac:dyDescent="0.3">
      <c r="A2143" t="s">
        <v>8279</v>
      </c>
      <c r="B2143" t="s">
        <v>8280</v>
      </c>
      <c r="C2143" t="s">
        <v>8281</v>
      </c>
      <c r="D2143" s="1" t="str">
        <f t="shared" si="213"/>
        <v>21:1191</v>
      </c>
      <c r="E2143" s="1" t="str">
        <f t="shared" si="215"/>
        <v>21:0387</v>
      </c>
      <c r="F2143" t="s">
        <v>1819</v>
      </c>
      <c r="G2143" t="s">
        <v>8282</v>
      </c>
      <c r="I2143">
        <v>65.838950100000005</v>
      </c>
      <c r="J2143">
        <v>-86.697927800000002</v>
      </c>
      <c r="K2143" s="1" t="str">
        <f t="shared" ref="K2143:K2163" si="217">HYPERLINK("http://geochem.nrcan.gc.ca/cdogs/content/kwd/kwd020101_e.htm", "Diamicton")</f>
        <v>Diamicton</v>
      </c>
      <c r="L2143" s="1" t="str">
        <f t="shared" ref="L2143:L2173" si="218">HYPERLINK("http://geochem.nrcan.gc.ca/cdogs/content/kwd/kwd080107_e.htm", "Grain Mount: 0.25 – 0.50 mm (carbon coated)")</f>
        <v>Grain Mount: 0.25 – 0.50 mm (carbon coated)</v>
      </c>
      <c r="M2143">
        <v>1</v>
      </c>
      <c r="AI2143">
        <v>34.942</v>
      </c>
      <c r="AJ2143">
        <v>30.451000000000001</v>
      </c>
      <c r="AK2143">
        <v>1E-3</v>
      </c>
      <c r="AL2143">
        <v>34.405999999999999</v>
      </c>
      <c r="AM2143">
        <v>1E-3</v>
      </c>
      <c r="AN2143">
        <v>1.4999999999999999E-2</v>
      </c>
      <c r="AO2143">
        <v>2.3E-2</v>
      </c>
      <c r="AP2143">
        <v>1E-3</v>
      </c>
    </row>
    <row r="2144" spans="1:42" x14ac:dyDescent="0.3">
      <c r="A2144" t="s">
        <v>8283</v>
      </c>
      <c r="B2144" t="s">
        <v>8284</v>
      </c>
      <c r="C2144" t="s">
        <v>8285</v>
      </c>
      <c r="D2144" s="1" t="str">
        <f t="shared" si="213"/>
        <v>21:1191</v>
      </c>
      <c r="E2144" s="1" t="str">
        <f t="shared" si="215"/>
        <v>21:0387</v>
      </c>
      <c r="F2144" t="s">
        <v>1819</v>
      </c>
      <c r="G2144" t="s">
        <v>8286</v>
      </c>
      <c r="I2144">
        <v>65.838950100000005</v>
      </c>
      <c r="J2144">
        <v>-86.697927800000002</v>
      </c>
      <c r="K2144" s="1" t="str">
        <f t="shared" si="217"/>
        <v>Diamicton</v>
      </c>
      <c r="L2144" s="1" t="str">
        <f t="shared" si="218"/>
        <v>Grain Mount: 0.25 – 0.50 mm (carbon coated)</v>
      </c>
      <c r="M2144">
        <v>1</v>
      </c>
      <c r="AI2144">
        <v>34.909999999999997</v>
      </c>
      <c r="AJ2144">
        <v>30.600999999999999</v>
      </c>
      <c r="AK2144">
        <v>1E-3</v>
      </c>
      <c r="AL2144">
        <v>34.313000000000002</v>
      </c>
      <c r="AM2144">
        <v>2E-3</v>
      </c>
      <c r="AN2144">
        <v>5.0000000000000001E-3</v>
      </c>
      <c r="AO2144">
        <v>2.1000000000000001E-2</v>
      </c>
      <c r="AP2144">
        <v>1E-3</v>
      </c>
    </row>
    <row r="2145" spans="1:42" x14ac:dyDescent="0.3">
      <c r="A2145" t="s">
        <v>8287</v>
      </c>
      <c r="B2145" t="s">
        <v>8288</v>
      </c>
      <c r="C2145" t="s">
        <v>8289</v>
      </c>
      <c r="D2145" s="1" t="str">
        <f t="shared" si="213"/>
        <v>21:1191</v>
      </c>
      <c r="E2145" s="1" t="str">
        <f t="shared" si="215"/>
        <v>21:0387</v>
      </c>
      <c r="F2145" t="s">
        <v>1819</v>
      </c>
      <c r="G2145" t="s">
        <v>8290</v>
      </c>
      <c r="I2145">
        <v>65.838950100000005</v>
      </c>
      <c r="J2145">
        <v>-86.697927800000002</v>
      </c>
      <c r="K2145" s="1" t="str">
        <f t="shared" si="217"/>
        <v>Diamicton</v>
      </c>
      <c r="L2145" s="1" t="str">
        <f t="shared" si="218"/>
        <v>Grain Mount: 0.25 – 0.50 mm (carbon coated)</v>
      </c>
      <c r="M2145">
        <v>1</v>
      </c>
      <c r="AI2145">
        <v>34.798999999999999</v>
      </c>
      <c r="AJ2145">
        <v>30.545000000000002</v>
      </c>
      <c r="AK2145">
        <v>1E-3</v>
      </c>
      <c r="AL2145">
        <v>34.398000000000003</v>
      </c>
      <c r="AM2145">
        <v>5.0000000000000001E-3</v>
      </c>
      <c r="AN2145">
        <v>4.0000000000000001E-3</v>
      </c>
      <c r="AO2145">
        <v>0.05</v>
      </c>
      <c r="AP2145">
        <v>1E-3</v>
      </c>
    </row>
    <row r="2146" spans="1:42" x14ac:dyDescent="0.3">
      <c r="A2146" t="s">
        <v>8291</v>
      </c>
      <c r="B2146" t="s">
        <v>8292</v>
      </c>
      <c r="C2146" t="s">
        <v>8293</v>
      </c>
      <c r="D2146" s="1" t="str">
        <f t="shared" si="213"/>
        <v>21:1191</v>
      </c>
      <c r="E2146" s="1" t="str">
        <f t="shared" si="215"/>
        <v>21:0387</v>
      </c>
      <c r="F2146" t="s">
        <v>1819</v>
      </c>
      <c r="G2146" t="s">
        <v>8294</v>
      </c>
      <c r="I2146">
        <v>65.838950100000005</v>
      </c>
      <c r="J2146">
        <v>-86.697927800000002</v>
      </c>
      <c r="K2146" s="1" t="str">
        <f t="shared" si="217"/>
        <v>Diamicton</v>
      </c>
      <c r="L2146" s="1" t="str">
        <f t="shared" si="218"/>
        <v>Grain Mount: 0.25 – 0.50 mm (carbon coated)</v>
      </c>
      <c r="M2146">
        <v>1</v>
      </c>
      <c r="AI2146">
        <v>34.982999999999997</v>
      </c>
      <c r="AJ2146">
        <v>30.698</v>
      </c>
      <c r="AK2146">
        <v>1E-3</v>
      </c>
      <c r="AL2146">
        <v>34.378</v>
      </c>
      <c r="AM2146">
        <v>4.0000000000000001E-3</v>
      </c>
      <c r="AN2146">
        <v>1.2E-2</v>
      </c>
      <c r="AO2146">
        <v>3.7999999999999999E-2</v>
      </c>
      <c r="AP2146">
        <v>2E-3</v>
      </c>
    </row>
    <row r="2147" spans="1:42" x14ac:dyDescent="0.3">
      <c r="A2147" t="s">
        <v>8295</v>
      </c>
      <c r="B2147" t="s">
        <v>8296</v>
      </c>
      <c r="C2147" t="s">
        <v>8297</v>
      </c>
      <c r="D2147" s="1" t="str">
        <f t="shared" si="213"/>
        <v>21:1191</v>
      </c>
      <c r="E2147" s="1" t="str">
        <f t="shared" si="215"/>
        <v>21:0387</v>
      </c>
      <c r="F2147" t="s">
        <v>1819</v>
      </c>
      <c r="G2147" t="s">
        <v>8298</v>
      </c>
      <c r="I2147">
        <v>65.838950100000005</v>
      </c>
      <c r="J2147">
        <v>-86.697927800000002</v>
      </c>
      <c r="K2147" s="1" t="str">
        <f t="shared" si="217"/>
        <v>Diamicton</v>
      </c>
      <c r="L2147" s="1" t="str">
        <f t="shared" si="218"/>
        <v>Grain Mount: 0.25 – 0.50 mm (carbon coated)</v>
      </c>
      <c r="M2147">
        <v>1</v>
      </c>
      <c r="AI2147">
        <v>34.774999999999999</v>
      </c>
      <c r="AJ2147">
        <v>30.675000000000001</v>
      </c>
      <c r="AK2147">
        <v>7.0000000000000001E-3</v>
      </c>
      <c r="AL2147">
        <v>34.436</v>
      </c>
      <c r="AM2147">
        <v>8.0000000000000002E-3</v>
      </c>
      <c r="AN2147">
        <v>1.2999999999999999E-2</v>
      </c>
      <c r="AO2147">
        <v>2.1000000000000001E-2</v>
      </c>
      <c r="AP2147">
        <v>1E-3</v>
      </c>
    </row>
    <row r="2148" spans="1:42" x14ac:dyDescent="0.3">
      <c r="A2148" t="s">
        <v>8299</v>
      </c>
      <c r="B2148" t="s">
        <v>8300</v>
      </c>
      <c r="C2148" t="s">
        <v>8301</v>
      </c>
      <c r="D2148" s="1" t="str">
        <f t="shared" si="213"/>
        <v>21:1191</v>
      </c>
      <c r="E2148" s="1" t="str">
        <f t="shared" si="215"/>
        <v>21:0387</v>
      </c>
      <c r="F2148" t="s">
        <v>1819</v>
      </c>
      <c r="G2148" t="s">
        <v>8302</v>
      </c>
      <c r="I2148">
        <v>65.838950100000005</v>
      </c>
      <c r="J2148">
        <v>-86.697927800000002</v>
      </c>
      <c r="K2148" s="1" t="str">
        <f t="shared" si="217"/>
        <v>Diamicton</v>
      </c>
      <c r="L2148" s="1" t="str">
        <f t="shared" si="218"/>
        <v>Grain Mount: 0.25 – 0.50 mm (carbon coated)</v>
      </c>
      <c r="M2148">
        <v>1</v>
      </c>
      <c r="AI2148">
        <v>35.228999999999999</v>
      </c>
      <c r="AJ2148">
        <v>30.6</v>
      </c>
      <c r="AK2148">
        <v>7.0000000000000001E-3</v>
      </c>
      <c r="AL2148">
        <v>34.396000000000001</v>
      </c>
      <c r="AM2148">
        <v>1E-3</v>
      </c>
      <c r="AN2148">
        <v>2.4E-2</v>
      </c>
      <c r="AO2148">
        <v>6.0000000000000001E-3</v>
      </c>
      <c r="AP2148">
        <v>1E-3</v>
      </c>
    </row>
    <row r="2149" spans="1:42" x14ac:dyDescent="0.3">
      <c r="A2149" t="s">
        <v>8303</v>
      </c>
      <c r="B2149" t="s">
        <v>8304</v>
      </c>
      <c r="C2149" t="s">
        <v>8305</v>
      </c>
      <c r="D2149" s="1" t="str">
        <f t="shared" si="213"/>
        <v>21:1191</v>
      </c>
      <c r="E2149" s="1" t="str">
        <f t="shared" si="215"/>
        <v>21:0387</v>
      </c>
      <c r="F2149" t="s">
        <v>1819</v>
      </c>
      <c r="G2149" t="s">
        <v>8306</v>
      </c>
      <c r="I2149">
        <v>65.838950100000005</v>
      </c>
      <c r="J2149">
        <v>-86.697927800000002</v>
      </c>
      <c r="K2149" s="1" t="str">
        <f t="shared" si="217"/>
        <v>Diamicton</v>
      </c>
      <c r="L2149" s="1" t="str">
        <f t="shared" si="218"/>
        <v>Grain Mount: 0.25 – 0.50 mm (carbon coated)</v>
      </c>
      <c r="M2149">
        <v>1</v>
      </c>
      <c r="AI2149">
        <v>35.006</v>
      </c>
      <c r="AJ2149">
        <v>30.558</v>
      </c>
      <c r="AK2149">
        <v>2E-3</v>
      </c>
      <c r="AL2149">
        <v>34.573999999999998</v>
      </c>
      <c r="AM2149">
        <v>1E-3</v>
      </c>
      <c r="AN2149">
        <v>2.1000000000000001E-2</v>
      </c>
      <c r="AO2149">
        <v>7.0000000000000001E-3</v>
      </c>
      <c r="AP2149">
        <v>1E-3</v>
      </c>
    </row>
    <row r="2150" spans="1:42" x14ac:dyDescent="0.3">
      <c r="A2150" t="s">
        <v>8307</v>
      </c>
      <c r="B2150" t="s">
        <v>8308</v>
      </c>
      <c r="C2150" t="s">
        <v>8309</v>
      </c>
      <c r="D2150" s="1" t="str">
        <f t="shared" si="213"/>
        <v>21:1191</v>
      </c>
      <c r="E2150" s="1" t="str">
        <f t="shared" si="215"/>
        <v>21:0387</v>
      </c>
      <c r="F2150" t="s">
        <v>1819</v>
      </c>
      <c r="G2150" t="s">
        <v>8310</v>
      </c>
      <c r="I2150">
        <v>65.838950100000005</v>
      </c>
      <c r="J2150">
        <v>-86.697927800000002</v>
      </c>
      <c r="K2150" s="1" t="str">
        <f t="shared" si="217"/>
        <v>Diamicton</v>
      </c>
      <c r="L2150" s="1" t="str">
        <f t="shared" si="218"/>
        <v>Grain Mount: 0.25 – 0.50 mm (carbon coated)</v>
      </c>
      <c r="M2150">
        <v>1</v>
      </c>
      <c r="AI2150">
        <v>34.96</v>
      </c>
      <c r="AJ2150">
        <v>30.734000000000002</v>
      </c>
      <c r="AK2150">
        <v>3.0000000000000001E-3</v>
      </c>
      <c r="AL2150">
        <v>34.503999999999998</v>
      </c>
      <c r="AM2150">
        <v>1E-3</v>
      </c>
      <c r="AN2150">
        <v>1.0999999999999999E-2</v>
      </c>
      <c r="AO2150">
        <v>3.3000000000000002E-2</v>
      </c>
      <c r="AP2150">
        <v>2E-3</v>
      </c>
    </row>
    <row r="2151" spans="1:42" x14ac:dyDescent="0.3">
      <c r="A2151" t="s">
        <v>8311</v>
      </c>
      <c r="B2151" t="s">
        <v>8312</v>
      </c>
      <c r="C2151" t="s">
        <v>8313</v>
      </c>
      <c r="D2151" s="1" t="str">
        <f t="shared" si="213"/>
        <v>21:1191</v>
      </c>
      <c r="E2151" s="1" t="str">
        <f t="shared" si="215"/>
        <v>21:0387</v>
      </c>
      <c r="F2151" t="s">
        <v>1819</v>
      </c>
      <c r="G2151" t="s">
        <v>8314</v>
      </c>
      <c r="I2151">
        <v>65.838950100000005</v>
      </c>
      <c r="J2151">
        <v>-86.697927800000002</v>
      </c>
      <c r="K2151" s="1" t="str">
        <f t="shared" si="217"/>
        <v>Diamicton</v>
      </c>
      <c r="L2151" s="1" t="str">
        <f t="shared" si="218"/>
        <v>Grain Mount: 0.25 – 0.50 mm (carbon coated)</v>
      </c>
      <c r="M2151">
        <v>1</v>
      </c>
      <c r="AI2151">
        <v>35.057000000000002</v>
      </c>
      <c r="AJ2151">
        <v>30.63</v>
      </c>
      <c r="AK2151">
        <v>1E-3</v>
      </c>
      <c r="AL2151">
        <v>34.277999999999999</v>
      </c>
      <c r="AM2151">
        <v>2.1999999999999999E-2</v>
      </c>
      <c r="AN2151">
        <v>7.0000000000000001E-3</v>
      </c>
      <c r="AO2151">
        <v>2.1999999999999999E-2</v>
      </c>
      <c r="AP2151">
        <v>4.0000000000000001E-3</v>
      </c>
    </row>
    <row r="2152" spans="1:42" x14ac:dyDescent="0.3">
      <c r="A2152" t="s">
        <v>8315</v>
      </c>
      <c r="B2152" t="s">
        <v>8316</v>
      </c>
      <c r="C2152" t="s">
        <v>8317</v>
      </c>
      <c r="D2152" s="1" t="str">
        <f t="shared" si="213"/>
        <v>21:1191</v>
      </c>
      <c r="E2152" s="1" t="str">
        <f t="shared" si="215"/>
        <v>21:0387</v>
      </c>
      <c r="F2152" t="s">
        <v>1819</v>
      </c>
      <c r="G2152" t="s">
        <v>8318</v>
      </c>
      <c r="I2152">
        <v>65.838950100000005</v>
      </c>
      <c r="J2152">
        <v>-86.697927800000002</v>
      </c>
      <c r="K2152" s="1" t="str">
        <f t="shared" si="217"/>
        <v>Diamicton</v>
      </c>
      <c r="L2152" s="1" t="str">
        <f t="shared" si="218"/>
        <v>Grain Mount: 0.25 – 0.50 mm (carbon coated)</v>
      </c>
      <c r="M2152">
        <v>1</v>
      </c>
      <c r="AI2152">
        <v>34.975999999999999</v>
      </c>
      <c r="AJ2152">
        <v>30.617999999999999</v>
      </c>
      <c r="AK2152">
        <v>7.0000000000000001E-3</v>
      </c>
      <c r="AL2152">
        <v>34.493000000000002</v>
      </c>
      <c r="AM2152">
        <v>1E-3</v>
      </c>
      <c r="AN2152">
        <v>1.7000000000000001E-2</v>
      </c>
      <c r="AO2152">
        <v>3.0000000000000001E-3</v>
      </c>
      <c r="AP2152">
        <v>1E-3</v>
      </c>
    </row>
    <row r="2153" spans="1:42" x14ac:dyDescent="0.3">
      <c r="A2153" t="s">
        <v>8319</v>
      </c>
      <c r="B2153" t="s">
        <v>8320</v>
      </c>
      <c r="C2153" t="s">
        <v>8321</v>
      </c>
      <c r="D2153" s="1" t="str">
        <f t="shared" si="213"/>
        <v>21:1191</v>
      </c>
      <c r="E2153" s="1" t="str">
        <f t="shared" si="215"/>
        <v>21:0387</v>
      </c>
      <c r="F2153" t="s">
        <v>1819</v>
      </c>
      <c r="G2153" t="s">
        <v>8322</v>
      </c>
      <c r="I2153">
        <v>65.838950100000005</v>
      </c>
      <c r="J2153">
        <v>-86.697927800000002</v>
      </c>
      <c r="K2153" s="1" t="str">
        <f t="shared" si="217"/>
        <v>Diamicton</v>
      </c>
      <c r="L2153" s="1" t="str">
        <f t="shared" si="218"/>
        <v>Grain Mount: 0.25 – 0.50 mm (carbon coated)</v>
      </c>
      <c r="M2153">
        <v>1</v>
      </c>
      <c r="AI2153">
        <v>34.945999999999998</v>
      </c>
      <c r="AJ2153">
        <v>30.587</v>
      </c>
      <c r="AK2153">
        <v>1E-3</v>
      </c>
      <c r="AL2153">
        <v>34.203000000000003</v>
      </c>
      <c r="AM2153">
        <v>0.01</v>
      </c>
      <c r="AN2153">
        <v>4.0000000000000001E-3</v>
      </c>
      <c r="AO2153">
        <v>3.3000000000000002E-2</v>
      </c>
      <c r="AP2153">
        <v>4.0000000000000001E-3</v>
      </c>
    </row>
    <row r="2154" spans="1:42" x14ac:dyDescent="0.3">
      <c r="A2154" t="s">
        <v>8323</v>
      </c>
      <c r="B2154" t="s">
        <v>8324</v>
      </c>
      <c r="C2154" t="s">
        <v>8325</v>
      </c>
      <c r="D2154" s="1" t="str">
        <f t="shared" si="213"/>
        <v>21:1191</v>
      </c>
      <c r="E2154" s="1" t="str">
        <f t="shared" si="215"/>
        <v>21:0387</v>
      </c>
      <c r="F2154" t="s">
        <v>1819</v>
      </c>
      <c r="G2154" t="s">
        <v>8326</v>
      </c>
      <c r="I2154">
        <v>65.838950100000005</v>
      </c>
      <c r="J2154">
        <v>-86.697927800000002</v>
      </c>
      <c r="K2154" s="1" t="str">
        <f t="shared" si="217"/>
        <v>Diamicton</v>
      </c>
      <c r="L2154" s="1" t="str">
        <f t="shared" si="218"/>
        <v>Grain Mount: 0.25 – 0.50 mm (carbon coated)</v>
      </c>
      <c r="M2154">
        <v>1</v>
      </c>
      <c r="AI2154">
        <v>34.941000000000003</v>
      </c>
      <c r="AJ2154">
        <v>30.465</v>
      </c>
      <c r="AK2154">
        <v>1E-3</v>
      </c>
      <c r="AL2154">
        <v>34.162999999999997</v>
      </c>
      <c r="AM2154">
        <v>0.02</v>
      </c>
      <c r="AN2154">
        <v>2.1999999999999999E-2</v>
      </c>
      <c r="AO2154">
        <v>3.2000000000000001E-2</v>
      </c>
      <c r="AP2154">
        <v>1E-3</v>
      </c>
    </row>
    <row r="2155" spans="1:42" x14ac:dyDescent="0.3">
      <c r="A2155" t="s">
        <v>8327</v>
      </c>
      <c r="B2155" t="s">
        <v>8328</v>
      </c>
      <c r="C2155" t="s">
        <v>8329</v>
      </c>
      <c r="D2155" s="1" t="str">
        <f t="shared" si="213"/>
        <v>21:1191</v>
      </c>
      <c r="E2155" s="1" t="str">
        <f t="shared" si="215"/>
        <v>21:0387</v>
      </c>
      <c r="F2155" t="s">
        <v>1819</v>
      </c>
      <c r="G2155" t="s">
        <v>8330</v>
      </c>
      <c r="I2155">
        <v>65.838950100000005</v>
      </c>
      <c r="J2155">
        <v>-86.697927800000002</v>
      </c>
      <c r="K2155" s="1" t="str">
        <f t="shared" si="217"/>
        <v>Diamicton</v>
      </c>
      <c r="L2155" s="1" t="str">
        <f t="shared" si="218"/>
        <v>Grain Mount: 0.25 – 0.50 mm (carbon coated)</v>
      </c>
      <c r="M2155">
        <v>1</v>
      </c>
      <c r="AI2155">
        <v>34.844000000000001</v>
      </c>
      <c r="AJ2155">
        <v>30.683</v>
      </c>
      <c r="AK2155">
        <v>5.0000000000000001E-3</v>
      </c>
      <c r="AL2155">
        <v>34.255000000000003</v>
      </c>
      <c r="AM2155">
        <v>1E-3</v>
      </c>
      <c r="AN2155">
        <v>1.0999999999999999E-2</v>
      </c>
      <c r="AO2155">
        <v>2.3E-2</v>
      </c>
      <c r="AP2155">
        <v>3.0000000000000001E-3</v>
      </c>
    </row>
    <row r="2156" spans="1:42" x14ac:dyDescent="0.3">
      <c r="A2156" t="s">
        <v>8331</v>
      </c>
      <c r="B2156" t="s">
        <v>8332</v>
      </c>
      <c r="C2156" t="s">
        <v>8333</v>
      </c>
      <c r="D2156" s="1" t="str">
        <f t="shared" si="213"/>
        <v>21:1191</v>
      </c>
      <c r="E2156" s="1" t="str">
        <f t="shared" si="215"/>
        <v>21:0387</v>
      </c>
      <c r="F2156" t="s">
        <v>1819</v>
      </c>
      <c r="G2156" t="s">
        <v>8334</v>
      </c>
      <c r="I2156">
        <v>65.838950100000005</v>
      </c>
      <c r="J2156">
        <v>-86.697927800000002</v>
      </c>
      <c r="K2156" s="1" t="str">
        <f t="shared" si="217"/>
        <v>Diamicton</v>
      </c>
      <c r="L2156" s="1" t="str">
        <f t="shared" si="218"/>
        <v>Grain Mount: 0.25 – 0.50 mm (carbon coated)</v>
      </c>
      <c r="M2156">
        <v>1</v>
      </c>
      <c r="AI2156">
        <v>34.707000000000001</v>
      </c>
      <c r="AJ2156">
        <v>30.550999999999998</v>
      </c>
      <c r="AK2156">
        <v>3.0000000000000001E-3</v>
      </c>
      <c r="AL2156">
        <v>34.200000000000003</v>
      </c>
      <c r="AM2156">
        <v>2.5999999999999999E-2</v>
      </c>
      <c r="AN2156">
        <v>1.6E-2</v>
      </c>
      <c r="AO2156">
        <v>1.4E-2</v>
      </c>
      <c r="AP2156">
        <v>1E-3</v>
      </c>
    </row>
    <row r="2157" spans="1:42" x14ac:dyDescent="0.3">
      <c r="A2157" t="s">
        <v>8335</v>
      </c>
      <c r="B2157" t="s">
        <v>8336</v>
      </c>
      <c r="C2157" t="s">
        <v>8337</v>
      </c>
      <c r="D2157" s="1" t="str">
        <f t="shared" si="213"/>
        <v>21:1191</v>
      </c>
      <c r="E2157" s="1" t="str">
        <f t="shared" si="215"/>
        <v>21:0387</v>
      </c>
      <c r="F2157" t="s">
        <v>1819</v>
      </c>
      <c r="G2157" t="s">
        <v>8338</v>
      </c>
      <c r="I2157">
        <v>65.838950100000005</v>
      </c>
      <c r="J2157">
        <v>-86.697927800000002</v>
      </c>
      <c r="K2157" s="1" t="str">
        <f t="shared" si="217"/>
        <v>Diamicton</v>
      </c>
      <c r="L2157" s="1" t="str">
        <f t="shared" si="218"/>
        <v>Grain Mount: 0.25 – 0.50 mm (carbon coated)</v>
      </c>
      <c r="M2157">
        <v>1</v>
      </c>
      <c r="AI2157">
        <v>34.83</v>
      </c>
      <c r="AJ2157">
        <v>30.689</v>
      </c>
      <c r="AK2157">
        <v>1E-3</v>
      </c>
      <c r="AL2157">
        <v>34.030999999999999</v>
      </c>
      <c r="AM2157">
        <v>1.2999999999999999E-2</v>
      </c>
      <c r="AN2157">
        <v>2E-3</v>
      </c>
      <c r="AO2157">
        <v>1.2E-2</v>
      </c>
      <c r="AP2157">
        <v>1E-3</v>
      </c>
    </row>
    <row r="2158" spans="1:42" x14ac:dyDescent="0.3">
      <c r="A2158" t="s">
        <v>8339</v>
      </c>
      <c r="B2158" t="s">
        <v>8340</v>
      </c>
      <c r="C2158" t="s">
        <v>8341</v>
      </c>
      <c r="D2158" s="1" t="str">
        <f t="shared" si="213"/>
        <v>21:1191</v>
      </c>
      <c r="E2158" s="1" t="str">
        <f t="shared" si="215"/>
        <v>21:0387</v>
      </c>
      <c r="F2158" t="s">
        <v>1819</v>
      </c>
      <c r="G2158" t="s">
        <v>8342</v>
      </c>
      <c r="I2158">
        <v>65.838950100000005</v>
      </c>
      <c r="J2158">
        <v>-86.697927800000002</v>
      </c>
      <c r="K2158" s="1" t="str">
        <f t="shared" si="217"/>
        <v>Diamicton</v>
      </c>
      <c r="L2158" s="1" t="str">
        <f t="shared" si="218"/>
        <v>Grain Mount: 0.25 – 0.50 mm (carbon coated)</v>
      </c>
      <c r="M2158">
        <v>1</v>
      </c>
      <c r="AI2158">
        <v>34.917000000000002</v>
      </c>
      <c r="AJ2158">
        <v>30.695</v>
      </c>
      <c r="AK2158">
        <v>1E-3</v>
      </c>
      <c r="AL2158">
        <v>34.415999999999997</v>
      </c>
      <c r="AM2158">
        <v>3.6999999999999998E-2</v>
      </c>
      <c r="AN2158">
        <v>8.0000000000000002E-3</v>
      </c>
      <c r="AO2158">
        <v>1.6E-2</v>
      </c>
      <c r="AP2158">
        <v>1E-3</v>
      </c>
    </row>
    <row r="2159" spans="1:42" x14ac:dyDescent="0.3">
      <c r="A2159" t="s">
        <v>8343</v>
      </c>
      <c r="B2159" t="s">
        <v>8344</v>
      </c>
      <c r="C2159" t="s">
        <v>8345</v>
      </c>
      <c r="D2159" s="1" t="str">
        <f t="shared" si="213"/>
        <v>21:1191</v>
      </c>
      <c r="E2159" s="1" t="str">
        <f t="shared" si="215"/>
        <v>21:0387</v>
      </c>
      <c r="F2159" t="s">
        <v>1819</v>
      </c>
      <c r="G2159" t="s">
        <v>8346</v>
      </c>
      <c r="I2159">
        <v>65.838950100000005</v>
      </c>
      <c r="J2159">
        <v>-86.697927800000002</v>
      </c>
      <c r="K2159" s="1" t="str">
        <f t="shared" si="217"/>
        <v>Diamicton</v>
      </c>
      <c r="L2159" s="1" t="str">
        <f t="shared" si="218"/>
        <v>Grain Mount: 0.25 – 0.50 mm (carbon coated)</v>
      </c>
      <c r="M2159">
        <v>1</v>
      </c>
      <c r="AI2159">
        <v>34.914999999999999</v>
      </c>
      <c r="AJ2159">
        <v>30.361000000000001</v>
      </c>
      <c r="AK2159">
        <v>8.0000000000000002E-3</v>
      </c>
      <c r="AL2159">
        <v>34.456000000000003</v>
      </c>
      <c r="AM2159">
        <v>1E-3</v>
      </c>
      <c r="AN2159">
        <v>2.4E-2</v>
      </c>
      <c r="AO2159">
        <v>0.01</v>
      </c>
      <c r="AP2159">
        <v>1E-3</v>
      </c>
    </row>
    <row r="2160" spans="1:42" x14ac:dyDescent="0.3">
      <c r="A2160" t="s">
        <v>8347</v>
      </c>
      <c r="B2160" t="s">
        <v>8348</v>
      </c>
      <c r="C2160" t="s">
        <v>8349</v>
      </c>
      <c r="D2160" s="1" t="str">
        <f t="shared" si="213"/>
        <v>21:1191</v>
      </c>
      <c r="E2160" s="1" t="str">
        <f t="shared" si="215"/>
        <v>21:0387</v>
      </c>
      <c r="F2160" t="s">
        <v>1819</v>
      </c>
      <c r="G2160" t="s">
        <v>8350</v>
      </c>
      <c r="I2160">
        <v>65.838950100000005</v>
      </c>
      <c r="J2160">
        <v>-86.697927800000002</v>
      </c>
      <c r="K2160" s="1" t="str">
        <f t="shared" si="217"/>
        <v>Diamicton</v>
      </c>
      <c r="L2160" s="1" t="str">
        <f t="shared" si="218"/>
        <v>Grain Mount: 0.25 – 0.50 mm (carbon coated)</v>
      </c>
      <c r="M2160">
        <v>1</v>
      </c>
      <c r="AI2160">
        <v>34.959000000000003</v>
      </c>
      <c r="AJ2160">
        <v>30.533999999999999</v>
      </c>
      <c r="AK2160">
        <v>4.0000000000000001E-3</v>
      </c>
      <c r="AL2160">
        <v>34.674999999999997</v>
      </c>
      <c r="AM2160">
        <v>1E-3</v>
      </c>
      <c r="AN2160">
        <v>1.4999999999999999E-2</v>
      </c>
      <c r="AO2160">
        <v>4.0000000000000001E-3</v>
      </c>
      <c r="AP2160">
        <v>1E-3</v>
      </c>
    </row>
    <row r="2161" spans="1:42" x14ac:dyDescent="0.3">
      <c r="A2161" t="s">
        <v>8351</v>
      </c>
      <c r="B2161" t="s">
        <v>8352</v>
      </c>
      <c r="C2161" t="s">
        <v>8353</v>
      </c>
      <c r="D2161" s="1" t="str">
        <f t="shared" si="213"/>
        <v>21:1191</v>
      </c>
      <c r="E2161" s="1" t="str">
        <f t="shared" si="215"/>
        <v>21:0387</v>
      </c>
      <c r="F2161" t="s">
        <v>1819</v>
      </c>
      <c r="G2161" t="s">
        <v>8354</v>
      </c>
      <c r="I2161">
        <v>65.838950100000005</v>
      </c>
      <c r="J2161">
        <v>-86.697927800000002</v>
      </c>
      <c r="K2161" s="1" t="str">
        <f t="shared" si="217"/>
        <v>Diamicton</v>
      </c>
      <c r="L2161" s="1" t="str">
        <f t="shared" si="218"/>
        <v>Grain Mount: 0.25 – 0.50 mm (carbon coated)</v>
      </c>
      <c r="M2161">
        <v>1</v>
      </c>
      <c r="AI2161">
        <v>34.973999999999997</v>
      </c>
      <c r="AJ2161">
        <v>30.469000000000001</v>
      </c>
      <c r="AK2161">
        <v>1E-3</v>
      </c>
      <c r="AL2161">
        <v>34.716999999999999</v>
      </c>
      <c r="AM2161">
        <v>1E-3</v>
      </c>
      <c r="AN2161">
        <v>2E-3</v>
      </c>
      <c r="AO2161">
        <v>5.0000000000000001E-3</v>
      </c>
      <c r="AP2161">
        <v>1E-3</v>
      </c>
    </row>
    <row r="2162" spans="1:42" x14ac:dyDescent="0.3">
      <c r="A2162" t="s">
        <v>8355</v>
      </c>
      <c r="B2162" t="s">
        <v>8356</v>
      </c>
      <c r="C2162" t="s">
        <v>8357</v>
      </c>
      <c r="D2162" s="1" t="str">
        <f t="shared" si="213"/>
        <v>21:1191</v>
      </c>
      <c r="E2162" s="1" t="str">
        <f t="shared" si="215"/>
        <v>21:0387</v>
      </c>
      <c r="F2162" t="s">
        <v>1819</v>
      </c>
      <c r="G2162" t="s">
        <v>8358</v>
      </c>
      <c r="I2162">
        <v>65.838950100000005</v>
      </c>
      <c r="J2162">
        <v>-86.697927800000002</v>
      </c>
      <c r="K2162" s="1" t="str">
        <f t="shared" si="217"/>
        <v>Diamicton</v>
      </c>
      <c r="L2162" s="1" t="str">
        <f t="shared" si="218"/>
        <v>Grain Mount: 0.25 – 0.50 mm (carbon coated)</v>
      </c>
      <c r="M2162">
        <v>1</v>
      </c>
      <c r="AI2162">
        <v>34.899000000000001</v>
      </c>
      <c r="AJ2162">
        <v>30.574000000000002</v>
      </c>
      <c r="AK2162">
        <v>4.0000000000000001E-3</v>
      </c>
      <c r="AL2162">
        <v>34.351999999999997</v>
      </c>
      <c r="AM2162">
        <v>1.6E-2</v>
      </c>
      <c r="AN2162">
        <v>1E-3</v>
      </c>
      <c r="AO2162">
        <v>1.4999999999999999E-2</v>
      </c>
      <c r="AP2162">
        <v>8.0000000000000002E-3</v>
      </c>
    </row>
    <row r="2163" spans="1:42" x14ac:dyDescent="0.3">
      <c r="A2163" t="s">
        <v>8359</v>
      </c>
      <c r="B2163" t="s">
        <v>8360</v>
      </c>
      <c r="C2163" t="s">
        <v>8361</v>
      </c>
      <c r="D2163" s="1" t="str">
        <f t="shared" ref="D2163:D2226" si="219">HYPERLINK("http://geochem.nrcan.gc.ca/cdogs/content/bdl/bdl211191_e.htm", "21:1191")</f>
        <v>21:1191</v>
      </c>
      <c r="E2163" s="1" t="str">
        <f t="shared" si="215"/>
        <v>21:0387</v>
      </c>
      <c r="F2163" t="s">
        <v>8362</v>
      </c>
      <c r="G2163" t="s">
        <v>8363</v>
      </c>
      <c r="I2163">
        <v>65.871298699999997</v>
      </c>
      <c r="J2163">
        <v>-86.885766799999999</v>
      </c>
      <c r="K2163" s="1" t="str">
        <f t="shared" si="217"/>
        <v>Diamicton</v>
      </c>
      <c r="L2163" s="1" t="str">
        <f t="shared" si="218"/>
        <v>Grain Mount: 0.25 – 0.50 mm (carbon coated)</v>
      </c>
      <c r="M2163">
        <v>1</v>
      </c>
      <c r="AI2163">
        <v>34.944000000000003</v>
      </c>
      <c r="AJ2163">
        <v>30.564</v>
      </c>
      <c r="AK2163">
        <v>1E-3</v>
      </c>
      <c r="AL2163">
        <v>34.423999999999999</v>
      </c>
      <c r="AM2163">
        <v>1E-3</v>
      </c>
      <c r="AN2163">
        <v>8.0000000000000002E-3</v>
      </c>
      <c r="AO2163">
        <v>4.0000000000000001E-3</v>
      </c>
      <c r="AP2163">
        <v>8.0000000000000002E-3</v>
      </c>
    </row>
    <row r="2164" spans="1:42" x14ac:dyDescent="0.3">
      <c r="A2164" t="s">
        <v>8364</v>
      </c>
      <c r="B2164" t="s">
        <v>8365</v>
      </c>
      <c r="C2164" t="s">
        <v>8366</v>
      </c>
      <c r="D2164" s="1" t="str">
        <f t="shared" si="219"/>
        <v>21:1191</v>
      </c>
      <c r="E2164" s="1" t="str">
        <f t="shared" si="215"/>
        <v>21:0387</v>
      </c>
      <c r="F2164" t="s">
        <v>1824</v>
      </c>
      <c r="G2164" t="s">
        <v>8367</v>
      </c>
      <c r="I2164">
        <v>66.534767900000006</v>
      </c>
      <c r="J2164">
        <v>-86.241804200000004</v>
      </c>
      <c r="K2164" s="1" t="str">
        <f t="shared" ref="K2164:K2195" si="220">HYPERLINK("http://geochem.nrcan.gc.ca/cdogs/content/kwd/kwd020044_e.htm", "Till")</f>
        <v>Till</v>
      </c>
      <c r="L2164" s="1" t="str">
        <f t="shared" si="218"/>
        <v>Grain Mount: 0.25 – 0.50 mm (carbon coated)</v>
      </c>
      <c r="M2164">
        <v>1</v>
      </c>
      <c r="AI2164">
        <v>34.957999999999998</v>
      </c>
      <c r="AJ2164">
        <v>30.623000000000001</v>
      </c>
      <c r="AK2164">
        <v>1E-3</v>
      </c>
      <c r="AL2164">
        <v>34.463000000000001</v>
      </c>
      <c r="AM2164">
        <v>1E-3</v>
      </c>
      <c r="AN2164">
        <v>1E-3</v>
      </c>
      <c r="AO2164">
        <v>1.9E-2</v>
      </c>
      <c r="AP2164">
        <v>1E-3</v>
      </c>
    </row>
    <row r="2165" spans="1:42" x14ac:dyDescent="0.3">
      <c r="A2165" t="s">
        <v>8368</v>
      </c>
      <c r="B2165" t="s">
        <v>8369</v>
      </c>
      <c r="C2165" t="s">
        <v>8370</v>
      </c>
      <c r="D2165" s="1" t="str">
        <f t="shared" si="219"/>
        <v>21:1191</v>
      </c>
      <c r="E2165" s="1" t="str">
        <f t="shared" si="215"/>
        <v>21:0387</v>
      </c>
      <c r="F2165" t="s">
        <v>1824</v>
      </c>
      <c r="G2165" t="s">
        <v>8371</v>
      </c>
      <c r="I2165">
        <v>66.534767900000006</v>
      </c>
      <c r="J2165">
        <v>-86.241804200000004</v>
      </c>
      <c r="K2165" s="1" t="str">
        <f t="shared" si="220"/>
        <v>Till</v>
      </c>
      <c r="L2165" s="1" t="str">
        <f t="shared" si="218"/>
        <v>Grain Mount: 0.25 – 0.50 mm (carbon coated)</v>
      </c>
      <c r="M2165">
        <v>1</v>
      </c>
      <c r="AI2165">
        <v>35.145000000000003</v>
      </c>
      <c r="AJ2165">
        <v>30.225999999999999</v>
      </c>
      <c r="AK2165">
        <v>1E-3</v>
      </c>
      <c r="AL2165">
        <v>34.390999999999998</v>
      </c>
      <c r="AM2165">
        <v>2.7E-2</v>
      </c>
      <c r="AN2165">
        <v>1.2999999999999999E-2</v>
      </c>
      <c r="AO2165">
        <v>1.6E-2</v>
      </c>
      <c r="AP2165">
        <v>3.0000000000000001E-3</v>
      </c>
    </row>
    <row r="2166" spans="1:42" x14ac:dyDescent="0.3">
      <c r="A2166" t="s">
        <v>8372</v>
      </c>
      <c r="B2166" t="s">
        <v>8373</v>
      </c>
      <c r="C2166" t="s">
        <v>8374</v>
      </c>
      <c r="D2166" s="1" t="str">
        <f t="shared" si="219"/>
        <v>21:1191</v>
      </c>
      <c r="E2166" s="1" t="str">
        <f t="shared" si="215"/>
        <v>21:0387</v>
      </c>
      <c r="F2166" t="s">
        <v>1824</v>
      </c>
      <c r="G2166" t="s">
        <v>8375</v>
      </c>
      <c r="I2166">
        <v>66.534767900000006</v>
      </c>
      <c r="J2166">
        <v>-86.241804200000004</v>
      </c>
      <c r="K2166" s="1" t="str">
        <f t="shared" si="220"/>
        <v>Till</v>
      </c>
      <c r="L2166" s="1" t="str">
        <f t="shared" si="218"/>
        <v>Grain Mount: 0.25 – 0.50 mm (carbon coated)</v>
      </c>
      <c r="M2166">
        <v>1</v>
      </c>
      <c r="AI2166">
        <v>35.110999999999997</v>
      </c>
      <c r="AJ2166">
        <v>30.126999999999999</v>
      </c>
      <c r="AK2166">
        <v>1E-3</v>
      </c>
      <c r="AL2166">
        <v>34.340000000000003</v>
      </c>
      <c r="AM2166">
        <v>1E-3</v>
      </c>
      <c r="AN2166">
        <v>2.5000000000000001E-2</v>
      </c>
      <c r="AO2166">
        <v>2.1000000000000001E-2</v>
      </c>
      <c r="AP2166">
        <v>1E-3</v>
      </c>
    </row>
    <row r="2167" spans="1:42" x14ac:dyDescent="0.3">
      <c r="A2167" t="s">
        <v>8376</v>
      </c>
      <c r="B2167" t="s">
        <v>8377</v>
      </c>
      <c r="C2167" t="s">
        <v>8378</v>
      </c>
      <c r="D2167" s="1" t="str">
        <f t="shared" si="219"/>
        <v>21:1191</v>
      </c>
      <c r="E2167" s="1" t="str">
        <f t="shared" si="215"/>
        <v>21:0387</v>
      </c>
      <c r="F2167" t="s">
        <v>1824</v>
      </c>
      <c r="G2167" t="s">
        <v>8379</v>
      </c>
      <c r="I2167">
        <v>66.534767900000006</v>
      </c>
      <c r="J2167">
        <v>-86.241804200000004</v>
      </c>
      <c r="K2167" s="1" t="str">
        <f t="shared" si="220"/>
        <v>Till</v>
      </c>
      <c r="L2167" s="1" t="str">
        <f t="shared" si="218"/>
        <v>Grain Mount: 0.25 – 0.50 mm (carbon coated)</v>
      </c>
      <c r="M2167">
        <v>1</v>
      </c>
      <c r="AI2167">
        <v>35.17</v>
      </c>
      <c r="AJ2167">
        <v>30.314</v>
      </c>
      <c r="AK2167">
        <v>1E-3</v>
      </c>
      <c r="AL2167">
        <v>34.423000000000002</v>
      </c>
      <c r="AM2167">
        <v>1.4999999999999999E-2</v>
      </c>
      <c r="AN2167">
        <v>0.01</v>
      </c>
      <c r="AO2167">
        <v>5.1999999999999998E-2</v>
      </c>
      <c r="AP2167">
        <v>1E-3</v>
      </c>
    </row>
    <row r="2168" spans="1:42" x14ac:dyDescent="0.3">
      <c r="A2168" t="s">
        <v>8380</v>
      </c>
      <c r="B2168" t="s">
        <v>8381</v>
      </c>
      <c r="C2168" t="s">
        <v>8382</v>
      </c>
      <c r="D2168" s="1" t="str">
        <f t="shared" si="219"/>
        <v>21:1191</v>
      </c>
      <c r="E2168" s="1" t="str">
        <f t="shared" si="215"/>
        <v>21:0387</v>
      </c>
      <c r="F2168" t="s">
        <v>1824</v>
      </c>
      <c r="G2168" t="s">
        <v>8383</v>
      </c>
      <c r="I2168">
        <v>66.534767900000006</v>
      </c>
      <c r="J2168">
        <v>-86.241804200000004</v>
      </c>
      <c r="K2168" s="1" t="str">
        <f t="shared" si="220"/>
        <v>Till</v>
      </c>
      <c r="L2168" s="1" t="str">
        <f t="shared" si="218"/>
        <v>Grain Mount: 0.25 – 0.50 mm (carbon coated)</v>
      </c>
      <c r="M2168">
        <v>1</v>
      </c>
      <c r="AI2168">
        <v>35.1</v>
      </c>
      <c r="AJ2168">
        <v>30.577999999999999</v>
      </c>
      <c r="AK2168">
        <v>1E-3</v>
      </c>
      <c r="AL2168">
        <v>34.284999999999997</v>
      </c>
      <c r="AM2168">
        <v>1.2E-2</v>
      </c>
      <c r="AN2168">
        <v>1.0999999999999999E-2</v>
      </c>
      <c r="AO2168">
        <v>2.5999999999999999E-2</v>
      </c>
      <c r="AP2168">
        <v>1E-3</v>
      </c>
    </row>
    <row r="2169" spans="1:42" x14ac:dyDescent="0.3">
      <c r="A2169" t="s">
        <v>8384</v>
      </c>
      <c r="B2169" t="s">
        <v>8385</v>
      </c>
      <c r="C2169" t="s">
        <v>8386</v>
      </c>
      <c r="D2169" s="1" t="str">
        <f t="shared" si="219"/>
        <v>21:1191</v>
      </c>
      <c r="E2169" s="1" t="str">
        <f t="shared" si="215"/>
        <v>21:0387</v>
      </c>
      <c r="F2169" t="s">
        <v>1824</v>
      </c>
      <c r="G2169" t="s">
        <v>8387</v>
      </c>
      <c r="I2169">
        <v>66.534767900000006</v>
      </c>
      <c r="J2169">
        <v>-86.241804200000004</v>
      </c>
      <c r="K2169" s="1" t="str">
        <f t="shared" si="220"/>
        <v>Till</v>
      </c>
      <c r="L2169" s="1" t="str">
        <f t="shared" si="218"/>
        <v>Grain Mount: 0.25 – 0.50 mm (carbon coated)</v>
      </c>
      <c r="M2169">
        <v>1</v>
      </c>
      <c r="AI2169">
        <v>35.152999999999999</v>
      </c>
      <c r="AJ2169">
        <v>30.382000000000001</v>
      </c>
      <c r="AK2169">
        <v>1E-3</v>
      </c>
      <c r="AL2169">
        <v>34.503</v>
      </c>
      <c r="AM2169">
        <v>1E-3</v>
      </c>
      <c r="AN2169">
        <v>5.0000000000000001E-3</v>
      </c>
      <c r="AO2169">
        <v>2.3E-2</v>
      </c>
      <c r="AP2169">
        <v>1E-3</v>
      </c>
    </row>
    <row r="2170" spans="1:42" x14ac:dyDescent="0.3">
      <c r="A2170" t="s">
        <v>8388</v>
      </c>
      <c r="B2170" t="s">
        <v>8389</v>
      </c>
      <c r="C2170" t="s">
        <v>8390</v>
      </c>
      <c r="D2170" s="1" t="str">
        <f t="shared" si="219"/>
        <v>21:1191</v>
      </c>
      <c r="E2170" s="1" t="str">
        <f t="shared" si="215"/>
        <v>21:0387</v>
      </c>
      <c r="F2170" t="s">
        <v>1824</v>
      </c>
      <c r="G2170" t="s">
        <v>8391</v>
      </c>
      <c r="I2170">
        <v>66.534767900000006</v>
      </c>
      <c r="J2170">
        <v>-86.241804200000004</v>
      </c>
      <c r="K2170" s="1" t="str">
        <f t="shared" si="220"/>
        <v>Till</v>
      </c>
      <c r="L2170" s="1" t="str">
        <f t="shared" si="218"/>
        <v>Grain Mount: 0.25 – 0.50 mm (carbon coated)</v>
      </c>
      <c r="M2170">
        <v>1</v>
      </c>
      <c r="AI2170">
        <v>34.883000000000003</v>
      </c>
      <c r="AJ2170">
        <v>30.402999999999999</v>
      </c>
      <c r="AK2170">
        <v>1E-3</v>
      </c>
      <c r="AL2170">
        <v>34.484000000000002</v>
      </c>
      <c r="AM2170">
        <v>1E-3</v>
      </c>
      <c r="AN2170">
        <v>5.0000000000000001E-3</v>
      </c>
      <c r="AO2170">
        <v>0.04</v>
      </c>
      <c r="AP2170">
        <v>1E-3</v>
      </c>
    </row>
    <row r="2171" spans="1:42" x14ac:dyDescent="0.3">
      <c r="A2171" t="s">
        <v>8392</v>
      </c>
      <c r="B2171" t="s">
        <v>8393</v>
      </c>
      <c r="C2171" t="s">
        <v>8394</v>
      </c>
      <c r="D2171" s="1" t="str">
        <f t="shared" si="219"/>
        <v>21:1191</v>
      </c>
      <c r="E2171" s="1" t="str">
        <f t="shared" si="215"/>
        <v>21:0387</v>
      </c>
      <c r="F2171" t="s">
        <v>1824</v>
      </c>
      <c r="G2171" t="s">
        <v>8395</v>
      </c>
      <c r="I2171">
        <v>66.534767900000006</v>
      </c>
      <c r="J2171">
        <v>-86.241804200000004</v>
      </c>
      <c r="K2171" s="1" t="str">
        <f t="shared" si="220"/>
        <v>Till</v>
      </c>
      <c r="L2171" s="1" t="str">
        <f t="shared" si="218"/>
        <v>Grain Mount: 0.25 – 0.50 mm (carbon coated)</v>
      </c>
      <c r="M2171">
        <v>1</v>
      </c>
      <c r="AI2171">
        <v>35.103999999999999</v>
      </c>
      <c r="AJ2171">
        <v>30.440999999999999</v>
      </c>
      <c r="AK2171">
        <v>6.0000000000000001E-3</v>
      </c>
      <c r="AL2171">
        <v>34.398000000000003</v>
      </c>
      <c r="AM2171">
        <v>1E-3</v>
      </c>
      <c r="AN2171">
        <v>1.2999999999999999E-2</v>
      </c>
      <c r="AO2171">
        <v>1.9E-2</v>
      </c>
      <c r="AP2171">
        <v>0.01</v>
      </c>
    </row>
    <row r="2172" spans="1:42" x14ac:dyDescent="0.3">
      <c r="A2172" t="s">
        <v>8396</v>
      </c>
      <c r="B2172" t="s">
        <v>8397</v>
      </c>
      <c r="C2172" t="s">
        <v>8398</v>
      </c>
      <c r="D2172" s="1" t="str">
        <f t="shared" si="219"/>
        <v>21:1191</v>
      </c>
      <c r="E2172" s="1" t="str">
        <f t="shared" si="215"/>
        <v>21:0387</v>
      </c>
      <c r="F2172" t="s">
        <v>1824</v>
      </c>
      <c r="G2172" t="s">
        <v>8399</v>
      </c>
      <c r="I2172">
        <v>66.534767900000006</v>
      </c>
      <c r="J2172">
        <v>-86.241804200000004</v>
      </c>
      <c r="K2172" s="1" t="str">
        <f t="shared" si="220"/>
        <v>Till</v>
      </c>
      <c r="L2172" s="1" t="str">
        <f t="shared" si="218"/>
        <v>Grain Mount: 0.25 – 0.50 mm (carbon coated)</v>
      </c>
      <c r="M2172">
        <v>1</v>
      </c>
      <c r="AI2172">
        <v>34.948</v>
      </c>
      <c r="AJ2172">
        <v>30.074999999999999</v>
      </c>
      <c r="AK2172">
        <v>1E-3</v>
      </c>
      <c r="AL2172">
        <v>34.314999999999998</v>
      </c>
      <c r="AM2172">
        <v>1E-3</v>
      </c>
      <c r="AN2172">
        <v>4.0000000000000001E-3</v>
      </c>
      <c r="AO2172">
        <v>1E-3</v>
      </c>
      <c r="AP2172">
        <v>7.0000000000000001E-3</v>
      </c>
    </row>
    <row r="2173" spans="1:42" x14ac:dyDescent="0.3">
      <c r="A2173" t="s">
        <v>8400</v>
      </c>
      <c r="B2173" t="s">
        <v>8401</v>
      </c>
      <c r="C2173" t="s">
        <v>8402</v>
      </c>
      <c r="D2173" s="1" t="str">
        <f t="shared" si="219"/>
        <v>21:1191</v>
      </c>
      <c r="E2173" s="1" t="str">
        <f t="shared" si="215"/>
        <v>21:0387</v>
      </c>
      <c r="F2173" t="s">
        <v>1824</v>
      </c>
      <c r="G2173" t="s">
        <v>8403</v>
      </c>
      <c r="I2173">
        <v>66.534767900000006</v>
      </c>
      <c r="J2173">
        <v>-86.241804200000004</v>
      </c>
      <c r="K2173" s="1" t="str">
        <f t="shared" si="220"/>
        <v>Till</v>
      </c>
      <c r="L2173" s="1" t="str">
        <f t="shared" si="218"/>
        <v>Grain Mount: 0.25 – 0.50 mm (carbon coated)</v>
      </c>
      <c r="M2173">
        <v>1</v>
      </c>
      <c r="AI2173">
        <v>35.067999999999998</v>
      </c>
      <c r="AJ2173">
        <v>30.206</v>
      </c>
      <c r="AK2173">
        <v>2E-3</v>
      </c>
      <c r="AL2173">
        <v>34.332999999999998</v>
      </c>
      <c r="AM2173">
        <v>1E-3</v>
      </c>
      <c r="AN2173">
        <v>1.4999999999999999E-2</v>
      </c>
      <c r="AO2173">
        <v>1.4999999999999999E-2</v>
      </c>
      <c r="AP2173">
        <v>1E-3</v>
      </c>
    </row>
    <row r="2174" spans="1:42" x14ac:dyDescent="0.3">
      <c r="A2174" t="s">
        <v>8404</v>
      </c>
      <c r="B2174" t="s">
        <v>8405</v>
      </c>
      <c r="C2174" t="s">
        <v>8406</v>
      </c>
      <c r="D2174" s="1" t="str">
        <f t="shared" si="219"/>
        <v>21:1191</v>
      </c>
      <c r="E2174" s="1" t="str">
        <f t="shared" si="215"/>
        <v>21:0387</v>
      </c>
      <c r="F2174" t="s">
        <v>1824</v>
      </c>
      <c r="G2174" t="s">
        <v>8407</v>
      </c>
      <c r="I2174">
        <v>66.534767900000006</v>
      </c>
      <c r="J2174">
        <v>-86.241804200000004</v>
      </c>
      <c r="K2174" s="1" t="str">
        <f t="shared" si="220"/>
        <v>Till</v>
      </c>
      <c r="L2174" s="1" t="str">
        <f>HYPERLINK("http://geochem.nrcan.gc.ca/cdogs/content/kwd/kwd080108_e.htm", "Grain Mount: 0.50 – 1.00 mm (carbon coated)")</f>
        <v>Grain Mount: 0.50 – 1.00 mm (carbon coated)</v>
      </c>
      <c r="M2174">
        <v>1</v>
      </c>
      <c r="AI2174">
        <v>35.090000000000003</v>
      </c>
      <c r="AJ2174">
        <v>30.507999999999999</v>
      </c>
      <c r="AK2174">
        <v>1E-3</v>
      </c>
      <c r="AL2174">
        <v>34.183</v>
      </c>
      <c r="AM2174">
        <v>1.9E-2</v>
      </c>
      <c r="AN2174">
        <v>1E-3</v>
      </c>
      <c r="AO2174">
        <v>8.0000000000000002E-3</v>
      </c>
      <c r="AP2174">
        <v>4.0000000000000001E-3</v>
      </c>
    </row>
    <row r="2175" spans="1:42" x14ac:dyDescent="0.3">
      <c r="A2175" t="s">
        <v>8408</v>
      </c>
      <c r="B2175" t="s">
        <v>8409</v>
      </c>
      <c r="C2175" t="s">
        <v>8410</v>
      </c>
      <c r="D2175" s="1" t="str">
        <f t="shared" si="219"/>
        <v>21:1191</v>
      </c>
      <c r="E2175" s="1" t="str">
        <f t="shared" si="215"/>
        <v>21:0387</v>
      </c>
      <c r="F2175" t="s">
        <v>1824</v>
      </c>
      <c r="G2175" t="s">
        <v>8411</v>
      </c>
      <c r="I2175">
        <v>66.534767900000006</v>
      </c>
      <c r="J2175">
        <v>-86.241804200000004</v>
      </c>
      <c r="K2175" s="1" t="str">
        <f t="shared" si="220"/>
        <v>Till</v>
      </c>
      <c r="L2175" s="1" t="str">
        <f>HYPERLINK("http://geochem.nrcan.gc.ca/cdogs/content/kwd/kwd080108_e.htm", "Grain Mount: 0.50 – 1.00 mm (carbon coated)")</f>
        <v>Grain Mount: 0.50 – 1.00 mm (carbon coated)</v>
      </c>
      <c r="M2175">
        <v>1</v>
      </c>
      <c r="AI2175">
        <v>35.101999999999997</v>
      </c>
      <c r="AJ2175">
        <v>30.077999999999999</v>
      </c>
      <c r="AK2175">
        <v>1E-3</v>
      </c>
      <c r="AL2175">
        <v>34.046999999999997</v>
      </c>
      <c r="AM2175">
        <v>4.0000000000000001E-3</v>
      </c>
      <c r="AN2175">
        <v>0.01</v>
      </c>
      <c r="AO2175">
        <v>2.7E-2</v>
      </c>
      <c r="AP2175">
        <v>8.0000000000000002E-3</v>
      </c>
    </row>
    <row r="2176" spans="1:42" x14ac:dyDescent="0.3">
      <c r="A2176" t="s">
        <v>8412</v>
      </c>
      <c r="B2176" t="s">
        <v>8413</v>
      </c>
      <c r="C2176" t="s">
        <v>8414</v>
      </c>
      <c r="D2176" s="1" t="str">
        <f t="shared" si="219"/>
        <v>21:1191</v>
      </c>
      <c r="E2176" s="1" t="str">
        <f t="shared" si="215"/>
        <v>21:0387</v>
      </c>
      <c r="F2176" t="s">
        <v>1901</v>
      </c>
      <c r="G2176" t="s">
        <v>8415</v>
      </c>
      <c r="I2176">
        <v>66.369211399999998</v>
      </c>
      <c r="J2176">
        <v>-87.354963299999994</v>
      </c>
      <c r="K2176" s="1" t="str">
        <f t="shared" si="220"/>
        <v>Till</v>
      </c>
      <c r="L2176" s="1" t="str">
        <f>HYPERLINK("http://geochem.nrcan.gc.ca/cdogs/content/kwd/kwd080107_e.htm", "Grain Mount: 0.25 – 0.50 mm (carbon coated)")</f>
        <v>Grain Mount: 0.25 – 0.50 mm (carbon coated)</v>
      </c>
      <c r="M2176">
        <v>1</v>
      </c>
      <c r="AI2176">
        <v>35.127000000000002</v>
      </c>
      <c r="AJ2176">
        <v>30.324000000000002</v>
      </c>
      <c r="AK2176">
        <v>5.0000000000000001E-3</v>
      </c>
      <c r="AL2176">
        <v>34.412999999999997</v>
      </c>
      <c r="AM2176">
        <v>1E-3</v>
      </c>
      <c r="AN2176">
        <v>8.9999999999999993E-3</v>
      </c>
      <c r="AO2176">
        <v>2.9000000000000001E-2</v>
      </c>
      <c r="AP2176">
        <v>8.0000000000000002E-3</v>
      </c>
    </row>
    <row r="2177" spans="1:42" x14ac:dyDescent="0.3">
      <c r="A2177" t="s">
        <v>8416</v>
      </c>
      <c r="B2177" t="s">
        <v>8417</v>
      </c>
      <c r="C2177" t="s">
        <v>8418</v>
      </c>
      <c r="D2177" s="1" t="str">
        <f t="shared" si="219"/>
        <v>21:1191</v>
      </c>
      <c r="E2177" s="1" t="str">
        <f t="shared" si="215"/>
        <v>21:0387</v>
      </c>
      <c r="F2177" t="s">
        <v>1901</v>
      </c>
      <c r="G2177" t="s">
        <v>8419</v>
      </c>
      <c r="I2177">
        <v>66.369211399999998</v>
      </c>
      <c r="J2177">
        <v>-87.354963299999994</v>
      </c>
      <c r="K2177" s="1" t="str">
        <f t="shared" si="220"/>
        <v>Till</v>
      </c>
      <c r="L2177" s="1" t="str">
        <f>HYPERLINK("http://geochem.nrcan.gc.ca/cdogs/content/kwd/kwd080108_e.htm", "Grain Mount: 0.50 – 1.00 mm (carbon coated)")</f>
        <v>Grain Mount: 0.50 – 1.00 mm (carbon coated)</v>
      </c>
      <c r="M2177">
        <v>1</v>
      </c>
      <c r="AI2177">
        <v>35.290999999999997</v>
      </c>
      <c r="AJ2177">
        <v>30.260999999999999</v>
      </c>
      <c r="AK2177">
        <v>1E-3</v>
      </c>
      <c r="AL2177">
        <v>34.468000000000004</v>
      </c>
      <c r="AM2177">
        <v>2E-3</v>
      </c>
      <c r="AN2177">
        <v>1.2E-2</v>
      </c>
      <c r="AO2177">
        <v>8.9999999999999993E-3</v>
      </c>
      <c r="AP2177">
        <v>2E-3</v>
      </c>
    </row>
    <row r="2178" spans="1:42" x14ac:dyDescent="0.3">
      <c r="A2178" t="s">
        <v>8420</v>
      </c>
      <c r="B2178" t="s">
        <v>8421</v>
      </c>
      <c r="C2178" t="s">
        <v>8422</v>
      </c>
      <c r="D2178" s="1" t="str">
        <f t="shared" si="219"/>
        <v>21:1191</v>
      </c>
      <c r="E2178" s="1" t="str">
        <f t="shared" si="215"/>
        <v>21:0387</v>
      </c>
      <c r="F2178" t="s">
        <v>1901</v>
      </c>
      <c r="G2178" t="s">
        <v>8423</v>
      </c>
      <c r="I2178">
        <v>66.369211399999998</v>
      </c>
      <c r="J2178">
        <v>-87.354963299999994</v>
      </c>
      <c r="K2178" s="1" t="str">
        <f t="shared" si="220"/>
        <v>Till</v>
      </c>
      <c r="L2178" s="1" t="str">
        <f>HYPERLINK("http://geochem.nrcan.gc.ca/cdogs/content/kwd/kwd080108_e.htm", "Grain Mount: 0.50 – 1.00 mm (carbon coated)")</f>
        <v>Grain Mount: 0.50 – 1.00 mm (carbon coated)</v>
      </c>
      <c r="M2178">
        <v>1</v>
      </c>
      <c r="AI2178">
        <v>35.148000000000003</v>
      </c>
      <c r="AJ2178">
        <v>30.398</v>
      </c>
      <c r="AK2178">
        <v>6.0000000000000001E-3</v>
      </c>
      <c r="AL2178">
        <v>34.311</v>
      </c>
      <c r="AM2178">
        <v>1E-3</v>
      </c>
      <c r="AN2178">
        <v>0.01</v>
      </c>
      <c r="AO2178">
        <v>1.7999999999999999E-2</v>
      </c>
      <c r="AP2178">
        <v>1E-3</v>
      </c>
    </row>
    <row r="2179" spans="1:42" x14ac:dyDescent="0.3">
      <c r="A2179" t="s">
        <v>8424</v>
      </c>
      <c r="B2179" t="s">
        <v>8425</v>
      </c>
      <c r="C2179" t="s">
        <v>8426</v>
      </c>
      <c r="D2179" s="1" t="str">
        <f t="shared" si="219"/>
        <v>21:1191</v>
      </c>
      <c r="E2179" s="1" t="str">
        <f t="shared" si="215"/>
        <v>21:0387</v>
      </c>
      <c r="F2179" t="s">
        <v>1901</v>
      </c>
      <c r="G2179" t="s">
        <v>8427</v>
      </c>
      <c r="I2179">
        <v>66.369211399999998</v>
      </c>
      <c r="J2179">
        <v>-87.354963299999994</v>
      </c>
      <c r="K2179" s="1" t="str">
        <f t="shared" si="220"/>
        <v>Till</v>
      </c>
      <c r="L2179" s="1" t="str">
        <f>HYPERLINK("http://geochem.nrcan.gc.ca/cdogs/content/kwd/kwd080108_e.htm", "Grain Mount: 0.50 – 1.00 mm (carbon coated)")</f>
        <v>Grain Mount: 0.50 – 1.00 mm (carbon coated)</v>
      </c>
      <c r="M2179">
        <v>1</v>
      </c>
      <c r="AI2179">
        <v>35.316000000000003</v>
      </c>
      <c r="AJ2179">
        <v>30.148</v>
      </c>
      <c r="AK2179">
        <v>1E-3</v>
      </c>
      <c r="AL2179">
        <v>34.488999999999997</v>
      </c>
      <c r="AM2179">
        <v>1E-3</v>
      </c>
      <c r="AN2179">
        <v>1.7000000000000001E-2</v>
      </c>
      <c r="AO2179">
        <v>0.01</v>
      </c>
      <c r="AP2179">
        <v>3.0000000000000001E-3</v>
      </c>
    </row>
    <row r="2180" spans="1:42" x14ac:dyDescent="0.3">
      <c r="A2180" t="s">
        <v>8428</v>
      </c>
      <c r="B2180" t="s">
        <v>8429</v>
      </c>
      <c r="C2180" t="s">
        <v>8430</v>
      </c>
      <c r="D2180" s="1" t="str">
        <f t="shared" si="219"/>
        <v>21:1191</v>
      </c>
      <c r="E2180" s="1" t="str">
        <f t="shared" si="215"/>
        <v>21:0387</v>
      </c>
      <c r="F2180" t="s">
        <v>8431</v>
      </c>
      <c r="G2180" t="s">
        <v>8432</v>
      </c>
      <c r="I2180">
        <v>66.516655799999995</v>
      </c>
      <c r="J2180">
        <v>-87.822275700000006</v>
      </c>
      <c r="K2180" s="1" t="str">
        <f t="shared" si="220"/>
        <v>Till</v>
      </c>
      <c r="L2180" s="1" t="str">
        <f t="shared" ref="L2180:L2224" si="221">HYPERLINK("http://geochem.nrcan.gc.ca/cdogs/content/kwd/kwd080107_e.htm", "Grain Mount: 0.25 – 0.50 mm (carbon coated)")</f>
        <v>Grain Mount: 0.25 – 0.50 mm (carbon coated)</v>
      </c>
      <c r="M2180">
        <v>1</v>
      </c>
      <c r="AI2180">
        <v>35.216999999999999</v>
      </c>
      <c r="AJ2180">
        <v>30.288</v>
      </c>
      <c r="AK2180">
        <v>1E-3</v>
      </c>
      <c r="AL2180">
        <v>34.323999999999998</v>
      </c>
      <c r="AM2180">
        <v>3.2000000000000001E-2</v>
      </c>
      <c r="AN2180">
        <v>1.7000000000000001E-2</v>
      </c>
      <c r="AO2180">
        <v>7.0000000000000001E-3</v>
      </c>
      <c r="AP2180">
        <v>1E-3</v>
      </c>
    </row>
    <row r="2181" spans="1:42" x14ac:dyDescent="0.3">
      <c r="A2181" t="s">
        <v>8433</v>
      </c>
      <c r="B2181" t="s">
        <v>8434</v>
      </c>
      <c r="C2181" t="s">
        <v>8435</v>
      </c>
      <c r="D2181" s="1" t="str">
        <f t="shared" si="219"/>
        <v>21:1191</v>
      </c>
      <c r="E2181" s="1" t="str">
        <f t="shared" si="215"/>
        <v>21:0387</v>
      </c>
      <c r="F2181" t="s">
        <v>8436</v>
      </c>
      <c r="G2181" t="s">
        <v>8437</v>
      </c>
      <c r="I2181">
        <v>66.5853836</v>
      </c>
      <c r="J2181">
        <v>-87.739001500000001</v>
      </c>
      <c r="K2181" s="1" t="str">
        <f t="shared" si="220"/>
        <v>Till</v>
      </c>
      <c r="L2181" s="1" t="str">
        <f t="shared" si="221"/>
        <v>Grain Mount: 0.25 – 0.50 mm (carbon coated)</v>
      </c>
      <c r="M2181">
        <v>1</v>
      </c>
      <c r="AI2181">
        <v>34.978999999999999</v>
      </c>
      <c r="AJ2181">
        <v>30.154</v>
      </c>
      <c r="AK2181">
        <v>3.0000000000000001E-3</v>
      </c>
      <c r="AL2181">
        <v>34.387999999999998</v>
      </c>
      <c r="AM2181">
        <v>3.1E-2</v>
      </c>
      <c r="AN2181">
        <v>6.0000000000000001E-3</v>
      </c>
      <c r="AO2181">
        <v>1.4999999999999999E-2</v>
      </c>
      <c r="AP2181">
        <v>1E-3</v>
      </c>
    </row>
    <row r="2182" spans="1:42" x14ac:dyDescent="0.3">
      <c r="A2182" t="s">
        <v>8438</v>
      </c>
      <c r="B2182" t="s">
        <v>8439</v>
      </c>
      <c r="C2182" t="s">
        <v>8440</v>
      </c>
      <c r="D2182" s="1" t="str">
        <f t="shared" si="219"/>
        <v>21:1191</v>
      </c>
      <c r="E2182" s="1" t="str">
        <f t="shared" si="215"/>
        <v>21:0387</v>
      </c>
      <c r="F2182" t="s">
        <v>8436</v>
      </c>
      <c r="G2182" t="s">
        <v>8441</v>
      </c>
      <c r="I2182">
        <v>66.5853836</v>
      </c>
      <c r="J2182">
        <v>-87.739001500000001</v>
      </c>
      <c r="K2182" s="1" t="str">
        <f t="shared" si="220"/>
        <v>Till</v>
      </c>
      <c r="L2182" s="1" t="str">
        <f t="shared" si="221"/>
        <v>Grain Mount: 0.25 – 0.50 mm (carbon coated)</v>
      </c>
      <c r="M2182">
        <v>1</v>
      </c>
      <c r="AI2182">
        <v>35.133000000000003</v>
      </c>
      <c r="AJ2182">
        <v>30.25</v>
      </c>
      <c r="AK2182">
        <v>1E-3</v>
      </c>
      <c r="AL2182">
        <v>34.406999999999996</v>
      </c>
      <c r="AM2182">
        <v>5.0000000000000001E-3</v>
      </c>
      <c r="AN2182">
        <v>0.01</v>
      </c>
      <c r="AO2182">
        <v>1.2E-2</v>
      </c>
      <c r="AP2182">
        <v>1E-3</v>
      </c>
    </row>
    <row r="2183" spans="1:42" x14ac:dyDescent="0.3">
      <c r="A2183" t="s">
        <v>8442</v>
      </c>
      <c r="B2183" t="s">
        <v>8443</v>
      </c>
      <c r="C2183" t="s">
        <v>8444</v>
      </c>
      <c r="D2183" s="1" t="str">
        <f t="shared" si="219"/>
        <v>21:1191</v>
      </c>
      <c r="E2183" s="1" t="str">
        <f t="shared" si="215"/>
        <v>21:0387</v>
      </c>
      <c r="F2183" t="s">
        <v>8436</v>
      </c>
      <c r="G2183" t="s">
        <v>8445</v>
      </c>
      <c r="I2183">
        <v>66.5853836</v>
      </c>
      <c r="J2183">
        <v>-87.739001500000001</v>
      </c>
      <c r="K2183" s="1" t="str">
        <f t="shared" si="220"/>
        <v>Till</v>
      </c>
      <c r="L2183" s="1" t="str">
        <f t="shared" si="221"/>
        <v>Grain Mount: 0.25 – 0.50 mm (carbon coated)</v>
      </c>
      <c r="M2183">
        <v>1</v>
      </c>
      <c r="AI2183">
        <v>35.11</v>
      </c>
      <c r="AJ2183">
        <v>30.128</v>
      </c>
      <c r="AK2183">
        <v>1E-3</v>
      </c>
      <c r="AL2183">
        <v>34.381999999999998</v>
      </c>
      <c r="AM2183">
        <v>3.3000000000000002E-2</v>
      </c>
      <c r="AN2183">
        <v>1E-3</v>
      </c>
      <c r="AO2183">
        <v>3.0000000000000001E-3</v>
      </c>
      <c r="AP2183">
        <v>0.01</v>
      </c>
    </row>
    <row r="2184" spans="1:42" x14ac:dyDescent="0.3">
      <c r="A2184" t="s">
        <v>8446</v>
      </c>
      <c r="B2184" t="s">
        <v>8447</v>
      </c>
      <c r="C2184" t="s">
        <v>8448</v>
      </c>
      <c r="D2184" s="1" t="str">
        <f t="shared" si="219"/>
        <v>21:1191</v>
      </c>
      <c r="E2184" s="1" t="str">
        <f t="shared" si="215"/>
        <v>21:0387</v>
      </c>
      <c r="F2184" t="s">
        <v>1923</v>
      </c>
      <c r="G2184" t="s">
        <v>8449</v>
      </c>
      <c r="I2184">
        <v>66.771767199999999</v>
      </c>
      <c r="J2184">
        <v>-87.795979700000004</v>
      </c>
      <c r="K2184" s="1" t="str">
        <f t="shared" si="220"/>
        <v>Till</v>
      </c>
      <c r="L2184" s="1" t="str">
        <f t="shared" si="221"/>
        <v>Grain Mount: 0.25 – 0.50 mm (carbon coated)</v>
      </c>
      <c r="M2184">
        <v>1</v>
      </c>
      <c r="AI2184">
        <v>35.018000000000001</v>
      </c>
      <c r="AJ2184">
        <v>30.457999999999998</v>
      </c>
      <c r="AK2184">
        <v>1E-3</v>
      </c>
      <c r="AL2184">
        <v>34.529000000000003</v>
      </c>
      <c r="AM2184">
        <v>1E-3</v>
      </c>
      <c r="AN2184">
        <v>1.7999999999999999E-2</v>
      </c>
      <c r="AO2184">
        <v>2.1000000000000001E-2</v>
      </c>
      <c r="AP2184">
        <v>1E-3</v>
      </c>
    </row>
    <row r="2185" spans="1:42" x14ac:dyDescent="0.3">
      <c r="A2185" t="s">
        <v>8450</v>
      </c>
      <c r="B2185" t="s">
        <v>8451</v>
      </c>
      <c r="C2185" t="s">
        <v>8452</v>
      </c>
      <c r="D2185" s="1" t="str">
        <f t="shared" si="219"/>
        <v>21:1191</v>
      </c>
      <c r="E2185" s="1" t="str">
        <f t="shared" si="215"/>
        <v>21:0387</v>
      </c>
      <c r="F2185" t="s">
        <v>1923</v>
      </c>
      <c r="G2185" t="s">
        <v>8453</v>
      </c>
      <c r="I2185">
        <v>66.771767199999999</v>
      </c>
      <c r="J2185">
        <v>-87.795979700000004</v>
      </c>
      <c r="K2185" s="1" t="str">
        <f t="shared" si="220"/>
        <v>Till</v>
      </c>
      <c r="L2185" s="1" t="str">
        <f t="shared" si="221"/>
        <v>Grain Mount: 0.25 – 0.50 mm (carbon coated)</v>
      </c>
      <c r="M2185">
        <v>1</v>
      </c>
      <c r="AI2185">
        <v>35.055999999999997</v>
      </c>
      <c r="AJ2185">
        <v>30.283999999999999</v>
      </c>
      <c r="AK2185">
        <v>1E-3</v>
      </c>
      <c r="AL2185">
        <v>34.341000000000001</v>
      </c>
      <c r="AM2185">
        <v>1E-3</v>
      </c>
      <c r="AN2185">
        <v>2.7E-2</v>
      </c>
      <c r="AO2185">
        <v>1.4999999999999999E-2</v>
      </c>
      <c r="AP2185">
        <v>6.0000000000000001E-3</v>
      </c>
    </row>
    <row r="2186" spans="1:42" x14ac:dyDescent="0.3">
      <c r="A2186" t="s">
        <v>8454</v>
      </c>
      <c r="B2186" t="s">
        <v>8455</v>
      </c>
      <c r="C2186" t="s">
        <v>8456</v>
      </c>
      <c r="D2186" s="1" t="str">
        <f t="shared" si="219"/>
        <v>21:1191</v>
      </c>
      <c r="E2186" s="1" t="str">
        <f t="shared" si="215"/>
        <v>21:0387</v>
      </c>
      <c r="F2186" t="s">
        <v>1928</v>
      </c>
      <c r="G2186" t="s">
        <v>8457</v>
      </c>
      <c r="I2186">
        <v>66.744288499999996</v>
      </c>
      <c r="J2186">
        <v>-87.541485399999999</v>
      </c>
      <c r="K2186" s="1" t="str">
        <f t="shared" si="220"/>
        <v>Till</v>
      </c>
      <c r="L2186" s="1" t="str">
        <f t="shared" si="221"/>
        <v>Grain Mount: 0.25 – 0.50 mm (carbon coated)</v>
      </c>
      <c r="M2186">
        <v>1</v>
      </c>
      <c r="AI2186">
        <v>34.975999999999999</v>
      </c>
      <c r="AJ2186">
        <v>30.35</v>
      </c>
      <c r="AK2186">
        <v>1E-3</v>
      </c>
      <c r="AL2186">
        <v>34.396000000000001</v>
      </c>
      <c r="AM2186">
        <v>1E-3</v>
      </c>
      <c r="AN2186">
        <v>2.5999999999999999E-2</v>
      </c>
      <c r="AO2186">
        <v>2.4E-2</v>
      </c>
      <c r="AP2186">
        <v>2E-3</v>
      </c>
    </row>
    <row r="2187" spans="1:42" x14ac:dyDescent="0.3">
      <c r="A2187" t="s">
        <v>8458</v>
      </c>
      <c r="B2187" t="s">
        <v>8459</v>
      </c>
      <c r="C2187" t="s">
        <v>8460</v>
      </c>
      <c r="D2187" s="1" t="str">
        <f t="shared" si="219"/>
        <v>21:1191</v>
      </c>
      <c r="E2187" s="1" t="str">
        <f t="shared" si="215"/>
        <v>21:0387</v>
      </c>
      <c r="F2187" t="s">
        <v>1938</v>
      </c>
      <c r="G2187" t="s">
        <v>8461</v>
      </c>
      <c r="I2187">
        <v>66.449026700000005</v>
      </c>
      <c r="J2187">
        <v>-88.878669400000007</v>
      </c>
      <c r="K2187" s="1" t="str">
        <f t="shared" si="220"/>
        <v>Till</v>
      </c>
      <c r="L2187" s="1" t="str">
        <f t="shared" si="221"/>
        <v>Grain Mount: 0.25 – 0.50 mm (carbon coated)</v>
      </c>
      <c r="M2187">
        <v>1</v>
      </c>
      <c r="AI2187">
        <v>35.115000000000002</v>
      </c>
      <c r="AJ2187">
        <v>30.164000000000001</v>
      </c>
      <c r="AK2187">
        <v>3.0000000000000001E-3</v>
      </c>
      <c r="AL2187">
        <v>34.433999999999997</v>
      </c>
      <c r="AM2187">
        <v>2E-3</v>
      </c>
      <c r="AN2187">
        <v>7.0000000000000001E-3</v>
      </c>
      <c r="AO2187">
        <v>1.6E-2</v>
      </c>
      <c r="AP2187">
        <v>7.0000000000000001E-3</v>
      </c>
    </row>
    <row r="2188" spans="1:42" x14ac:dyDescent="0.3">
      <c r="A2188" t="s">
        <v>8462</v>
      </c>
      <c r="B2188" t="s">
        <v>8463</v>
      </c>
      <c r="C2188" t="s">
        <v>8464</v>
      </c>
      <c r="D2188" s="1" t="str">
        <f t="shared" si="219"/>
        <v>21:1191</v>
      </c>
      <c r="E2188" s="1" t="str">
        <f t="shared" si="215"/>
        <v>21:0387</v>
      </c>
      <c r="F2188" t="s">
        <v>1947</v>
      </c>
      <c r="G2188" t="s">
        <v>8465</v>
      </c>
      <c r="I2188">
        <v>66.551743200000004</v>
      </c>
      <c r="J2188">
        <v>-88.945225899999997</v>
      </c>
      <c r="K2188" s="1" t="str">
        <f t="shared" si="220"/>
        <v>Till</v>
      </c>
      <c r="L2188" s="1" t="str">
        <f t="shared" si="221"/>
        <v>Grain Mount: 0.25 – 0.50 mm (carbon coated)</v>
      </c>
      <c r="M2188">
        <v>1</v>
      </c>
      <c r="AI2188">
        <v>35.292999999999999</v>
      </c>
      <c r="AJ2188">
        <v>30.315999999999999</v>
      </c>
      <c r="AK2188">
        <v>2E-3</v>
      </c>
      <c r="AL2188">
        <v>34.445999999999998</v>
      </c>
      <c r="AM2188">
        <v>1E-3</v>
      </c>
      <c r="AN2188">
        <v>0.01</v>
      </c>
      <c r="AO2188">
        <v>1E-3</v>
      </c>
      <c r="AP2188">
        <v>6.0000000000000001E-3</v>
      </c>
    </row>
    <row r="2189" spans="1:42" x14ac:dyDescent="0.3">
      <c r="A2189" t="s">
        <v>8466</v>
      </c>
      <c r="B2189" t="s">
        <v>8467</v>
      </c>
      <c r="C2189" t="s">
        <v>8468</v>
      </c>
      <c r="D2189" s="1" t="str">
        <f t="shared" si="219"/>
        <v>21:1191</v>
      </c>
      <c r="E2189" s="1" t="str">
        <f t="shared" ref="E2189:E2252" si="222">HYPERLINK("http://geochem.nrcan.gc.ca/cdogs/content/svy/svy210387_e.htm", "21:0387")</f>
        <v>21:0387</v>
      </c>
      <c r="F2189" t="s">
        <v>1952</v>
      </c>
      <c r="G2189" t="s">
        <v>8469</v>
      </c>
      <c r="I2189">
        <v>66.595042000000007</v>
      </c>
      <c r="J2189">
        <v>-88.734139400000004</v>
      </c>
      <c r="K2189" s="1" t="str">
        <f t="shared" si="220"/>
        <v>Till</v>
      </c>
      <c r="L2189" s="1" t="str">
        <f t="shared" si="221"/>
        <v>Grain Mount: 0.25 – 0.50 mm (carbon coated)</v>
      </c>
      <c r="M2189">
        <v>1</v>
      </c>
      <c r="AI2189">
        <v>35.229999999999997</v>
      </c>
      <c r="AJ2189">
        <v>30.425999999999998</v>
      </c>
      <c r="AK2189">
        <v>1E-3</v>
      </c>
      <c r="AL2189">
        <v>34.536000000000001</v>
      </c>
      <c r="AM2189">
        <v>1E-3</v>
      </c>
      <c r="AN2189">
        <v>3.5999999999999997E-2</v>
      </c>
      <c r="AO2189">
        <v>1.2E-2</v>
      </c>
      <c r="AP2189">
        <v>5.0000000000000001E-3</v>
      </c>
    </row>
    <row r="2190" spans="1:42" x14ac:dyDescent="0.3">
      <c r="A2190" t="s">
        <v>8470</v>
      </c>
      <c r="B2190" t="s">
        <v>8471</v>
      </c>
      <c r="C2190" t="s">
        <v>8472</v>
      </c>
      <c r="D2190" s="1" t="str">
        <f t="shared" si="219"/>
        <v>21:1191</v>
      </c>
      <c r="E2190" s="1" t="str">
        <f t="shared" si="222"/>
        <v>21:0387</v>
      </c>
      <c r="F2190" t="s">
        <v>1952</v>
      </c>
      <c r="G2190" t="s">
        <v>8473</v>
      </c>
      <c r="I2190">
        <v>66.595042000000007</v>
      </c>
      <c r="J2190">
        <v>-88.734139400000004</v>
      </c>
      <c r="K2190" s="1" t="str">
        <f t="shared" si="220"/>
        <v>Till</v>
      </c>
      <c r="L2190" s="1" t="str">
        <f t="shared" si="221"/>
        <v>Grain Mount: 0.25 – 0.50 mm (carbon coated)</v>
      </c>
      <c r="M2190">
        <v>1</v>
      </c>
      <c r="AI2190">
        <v>35.078000000000003</v>
      </c>
      <c r="AJ2190">
        <v>30.376000000000001</v>
      </c>
      <c r="AK2190">
        <v>1E-3</v>
      </c>
      <c r="AL2190">
        <v>34.47</v>
      </c>
      <c r="AM2190">
        <v>1.2999999999999999E-2</v>
      </c>
      <c r="AN2190">
        <v>0.01</v>
      </c>
      <c r="AO2190">
        <v>2.1999999999999999E-2</v>
      </c>
      <c r="AP2190">
        <v>3.0000000000000001E-3</v>
      </c>
    </row>
    <row r="2191" spans="1:42" x14ac:dyDescent="0.3">
      <c r="A2191" t="s">
        <v>8474</v>
      </c>
      <c r="B2191" t="s">
        <v>8475</v>
      </c>
      <c r="C2191" t="s">
        <v>8476</v>
      </c>
      <c r="D2191" s="1" t="str">
        <f t="shared" si="219"/>
        <v>21:1191</v>
      </c>
      <c r="E2191" s="1" t="str">
        <f t="shared" si="222"/>
        <v>21:0387</v>
      </c>
      <c r="F2191" t="s">
        <v>1965</v>
      </c>
      <c r="G2191" t="s">
        <v>8477</v>
      </c>
      <c r="I2191">
        <v>66.4894958</v>
      </c>
      <c r="J2191">
        <v>-88.472884899999997</v>
      </c>
      <c r="K2191" s="1" t="str">
        <f t="shared" si="220"/>
        <v>Till</v>
      </c>
      <c r="L2191" s="1" t="str">
        <f t="shared" si="221"/>
        <v>Grain Mount: 0.25 – 0.50 mm (carbon coated)</v>
      </c>
      <c r="M2191">
        <v>1</v>
      </c>
      <c r="AI2191">
        <v>35.325000000000003</v>
      </c>
      <c r="AJ2191">
        <v>30.341000000000001</v>
      </c>
      <c r="AK2191">
        <v>1E-3</v>
      </c>
      <c r="AL2191">
        <v>34.523000000000003</v>
      </c>
      <c r="AM2191">
        <v>1E-3</v>
      </c>
      <c r="AN2191">
        <v>1E-3</v>
      </c>
      <c r="AO2191">
        <v>3.5999999999999997E-2</v>
      </c>
      <c r="AP2191">
        <v>1E-3</v>
      </c>
    </row>
    <row r="2192" spans="1:42" x14ac:dyDescent="0.3">
      <c r="A2192" t="s">
        <v>8478</v>
      </c>
      <c r="B2192" t="s">
        <v>8479</v>
      </c>
      <c r="C2192" t="s">
        <v>8480</v>
      </c>
      <c r="D2192" s="1" t="str">
        <f t="shared" si="219"/>
        <v>21:1191</v>
      </c>
      <c r="E2192" s="1" t="str">
        <f t="shared" si="222"/>
        <v>21:0387</v>
      </c>
      <c r="F2192" t="s">
        <v>1974</v>
      </c>
      <c r="G2192" t="s">
        <v>8481</v>
      </c>
      <c r="I2192">
        <v>66.487675600000003</v>
      </c>
      <c r="J2192">
        <v>-88.691671299999996</v>
      </c>
      <c r="K2192" s="1" t="str">
        <f t="shared" si="220"/>
        <v>Till</v>
      </c>
      <c r="L2192" s="1" t="str">
        <f t="shared" si="221"/>
        <v>Grain Mount: 0.25 – 0.50 mm (carbon coated)</v>
      </c>
      <c r="M2192">
        <v>1</v>
      </c>
      <c r="AI2192">
        <v>35.173999999999999</v>
      </c>
      <c r="AJ2192">
        <v>30.172999999999998</v>
      </c>
      <c r="AK2192">
        <v>1E-3</v>
      </c>
      <c r="AL2192">
        <v>34.496000000000002</v>
      </c>
      <c r="AM2192">
        <v>1E-3</v>
      </c>
      <c r="AN2192">
        <v>1.2999999999999999E-2</v>
      </c>
      <c r="AO2192">
        <v>8.9999999999999993E-3</v>
      </c>
      <c r="AP2192">
        <v>1E-3</v>
      </c>
    </row>
    <row r="2193" spans="1:42" x14ac:dyDescent="0.3">
      <c r="A2193" t="s">
        <v>8482</v>
      </c>
      <c r="B2193" t="s">
        <v>8483</v>
      </c>
      <c r="C2193" t="s">
        <v>8484</v>
      </c>
      <c r="D2193" s="1" t="str">
        <f t="shared" si="219"/>
        <v>21:1191</v>
      </c>
      <c r="E2193" s="1" t="str">
        <f t="shared" si="222"/>
        <v>21:0387</v>
      </c>
      <c r="F2193" t="s">
        <v>1974</v>
      </c>
      <c r="G2193" t="s">
        <v>8485</v>
      </c>
      <c r="I2193">
        <v>66.487675600000003</v>
      </c>
      <c r="J2193">
        <v>-88.691671299999996</v>
      </c>
      <c r="K2193" s="1" t="str">
        <f t="shared" si="220"/>
        <v>Till</v>
      </c>
      <c r="L2193" s="1" t="str">
        <f t="shared" si="221"/>
        <v>Grain Mount: 0.25 – 0.50 mm (carbon coated)</v>
      </c>
      <c r="M2193">
        <v>1</v>
      </c>
      <c r="AI2193">
        <v>35.491999999999997</v>
      </c>
      <c r="AJ2193">
        <v>30.184999999999999</v>
      </c>
      <c r="AK2193">
        <v>1E-3</v>
      </c>
      <c r="AL2193">
        <v>34.317</v>
      </c>
      <c r="AM2193">
        <v>1E-3</v>
      </c>
      <c r="AN2193">
        <v>6.0000000000000001E-3</v>
      </c>
      <c r="AO2193">
        <v>5.6000000000000001E-2</v>
      </c>
      <c r="AP2193">
        <v>6.0000000000000001E-3</v>
      </c>
    </row>
    <row r="2194" spans="1:42" x14ac:dyDescent="0.3">
      <c r="A2194" t="s">
        <v>8486</v>
      </c>
      <c r="B2194" t="s">
        <v>8487</v>
      </c>
      <c r="C2194" t="s">
        <v>8488</v>
      </c>
      <c r="D2194" s="1" t="str">
        <f t="shared" si="219"/>
        <v>21:1191</v>
      </c>
      <c r="E2194" s="1" t="str">
        <f t="shared" si="222"/>
        <v>21:0387</v>
      </c>
      <c r="F2194" t="s">
        <v>1974</v>
      </c>
      <c r="G2194" t="s">
        <v>8489</v>
      </c>
      <c r="I2194">
        <v>66.487675600000003</v>
      </c>
      <c r="J2194">
        <v>-88.691671299999996</v>
      </c>
      <c r="K2194" s="1" t="str">
        <f t="shared" si="220"/>
        <v>Till</v>
      </c>
      <c r="L2194" s="1" t="str">
        <f t="shared" si="221"/>
        <v>Grain Mount: 0.25 – 0.50 mm (carbon coated)</v>
      </c>
      <c r="M2194">
        <v>1</v>
      </c>
      <c r="AI2194">
        <v>35.192999999999998</v>
      </c>
      <c r="AJ2194">
        <v>30.369</v>
      </c>
      <c r="AK2194">
        <v>1E-3</v>
      </c>
      <c r="AL2194">
        <v>34.625</v>
      </c>
      <c r="AM2194">
        <v>1E-3</v>
      </c>
      <c r="AN2194">
        <v>2E-3</v>
      </c>
      <c r="AO2194">
        <v>1.7000000000000001E-2</v>
      </c>
      <c r="AP2194">
        <v>2E-3</v>
      </c>
    </row>
    <row r="2195" spans="1:42" x14ac:dyDescent="0.3">
      <c r="A2195" t="s">
        <v>8490</v>
      </c>
      <c r="B2195" t="s">
        <v>8491</v>
      </c>
      <c r="C2195" t="s">
        <v>8492</v>
      </c>
      <c r="D2195" s="1" t="str">
        <f t="shared" si="219"/>
        <v>21:1191</v>
      </c>
      <c r="E2195" s="1" t="str">
        <f t="shared" si="222"/>
        <v>21:0387</v>
      </c>
      <c r="F2195" t="s">
        <v>1984</v>
      </c>
      <c r="G2195" t="s">
        <v>8493</v>
      </c>
      <c r="I2195">
        <v>66.191118599999996</v>
      </c>
      <c r="J2195">
        <v>-86.674583299999995</v>
      </c>
      <c r="K2195" s="1" t="str">
        <f t="shared" si="220"/>
        <v>Till</v>
      </c>
      <c r="L2195" s="1" t="str">
        <f t="shared" si="221"/>
        <v>Grain Mount: 0.25 – 0.50 mm (carbon coated)</v>
      </c>
      <c r="M2195">
        <v>1</v>
      </c>
      <c r="AI2195">
        <v>34.956000000000003</v>
      </c>
      <c r="AJ2195">
        <v>30.315000000000001</v>
      </c>
      <c r="AK2195">
        <v>1E-3</v>
      </c>
      <c r="AL2195">
        <v>34.661999999999999</v>
      </c>
      <c r="AM2195">
        <v>1E-3</v>
      </c>
      <c r="AN2195">
        <v>6.0000000000000001E-3</v>
      </c>
      <c r="AO2195">
        <v>1E-3</v>
      </c>
      <c r="AP2195">
        <v>1E-3</v>
      </c>
    </row>
    <row r="2196" spans="1:42" x14ac:dyDescent="0.3">
      <c r="A2196" t="s">
        <v>8494</v>
      </c>
      <c r="B2196" t="s">
        <v>8495</v>
      </c>
      <c r="C2196" t="s">
        <v>8496</v>
      </c>
      <c r="D2196" s="1" t="str">
        <f t="shared" si="219"/>
        <v>21:1191</v>
      </c>
      <c r="E2196" s="1" t="str">
        <f t="shared" si="222"/>
        <v>21:0387</v>
      </c>
      <c r="F2196" t="s">
        <v>1984</v>
      </c>
      <c r="G2196" t="s">
        <v>8497</v>
      </c>
      <c r="I2196">
        <v>66.191118599999996</v>
      </c>
      <c r="J2196">
        <v>-86.674583299999995</v>
      </c>
      <c r="K2196" s="1" t="str">
        <f t="shared" ref="K2196:K2227" si="223">HYPERLINK("http://geochem.nrcan.gc.ca/cdogs/content/kwd/kwd020044_e.htm", "Till")</f>
        <v>Till</v>
      </c>
      <c r="L2196" s="1" t="str">
        <f t="shared" si="221"/>
        <v>Grain Mount: 0.25 – 0.50 mm (carbon coated)</v>
      </c>
      <c r="M2196">
        <v>1</v>
      </c>
      <c r="AI2196">
        <v>35.052999999999997</v>
      </c>
      <c r="AJ2196">
        <v>30.321999999999999</v>
      </c>
      <c r="AK2196">
        <v>1E-3</v>
      </c>
      <c r="AL2196">
        <v>34.496000000000002</v>
      </c>
      <c r="AM2196">
        <v>1E-3</v>
      </c>
      <c r="AN2196">
        <v>3.1E-2</v>
      </c>
      <c r="AO2196">
        <v>1.4E-2</v>
      </c>
      <c r="AP2196">
        <v>1E-3</v>
      </c>
    </row>
    <row r="2197" spans="1:42" x14ac:dyDescent="0.3">
      <c r="A2197" t="s">
        <v>8498</v>
      </c>
      <c r="B2197" t="s">
        <v>8499</v>
      </c>
      <c r="C2197" t="s">
        <v>8500</v>
      </c>
      <c r="D2197" s="1" t="str">
        <f t="shared" si="219"/>
        <v>21:1191</v>
      </c>
      <c r="E2197" s="1" t="str">
        <f t="shared" si="222"/>
        <v>21:0387</v>
      </c>
      <c r="F2197" t="s">
        <v>1989</v>
      </c>
      <c r="G2197" t="s">
        <v>8501</v>
      </c>
      <c r="I2197">
        <v>66.204778700000006</v>
      </c>
      <c r="J2197">
        <v>-86.369552200000001</v>
      </c>
      <c r="K2197" s="1" t="str">
        <f t="shared" si="223"/>
        <v>Till</v>
      </c>
      <c r="L2197" s="1" t="str">
        <f t="shared" si="221"/>
        <v>Grain Mount: 0.25 – 0.50 mm (carbon coated)</v>
      </c>
      <c r="M2197">
        <v>1</v>
      </c>
      <c r="AI2197">
        <v>35.097999999999999</v>
      </c>
      <c r="AJ2197">
        <v>30.324999999999999</v>
      </c>
      <c r="AK2197">
        <v>6.0000000000000001E-3</v>
      </c>
      <c r="AL2197">
        <v>34.457000000000001</v>
      </c>
      <c r="AM2197">
        <v>8.9999999999999993E-3</v>
      </c>
      <c r="AN2197">
        <v>1E-3</v>
      </c>
      <c r="AO2197">
        <v>1.0999999999999999E-2</v>
      </c>
      <c r="AP2197">
        <v>4.0000000000000001E-3</v>
      </c>
    </row>
    <row r="2198" spans="1:42" x14ac:dyDescent="0.3">
      <c r="A2198" t="s">
        <v>8502</v>
      </c>
      <c r="B2198" t="s">
        <v>8503</v>
      </c>
      <c r="C2198" t="s">
        <v>8504</v>
      </c>
      <c r="D2198" s="1" t="str">
        <f t="shared" si="219"/>
        <v>21:1191</v>
      </c>
      <c r="E2198" s="1" t="str">
        <f t="shared" si="222"/>
        <v>21:0387</v>
      </c>
      <c r="F2198" t="s">
        <v>1989</v>
      </c>
      <c r="G2198" t="s">
        <v>8505</v>
      </c>
      <c r="I2198">
        <v>66.204778700000006</v>
      </c>
      <c r="J2198">
        <v>-86.369552200000001</v>
      </c>
      <c r="K2198" s="1" t="str">
        <f t="shared" si="223"/>
        <v>Till</v>
      </c>
      <c r="L2198" s="1" t="str">
        <f t="shared" si="221"/>
        <v>Grain Mount: 0.25 – 0.50 mm (carbon coated)</v>
      </c>
      <c r="M2198">
        <v>1</v>
      </c>
      <c r="AI2198">
        <v>35.195999999999998</v>
      </c>
      <c r="AJ2198">
        <v>30.312999999999999</v>
      </c>
      <c r="AK2198">
        <v>3.0000000000000001E-3</v>
      </c>
      <c r="AL2198">
        <v>34.587000000000003</v>
      </c>
      <c r="AM2198">
        <v>2E-3</v>
      </c>
      <c r="AN2198">
        <v>8.0000000000000002E-3</v>
      </c>
      <c r="AO2198">
        <v>1.7000000000000001E-2</v>
      </c>
      <c r="AP2198">
        <v>1.0999999999999999E-2</v>
      </c>
    </row>
    <row r="2199" spans="1:42" x14ac:dyDescent="0.3">
      <c r="A2199" t="s">
        <v>8506</v>
      </c>
      <c r="B2199" t="s">
        <v>8507</v>
      </c>
      <c r="C2199" t="s">
        <v>8508</v>
      </c>
      <c r="D2199" s="1" t="str">
        <f t="shared" si="219"/>
        <v>21:1191</v>
      </c>
      <c r="E2199" s="1" t="str">
        <f t="shared" si="222"/>
        <v>21:0387</v>
      </c>
      <c r="F2199" t="s">
        <v>1989</v>
      </c>
      <c r="G2199" t="s">
        <v>8509</v>
      </c>
      <c r="I2199">
        <v>66.204778700000006</v>
      </c>
      <c r="J2199">
        <v>-86.369552200000001</v>
      </c>
      <c r="K2199" s="1" t="str">
        <f t="shared" si="223"/>
        <v>Till</v>
      </c>
      <c r="L2199" s="1" t="str">
        <f t="shared" si="221"/>
        <v>Grain Mount: 0.25 – 0.50 mm (carbon coated)</v>
      </c>
      <c r="M2199">
        <v>1</v>
      </c>
      <c r="AI2199">
        <v>35.110999999999997</v>
      </c>
      <c r="AJ2199">
        <v>30.219000000000001</v>
      </c>
      <c r="AK2199">
        <v>5.0000000000000001E-3</v>
      </c>
      <c r="AL2199">
        <v>34.600999999999999</v>
      </c>
      <c r="AM2199">
        <v>1E-3</v>
      </c>
      <c r="AN2199">
        <v>1.2999999999999999E-2</v>
      </c>
      <c r="AO2199">
        <v>3.2000000000000001E-2</v>
      </c>
      <c r="AP2199">
        <v>0.01</v>
      </c>
    </row>
    <row r="2200" spans="1:42" x14ac:dyDescent="0.3">
      <c r="A2200" t="s">
        <v>8510</v>
      </c>
      <c r="B2200" t="s">
        <v>8511</v>
      </c>
      <c r="C2200" t="s">
        <v>8512</v>
      </c>
      <c r="D2200" s="1" t="str">
        <f t="shared" si="219"/>
        <v>21:1191</v>
      </c>
      <c r="E2200" s="1" t="str">
        <f t="shared" si="222"/>
        <v>21:0387</v>
      </c>
      <c r="F2200" t="s">
        <v>1989</v>
      </c>
      <c r="G2200" t="s">
        <v>8513</v>
      </c>
      <c r="I2200">
        <v>66.204778700000006</v>
      </c>
      <c r="J2200">
        <v>-86.369552200000001</v>
      </c>
      <c r="K2200" s="1" t="str">
        <f t="shared" si="223"/>
        <v>Till</v>
      </c>
      <c r="L2200" s="1" t="str">
        <f t="shared" si="221"/>
        <v>Grain Mount: 0.25 – 0.50 mm (carbon coated)</v>
      </c>
      <c r="M2200">
        <v>1</v>
      </c>
      <c r="AI2200">
        <v>35.136000000000003</v>
      </c>
      <c r="AJ2200">
        <v>30.216999999999999</v>
      </c>
      <c r="AK2200">
        <v>2E-3</v>
      </c>
      <c r="AL2200">
        <v>34.655000000000001</v>
      </c>
      <c r="AM2200">
        <v>8.0000000000000002E-3</v>
      </c>
      <c r="AN2200">
        <v>1.0999999999999999E-2</v>
      </c>
      <c r="AO2200">
        <v>1.0999999999999999E-2</v>
      </c>
      <c r="AP2200">
        <v>1E-3</v>
      </c>
    </row>
    <row r="2201" spans="1:42" x14ac:dyDescent="0.3">
      <c r="A2201" t="s">
        <v>8514</v>
      </c>
      <c r="B2201" t="s">
        <v>8515</v>
      </c>
      <c r="C2201" t="s">
        <v>8516</v>
      </c>
      <c r="D2201" s="1" t="str">
        <f t="shared" si="219"/>
        <v>21:1191</v>
      </c>
      <c r="E2201" s="1" t="str">
        <f t="shared" si="222"/>
        <v>21:0387</v>
      </c>
      <c r="F2201" t="s">
        <v>8517</v>
      </c>
      <c r="G2201" t="s">
        <v>8518</v>
      </c>
      <c r="I2201">
        <v>66.235187999999994</v>
      </c>
      <c r="J2201">
        <v>-86.222861600000002</v>
      </c>
      <c r="K2201" s="1" t="str">
        <f t="shared" si="223"/>
        <v>Till</v>
      </c>
      <c r="L2201" s="1" t="str">
        <f t="shared" si="221"/>
        <v>Grain Mount: 0.25 – 0.50 mm (carbon coated)</v>
      </c>
      <c r="M2201">
        <v>1</v>
      </c>
      <c r="AI2201">
        <v>35.064</v>
      </c>
      <c r="AJ2201">
        <v>30.335000000000001</v>
      </c>
      <c r="AK2201">
        <v>5.0000000000000001E-3</v>
      </c>
      <c r="AL2201">
        <v>34.747999999999998</v>
      </c>
      <c r="AM2201">
        <v>1E-3</v>
      </c>
      <c r="AN2201">
        <v>0.01</v>
      </c>
      <c r="AO2201">
        <v>2.4E-2</v>
      </c>
      <c r="AP2201">
        <v>1E-3</v>
      </c>
    </row>
    <row r="2202" spans="1:42" x14ac:dyDescent="0.3">
      <c r="A2202" t="s">
        <v>8519</v>
      </c>
      <c r="B2202" t="s">
        <v>8520</v>
      </c>
      <c r="C2202" t="s">
        <v>8521</v>
      </c>
      <c r="D2202" s="1" t="str">
        <f t="shared" si="219"/>
        <v>21:1191</v>
      </c>
      <c r="E2202" s="1" t="str">
        <f t="shared" si="222"/>
        <v>21:0387</v>
      </c>
      <c r="F2202" t="s">
        <v>8517</v>
      </c>
      <c r="G2202" t="s">
        <v>8522</v>
      </c>
      <c r="I2202">
        <v>66.235187999999994</v>
      </c>
      <c r="J2202">
        <v>-86.222861600000002</v>
      </c>
      <c r="K2202" s="1" t="str">
        <f t="shared" si="223"/>
        <v>Till</v>
      </c>
      <c r="L2202" s="1" t="str">
        <f t="shared" si="221"/>
        <v>Grain Mount: 0.25 – 0.50 mm (carbon coated)</v>
      </c>
      <c r="M2202">
        <v>1</v>
      </c>
      <c r="AI2202">
        <v>35.119999999999997</v>
      </c>
      <c r="AJ2202">
        <v>30.177</v>
      </c>
      <c r="AK2202">
        <v>1E-3</v>
      </c>
      <c r="AL2202">
        <v>34.561</v>
      </c>
      <c r="AM2202">
        <v>1E-3</v>
      </c>
      <c r="AN2202">
        <v>1E-3</v>
      </c>
      <c r="AO2202">
        <v>2.1000000000000001E-2</v>
      </c>
      <c r="AP2202">
        <v>1E-3</v>
      </c>
    </row>
    <row r="2203" spans="1:42" x14ac:dyDescent="0.3">
      <c r="A2203" t="s">
        <v>8523</v>
      </c>
      <c r="B2203" t="s">
        <v>8524</v>
      </c>
      <c r="C2203" t="s">
        <v>8525</v>
      </c>
      <c r="D2203" s="1" t="str">
        <f t="shared" si="219"/>
        <v>21:1191</v>
      </c>
      <c r="E2203" s="1" t="str">
        <f t="shared" si="222"/>
        <v>21:0387</v>
      </c>
      <c r="F2203" t="s">
        <v>8517</v>
      </c>
      <c r="G2203" t="s">
        <v>8526</v>
      </c>
      <c r="I2203">
        <v>66.235187999999994</v>
      </c>
      <c r="J2203">
        <v>-86.222861600000002</v>
      </c>
      <c r="K2203" s="1" t="str">
        <f t="shared" si="223"/>
        <v>Till</v>
      </c>
      <c r="L2203" s="1" t="str">
        <f t="shared" si="221"/>
        <v>Grain Mount: 0.25 – 0.50 mm (carbon coated)</v>
      </c>
      <c r="M2203">
        <v>1</v>
      </c>
      <c r="AI2203">
        <v>35.252000000000002</v>
      </c>
      <c r="AJ2203">
        <v>30.143000000000001</v>
      </c>
      <c r="AK2203">
        <v>1E-3</v>
      </c>
      <c r="AL2203">
        <v>34.686999999999998</v>
      </c>
      <c r="AM2203">
        <v>1E-3</v>
      </c>
      <c r="AN2203">
        <v>1E-3</v>
      </c>
      <c r="AO2203">
        <v>2.7E-2</v>
      </c>
      <c r="AP2203">
        <v>8.0000000000000002E-3</v>
      </c>
    </row>
    <row r="2204" spans="1:42" x14ac:dyDescent="0.3">
      <c r="A2204" t="s">
        <v>8527</v>
      </c>
      <c r="B2204" t="s">
        <v>8528</v>
      </c>
      <c r="C2204" t="s">
        <v>8529</v>
      </c>
      <c r="D2204" s="1" t="str">
        <f t="shared" si="219"/>
        <v>21:1191</v>
      </c>
      <c r="E2204" s="1" t="str">
        <f t="shared" si="222"/>
        <v>21:0387</v>
      </c>
      <c r="F2204" t="s">
        <v>8517</v>
      </c>
      <c r="G2204" t="s">
        <v>8530</v>
      </c>
      <c r="I2204">
        <v>66.235187999999994</v>
      </c>
      <c r="J2204">
        <v>-86.222861600000002</v>
      </c>
      <c r="K2204" s="1" t="str">
        <f t="shared" si="223"/>
        <v>Till</v>
      </c>
      <c r="L2204" s="1" t="str">
        <f t="shared" si="221"/>
        <v>Grain Mount: 0.25 – 0.50 mm (carbon coated)</v>
      </c>
      <c r="M2204">
        <v>1</v>
      </c>
      <c r="AI2204">
        <v>35.048000000000002</v>
      </c>
      <c r="AJ2204">
        <v>30.181999999999999</v>
      </c>
      <c r="AK2204">
        <v>1E-3</v>
      </c>
      <c r="AL2204">
        <v>34.497999999999998</v>
      </c>
      <c r="AM2204">
        <v>1E-3</v>
      </c>
      <c r="AN2204">
        <v>1E-3</v>
      </c>
      <c r="AO2204">
        <v>3.0000000000000001E-3</v>
      </c>
      <c r="AP2204">
        <v>8.9999999999999993E-3</v>
      </c>
    </row>
    <row r="2205" spans="1:42" x14ac:dyDescent="0.3">
      <c r="A2205" t="s">
        <v>8531</v>
      </c>
      <c r="B2205" t="s">
        <v>8532</v>
      </c>
      <c r="C2205" t="s">
        <v>8533</v>
      </c>
      <c r="D2205" s="1" t="str">
        <f t="shared" si="219"/>
        <v>21:1191</v>
      </c>
      <c r="E2205" s="1" t="str">
        <f t="shared" si="222"/>
        <v>21:0387</v>
      </c>
      <c r="F2205" t="s">
        <v>8517</v>
      </c>
      <c r="G2205" t="s">
        <v>8534</v>
      </c>
      <c r="I2205">
        <v>66.235187999999994</v>
      </c>
      <c r="J2205">
        <v>-86.222861600000002</v>
      </c>
      <c r="K2205" s="1" t="str">
        <f t="shared" si="223"/>
        <v>Till</v>
      </c>
      <c r="L2205" s="1" t="str">
        <f t="shared" si="221"/>
        <v>Grain Mount: 0.25 – 0.50 mm (carbon coated)</v>
      </c>
      <c r="M2205">
        <v>1</v>
      </c>
      <c r="AI2205">
        <v>35.274999999999999</v>
      </c>
      <c r="AJ2205">
        <v>30.326000000000001</v>
      </c>
      <c r="AK2205">
        <v>1E-3</v>
      </c>
      <c r="AL2205">
        <v>34.561</v>
      </c>
      <c r="AM2205">
        <v>1E-3</v>
      </c>
      <c r="AN2205">
        <v>1.7999999999999999E-2</v>
      </c>
      <c r="AO2205">
        <v>2E-3</v>
      </c>
      <c r="AP2205">
        <v>1E-3</v>
      </c>
    </row>
    <row r="2206" spans="1:42" x14ac:dyDescent="0.3">
      <c r="A2206" t="s">
        <v>8535</v>
      </c>
      <c r="B2206" t="s">
        <v>8536</v>
      </c>
      <c r="C2206" t="s">
        <v>8537</v>
      </c>
      <c r="D2206" s="1" t="str">
        <f t="shared" si="219"/>
        <v>21:1191</v>
      </c>
      <c r="E2206" s="1" t="str">
        <f t="shared" si="222"/>
        <v>21:0387</v>
      </c>
      <c r="F2206" t="s">
        <v>8517</v>
      </c>
      <c r="G2206" t="s">
        <v>8538</v>
      </c>
      <c r="I2206">
        <v>66.235187999999994</v>
      </c>
      <c r="J2206">
        <v>-86.222861600000002</v>
      </c>
      <c r="K2206" s="1" t="str">
        <f t="shared" si="223"/>
        <v>Till</v>
      </c>
      <c r="L2206" s="1" t="str">
        <f t="shared" si="221"/>
        <v>Grain Mount: 0.25 – 0.50 mm (carbon coated)</v>
      </c>
      <c r="M2206">
        <v>1</v>
      </c>
      <c r="AI2206">
        <v>35.402999999999999</v>
      </c>
      <c r="AJ2206">
        <v>30.231000000000002</v>
      </c>
      <c r="AK2206">
        <v>1E-3</v>
      </c>
      <c r="AL2206">
        <v>34.381999999999998</v>
      </c>
      <c r="AM2206">
        <v>1E-3</v>
      </c>
      <c r="AN2206">
        <v>0.02</v>
      </c>
      <c r="AO2206">
        <v>2E-3</v>
      </c>
      <c r="AP2206">
        <v>8.9999999999999993E-3</v>
      </c>
    </row>
    <row r="2207" spans="1:42" x14ac:dyDescent="0.3">
      <c r="A2207" t="s">
        <v>8539</v>
      </c>
      <c r="B2207" t="s">
        <v>8540</v>
      </c>
      <c r="C2207" t="s">
        <v>8541</v>
      </c>
      <c r="D2207" s="1" t="str">
        <f t="shared" si="219"/>
        <v>21:1191</v>
      </c>
      <c r="E2207" s="1" t="str">
        <f t="shared" si="222"/>
        <v>21:0387</v>
      </c>
      <c r="F2207" t="s">
        <v>8517</v>
      </c>
      <c r="G2207" t="s">
        <v>8542</v>
      </c>
      <c r="I2207">
        <v>66.235187999999994</v>
      </c>
      <c r="J2207">
        <v>-86.222861600000002</v>
      </c>
      <c r="K2207" s="1" t="str">
        <f t="shared" si="223"/>
        <v>Till</v>
      </c>
      <c r="L2207" s="1" t="str">
        <f t="shared" si="221"/>
        <v>Grain Mount: 0.25 – 0.50 mm (carbon coated)</v>
      </c>
      <c r="M2207">
        <v>1</v>
      </c>
      <c r="AI2207">
        <v>35.134</v>
      </c>
      <c r="AJ2207">
        <v>30.27</v>
      </c>
      <c r="AK2207">
        <v>1E-3</v>
      </c>
      <c r="AL2207">
        <v>34.633000000000003</v>
      </c>
      <c r="AM2207">
        <v>2.3E-2</v>
      </c>
      <c r="AN2207">
        <v>1E-3</v>
      </c>
      <c r="AO2207">
        <v>2E-3</v>
      </c>
      <c r="AP2207">
        <v>4.0000000000000001E-3</v>
      </c>
    </row>
    <row r="2208" spans="1:42" x14ac:dyDescent="0.3">
      <c r="A2208" t="s">
        <v>8543</v>
      </c>
      <c r="B2208" t="s">
        <v>8544</v>
      </c>
      <c r="C2208" t="s">
        <v>8545</v>
      </c>
      <c r="D2208" s="1" t="str">
        <f t="shared" si="219"/>
        <v>21:1191</v>
      </c>
      <c r="E2208" s="1" t="str">
        <f t="shared" si="222"/>
        <v>21:0387</v>
      </c>
      <c r="F2208" t="s">
        <v>8517</v>
      </c>
      <c r="G2208" t="s">
        <v>8546</v>
      </c>
      <c r="I2208">
        <v>66.235187999999994</v>
      </c>
      <c r="J2208">
        <v>-86.222861600000002</v>
      </c>
      <c r="K2208" s="1" t="str">
        <f t="shared" si="223"/>
        <v>Till</v>
      </c>
      <c r="L2208" s="1" t="str">
        <f t="shared" si="221"/>
        <v>Grain Mount: 0.25 – 0.50 mm (carbon coated)</v>
      </c>
      <c r="M2208">
        <v>1</v>
      </c>
      <c r="AI2208">
        <v>35.356000000000002</v>
      </c>
      <c r="AJ2208">
        <v>30.324000000000002</v>
      </c>
      <c r="AK2208">
        <v>1E-3</v>
      </c>
      <c r="AL2208">
        <v>34.478999999999999</v>
      </c>
      <c r="AM2208">
        <v>1.7000000000000001E-2</v>
      </c>
      <c r="AN2208">
        <v>1E-3</v>
      </c>
      <c r="AO2208">
        <v>1E-3</v>
      </c>
      <c r="AP2208">
        <v>1E-3</v>
      </c>
    </row>
    <row r="2209" spans="1:42" x14ac:dyDescent="0.3">
      <c r="A2209" t="s">
        <v>8547</v>
      </c>
      <c r="B2209" t="s">
        <v>8548</v>
      </c>
      <c r="C2209" t="s">
        <v>8549</v>
      </c>
      <c r="D2209" s="1" t="str">
        <f t="shared" si="219"/>
        <v>21:1191</v>
      </c>
      <c r="E2209" s="1" t="str">
        <f t="shared" si="222"/>
        <v>21:0387</v>
      </c>
      <c r="F2209" t="s">
        <v>2003</v>
      </c>
      <c r="G2209" t="s">
        <v>8550</v>
      </c>
      <c r="I2209">
        <v>66.130481200000006</v>
      </c>
      <c r="J2209">
        <v>-86.359101899999999</v>
      </c>
      <c r="K2209" s="1" t="str">
        <f t="shared" si="223"/>
        <v>Till</v>
      </c>
      <c r="L2209" s="1" t="str">
        <f t="shared" si="221"/>
        <v>Grain Mount: 0.25 – 0.50 mm (carbon coated)</v>
      </c>
      <c r="M2209">
        <v>1</v>
      </c>
      <c r="AI2209">
        <v>35.072000000000003</v>
      </c>
      <c r="AJ2209">
        <v>30.26</v>
      </c>
      <c r="AK2209">
        <v>5.0000000000000001E-3</v>
      </c>
      <c r="AL2209">
        <v>34.595999999999997</v>
      </c>
      <c r="AM2209">
        <v>8.0000000000000002E-3</v>
      </c>
      <c r="AN2209">
        <v>1E-3</v>
      </c>
      <c r="AO2209">
        <v>2.3E-2</v>
      </c>
      <c r="AP2209">
        <v>4.0000000000000001E-3</v>
      </c>
    </row>
    <row r="2210" spans="1:42" x14ac:dyDescent="0.3">
      <c r="A2210" t="s">
        <v>8551</v>
      </c>
      <c r="B2210" t="s">
        <v>8552</v>
      </c>
      <c r="C2210" t="s">
        <v>8553</v>
      </c>
      <c r="D2210" s="1" t="str">
        <f t="shared" si="219"/>
        <v>21:1191</v>
      </c>
      <c r="E2210" s="1" t="str">
        <f t="shared" si="222"/>
        <v>21:0387</v>
      </c>
      <c r="F2210" t="s">
        <v>2003</v>
      </c>
      <c r="G2210" t="s">
        <v>8554</v>
      </c>
      <c r="I2210">
        <v>66.130481200000006</v>
      </c>
      <c r="J2210">
        <v>-86.359101899999999</v>
      </c>
      <c r="K2210" s="1" t="str">
        <f t="shared" si="223"/>
        <v>Till</v>
      </c>
      <c r="L2210" s="1" t="str">
        <f t="shared" si="221"/>
        <v>Grain Mount: 0.25 – 0.50 mm (carbon coated)</v>
      </c>
      <c r="M2210">
        <v>1</v>
      </c>
      <c r="AI2210">
        <v>35.350999999999999</v>
      </c>
      <c r="AJ2210">
        <v>30.202999999999999</v>
      </c>
      <c r="AK2210">
        <v>1E-3</v>
      </c>
      <c r="AL2210">
        <v>34.6</v>
      </c>
      <c r="AM2210">
        <v>1E-3</v>
      </c>
      <c r="AN2210">
        <v>1.7000000000000001E-2</v>
      </c>
      <c r="AO2210">
        <v>2.1000000000000001E-2</v>
      </c>
      <c r="AP2210">
        <v>5.0000000000000001E-3</v>
      </c>
    </row>
    <row r="2211" spans="1:42" x14ac:dyDescent="0.3">
      <c r="A2211" t="s">
        <v>8555</v>
      </c>
      <c r="B2211" t="s">
        <v>8556</v>
      </c>
      <c r="C2211" t="s">
        <v>8557</v>
      </c>
      <c r="D2211" s="1" t="str">
        <f t="shared" si="219"/>
        <v>21:1191</v>
      </c>
      <c r="E2211" s="1" t="str">
        <f t="shared" si="222"/>
        <v>21:0387</v>
      </c>
      <c r="F2211" t="s">
        <v>2003</v>
      </c>
      <c r="G2211" t="s">
        <v>8558</v>
      </c>
      <c r="I2211">
        <v>66.130481200000006</v>
      </c>
      <c r="J2211">
        <v>-86.359101899999999</v>
      </c>
      <c r="K2211" s="1" t="str">
        <f t="shared" si="223"/>
        <v>Till</v>
      </c>
      <c r="L2211" s="1" t="str">
        <f t="shared" si="221"/>
        <v>Grain Mount: 0.25 – 0.50 mm (carbon coated)</v>
      </c>
      <c r="M2211">
        <v>1</v>
      </c>
      <c r="AI2211">
        <v>35.26</v>
      </c>
      <c r="AJ2211">
        <v>30.273</v>
      </c>
      <c r="AK2211">
        <v>1E-3</v>
      </c>
      <c r="AL2211">
        <v>34.423000000000002</v>
      </c>
      <c r="AM2211">
        <v>1E-3</v>
      </c>
      <c r="AN2211">
        <v>0.01</v>
      </c>
      <c r="AO2211">
        <v>1.7999999999999999E-2</v>
      </c>
      <c r="AP2211">
        <v>1E-3</v>
      </c>
    </row>
    <row r="2212" spans="1:42" x14ac:dyDescent="0.3">
      <c r="A2212" t="s">
        <v>8559</v>
      </c>
      <c r="B2212" t="s">
        <v>8560</v>
      </c>
      <c r="C2212" t="s">
        <v>8561</v>
      </c>
      <c r="D2212" s="1" t="str">
        <f t="shared" si="219"/>
        <v>21:1191</v>
      </c>
      <c r="E2212" s="1" t="str">
        <f t="shared" si="222"/>
        <v>21:0387</v>
      </c>
      <c r="F2212" t="s">
        <v>2003</v>
      </c>
      <c r="G2212" t="s">
        <v>8562</v>
      </c>
      <c r="I2212">
        <v>66.130481200000006</v>
      </c>
      <c r="J2212">
        <v>-86.359101899999999</v>
      </c>
      <c r="K2212" s="1" t="str">
        <f t="shared" si="223"/>
        <v>Till</v>
      </c>
      <c r="L2212" s="1" t="str">
        <f t="shared" si="221"/>
        <v>Grain Mount: 0.25 – 0.50 mm (carbon coated)</v>
      </c>
      <c r="M2212">
        <v>1</v>
      </c>
      <c r="AI2212">
        <v>34.996000000000002</v>
      </c>
      <c r="AJ2212">
        <v>30.422999999999998</v>
      </c>
      <c r="AK2212">
        <v>8.9999999999999993E-3</v>
      </c>
      <c r="AL2212">
        <v>34.506999999999998</v>
      </c>
      <c r="AM2212">
        <v>1.7999999999999999E-2</v>
      </c>
      <c r="AN2212">
        <v>8.0000000000000002E-3</v>
      </c>
      <c r="AO2212">
        <v>5.0000000000000001E-3</v>
      </c>
      <c r="AP2212">
        <v>1E-3</v>
      </c>
    </row>
    <row r="2213" spans="1:42" x14ac:dyDescent="0.3">
      <c r="A2213" t="s">
        <v>8563</v>
      </c>
      <c r="B2213" t="s">
        <v>8564</v>
      </c>
      <c r="C2213" t="s">
        <v>8565</v>
      </c>
      <c r="D2213" s="1" t="str">
        <f t="shared" si="219"/>
        <v>21:1191</v>
      </c>
      <c r="E2213" s="1" t="str">
        <f t="shared" si="222"/>
        <v>21:0387</v>
      </c>
      <c r="F2213" t="s">
        <v>2003</v>
      </c>
      <c r="G2213" t="s">
        <v>8566</v>
      </c>
      <c r="I2213">
        <v>66.130481200000006</v>
      </c>
      <c r="J2213">
        <v>-86.359101899999999</v>
      </c>
      <c r="K2213" s="1" t="str">
        <f t="shared" si="223"/>
        <v>Till</v>
      </c>
      <c r="L2213" s="1" t="str">
        <f t="shared" si="221"/>
        <v>Grain Mount: 0.25 – 0.50 mm (carbon coated)</v>
      </c>
      <c r="M2213">
        <v>1</v>
      </c>
      <c r="AI2213">
        <v>35.216000000000001</v>
      </c>
      <c r="AJ2213">
        <v>30.454000000000001</v>
      </c>
      <c r="AK2213">
        <v>5.0000000000000001E-3</v>
      </c>
      <c r="AL2213">
        <v>34.594000000000001</v>
      </c>
      <c r="AM2213">
        <v>1.4999999999999999E-2</v>
      </c>
      <c r="AN2213">
        <v>0.01</v>
      </c>
      <c r="AO2213">
        <v>1.6E-2</v>
      </c>
      <c r="AP2213">
        <v>2E-3</v>
      </c>
    </row>
    <row r="2214" spans="1:42" x14ac:dyDescent="0.3">
      <c r="A2214" t="s">
        <v>8567</v>
      </c>
      <c r="B2214" t="s">
        <v>8568</v>
      </c>
      <c r="C2214" t="s">
        <v>8569</v>
      </c>
      <c r="D2214" s="1" t="str">
        <f t="shared" si="219"/>
        <v>21:1191</v>
      </c>
      <c r="E2214" s="1" t="str">
        <f t="shared" si="222"/>
        <v>21:0387</v>
      </c>
      <c r="F2214" t="s">
        <v>2003</v>
      </c>
      <c r="G2214" t="s">
        <v>8570</v>
      </c>
      <c r="I2214">
        <v>66.130481200000006</v>
      </c>
      <c r="J2214">
        <v>-86.359101899999999</v>
      </c>
      <c r="K2214" s="1" t="str">
        <f t="shared" si="223"/>
        <v>Till</v>
      </c>
      <c r="L2214" s="1" t="str">
        <f t="shared" si="221"/>
        <v>Grain Mount: 0.25 – 0.50 mm (carbon coated)</v>
      </c>
      <c r="M2214">
        <v>1</v>
      </c>
      <c r="AI2214">
        <v>35.22</v>
      </c>
      <c r="AJ2214">
        <v>30.256</v>
      </c>
      <c r="AK2214">
        <v>1E-3</v>
      </c>
      <c r="AL2214">
        <v>34.529000000000003</v>
      </c>
      <c r="AM2214">
        <v>1E-3</v>
      </c>
      <c r="AN2214">
        <v>1.4E-2</v>
      </c>
      <c r="AO2214">
        <v>1E-3</v>
      </c>
      <c r="AP2214">
        <v>5.0000000000000001E-3</v>
      </c>
    </row>
    <row r="2215" spans="1:42" x14ac:dyDescent="0.3">
      <c r="A2215" t="s">
        <v>8571</v>
      </c>
      <c r="B2215" t="s">
        <v>8572</v>
      </c>
      <c r="C2215" t="s">
        <v>8573</v>
      </c>
      <c r="D2215" s="1" t="str">
        <f t="shared" si="219"/>
        <v>21:1191</v>
      </c>
      <c r="E2215" s="1" t="str">
        <f t="shared" si="222"/>
        <v>21:0387</v>
      </c>
      <c r="F2215" t="s">
        <v>8574</v>
      </c>
      <c r="G2215" t="s">
        <v>8575</v>
      </c>
      <c r="I2215">
        <v>66.439499900000001</v>
      </c>
      <c r="J2215">
        <v>-86.884483200000005</v>
      </c>
      <c r="K2215" s="1" t="str">
        <f t="shared" si="223"/>
        <v>Till</v>
      </c>
      <c r="L2215" s="1" t="str">
        <f t="shared" si="221"/>
        <v>Grain Mount: 0.25 – 0.50 mm (carbon coated)</v>
      </c>
      <c r="M2215">
        <v>1</v>
      </c>
      <c r="AI2215">
        <v>35.085999999999999</v>
      </c>
      <c r="AJ2215">
        <v>30.315999999999999</v>
      </c>
      <c r="AK2215">
        <v>1E-3</v>
      </c>
      <c r="AL2215">
        <v>34.715000000000003</v>
      </c>
      <c r="AM2215">
        <v>1E-3</v>
      </c>
      <c r="AN2215">
        <v>8.0000000000000002E-3</v>
      </c>
      <c r="AO2215">
        <v>1.4E-2</v>
      </c>
      <c r="AP2215">
        <v>1E-3</v>
      </c>
    </row>
    <row r="2216" spans="1:42" x14ac:dyDescent="0.3">
      <c r="A2216" t="s">
        <v>8576</v>
      </c>
      <c r="B2216" t="s">
        <v>8577</v>
      </c>
      <c r="C2216" t="s">
        <v>8578</v>
      </c>
      <c r="D2216" s="1" t="str">
        <f t="shared" si="219"/>
        <v>21:1191</v>
      </c>
      <c r="E2216" s="1" t="str">
        <f t="shared" si="222"/>
        <v>21:0387</v>
      </c>
      <c r="F2216" t="s">
        <v>8574</v>
      </c>
      <c r="G2216" t="s">
        <v>8579</v>
      </c>
      <c r="I2216">
        <v>66.439499900000001</v>
      </c>
      <c r="J2216">
        <v>-86.884483200000005</v>
      </c>
      <c r="K2216" s="1" t="str">
        <f t="shared" si="223"/>
        <v>Till</v>
      </c>
      <c r="L2216" s="1" t="str">
        <f t="shared" si="221"/>
        <v>Grain Mount: 0.25 – 0.50 mm (carbon coated)</v>
      </c>
      <c r="M2216">
        <v>1</v>
      </c>
      <c r="AI2216">
        <v>35.052</v>
      </c>
      <c r="AJ2216">
        <v>30.314</v>
      </c>
      <c r="AK2216">
        <v>3.0000000000000001E-3</v>
      </c>
      <c r="AL2216">
        <v>34.588999999999999</v>
      </c>
      <c r="AM2216">
        <v>1E-3</v>
      </c>
      <c r="AN2216">
        <v>2.8000000000000001E-2</v>
      </c>
      <c r="AO2216">
        <v>2.4E-2</v>
      </c>
      <c r="AP2216">
        <v>1E-3</v>
      </c>
    </row>
    <row r="2217" spans="1:42" x14ac:dyDescent="0.3">
      <c r="A2217" t="s">
        <v>8580</v>
      </c>
      <c r="B2217" t="s">
        <v>8581</v>
      </c>
      <c r="C2217" t="s">
        <v>8582</v>
      </c>
      <c r="D2217" s="1" t="str">
        <f t="shared" si="219"/>
        <v>21:1191</v>
      </c>
      <c r="E2217" s="1" t="str">
        <f t="shared" si="222"/>
        <v>21:0387</v>
      </c>
      <c r="F2217" t="s">
        <v>8574</v>
      </c>
      <c r="G2217" t="s">
        <v>8583</v>
      </c>
      <c r="I2217">
        <v>66.439499900000001</v>
      </c>
      <c r="J2217">
        <v>-86.884483200000005</v>
      </c>
      <c r="K2217" s="1" t="str">
        <f t="shared" si="223"/>
        <v>Till</v>
      </c>
      <c r="L2217" s="1" t="str">
        <f t="shared" si="221"/>
        <v>Grain Mount: 0.25 – 0.50 mm (carbon coated)</v>
      </c>
      <c r="M2217">
        <v>1</v>
      </c>
      <c r="AI2217">
        <v>35.204000000000001</v>
      </c>
      <c r="AJ2217">
        <v>30.198</v>
      </c>
      <c r="AK2217">
        <v>5.0000000000000001E-3</v>
      </c>
      <c r="AL2217">
        <v>34.5</v>
      </c>
      <c r="AM2217">
        <v>1E-3</v>
      </c>
      <c r="AN2217">
        <v>1E-3</v>
      </c>
      <c r="AO2217">
        <v>8.0000000000000002E-3</v>
      </c>
      <c r="AP2217">
        <v>1E-3</v>
      </c>
    </row>
    <row r="2218" spans="1:42" x14ac:dyDescent="0.3">
      <c r="A2218" t="s">
        <v>8584</v>
      </c>
      <c r="B2218" t="s">
        <v>8585</v>
      </c>
      <c r="C2218" t="s">
        <v>8586</v>
      </c>
      <c r="D2218" s="1" t="str">
        <f t="shared" si="219"/>
        <v>21:1191</v>
      </c>
      <c r="E2218" s="1" t="str">
        <f t="shared" si="222"/>
        <v>21:0387</v>
      </c>
      <c r="F2218" t="s">
        <v>8574</v>
      </c>
      <c r="G2218" t="s">
        <v>8587</v>
      </c>
      <c r="I2218">
        <v>66.439499900000001</v>
      </c>
      <c r="J2218">
        <v>-86.884483200000005</v>
      </c>
      <c r="K2218" s="1" t="str">
        <f t="shared" si="223"/>
        <v>Till</v>
      </c>
      <c r="L2218" s="1" t="str">
        <f t="shared" si="221"/>
        <v>Grain Mount: 0.25 – 0.50 mm (carbon coated)</v>
      </c>
      <c r="M2218">
        <v>1</v>
      </c>
      <c r="AI2218">
        <v>35.045000000000002</v>
      </c>
      <c r="AJ2218">
        <v>30.175999999999998</v>
      </c>
      <c r="AK2218">
        <v>1E-3</v>
      </c>
      <c r="AL2218">
        <v>34.512</v>
      </c>
      <c r="AM2218">
        <v>1E-3</v>
      </c>
      <c r="AN2218">
        <v>1.2999999999999999E-2</v>
      </c>
      <c r="AO2218">
        <v>1.2E-2</v>
      </c>
      <c r="AP2218">
        <v>1E-3</v>
      </c>
    </row>
    <row r="2219" spans="1:42" x14ac:dyDescent="0.3">
      <c r="A2219" t="s">
        <v>8588</v>
      </c>
      <c r="B2219" t="s">
        <v>8589</v>
      </c>
      <c r="C2219" t="s">
        <v>8590</v>
      </c>
      <c r="D2219" s="1" t="str">
        <f t="shared" si="219"/>
        <v>21:1191</v>
      </c>
      <c r="E2219" s="1" t="str">
        <f t="shared" si="222"/>
        <v>21:0387</v>
      </c>
      <c r="F2219" t="s">
        <v>8574</v>
      </c>
      <c r="G2219" t="s">
        <v>8591</v>
      </c>
      <c r="I2219">
        <v>66.439499900000001</v>
      </c>
      <c r="J2219">
        <v>-86.884483200000005</v>
      </c>
      <c r="K2219" s="1" t="str">
        <f t="shared" si="223"/>
        <v>Till</v>
      </c>
      <c r="L2219" s="1" t="str">
        <f t="shared" si="221"/>
        <v>Grain Mount: 0.25 – 0.50 mm (carbon coated)</v>
      </c>
      <c r="M2219">
        <v>1</v>
      </c>
      <c r="AI2219">
        <v>35.241</v>
      </c>
      <c r="AJ2219">
        <v>30.334</v>
      </c>
      <c r="AK2219">
        <v>8.0000000000000002E-3</v>
      </c>
      <c r="AL2219">
        <v>34.411000000000001</v>
      </c>
      <c r="AM2219">
        <v>1E-3</v>
      </c>
      <c r="AN2219">
        <v>1E-3</v>
      </c>
      <c r="AO2219">
        <v>3.4000000000000002E-2</v>
      </c>
      <c r="AP2219">
        <v>8.0000000000000002E-3</v>
      </c>
    </row>
    <row r="2220" spans="1:42" x14ac:dyDescent="0.3">
      <c r="A2220" t="s">
        <v>8592</v>
      </c>
      <c r="B2220" t="s">
        <v>8593</v>
      </c>
      <c r="C2220" t="s">
        <v>8594</v>
      </c>
      <c r="D2220" s="1" t="str">
        <f t="shared" si="219"/>
        <v>21:1191</v>
      </c>
      <c r="E2220" s="1" t="str">
        <f t="shared" si="222"/>
        <v>21:0387</v>
      </c>
      <c r="F2220" t="s">
        <v>2021</v>
      </c>
      <c r="G2220" t="s">
        <v>8595</v>
      </c>
      <c r="I2220">
        <v>66.693488500000001</v>
      </c>
      <c r="J2220">
        <v>-88.841463300000001</v>
      </c>
      <c r="K2220" s="1" t="str">
        <f t="shared" si="223"/>
        <v>Till</v>
      </c>
      <c r="L2220" s="1" t="str">
        <f t="shared" si="221"/>
        <v>Grain Mount: 0.25 – 0.50 mm (carbon coated)</v>
      </c>
      <c r="M2220">
        <v>1</v>
      </c>
      <c r="AI2220">
        <v>35.094000000000001</v>
      </c>
      <c r="AJ2220">
        <v>30.334</v>
      </c>
      <c r="AK2220">
        <v>1E-3</v>
      </c>
      <c r="AL2220">
        <v>34.548000000000002</v>
      </c>
      <c r="AM2220">
        <v>1E-3</v>
      </c>
      <c r="AN2220">
        <v>1.2999999999999999E-2</v>
      </c>
      <c r="AO2220">
        <v>4.5999999999999999E-2</v>
      </c>
      <c r="AP2220">
        <v>3.0000000000000001E-3</v>
      </c>
    </row>
    <row r="2221" spans="1:42" x14ac:dyDescent="0.3">
      <c r="A2221" t="s">
        <v>8596</v>
      </c>
      <c r="B2221" t="s">
        <v>8597</v>
      </c>
      <c r="C2221" t="s">
        <v>8598</v>
      </c>
      <c r="D2221" s="1" t="str">
        <f t="shared" si="219"/>
        <v>21:1191</v>
      </c>
      <c r="E2221" s="1" t="str">
        <f t="shared" si="222"/>
        <v>21:0387</v>
      </c>
      <c r="F2221" t="s">
        <v>2021</v>
      </c>
      <c r="G2221" t="s">
        <v>8599</v>
      </c>
      <c r="I2221">
        <v>66.693488500000001</v>
      </c>
      <c r="J2221">
        <v>-88.841463300000001</v>
      </c>
      <c r="K2221" s="1" t="str">
        <f t="shared" si="223"/>
        <v>Till</v>
      </c>
      <c r="L2221" s="1" t="str">
        <f t="shared" si="221"/>
        <v>Grain Mount: 0.25 – 0.50 mm (carbon coated)</v>
      </c>
      <c r="M2221">
        <v>1</v>
      </c>
      <c r="AI2221">
        <v>35.523000000000003</v>
      </c>
      <c r="AJ2221">
        <v>30.344999999999999</v>
      </c>
      <c r="AK2221">
        <v>1E-3</v>
      </c>
      <c r="AL2221">
        <v>34.5</v>
      </c>
      <c r="AM2221">
        <v>1E-3</v>
      </c>
      <c r="AN2221">
        <v>4.0000000000000001E-3</v>
      </c>
      <c r="AO2221">
        <v>1.4E-2</v>
      </c>
      <c r="AP2221">
        <v>4.0000000000000001E-3</v>
      </c>
    </row>
    <row r="2222" spans="1:42" x14ac:dyDescent="0.3">
      <c r="A2222" t="s">
        <v>8600</v>
      </c>
      <c r="B2222" t="s">
        <v>8601</v>
      </c>
      <c r="C2222" t="s">
        <v>8602</v>
      </c>
      <c r="D2222" s="1" t="str">
        <f t="shared" si="219"/>
        <v>21:1191</v>
      </c>
      <c r="E2222" s="1" t="str">
        <f t="shared" si="222"/>
        <v>21:0387</v>
      </c>
      <c r="F2222" t="s">
        <v>2021</v>
      </c>
      <c r="G2222" t="s">
        <v>8603</v>
      </c>
      <c r="I2222">
        <v>66.693488500000001</v>
      </c>
      <c r="J2222">
        <v>-88.841463300000001</v>
      </c>
      <c r="K2222" s="1" t="str">
        <f t="shared" si="223"/>
        <v>Till</v>
      </c>
      <c r="L2222" s="1" t="str">
        <f t="shared" si="221"/>
        <v>Grain Mount: 0.25 – 0.50 mm (carbon coated)</v>
      </c>
      <c r="M2222">
        <v>1</v>
      </c>
      <c r="AI2222">
        <v>35.185000000000002</v>
      </c>
      <c r="AJ2222">
        <v>30.238</v>
      </c>
      <c r="AK2222">
        <v>1E-3</v>
      </c>
      <c r="AL2222">
        <v>34.399000000000001</v>
      </c>
      <c r="AM2222">
        <v>4.1000000000000002E-2</v>
      </c>
      <c r="AN2222">
        <v>1.2999999999999999E-2</v>
      </c>
      <c r="AO2222">
        <v>1.9E-2</v>
      </c>
      <c r="AP2222">
        <v>0.01</v>
      </c>
    </row>
    <row r="2223" spans="1:42" x14ac:dyDescent="0.3">
      <c r="A2223" t="s">
        <v>8604</v>
      </c>
      <c r="B2223" t="s">
        <v>8605</v>
      </c>
      <c r="C2223" t="s">
        <v>8606</v>
      </c>
      <c r="D2223" s="1" t="str">
        <f t="shared" si="219"/>
        <v>21:1191</v>
      </c>
      <c r="E2223" s="1" t="str">
        <f t="shared" si="222"/>
        <v>21:0387</v>
      </c>
      <c r="F2223" t="s">
        <v>2021</v>
      </c>
      <c r="G2223" t="s">
        <v>8607</v>
      </c>
      <c r="I2223">
        <v>66.693488500000001</v>
      </c>
      <c r="J2223">
        <v>-88.841463300000001</v>
      </c>
      <c r="K2223" s="1" t="str">
        <f t="shared" si="223"/>
        <v>Till</v>
      </c>
      <c r="L2223" s="1" t="str">
        <f t="shared" si="221"/>
        <v>Grain Mount: 0.25 – 0.50 mm (carbon coated)</v>
      </c>
      <c r="M2223">
        <v>1</v>
      </c>
      <c r="AI2223">
        <v>35.094999999999999</v>
      </c>
      <c r="AJ2223">
        <v>30.245000000000001</v>
      </c>
      <c r="AK2223">
        <v>1E-3</v>
      </c>
      <c r="AL2223">
        <v>34.436</v>
      </c>
      <c r="AM2223">
        <v>1E-3</v>
      </c>
      <c r="AN2223">
        <v>6.0000000000000001E-3</v>
      </c>
      <c r="AO2223">
        <v>2.1000000000000001E-2</v>
      </c>
      <c r="AP2223">
        <v>3.0000000000000001E-3</v>
      </c>
    </row>
    <row r="2224" spans="1:42" x14ac:dyDescent="0.3">
      <c r="A2224" t="s">
        <v>8608</v>
      </c>
      <c r="B2224" t="s">
        <v>8609</v>
      </c>
      <c r="C2224" t="s">
        <v>8610</v>
      </c>
      <c r="D2224" s="1" t="str">
        <f t="shared" si="219"/>
        <v>21:1191</v>
      </c>
      <c r="E2224" s="1" t="str">
        <f t="shared" si="222"/>
        <v>21:0387</v>
      </c>
      <c r="F2224" t="s">
        <v>2021</v>
      </c>
      <c r="G2224" t="s">
        <v>8611</v>
      </c>
      <c r="I2224">
        <v>66.693488500000001</v>
      </c>
      <c r="J2224">
        <v>-88.841463300000001</v>
      </c>
      <c r="K2224" s="1" t="str">
        <f t="shared" si="223"/>
        <v>Till</v>
      </c>
      <c r="L2224" s="1" t="str">
        <f t="shared" si="221"/>
        <v>Grain Mount: 0.25 – 0.50 mm (carbon coated)</v>
      </c>
      <c r="M2224">
        <v>1</v>
      </c>
      <c r="AI2224">
        <v>35.052999999999997</v>
      </c>
      <c r="AJ2224">
        <v>30.452000000000002</v>
      </c>
      <c r="AK2224">
        <v>7.0000000000000001E-3</v>
      </c>
      <c r="AL2224">
        <v>34.567999999999998</v>
      </c>
      <c r="AM2224">
        <v>1.4E-2</v>
      </c>
      <c r="AN2224">
        <v>4.0000000000000001E-3</v>
      </c>
      <c r="AO2224">
        <v>2.3E-2</v>
      </c>
      <c r="AP2224">
        <v>1E-3</v>
      </c>
    </row>
    <row r="2225" spans="1:42" x14ac:dyDescent="0.3">
      <c r="A2225" t="s">
        <v>8612</v>
      </c>
      <c r="B2225" t="s">
        <v>8613</v>
      </c>
      <c r="C2225" t="s">
        <v>8614</v>
      </c>
      <c r="D2225" s="1" t="str">
        <f t="shared" si="219"/>
        <v>21:1191</v>
      </c>
      <c r="E2225" s="1" t="str">
        <f t="shared" si="222"/>
        <v>21:0387</v>
      </c>
      <c r="F2225" t="s">
        <v>2035</v>
      </c>
      <c r="G2225" t="s">
        <v>8615</v>
      </c>
      <c r="I2225">
        <v>66.715637900000004</v>
      </c>
      <c r="J2225">
        <v>-88.707441900000006</v>
      </c>
      <c r="K2225" s="1" t="str">
        <f t="shared" si="223"/>
        <v>Till</v>
      </c>
      <c r="L2225" s="1" t="str">
        <f>HYPERLINK("http://geochem.nrcan.gc.ca/cdogs/content/kwd/kwd080108_e.htm", "Grain Mount: 0.50 – 1.00 mm (carbon coated)")</f>
        <v>Grain Mount: 0.50 – 1.00 mm (carbon coated)</v>
      </c>
      <c r="M2225">
        <v>1</v>
      </c>
      <c r="AI2225">
        <v>34.917999999999999</v>
      </c>
      <c r="AJ2225">
        <v>30.317</v>
      </c>
      <c r="AK2225">
        <v>7.0000000000000001E-3</v>
      </c>
      <c r="AL2225">
        <v>34.523000000000003</v>
      </c>
      <c r="AM2225">
        <v>3.7999999999999999E-2</v>
      </c>
      <c r="AN2225">
        <v>1E-3</v>
      </c>
      <c r="AO2225">
        <v>2.8000000000000001E-2</v>
      </c>
      <c r="AP2225">
        <v>2E-3</v>
      </c>
    </row>
    <row r="2226" spans="1:42" x14ac:dyDescent="0.3">
      <c r="A2226" t="s">
        <v>8616</v>
      </c>
      <c r="B2226" t="s">
        <v>8617</v>
      </c>
      <c r="C2226" t="s">
        <v>8618</v>
      </c>
      <c r="D2226" s="1" t="str">
        <f t="shared" si="219"/>
        <v>21:1191</v>
      </c>
      <c r="E2226" s="1" t="str">
        <f t="shared" si="222"/>
        <v>21:0387</v>
      </c>
      <c r="F2226" t="s">
        <v>2035</v>
      </c>
      <c r="G2226" t="s">
        <v>8619</v>
      </c>
      <c r="I2226">
        <v>66.715637900000004</v>
      </c>
      <c r="J2226">
        <v>-88.707441900000006</v>
      </c>
      <c r="K2226" s="1" t="str">
        <f t="shared" si="223"/>
        <v>Till</v>
      </c>
      <c r="L2226" s="1" t="str">
        <f t="shared" ref="L2226:L2257" si="224">HYPERLINK("http://geochem.nrcan.gc.ca/cdogs/content/kwd/kwd080107_e.htm", "Grain Mount: 0.25 – 0.50 mm (carbon coated)")</f>
        <v>Grain Mount: 0.25 – 0.50 mm (carbon coated)</v>
      </c>
      <c r="M2226">
        <v>1</v>
      </c>
      <c r="AI2226">
        <v>35.033000000000001</v>
      </c>
      <c r="AJ2226">
        <v>30.471</v>
      </c>
      <c r="AK2226">
        <v>1E-3</v>
      </c>
      <c r="AL2226">
        <v>34.735999999999997</v>
      </c>
      <c r="AM2226">
        <v>5.6000000000000001E-2</v>
      </c>
      <c r="AN2226">
        <v>2.1999999999999999E-2</v>
      </c>
      <c r="AO2226">
        <v>7.0000000000000001E-3</v>
      </c>
      <c r="AP2226">
        <v>1.7999999999999999E-2</v>
      </c>
    </row>
    <row r="2227" spans="1:42" x14ac:dyDescent="0.3">
      <c r="A2227" t="s">
        <v>8620</v>
      </c>
      <c r="B2227" t="s">
        <v>8621</v>
      </c>
      <c r="C2227" t="s">
        <v>8622</v>
      </c>
      <c r="D2227" s="1" t="str">
        <f t="shared" ref="D2227:D2290" si="225">HYPERLINK("http://geochem.nrcan.gc.ca/cdogs/content/bdl/bdl211191_e.htm", "21:1191")</f>
        <v>21:1191</v>
      </c>
      <c r="E2227" s="1" t="str">
        <f t="shared" si="222"/>
        <v>21:0387</v>
      </c>
      <c r="F2227" t="s">
        <v>2035</v>
      </c>
      <c r="G2227" t="s">
        <v>8623</v>
      </c>
      <c r="I2227">
        <v>66.715637900000004</v>
      </c>
      <c r="J2227">
        <v>-88.707441900000006</v>
      </c>
      <c r="K2227" s="1" t="str">
        <f t="shared" si="223"/>
        <v>Till</v>
      </c>
      <c r="L2227" s="1" t="str">
        <f t="shared" si="224"/>
        <v>Grain Mount: 0.25 – 0.50 mm (carbon coated)</v>
      </c>
      <c r="M2227">
        <v>1</v>
      </c>
      <c r="AI2227">
        <v>35.128</v>
      </c>
      <c r="AJ2227">
        <v>30.268999999999998</v>
      </c>
      <c r="AK2227">
        <v>1.2E-2</v>
      </c>
      <c r="AL2227">
        <v>34.627000000000002</v>
      </c>
      <c r="AM2227">
        <v>2.1000000000000001E-2</v>
      </c>
      <c r="AN2227">
        <v>8.9999999999999993E-3</v>
      </c>
      <c r="AO2227">
        <v>4.8000000000000001E-2</v>
      </c>
      <c r="AP2227">
        <v>6.0000000000000001E-3</v>
      </c>
    </row>
    <row r="2228" spans="1:42" x14ac:dyDescent="0.3">
      <c r="A2228" t="s">
        <v>8624</v>
      </c>
      <c r="B2228" t="s">
        <v>8625</v>
      </c>
      <c r="C2228" t="s">
        <v>8626</v>
      </c>
      <c r="D2228" s="1" t="str">
        <f t="shared" si="225"/>
        <v>21:1191</v>
      </c>
      <c r="E2228" s="1" t="str">
        <f t="shared" si="222"/>
        <v>21:0387</v>
      </c>
      <c r="F2228" t="s">
        <v>2035</v>
      </c>
      <c r="G2228" t="s">
        <v>8627</v>
      </c>
      <c r="I2228">
        <v>66.715637900000004</v>
      </c>
      <c r="J2228">
        <v>-88.707441900000006</v>
      </c>
      <c r="K2228" s="1" t="str">
        <f t="shared" ref="K2228:K2259" si="226">HYPERLINK("http://geochem.nrcan.gc.ca/cdogs/content/kwd/kwd020044_e.htm", "Till")</f>
        <v>Till</v>
      </c>
      <c r="L2228" s="1" t="str">
        <f t="shared" si="224"/>
        <v>Grain Mount: 0.25 – 0.50 mm (carbon coated)</v>
      </c>
      <c r="M2228">
        <v>1</v>
      </c>
      <c r="AI2228">
        <v>35.094000000000001</v>
      </c>
      <c r="AJ2228">
        <v>30.059000000000001</v>
      </c>
      <c r="AK2228">
        <v>3.0000000000000001E-3</v>
      </c>
      <c r="AL2228">
        <v>34.512999999999998</v>
      </c>
      <c r="AM2228">
        <v>1E-3</v>
      </c>
      <c r="AN2228">
        <v>3.9E-2</v>
      </c>
      <c r="AO2228">
        <v>8.0000000000000002E-3</v>
      </c>
      <c r="AP2228">
        <v>1E-3</v>
      </c>
    </row>
    <row r="2229" spans="1:42" x14ac:dyDescent="0.3">
      <c r="A2229" t="s">
        <v>8628</v>
      </c>
      <c r="B2229" t="s">
        <v>8629</v>
      </c>
      <c r="C2229" t="s">
        <v>8630</v>
      </c>
      <c r="D2229" s="1" t="str">
        <f t="shared" si="225"/>
        <v>21:1191</v>
      </c>
      <c r="E2229" s="1" t="str">
        <f t="shared" si="222"/>
        <v>21:0387</v>
      </c>
      <c r="F2229" t="s">
        <v>2035</v>
      </c>
      <c r="G2229" t="s">
        <v>8631</v>
      </c>
      <c r="I2229">
        <v>66.715637900000004</v>
      </c>
      <c r="J2229">
        <v>-88.707441900000006</v>
      </c>
      <c r="K2229" s="1" t="str">
        <f t="shared" si="226"/>
        <v>Till</v>
      </c>
      <c r="L2229" s="1" t="str">
        <f t="shared" si="224"/>
        <v>Grain Mount: 0.25 – 0.50 mm (carbon coated)</v>
      </c>
      <c r="M2229">
        <v>1</v>
      </c>
      <c r="AI2229">
        <v>35.25</v>
      </c>
      <c r="AJ2229">
        <v>30.294</v>
      </c>
      <c r="AK2229">
        <v>1E-3</v>
      </c>
      <c r="AL2229">
        <v>34.441000000000003</v>
      </c>
      <c r="AM2229">
        <v>1.4E-2</v>
      </c>
      <c r="AN2229">
        <v>3.1E-2</v>
      </c>
      <c r="AO2229">
        <v>1E-3</v>
      </c>
      <c r="AP2229">
        <v>1.6E-2</v>
      </c>
    </row>
    <row r="2230" spans="1:42" x14ac:dyDescent="0.3">
      <c r="A2230" t="s">
        <v>8632</v>
      </c>
      <c r="B2230" t="s">
        <v>8633</v>
      </c>
      <c r="C2230" t="s">
        <v>8634</v>
      </c>
      <c r="D2230" s="1" t="str">
        <f t="shared" si="225"/>
        <v>21:1191</v>
      </c>
      <c r="E2230" s="1" t="str">
        <f t="shared" si="222"/>
        <v>21:0387</v>
      </c>
      <c r="F2230" t="s">
        <v>2035</v>
      </c>
      <c r="G2230" t="s">
        <v>8635</v>
      </c>
      <c r="I2230">
        <v>66.715637900000004</v>
      </c>
      <c r="J2230">
        <v>-88.707441900000006</v>
      </c>
      <c r="K2230" s="1" t="str">
        <f t="shared" si="226"/>
        <v>Till</v>
      </c>
      <c r="L2230" s="1" t="str">
        <f t="shared" si="224"/>
        <v>Grain Mount: 0.25 – 0.50 mm (carbon coated)</v>
      </c>
      <c r="M2230">
        <v>1</v>
      </c>
      <c r="AI2230">
        <v>35.155000000000001</v>
      </c>
      <c r="AJ2230">
        <v>30.507999999999999</v>
      </c>
      <c r="AK2230">
        <v>3.0000000000000001E-3</v>
      </c>
      <c r="AL2230">
        <v>34.622</v>
      </c>
      <c r="AM2230">
        <v>2E-3</v>
      </c>
      <c r="AN2230">
        <v>1.7000000000000001E-2</v>
      </c>
      <c r="AO2230">
        <v>8.0000000000000002E-3</v>
      </c>
      <c r="AP2230">
        <v>1E-3</v>
      </c>
    </row>
    <row r="2231" spans="1:42" x14ac:dyDescent="0.3">
      <c r="A2231" t="s">
        <v>8636</v>
      </c>
      <c r="B2231" t="s">
        <v>8637</v>
      </c>
      <c r="C2231" t="s">
        <v>8638</v>
      </c>
      <c r="D2231" s="1" t="str">
        <f t="shared" si="225"/>
        <v>21:1191</v>
      </c>
      <c r="E2231" s="1" t="str">
        <f t="shared" si="222"/>
        <v>21:0387</v>
      </c>
      <c r="F2231" t="s">
        <v>2035</v>
      </c>
      <c r="G2231" t="s">
        <v>8639</v>
      </c>
      <c r="I2231">
        <v>66.715637900000004</v>
      </c>
      <c r="J2231">
        <v>-88.707441900000006</v>
      </c>
      <c r="K2231" s="1" t="str">
        <f t="shared" si="226"/>
        <v>Till</v>
      </c>
      <c r="L2231" s="1" t="str">
        <f t="shared" si="224"/>
        <v>Grain Mount: 0.25 – 0.50 mm (carbon coated)</v>
      </c>
      <c r="M2231">
        <v>1</v>
      </c>
      <c r="AI2231">
        <v>34.92</v>
      </c>
      <c r="AJ2231">
        <v>30.327000000000002</v>
      </c>
      <c r="AK2231">
        <v>1E-3</v>
      </c>
      <c r="AL2231">
        <v>34.503999999999998</v>
      </c>
      <c r="AM2231">
        <v>7.5999999999999998E-2</v>
      </c>
      <c r="AN2231">
        <v>2.3E-2</v>
      </c>
      <c r="AO2231">
        <v>1.2999999999999999E-2</v>
      </c>
      <c r="AP2231">
        <v>1.4E-2</v>
      </c>
    </row>
    <row r="2232" spans="1:42" x14ac:dyDescent="0.3">
      <c r="A2232" t="s">
        <v>8640</v>
      </c>
      <c r="B2232" t="s">
        <v>8641</v>
      </c>
      <c r="C2232" t="s">
        <v>8642</v>
      </c>
      <c r="D2232" s="1" t="str">
        <f t="shared" si="225"/>
        <v>21:1191</v>
      </c>
      <c r="E2232" s="1" t="str">
        <f t="shared" si="222"/>
        <v>21:0387</v>
      </c>
      <c r="F2232" t="s">
        <v>2035</v>
      </c>
      <c r="G2232" t="s">
        <v>8643</v>
      </c>
      <c r="I2232">
        <v>66.715637900000004</v>
      </c>
      <c r="J2232">
        <v>-88.707441900000006</v>
      </c>
      <c r="K2232" s="1" t="str">
        <f t="shared" si="226"/>
        <v>Till</v>
      </c>
      <c r="L2232" s="1" t="str">
        <f t="shared" si="224"/>
        <v>Grain Mount: 0.25 – 0.50 mm (carbon coated)</v>
      </c>
      <c r="M2232">
        <v>1</v>
      </c>
      <c r="AI2232">
        <v>35.045999999999999</v>
      </c>
      <c r="AJ2232">
        <v>30.375</v>
      </c>
      <c r="AK2232">
        <v>1E-3</v>
      </c>
      <c r="AL2232">
        <v>34.448</v>
      </c>
      <c r="AM2232">
        <v>0.01</v>
      </c>
      <c r="AN2232">
        <v>1E-3</v>
      </c>
      <c r="AO2232">
        <v>2.7E-2</v>
      </c>
      <c r="AP2232">
        <v>1E-3</v>
      </c>
    </row>
    <row r="2233" spans="1:42" x14ac:dyDescent="0.3">
      <c r="A2233" t="s">
        <v>8644</v>
      </c>
      <c r="B2233" t="s">
        <v>8645</v>
      </c>
      <c r="C2233" t="s">
        <v>8646</v>
      </c>
      <c r="D2233" s="1" t="str">
        <f t="shared" si="225"/>
        <v>21:1191</v>
      </c>
      <c r="E2233" s="1" t="str">
        <f t="shared" si="222"/>
        <v>21:0387</v>
      </c>
      <c r="F2233" t="s">
        <v>2040</v>
      </c>
      <c r="G2233" t="s">
        <v>8647</v>
      </c>
      <c r="I2233">
        <v>66.760286600000001</v>
      </c>
      <c r="J2233">
        <v>-88.562221399999999</v>
      </c>
      <c r="K2233" s="1" t="str">
        <f t="shared" si="226"/>
        <v>Till</v>
      </c>
      <c r="L2233" s="1" t="str">
        <f t="shared" si="224"/>
        <v>Grain Mount: 0.25 – 0.50 mm (carbon coated)</v>
      </c>
      <c r="M2233">
        <v>1</v>
      </c>
      <c r="AI2233">
        <v>35.186</v>
      </c>
      <c r="AJ2233">
        <v>30.59</v>
      </c>
      <c r="AK2233">
        <v>0.01</v>
      </c>
      <c r="AL2233">
        <v>34.54</v>
      </c>
      <c r="AM2233">
        <v>1.9E-2</v>
      </c>
      <c r="AN2233">
        <v>8.0000000000000002E-3</v>
      </c>
      <c r="AO2233">
        <v>3.1E-2</v>
      </c>
      <c r="AP2233">
        <v>3.0000000000000001E-3</v>
      </c>
    </row>
    <row r="2234" spans="1:42" x14ac:dyDescent="0.3">
      <c r="A2234" t="s">
        <v>8648</v>
      </c>
      <c r="B2234" t="s">
        <v>8649</v>
      </c>
      <c r="C2234" t="s">
        <v>8650</v>
      </c>
      <c r="D2234" s="1" t="str">
        <f t="shared" si="225"/>
        <v>21:1191</v>
      </c>
      <c r="E2234" s="1" t="str">
        <f t="shared" si="222"/>
        <v>21:0387</v>
      </c>
      <c r="F2234" t="s">
        <v>2040</v>
      </c>
      <c r="G2234" t="s">
        <v>8651</v>
      </c>
      <c r="I2234">
        <v>66.760286600000001</v>
      </c>
      <c r="J2234">
        <v>-88.562221399999999</v>
      </c>
      <c r="K2234" s="1" t="str">
        <f t="shared" si="226"/>
        <v>Till</v>
      </c>
      <c r="L2234" s="1" t="str">
        <f t="shared" si="224"/>
        <v>Grain Mount: 0.25 – 0.50 mm (carbon coated)</v>
      </c>
      <c r="M2234">
        <v>1</v>
      </c>
      <c r="AI2234">
        <v>35.076999999999998</v>
      </c>
      <c r="AJ2234">
        <v>30.295000000000002</v>
      </c>
      <c r="AK2234">
        <v>1E-3</v>
      </c>
      <c r="AL2234">
        <v>34.597000000000001</v>
      </c>
      <c r="AM2234">
        <v>3.0000000000000001E-3</v>
      </c>
      <c r="AN2234">
        <v>1.7000000000000001E-2</v>
      </c>
      <c r="AO2234">
        <v>1E-3</v>
      </c>
      <c r="AP2234">
        <v>4.0000000000000001E-3</v>
      </c>
    </row>
    <row r="2235" spans="1:42" x14ac:dyDescent="0.3">
      <c r="A2235" t="s">
        <v>8652</v>
      </c>
      <c r="B2235" t="s">
        <v>8653</v>
      </c>
      <c r="C2235" t="s">
        <v>8654</v>
      </c>
      <c r="D2235" s="1" t="str">
        <f t="shared" si="225"/>
        <v>21:1191</v>
      </c>
      <c r="E2235" s="1" t="str">
        <f t="shared" si="222"/>
        <v>21:0387</v>
      </c>
      <c r="F2235" t="s">
        <v>2040</v>
      </c>
      <c r="G2235" t="s">
        <v>8655</v>
      </c>
      <c r="I2235">
        <v>66.760286600000001</v>
      </c>
      <c r="J2235">
        <v>-88.562221399999999</v>
      </c>
      <c r="K2235" s="1" t="str">
        <f t="shared" si="226"/>
        <v>Till</v>
      </c>
      <c r="L2235" s="1" t="str">
        <f t="shared" si="224"/>
        <v>Grain Mount: 0.25 – 0.50 mm (carbon coated)</v>
      </c>
      <c r="M2235">
        <v>1</v>
      </c>
      <c r="AI2235">
        <v>35.22</v>
      </c>
      <c r="AJ2235">
        <v>30.423999999999999</v>
      </c>
      <c r="AK2235">
        <v>1E-3</v>
      </c>
      <c r="AL2235">
        <v>34.441000000000003</v>
      </c>
      <c r="AM2235">
        <v>2.5000000000000001E-2</v>
      </c>
      <c r="AN2235">
        <v>1E-3</v>
      </c>
      <c r="AO2235">
        <v>3.1E-2</v>
      </c>
      <c r="AP2235">
        <v>2E-3</v>
      </c>
    </row>
    <row r="2236" spans="1:42" x14ac:dyDescent="0.3">
      <c r="A2236" t="s">
        <v>8656</v>
      </c>
      <c r="B2236" t="s">
        <v>8657</v>
      </c>
      <c r="C2236" t="s">
        <v>8658</v>
      </c>
      <c r="D2236" s="1" t="str">
        <f t="shared" si="225"/>
        <v>21:1191</v>
      </c>
      <c r="E2236" s="1" t="str">
        <f t="shared" si="222"/>
        <v>21:0387</v>
      </c>
      <c r="F2236" t="s">
        <v>2040</v>
      </c>
      <c r="G2236" t="s">
        <v>8659</v>
      </c>
      <c r="I2236">
        <v>66.760286600000001</v>
      </c>
      <c r="J2236">
        <v>-88.562221399999999</v>
      </c>
      <c r="K2236" s="1" t="str">
        <f t="shared" si="226"/>
        <v>Till</v>
      </c>
      <c r="L2236" s="1" t="str">
        <f t="shared" si="224"/>
        <v>Grain Mount: 0.25 – 0.50 mm (carbon coated)</v>
      </c>
      <c r="M2236">
        <v>1</v>
      </c>
      <c r="AI2236">
        <v>35.311</v>
      </c>
      <c r="AJ2236">
        <v>30.585000000000001</v>
      </c>
      <c r="AK2236">
        <v>6.0000000000000001E-3</v>
      </c>
      <c r="AL2236">
        <v>34.627000000000002</v>
      </c>
      <c r="AM2236">
        <v>3.1E-2</v>
      </c>
      <c r="AN2236">
        <v>1E-3</v>
      </c>
      <c r="AO2236">
        <v>7.0000000000000001E-3</v>
      </c>
      <c r="AP2236">
        <v>3.0000000000000001E-3</v>
      </c>
    </row>
    <row r="2237" spans="1:42" x14ac:dyDescent="0.3">
      <c r="A2237" t="s">
        <v>8660</v>
      </c>
      <c r="B2237" t="s">
        <v>8661</v>
      </c>
      <c r="C2237" t="s">
        <v>8662</v>
      </c>
      <c r="D2237" s="1" t="str">
        <f t="shared" si="225"/>
        <v>21:1191</v>
      </c>
      <c r="E2237" s="1" t="str">
        <f t="shared" si="222"/>
        <v>21:0387</v>
      </c>
      <c r="F2237" t="s">
        <v>4728</v>
      </c>
      <c r="G2237" t="s">
        <v>8663</v>
      </c>
      <c r="I2237">
        <v>66.673839400000006</v>
      </c>
      <c r="J2237">
        <v>-88.605018000000001</v>
      </c>
      <c r="K2237" s="1" t="str">
        <f t="shared" si="226"/>
        <v>Till</v>
      </c>
      <c r="L2237" s="1" t="str">
        <f t="shared" si="224"/>
        <v>Grain Mount: 0.25 – 0.50 mm (carbon coated)</v>
      </c>
      <c r="M2237">
        <v>1</v>
      </c>
      <c r="AI2237">
        <v>35.042999999999999</v>
      </c>
      <c r="AJ2237">
        <v>30.256</v>
      </c>
      <c r="AK2237">
        <v>1E-3</v>
      </c>
      <c r="AL2237">
        <v>34.841000000000001</v>
      </c>
      <c r="AM2237">
        <v>1E-3</v>
      </c>
      <c r="AN2237">
        <v>7.0000000000000001E-3</v>
      </c>
      <c r="AO2237">
        <v>5.0000000000000001E-3</v>
      </c>
      <c r="AP2237">
        <v>4.0000000000000001E-3</v>
      </c>
    </row>
    <row r="2238" spans="1:42" x14ac:dyDescent="0.3">
      <c r="A2238" t="s">
        <v>8664</v>
      </c>
      <c r="B2238" t="s">
        <v>8665</v>
      </c>
      <c r="C2238" t="s">
        <v>8666</v>
      </c>
      <c r="D2238" s="1" t="str">
        <f t="shared" si="225"/>
        <v>21:1191</v>
      </c>
      <c r="E2238" s="1" t="str">
        <f t="shared" si="222"/>
        <v>21:0387</v>
      </c>
      <c r="F2238" t="s">
        <v>4728</v>
      </c>
      <c r="G2238" t="s">
        <v>8667</v>
      </c>
      <c r="I2238">
        <v>66.673839400000006</v>
      </c>
      <c r="J2238">
        <v>-88.605018000000001</v>
      </c>
      <c r="K2238" s="1" t="str">
        <f t="shared" si="226"/>
        <v>Till</v>
      </c>
      <c r="L2238" s="1" t="str">
        <f t="shared" si="224"/>
        <v>Grain Mount: 0.25 – 0.50 mm (carbon coated)</v>
      </c>
      <c r="M2238">
        <v>1</v>
      </c>
      <c r="AI2238">
        <v>35.247</v>
      </c>
      <c r="AJ2238">
        <v>30.251000000000001</v>
      </c>
      <c r="AK2238">
        <v>7.0000000000000001E-3</v>
      </c>
      <c r="AL2238">
        <v>34.747999999999998</v>
      </c>
      <c r="AM2238">
        <v>1E-3</v>
      </c>
      <c r="AN2238">
        <v>0.02</v>
      </c>
      <c r="AO2238">
        <v>4.8000000000000001E-2</v>
      </c>
      <c r="AP2238">
        <v>1.0999999999999999E-2</v>
      </c>
    </row>
    <row r="2239" spans="1:42" x14ac:dyDescent="0.3">
      <c r="A2239" t="s">
        <v>8668</v>
      </c>
      <c r="B2239" t="s">
        <v>8669</v>
      </c>
      <c r="C2239" t="s">
        <v>8670</v>
      </c>
      <c r="D2239" s="1" t="str">
        <f t="shared" si="225"/>
        <v>21:1191</v>
      </c>
      <c r="E2239" s="1" t="str">
        <f t="shared" si="222"/>
        <v>21:0387</v>
      </c>
      <c r="F2239" t="s">
        <v>8671</v>
      </c>
      <c r="G2239" t="s">
        <v>8672</v>
      </c>
      <c r="I2239">
        <v>66.897371500000006</v>
      </c>
      <c r="J2239">
        <v>-88.887181799999993</v>
      </c>
      <c r="K2239" s="1" t="str">
        <f t="shared" si="226"/>
        <v>Till</v>
      </c>
      <c r="L2239" s="1" t="str">
        <f t="shared" si="224"/>
        <v>Grain Mount: 0.25 – 0.50 mm (carbon coated)</v>
      </c>
      <c r="M2239">
        <v>1</v>
      </c>
      <c r="AI2239">
        <v>34.988</v>
      </c>
      <c r="AJ2239">
        <v>30.466999999999999</v>
      </c>
      <c r="AK2239">
        <v>4.0000000000000001E-3</v>
      </c>
      <c r="AL2239">
        <v>34.802999999999997</v>
      </c>
      <c r="AM2239">
        <v>2.1999999999999999E-2</v>
      </c>
      <c r="AN2239">
        <v>2E-3</v>
      </c>
      <c r="AO2239">
        <v>1E-3</v>
      </c>
      <c r="AP2239">
        <v>1E-3</v>
      </c>
    </row>
    <row r="2240" spans="1:42" x14ac:dyDescent="0.3">
      <c r="A2240" t="s">
        <v>8673</v>
      </c>
      <c r="B2240" t="s">
        <v>8674</v>
      </c>
      <c r="C2240" t="s">
        <v>8675</v>
      </c>
      <c r="D2240" s="1" t="str">
        <f t="shared" si="225"/>
        <v>21:1191</v>
      </c>
      <c r="E2240" s="1" t="str">
        <f t="shared" si="222"/>
        <v>21:0387</v>
      </c>
      <c r="F2240" t="s">
        <v>2045</v>
      </c>
      <c r="G2240" t="s">
        <v>8676</v>
      </c>
      <c r="I2240">
        <v>66.958810499999998</v>
      </c>
      <c r="J2240">
        <v>-88.020997199999996</v>
      </c>
      <c r="K2240" s="1" t="str">
        <f t="shared" si="226"/>
        <v>Till</v>
      </c>
      <c r="L2240" s="1" t="str">
        <f t="shared" si="224"/>
        <v>Grain Mount: 0.25 – 0.50 mm (carbon coated)</v>
      </c>
      <c r="M2240">
        <v>1</v>
      </c>
      <c r="AI2240">
        <v>35.11</v>
      </c>
      <c r="AJ2240">
        <v>30.288</v>
      </c>
      <c r="AK2240">
        <v>1E-3</v>
      </c>
      <c r="AL2240">
        <v>34.78</v>
      </c>
      <c r="AM2240">
        <v>2E-3</v>
      </c>
      <c r="AN2240">
        <v>8.0000000000000002E-3</v>
      </c>
      <c r="AO2240">
        <v>2.5000000000000001E-2</v>
      </c>
      <c r="AP2240">
        <v>5.0000000000000001E-3</v>
      </c>
    </row>
    <row r="2241" spans="1:42" x14ac:dyDescent="0.3">
      <c r="A2241" t="s">
        <v>8677</v>
      </c>
      <c r="B2241" t="s">
        <v>8678</v>
      </c>
      <c r="C2241" t="s">
        <v>8679</v>
      </c>
      <c r="D2241" s="1" t="str">
        <f t="shared" si="225"/>
        <v>21:1191</v>
      </c>
      <c r="E2241" s="1" t="str">
        <f t="shared" si="222"/>
        <v>21:0387</v>
      </c>
      <c r="F2241" t="s">
        <v>4778</v>
      </c>
      <c r="G2241" t="s">
        <v>8680</v>
      </c>
      <c r="I2241">
        <v>66.578073200000006</v>
      </c>
      <c r="J2241">
        <v>-88.157925300000002</v>
      </c>
      <c r="K2241" s="1" t="str">
        <f t="shared" si="226"/>
        <v>Till</v>
      </c>
      <c r="L2241" s="1" t="str">
        <f t="shared" si="224"/>
        <v>Grain Mount: 0.25 – 0.50 mm (carbon coated)</v>
      </c>
      <c r="M2241">
        <v>1</v>
      </c>
      <c r="AI2241">
        <v>35.218000000000004</v>
      </c>
      <c r="AJ2241">
        <v>30.384</v>
      </c>
      <c r="AK2241">
        <v>1E-3</v>
      </c>
      <c r="AL2241">
        <v>34.685000000000002</v>
      </c>
      <c r="AM2241">
        <v>1E-3</v>
      </c>
      <c r="AN2241">
        <v>2E-3</v>
      </c>
      <c r="AO2241">
        <v>3.5999999999999997E-2</v>
      </c>
      <c r="AP2241">
        <v>1E-3</v>
      </c>
    </row>
    <row r="2242" spans="1:42" x14ac:dyDescent="0.3">
      <c r="A2242" t="s">
        <v>8681</v>
      </c>
      <c r="B2242" t="s">
        <v>8682</v>
      </c>
      <c r="C2242" t="s">
        <v>8683</v>
      </c>
      <c r="D2242" s="1" t="str">
        <f t="shared" si="225"/>
        <v>21:1191</v>
      </c>
      <c r="E2242" s="1" t="str">
        <f t="shared" si="222"/>
        <v>21:0387</v>
      </c>
      <c r="F2242" t="s">
        <v>4778</v>
      </c>
      <c r="G2242" t="s">
        <v>8684</v>
      </c>
      <c r="I2242">
        <v>66.578073200000006</v>
      </c>
      <c r="J2242">
        <v>-88.157925300000002</v>
      </c>
      <c r="K2242" s="1" t="str">
        <f t="shared" si="226"/>
        <v>Till</v>
      </c>
      <c r="L2242" s="1" t="str">
        <f t="shared" si="224"/>
        <v>Grain Mount: 0.25 – 0.50 mm (carbon coated)</v>
      </c>
      <c r="M2242">
        <v>1</v>
      </c>
      <c r="AI2242">
        <v>35.093000000000004</v>
      </c>
      <c r="AJ2242">
        <v>30.452999999999999</v>
      </c>
      <c r="AK2242">
        <v>1E-3</v>
      </c>
      <c r="AL2242">
        <v>34.709000000000003</v>
      </c>
      <c r="AM2242">
        <v>1E-3</v>
      </c>
      <c r="AN2242">
        <v>4.2999999999999997E-2</v>
      </c>
      <c r="AO2242">
        <v>1.9E-2</v>
      </c>
      <c r="AP2242">
        <v>1E-3</v>
      </c>
    </row>
    <row r="2243" spans="1:42" x14ac:dyDescent="0.3">
      <c r="A2243" t="s">
        <v>8685</v>
      </c>
      <c r="B2243" t="s">
        <v>8686</v>
      </c>
      <c r="C2243" t="s">
        <v>8687</v>
      </c>
      <c r="D2243" s="1" t="str">
        <f t="shared" si="225"/>
        <v>21:1191</v>
      </c>
      <c r="E2243" s="1" t="str">
        <f t="shared" si="222"/>
        <v>21:0387</v>
      </c>
      <c r="F2243" t="s">
        <v>2050</v>
      </c>
      <c r="G2243" t="s">
        <v>8688</v>
      </c>
      <c r="I2243">
        <v>66.499395800000002</v>
      </c>
      <c r="J2243">
        <v>-88.230180099999998</v>
      </c>
      <c r="K2243" s="1" t="str">
        <f t="shared" si="226"/>
        <v>Till</v>
      </c>
      <c r="L2243" s="1" t="str">
        <f t="shared" si="224"/>
        <v>Grain Mount: 0.25 – 0.50 mm (carbon coated)</v>
      </c>
      <c r="M2243">
        <v>1</v>
      </c>
      <c r="AI2243">
        <v>35.081000000000003</v>
      </c>
      <c r="AJ2243">
        <v>30.460999999999999</v>
      </c>
      <c r="AK2243">
        <v>3.0000000000000001E-3</v>
      </c>
      <c r="AL2243">
        <v>34.348999999999997</v>
      </c>
      <c r="AM2243">
        <v>4.2000000000000003E-2</v>
      </c>
      <c r="AN2243">
        <v>4.0000000000000001E-3</v>
      </c>
      <c r="AO2243">
        <v>3.9E-2</v>
      </c>
      <c r="AP2243">
        <v>6.0000000000000001E-3</v>
      </c>
    </row>
    <row r="2244" spans="1:42" x14ac:dyDescent="0.3">
      <c r="A2244" t="s">
        <v>8689</v>
      </c>
      <c r="B2244" t="s">
        <v>8690</v>
      </c>
      <c r="C2244" t="s">
        <v>8691</v>
      </c>
      <c r="D2244" s="1" t="str">
        <f t="shared" si="225"/>
        <v>21:1191</v>
      </c>
      <c r="E2244" s="1" t="str">
        <f t="shared" si="222"/>
        <v>21:0387</v>
      </c>
      <c r="F2244" t="s">
        <v>2050</v>
      </c>
      <c r="G2244" t="s">
        <v>8692</v>
      </c>
      <c r="I2244">
        <v>66.499395800000002</v>
      </c>
      <c r="J2244">
        <v>-88.230180099999998</v>
      </c>
      <c r="K2244" s="1" t="str">
        <f t="shared" si="226"/>
        <v>Till</v>
      </c>
      <c r="L2244" s="1" t="str">
        <f t="shared" si="224"/>
        <v>Grain Mount: 0.25 – 0.50 mm (carbon coated)</v>
      </c>
      <c r="M2244">
        <v>1</v>
      </c>
      <c r="AI2244">
        <v>35.073</v>
      </c>
      <c r="AJ2244">
        <v>30.289000000000001</v>
      </c>
      <c r="AK2244">
        <v>3.0000000000000001E-3</v>
      </c>
      <c r="AL2244">
        <v>34.716000000000001</v>
      </c>
      <c r="AM2244">
        <v>2E-3</v>
      </c>
      <c r="AN2244">
        <v>7.0000000000000001E-3</v>
      </c>
      <c r="AO2244">
        <v>8.0000000000000002E-3</v>
      </c>
      <c r="AP2244">
        <v>3.0000000000000001E-3</v>
      </c>
    </row>
    <row r="2245" spans="1:42" x14ac:dyDescent="0.3">
      <c r="A2245" t="s">
        <v>8693</v>
      </c>
      <c r="B2245" t="s">
        <v>8694</v>
      </c>
      <c r="C2245" t="s">
        <v>8695</v>
      </c>
      <c r="D2245" s="1" t="str">
        <f t="shared" si="225"/>
        <v>21:1191</v>
      </c>
      <c r="E2245" s="1" t="str">
        <f t="shared" si="222"/>
        <v>21:0387</v>
      </c>
      <c r="F2245" t="s">
        <v>2050</v>
      </c>
      <c r="G2245" t="s">
        <v>8696</v>
      </c>
      <c r="I2245">
        <v>66.499395800000002</v>
      </c>
      <c r="J2245">
        <v>-88.230180099999998</v>
      </c>
      <c r="K2245" s="1" t="str">
        <f t="shared" si="226"/>
        <v>Till</v>
      </c>
      <c r="L2245" s="1" t="str">
        <f t="shared" si="224"/>
        <v>Grain Mount: 0.25 – 0.50 mm (carbon coated)</v>
      </c>
      <c r="M2245">
        <v>1</v>
      </c>
      <c r="AI2245">
        <v>35.192</v>
      </c>
      <c r="AJ2245">
        <v>30.47</v>
      </c>
      <c r="AK2245">
        <v>1E-3</v>
      </c>
      <c r="AL2245">
        <v>34.49</v>
      </c>
      <c r="AM2245">
        <v>1E-3</v>
      </c>
      <c r="AN2245">
        <v>1.2999999999999999E-2</v>
      </c>
      <c r="AO2245">
        <v>5.0000000000000001E-3</v>
      </c>
      <c r="AP2245">
        <v>1E-3</v>
      </c>
    </row>
    <row r="2246" spans="1:42" x14ac:dyDescent="0.3">
      <c r="A2246" t="s">
        <v>8697</v>
      </c>
      <c r="B2246" t="s">
        <v>8698</v>
      </c>
      <c r="C2246" t="s">
        <v>8699</v>
      </c>
      <c r="D2246" s="1" t="str">
        <f t="shared" si="225"/>
        <v>21:1191</v>
      </c>
      <c r="E2246" s="1" t="str">
        <f t="shared" si="222"/>
        <v>21:0387</v>
      </c>
      <c r="F2246" t="s">
        <v>2050</v>
      </c>
      <c r="G2246" t="s">
        <v>8700</v>
      </c>
      <c r="I2246">
        <v>66.499395800000002</v>
      </c>
      <c r="J2246">
        <v>-88.230180099999998</v>
      </c>
      <c r="K2246" s="1" t="str">
        <f t="shared" si="226"/>
        <v>Till</v>
      </c>
      <c r="L2246" s="1" t="str">
        <f t="shared" si="224"/>
        <v>Grain Mount: 0.25 – 0.50 mm (carbon coated)</v>
      </c>
      <c r="M2246">
        <v>1</v>
      </c>
      <c r="AI2246">
        <v>34.840000000000003</v>
      </c>
      <c r="AJ2246">
        <v>30.331</v>
      </c>
      <c r="AK2246">
        <v>3.0000000000000001E-3</v>
      </c>
      <c r="AL2246">
        <v>34.49</v>
      </c>
      <c r="AM2246">
        <v>1.2E-2</v>
      </c>
      <c r="AN2246">
        <v>0.01</v>
      </c>
      <c r="AO2246">
        <v>6.0000000000000001E-3</v>
      </c>
      <c r="AP2246">
        <v>8.0000000000000002E-3</v>
      </c>
    </row>
    <row r="2247" spans="1:42" x14ac:dyDescent="0.3">
      <c r="A2247" t="s">
        <v>8701</v>
      </c>
      <c r="B2247" t="s">
        <v>8702</v>
      </c>
      <c r="C2247" t="s">
        <v>8703</v>
      </c>
      <c r="D2247" s="1" t="str">
        <f t="shared" si="225"/>
        <v>21:1191</v>
      </c>
      <c r="E2247" s="1" t="str">
        <f t="shared" si="222"/>
        <v>21:0387</v>
      </c>
      <c r="F2247" t="s">
        <v>2050</v>
      </c>
      <c r="G2247" t="s">
        <v>8704</v>
      </c>
      <c r="I2247">
        <v>66.499395800000002</v>
      </c>
      <c r="J2247">
        <v>-88.230180099999998</v>
      </c>
      <c r="K2247" s="1" t="str">
        <f t="shared" si="226"/>
        <v>Till</v>
      </c>
      <c r="L2247" s="1" t="str">
        <f t="shared" si="224"/>
        <v>Grain Mount: 0.25 – 0.50 mm (carbon coated)</v>
      </c>
      <c r="M2247">
        <v>1</v>
      </c>
      <c r="AI2247">
        <v>35.281999999999996</v>
      </c>
      <c r="AJ2247">
        <v>30.376000000000001</v>
      </c>
      <c r="AK2247">
        <v>1E-3</v>
      </c>
      <c r="AL2247">
        <v>34.835999999999999</v>
      </c>
      <c r="AM2247">
        <v>1E-3</v>
      </c>
      <c r="AN2247">
        <v>1E-3</v>
      </c>
      <c r="AO2247">
        <v>1.7000000000000001E-2</v>
      </c>
      <c r="AP2247">
        <v>1E-3</v>
      </c>
    </row>
    <row r="2248" spans="1:42" x14ac:dyDescent="0.3">
      <c r="A2248" t="s">
        <v>8705</v>
      </c>
      <c r="B2248" t="s">
        <v>8706</v>
      </c>
      <c r="C2248" t="s">
        <v>8707</v>
      </c>
      <c r="D2248" s="1" t="str">
        <f t="shared" si="225"/>
        <v>21:1191</v>
      </c>
      <c r="E2248" s="1" t="str">
        <f t="shared" si="222"/>
        <v>21:0387</v>
      </c>
      <c r="F2248" t="s">
        <v>2050</v>
      </c>
      <c r="G2248" t="s">
        <v>8708</v>
      </c>
      <c r="I2248">
        <v>66.499395800000002</v>
      </c>
      <c r="J2248">
        <v>-88.230180099999998</v>
      </c>
      <c r="K2248" s="1" t="str">
        <f t="shared" si="226"/>
        <v>Till</v>
      </c>
      <c r="L2248" s="1" t="str">
        <f t="shared" si="224"/>
        <v>Grain Mount: 0.25 – 0.50 mm (carbon coated)</v>
      </c>
      <c r="M2248">
        <v>1</v>
      </c>
      <c r="AI2248">
        <v>35.051000000000002</v>
      </c>
      <c r="AJ2248">
        <v>30.177</v>
      </c>
      <c r="AK2248">
        <v>1E-3</v>
      </c>
      <c r="AL2248">
        <v>34.438000000000002</v>
      </c>
      <c r="AM2248">
        <v>4.1000000000000002E-2</v>
      </c>
      <c r="AN2248">
        <v>8.9999999999999993E-3</v>
      </c>
      <c r="AO2248">
        <v>3.9E-2</v>
      </c>
      <c r="AP2248">
        <v>8.9999999999999993E-3</v>
      </c>
    </row>
    <row r="2249" spans="1:42" x14ac:dyDescent="0.3">
      <c r="A2249" t="s">
        <v>8709</v>
      </c>
      <c r="B2249" t="s">
        <v>8710</v>
      </c>
      <c r="C2249" t="s">
        <v>8711</v>
      </c>
      <c r="D2249" s="1" t="str">
        <f t="shared" si="225"/>
        <v>21:1191</v>
      </c>
      <c r="E2249" s="1" t="str">
        <f t="shared" si="222"/>
        <v>21:0387</v>
      </c>
      <c r="F2249" t="s">
        <v>4831</v>
      </c>
      <c r="G2249" t="s">
        <v>8712</v>
      </c>
      <c r="I2249">
        <v>66.388469499999999</v>
      </c>
      <c r="J2249">
        <v>-88.253117799999998</v>
      </c>
      <c r="K2249" s="1" t="str">
        <f t="shared" si="226"/>
        <v>Till</v>
      </c>
      <c r="L2249" s="1" t="str">
        <f t="shared" si="224"/>
        <v>Grain Mount: 0.25 – 0.50 mm (carbon coated)</v>
      </c>
      <c r="M2249">
        <v>1</v>
      </c>
      <c r="AI2249">
        <v>35.198999999999998</v>
      </c>
      <c r="AJ2249">
        <v>30.449000000000002</v>
      </c>
      <c r="AK2249">
        <v>5.0000000000000001E-3</v>
      </c>
      <c r="AL2249">
        <v>34.384</v>
      </c>
      <c r="AM2249">
        <v>6.0000000000000001E-3</v>
      </c>
      <c r="AN2249">
        <v>6.0000000000000001E-3</v>
      </c>
      <c r="AO2249">
        <v>2.8000000000000001E-2</v>
      </c>
      <c r="AP2249">
        <v>2E-3</v>
      </c>
    </row>
    <row r="2250" spans="1:42" x14ac:dyDescent="0.3">
      <c r="A2250" t="s">
        <v>8713</v>
      </c>
      <c r="B2250" t="s">
        <v>8714</v>
      </c>
      <c r="C2250" t="s">
        <v>8715</v>
      </c>
      <c r="D2250" s="1" t="str">
        <f t="shared" si="225"/>
        <v>21:1191</v>
      </c>
      <c r="E2250" s="1" t="str">
        <f t="shared" si="222"/>
        <v>21:0387</v>
      </c>
      <c r="F2250" t="s">
        <v>4831</v>
      </c>
      <c r="G2250" t="s">
        <v>8716</v>
      </c>
      <c r="I2250">
        <v>66.388469499999999</v>
      </c>
      <c r="J2250">
        <v>-88.253117799999998</v>
      </c>
      <c r="K2250" s="1" t="str">
        <f t="shared" si="226"/>
        <v>Till</v>
      </c>
      <c r="L2250" s="1" t="str">
        <f t="shared" si="224"/>
        <v>Grain Mount: 0.25 – 0.50 mm (carbon coated)</v>
      </c>
      <c r="M2250">
        <v>1</v>
      </c>
      <c r="AI2250">
        <v>35.390999999999998</v>
      </c>
      <c r="AJ2250">
        <v>30.326000000000001</v>
      </c>
      <c r="AK2250">
        <v>7.0000000000000001E-3</v>
      </c>
      <c r="AL2250">
        <v>34.338999999999999</v>
      </c>
      <c r="AM2250">
        <v>1.4E-2</v>
      </c>
      <c r="AN2250">
        <v>1E-3</v>
      </c>
      <c r="AO2250">
        <v>3.7999999999999999E-2</v>
      </c>
      <c r="AP2250">
        <v>1E-3</v>
      </c>
    </row>
    <row r="2251" spans="1:42" x14ac:dyDescent="0.3">
      <c r="A2251" t="s">
        <v>8717</v>
      </c>
      <c r="B2251" t="s">
        <v>8718</v>
      </c>
      <c r="C2251" t="s">
        <v>8719</v>
      </c>
      <c r="D2251" s="1" t="str">
        <f t="shared" si="225"/>
        <v>21:1191</v>
      </c>
      <c r="E2251" s="1" t="str">
        <f t="shared" si="222"/>
        <v>21:0387</v>
      </c>
      <c r="F2251" t="s">
        <v>4852</v>
      </c>
      <c r="G2251" t="s">
        <v>8720</v>
      </c>
      <c r="I2251">
        <v>66.380929499999993</v>
      </c>
      <c r="J2251">
        <v>-88.429726799999997</v>
      </c>
      <c r="K2251" s="1" t="str">
        <f t="shared" si="226"/>
        <v>Till</v>
      </c>
      <c r="L2251" s="1" t="str">
        <f t="shared" si="224"/>
        <v>Grain Mount: 0.25 – 0.50 mm (carbon coated)</v>
      </c>
      <c r="M2251">
        <v>1</v>
      </c>
      <c r="AI2251">
        <v>35.218000000000004</v>
      </c>
      <c r="AJ2251">
        <v>30.3</v>
      </c>
      <c r="AK2251">
        <v>7.0000000000000001E-3</v>
      </c>
      <c r="AL2251">
        <v>34.49</v>
      </c>
      <c r="AM2251">
        <v>1E-3</v>
      </c>
      <c r="AN2251">
        <v>0.01</v>
      </c>
      <c r="AO2251">
        <v>1.7000000000000001E-2</v>
      </c>
      <c r="AP2251">
        <v>3.0000000000000001E-3</v>
      </c>
    </row>
    <row r="2252" spans="1:42" x14ac:dyDescent="0.3">
      <c r="A2252" t="s">
        <v>8721</v>
      </c>
      <c r="B2252" t="s">
        <v>8722</v>
      </c>
      <c r="C2252" t="s">
        <v>8723</v>
      </c>
      <c r="D2252" s="1" t="str">
        <f t="shared" si="225"/>
        <v>21:1191</v>
      </c>
      <c r="E2252" s="1" t="str">
        <f t="shared" si="222"/>
        <v>21:0387</v>
      </c>
      <c r="F2252" t="s">
        <v>4852</v>
      </c>
      <c r="G2252" t="s">
        <v>8724</v>
      </c>
      <c r="I2252">
        <v>66.380929499999993</v>
      </c>
      <c r="J2252">
        <v>-88.429726799999997</v>
      </c>
      <c r="K2252" s="1" t="str">
        <f t="shared" si="226"/>
        <v>Till</v>
      </c>
      <c r="L2252" s="1" t="str">
        <f t="shared" si="224"/>
        <v>Grain Mount: 0.25 – 0.50 mm (carbon coated)</v>
      </c>
      <c r="M2252">
        <v>1</v>
      </c>
      <c r="AI2252">
        <v>35.234000000000002</v>
      </c>
      <c r="AJ2252">
        <v>30.382999999999999</v>
      </c>
      <c r="AK2252">
        <v>1E-3</v>
      </c>
      <c r="AL2252">
        <v>34.414999999999999</v>
      </c>
      <c r="AM2252">
        <v>1E-3</v>
      </c>
      <c r="AN2252">
        <v>3.7999999999999999E-2</v>
      </c>
      <c r="AO2252">
        <v>1.2E-2</v>
      </c>
      <c r="AP2252">
        <v>5.0000000000000001E-3</v>
      </c>
    </row>
    <row r="2253" spans="1:42" x14ac:dyDescent="0.3">
      <c r="A2253" t="s">
        <v>8725</v>
      </c>
      <c r="B2253" t="s">
        <v>8726</v>
      </c>
      <c r="C2253" t="s">
        <v>8727</v>
      </c>
      <c r="D2253" s="1" t="str">
        <f t="shared" si="225"/>
        <v>21:1191</v>
      </c>
      <c r="E2253" s="1" t="str">
        <f t="shared" ref="E2253:E2316" si="227">HYPERLINK("http://geochem.nrcan.gc.ca/cdogs/content/svy/svy210387_e.htm", "21:0387")</f>
        <v>21:0387</v>
      </c>
      <c r="F2253" t="s">
        <v>4852</v>
      </c>
      <c r="G2253" t="s">
        <v>8728</v>
      </c>
      <c r="I2253">
        <v>66.380929499999993</v>
      </c>
      <c r="J2253">
        <v>-88.429726799999997</v>
      </c>
      <c r="K2253" s="1" t="str">
        <f t="shared" si="226"/>
        <v>Till</v>
      </c>
      <c r="L2253" s="1" t="str">
        <f t="shared" si="224"/>
        <v>Grain Mount: 0.25 – 0.50 mm (carbon coated)</v>
      </c>
      <c r="M2253">
        <v>1</v>
      </c>
      <c r="AI2253">
        <v>35.308</v>
      </c>
      <c r="AJ2253">
        <v>30.5</v>
      </c>
      <c r="AK2253">
        <v>1E-3</v>
      </c>
      <c r="AL2253">
        <v>34.499000000000002</v>
      </c>
      <c r="AM2253">
        <v>7.0000000000000001E-3</v>
      </c>
      <c r="AN2253">
        <v>8.0000000000000002E-3</v>
      </c>
      <c r="AO2253">
        <v>6.0000000000000001E-3</v>
      </c>
      <c r="AP2253">
        <v>1E-3</v>
      </c>
    </row>
    <row r="2254" spans="1:42" x14ac:dyDescent="0.3">
      <c r="A2254" t="s">
        <v>8729</v>
      </c>
      <c r="B2254" t="s">
        <v>8730</v>
      </c>
      <c r="C2254" t="s">
        <v>8731</v>
      </c>
      <c r="D2254" s="1" t="str">
        <f t="shared" si="225"/>
        <v>21:1191</v>
      </c>
      <c r="E2254" s="1" t="str">
        <f t="shared" si="227"/>
        <v>21:0387</v>
      </c>
      <c r="F2254" t="s">
        <v>4852</v>
      </c>
      <c r="G2254" t="s">
        <v>8732</v>
      </c>
      <c r="I2254">
        <v>66.380929499999993</v>
      </c>
      <c r="J2254">
        <v>-88.429726799999997</v>
      </c>
      <c r="K2254" s="1" t="str">
        <f t="shared" si="226"/>
        <v>Till</v>
      </c>
      <c r="L2254" s="1" t="str">
        <f t="shared" si="224"/>
        <v>Grain Mount: 0.25 – 0.50 mm (carbon coated)</v>
      </c>
      <c r="M2254">
        <v>1</v>
      </c>
      <c r="AI2254">
        <v>35.194000000000003</v>
      </c>
      <c r="AJ2254">
        <v>30.422000000000001</v>
      </c>
      <c r="AK2254">
        <v>1E-3</v>
      </c>
      <c r="AL2254">
        <v>34.479999999999997</v>
      </c>
      <c r="AM2254">
        <v>1E-3</v>
      </c>
      <c r="AN2254">
        <v>2.7E-2</v>
      </c>
      <c r="AO2254">
        <v>7.0000000000000001E-3</v>
      </c>
      <c r="AP2254">
        <v>3.0000000000000001E-3</v>
      </c>
    </row>
    <row r="2255" spans="1:42" x14ac:dyDescent="0.3">
      <c r="A2255" t="s">
        <v>8733</v>
      </c>
      <c r="B2255" t="s">
        <v>8734</v>
      </c>
      <c r="C2255" t="s">
        <v>8735</v>
      </c>
      <c r="D2255" s="1" t="str">
        <f t="shared" si="225"/>
        <v>21:1191</v>
      </c>
      <c r="E2255" s="1" t="str">
        <f t="shared" si="227"/>
        <v>21:0387</v>
      </c>
      <c r="F2255" t="s">
        <v>2071</v>
      </c>
      <c r="G2255" t="s">
        <v>8736</v>
      </c>
      <c r="I2255">
        <v>66.290952500000003</v>
      </c>
      <c r="J2255">
        <v>-88.447744999999998</v>
      </c>
      <c r="K2255" s="1" t="str">
        <f t="shared" si="226"/>
        <v>Till</v>
      </c>
      <c r="L2255" s="1" t="str">
        <f t="shared" si="224"/>
        <v>Grain Mount: 0.25 – 0.50 mm (carbon coated)</v>
      </c>
      <c r="M2255">
        <v>1</v>
      </c>
      <c r="AI2255">
        <v>35.322000000000003</v>
      </c>
      <c r="AJ2255">
        <v>30.382000000000001</v>
      </c>
      <c r="AK2255">
        <v>1E-3</v>
      </c>
      <c r="AL2255">
        <v>34.283999999999999</v>
      </c>
      <c r="AM2255">
        <v>1E-3</v>
      </c>
      <c r="AN2255">
        <v>4.3999999999999997E-2</v>
      </c>
      <c r="AO2255">
        <v>3.0000000000000001E-3</v>
      </c>
      <c r="AP2255">
        <v>1E-3</v>
      </c>
    </row>
    <row r="2256" spans="1:42" x14ac:dyDescent="0.3">
      <c r="A2256" t="s">
        <v>8737</v>
      </c>
      <c r="B2256" t="s">
        <v>8738</v>
      </c>
      <c r="C2256" t="s">
        <v>8739</v>
      </c>
      <c r="D2256" s="1" t="str">
        <f t="shared" si="225"/>
        <v>21:1191</v>
      </c>
      <c r="E2256" s="1" t="str">
        <f t="shared" si="227"/>
        <v>21:0387</v>
      </c>
      <c r="F2256" t="s">
        <v>2071</v>
      </c>
      <c r="G2256" t="s">
        <v>8740</v>
      </c>
      <c r="I2256">
        <v>66.290952500000003</v>
      </c>
      <c r="J2256">
        <v>-88.447744999999998</v>
      </c>
      <c r="K2256" s="1" t="str">
        <f t="shared" si="226"/>
        <v>Till</v>
      </c>
      <c r="L2256" s="1" t="str">
        <f t="shared" si="224"/>
        <v>Grain Mount: 0.25 – 0.50 mm (carbon coated)</v>
      </c>
      <c r="M2256">
        <v>1</v>
      </c>
      <c r="AI2256">
        <v>35.401000000000003</v>
      </c>
      <c r="AJ2256">
        <v>30.23</v>
      </c>
      <c r="AK2256">
        <v>1E-3</v>
      </c>
      <c r="AL2256">
        <v>34.508000000000003</v>
      </c>
      <c r="AM2256">
        <v>0.02</v>
      </c>
      <c r="AN2256">
        <v>1.4E-2</v>
      </c>
      <c r="AO2256">
        <v>1E-3</v>
      </c>
      <c r="AP2256">
        <v>4.0000000000000001E-3</v>
      </c>
    </row>
    <row r="2257" spans="1:42" x14ac:dyDescent="0.3">
      <c r="A2257" t="s">
        <v>8741</v>
      </c>
      <c r="B2257" t="s">
        <v>8742</v>
      </c>
      <c r="C2257" t="s">
        <v>8743</v>
      </c>
      <c r="D2257" s="1" t="str">
        <f t="shared" si="225"/>
        <v>21:1191</v>
      </c>
      <c r="E2257" s="1" t="str">
        <f t="shared" si="227"/>
        <v>21:0387</v>
      </c>
      <c r="F2257" t="s">
        <v>2071</v>
      </c>
      <c r="G2257" t="s">
        <v>8744</v>
      </c>
      <c r="I2257">
        <v>66.290952500000003</v>
      </c>
      <c r="J2257">
        <v>-88.447744999999998</v>
      </c>
      <c r="K2257" s="1" t="str">
        <f t="shared" si="226"/>
        <v>Till</v>
      </c>
      <c r="L2257" s="1" t="str">
        <f t="shared" si="224"/>
        <v>Grain Mount: 0.25 – 0.50 mm (carbon coated)</v>
      </c>
      <c r="M2257">
        <v>1</v>
      </c>
      <c r="AI2257">
        <v>35.19</v>
      </c>
      <c r="AJ2257">
        <v>30.457999999999998</v>
      </c>
      <c r="AK2257">
        <v>1E-3</v>
      </c>
      <c r="AL2257">
        <v>34.453000000000003</v>
      </c>
      <c r="AM2257">
        <v>1E-3</v>
      </c>
      <c r="AN2257">
        <v>3.7999999999999999E-2</v>
      </c>
      <c r="AO2257">
        <v>1E-3</v>
      </c>
      <c r="AP2257">
        <v>8.9999999999999993E-3</v>
      </c>
    </row>
    <row r="2258" spans="1:42" x14ac:dyDescent="0.3">
      <c r="A2258" t="s">
        <v>8745</v>
      </c>
      <c r="B2258" t="s">
        <v>8746</v>
      </c>
      <c r="C2258" t="s">
        <v>8747</v>
      </c>
      <c r="D2258" s="1" t="str">
        <f t="shared" si="225"/>
        <v>21:1191</v>
      </c>
      <c r="E2258" s="1" t="str">
        <f t="shared" si="227"/>
        <v>21:0387</v>
      </c>
      <c r="F2258" t="s">
        <v>2071</v>
      </c>
      <c r="G2258" t="s">
        <v>8748</v>
      </c>
      <c r="I2258">
        <v>66.290952500000003</v>
      </c>
      <c r="J2258">
        <v>-88.447744999999998</v>
      </c>
      <c r="K2258" s="1" t="str">
        <f t="shared" si="226"/>
        <v>Till</v>
      </c>
      <c r="L2258" s="1" t="str">
        <f t="shared" ref="L2258:L2275" si="228">HYPERLINK("http://geochem.nrcan.gc.ca/cdogs/content/kwd/kwd080107_e.htm", "Grain Mount: 0.25 – 0.50 mm (carbon coated)")</f>
        <v>Grain Mount: 0.25 – 0.50 mm (carbon coated)</v>
      </c>
      <c r="M2258">
        <v>1</v>
      </c>
      <c r="AI2258">
        <v>35.365000000000002</v>
      </c>
      <c r="AJ2258">
        <v>30.263000000000002</v>
      </c>
      <c r="AK2258">
        <v>1E-3</v>
      </c>
      <c r="AL2258">
        <v>34.515000000000001</v>
      </c>
      <c r="AM2258">
        <v>1E-3</v>
      </c>
      <c r="AN2258">
        <v>3.3000000000000002E-2</v>
      </c>
      <c r="AO2258">
        <v>6.0000000000000001E-3</v>
      </c>
      <c r="AP2258">
        <v>6.0000000000000001E-3</v>
      </c>
    </row>
    <row r="2259" spans="1:42" x14ac:dyDescent="0.3">
      <c r="A2259" t="s">
        <v>8749</v>
      </c>
      <c r="B2259" t="s">
        <v>8750</v>
      </c>
      <c r="C2259" t="s">
        <v>8751</v>
      </c>
      <c r="D2259" s="1" t="str">
        <f t="shared" si="225"/>
        <v>21:1191</v>
      </c>
      <c r="E2259" s="1" t="str">
        <f t="shared" si="227"/>
        <v>21:0387</v>
      </c>
      <c r="F2259" t="s">
        <v>2071</v>
      </c>
      <c r="G2259" t="s">
        <v>8752</v>
      </c>
      <c r="I2259">
        <v>66.290952500000003</v>
      </c>
      <c r="J2259">
        <v>-88.447744999999998</v>
      </c>
      <c r="K2259" s="1" t="str">
        <f t="shared" si="226"/>
        <v>Till</v>
      </c>
      <c r="L2259" s="1" t="str">
        <f t="shared" si="228"/>
        <v>Grain Mount: 0.25 – 0.50 mm (carbon coated)</v>
      </c>
      <c r="M2259">
        <v>1</v>
      </c>
      <c r="AI2259">
        <v>35.372999999999998</v>
      </c>
      <c r="AJ2259">
        <v>30.221</v>
      </c>
      <c r="AK2259">
        <v>1E-3</v>
      </c>
      <c r="AL2259">
        <v>34.414999999999999</v>
      </c>
      <c r="AM2259">
        <v>1E-3</v>
      </c>
      <c r="AN2259">
        <v>1.2E-2</v>
      </c>
      <c r="AO2259">
        <v>6.0000000000000001E-3</v>
      </c>
      <c r="AP2259">
        <v>0.01</v>
      </c>
    </row>
    <row r="2260" spans="1:42" x14ac:dyDescent="0.3">
      <c r="A2260" t="s">
        <v>8753</v>
      </c>
      <c r="B2260" t="s">
        <v>8754</v>
      </c>
      <c r="C2260" t="s">
        <v>8755</v>
      </c>
      <c r="D2260" s="1" t="str">
        <f t="shared" si="225"/>
        <v>21:1191</v>
      </c>
      <c r="E2260" s="1" t="str">
        <f t="shared" si="227"/>
        <v>21:0387</v>
      </c>
      <c r="F2260" t="s">
        <v>2071</v>
      </c>
      <c r="G2260" t="s">
        <v>8756</v>
      </c>
      <c r="I2260">
        <v>66.290952500000003</v>
      </c>
      <c r="J2260">
        <v>-88.447744999999998</v>
      </c>
      <c r="K2260" s="1" t="str">
        <f t="shared" ref="K2260:K2291" si="229">HYPERLINK("http://geochem.nrcan.gc.ca/cdogs/content/kwd/kwd020044_e.htm", "Till")</f>
        <v>Till</v>
      </c>
      <c r="L2260" s="1" t="str">
        <f t="shared" si="228"/>
        <v>Grain Mount: 0.25 – 0.50 mm (carbon coated)</v>
      </c>
      <c r="M2260">
        <v>1</v>
      </c>
      <c r="AI2260">
        <v>35.229999999999997</v>
      </c>
      <c r="AJ2260">
        <v>30.204999999999998</v>
      </c>
      <c r="AK2260">
        <v>1E-3</v>
      </c>
      <c r="AL2260">
        <v>34.317</v>
      </c>
      <c r="AM2260">
        <v>8.9999999999999993E-3</v>
      </c>
      <c r="AN2260">
        <v>1E-3</v>
      </c>
      <c r="AO2260">
        <v>2.1999999999999999E-2</v>
      </c>
      <c r="AP2260">
        <v>7.0000000000000001E-3</v>
      </c>
    </row>
    <row r="2261" spans="1:42" x14ac:dyDescent="0.3">
      <c r="A2261" t="s">
        <v>8757</v>
      </c>
      <c r="B2261" t="s">
        <v>8758</v>
      </c>
      <c r="C2261" t="s">
        <v>8759</v>
      </c>
      <c r="D2261" s="1" t="str">
        <f t="shared" si="225"/>
        <v>21:1191</v>
      </c>
      <c r="E2261" s="1" t="str">
        <f t="shared" si="227"/>
        <v>21:0387</v>
      </c>
      <c r="F2261" t="s">
        <v>2071</v>
      </c>
      <c r="G2261" t="s">
        <v>8760</v>
      </c>
      <c r="I2261">
        <v>66.290952500000003</v>
      </c>
      <c r="J2261">
        <v>-88.447744999999998</v>
      </c>
      <c r="K2261" s="1" t="str">
        <f t="shared" si="229"/>
        <v>Till</v>
      </c>
      <c r="L2261" s="1" t="str">
        <f t="shared" si="228"/>
        <v>Grain Mount: 0.25 – 0.50 mm (carbon coated)</v>
      </c>
      <c r="M2261">
        <v>1</v>
      </c>
      <c r="AI2261">
        <v>35.255000000000003</v>
      </c>
      <c r="AJ2261">
        <v>30.271999999999998</v>
      </c>
      <c r="AK2261">
        <v>1E-3</v>
      </c>
      <c r="AL2261">
        <v>34.655999999999999</v>
      </c>
      <c r="AM2261">
        <v>3.0000000000000001E-3</v>
      </c>
      <c r="AN2261">
        <v>0.06</v>
      </c>
      <c r="AO2261">
        <v>0.03</v>
      </c>
      <c r="AP2261">
        <v>4.0000000000000001E-3</v>
      </c>
    </row>
    <row r="2262" spans="1:42" x14ac:dyDescent="0.3">
      <c r="A2262" t="s">
        <v>8761</v>
      </c>
      <c r="B2262" t="s">
        <v>8762</v>
      </c>
      <c r="C2262" t="s">
        <v>8763</v>
      </c>
      <c r="D2262" s="1" t="str">
        <f t="shared" si="225"/>
        <v>21:1191</v>
      </c>
      <c r="E2262" s="1" t="str">
        <f t="shared" si="227"/>
        <v>21:0387</v>
      </c>
      <c r="F2262" t="s">
        <v>2076</v>
      </c>
      <c r="G2262" t="s">
        <v>8764</v>
      </c>
      <c r="I2262">
        <v>66.198135600000001</v>
      </c>
      <c r="J2262">
        <v>-88.455063899999999</v>
      </c>
      <c r="K2262" s="1" t="str">
        <f t="shared" si="229"/>
        <v>Till</v>
      </c>
      <c r="L2262" s="1" t="str">
        <f t="shared" si="228"/>
        <v>Grain Mount: 0.25 – 0.50 mm (carbon coated)</v>
      </c>
      <c r="M2262">
        <v>1</v>
      </c>
      <c r="AI2262">
        <v>35.203000000000003</v>
      </c>
      <c r="AJ2262">
        <v>30.396999999999998</v>
      </c>
      <c r="AK2262">
        <v>1E-3</v>
      </c>
      <c r="AL2262">
        <v>34.286000000000001</v>
      </c>
      <c r="AM2262">
        <v>1E-3</v>
      </c>
      <c r="AN2262">
        <v>1E-3</v>
      </c>
      <c r="AO2262">
        <v>3.2000000000000001E-2</v>
      </c>
      <c r="AP2262">
        <v>1E-3</v>
      </c>
    </row>
    <row r="2263" spans="1:42" x14ac:dyDescent="0.3">
      <c r="A2263" t="s">
        <v>8765</v>
      </c>
      <c r="B2263" t="s">
        <v>8766</v>
      </c>
      <c r="C2263" t="s">
        <v>8767</v>
      </c>
      <c r="D2263" s="1" t="str">
        <f t="shared" si="225"/>
        <v>21:1191</v>
      </c>
      <c r="E2263" s="1" t="str">
        <f t="shared" si="227"/>
        <v>21:0387</v>
      </c>
      <c r="F2263" t="s">
        <v>2076</v>
      </c>
      <c r="G2263" t="s">
        <v>8768</v>
      </c>
      <c r="I2263">
        <v>66.198135600000001</v>
      </c>
      <c r="J2263">
        <v>-88.455063899999999</v>
      </c>
      <c r="K2263" s="1" t="str">
        <f t="shared" si="229"/>
        <v>Till</v>
      </c>
      <c r="L2263" s="1" t="str">
        <f t="shared" si="228"/>
        <v>Grain Mount: 0.25 – 0.50 mm (carbon coated)</v>
      </c>
      <c r="M2263">
        <v>1</v>
      </c>
      <c r="AI2263">
        <v>35.110999999999997</v>
      </c>
      <c r="AJ2263">
        <v>30.448</v>
      </c>
      <c r="AK2263">
        <v>5.0000000000000001E-3</v>
      </c>
      <c r="AL2263">
        <v>34.524000000000001</v>
      </c>
      <c r="AM2263">
        <v>2.8000000000000001E-2</v>
      </c>
      <c r="AN2263">
        <v>1E-3</v>
      </c>
      <c r="AO2263">
        <v>2.5999999999999999E-2</v>
      </c>
      <c r="AP2263">
        <v>1E-3</v>
      </c>
    </row>
    <row r="2264" spans="1:42" x14ac:dyDescent="0.3">
      <c r="A2264" t="s">
        <v>8769</v>
      </c>
      <c r="B2264" t="s">
        <v>8770</v>
      </c>
      <c r="C2264" t="s">
        <v>8771</v>
      </c>
      <c r="D2264" s="1" t="str">
        <f t="shared" si="225"/>
        <v>21:1191</v>
      </c>
      <c r="E2264" s="1" t="str">
        <f t="shared" si="227"/>
        <v>21:0387</v>
      </c>
      <c r="F2264" t="s">
        <v>8772</v>
      </c>
      <c r="G2264" t="s">
        <v>8773</v>
      </c>
      <c r="I2264">
        <v>66.333411499999997</v>
      </c>
      <c r="J2264">
        <v>-88.1454241</v>
      </c>
      <c r="K2264" s="1" t="str">
        <f t="shared" si="229"/>
        <v>Till</v>
      </c>
      <c r="L2264" s="1" t="str">
        <f t="shared" si="228"/>
        <v>Grain Mount: 0.25 – 0.50 mm (carbon coated)</v>
      </c>
      <c r="M2264">
        <v>1</v>
      </c>
      <c r="AI2264">
        <v>35.32</v>
      </c>
      <c r="AJ2264">
        <v>30.422999999999998</v>
      </c>
      <c r="AK2264">
        <v>1E-3</v>
      </c>
      <c r="AL2264">
        <v>34.356999999999999</v>
      </c>
      <c r="AM2264">
        <v>1E-3</v>
      </c>
      <c r="AN2264">
        <v>1E-3</v>
      </c>
      <c r="AO2264">
        <v>7.0000000000000001E-3</v>
      </c>
      <c r="AP2264">
        <v>1E-3</v>
      </c>
    </row>
    <row r="2265" spans="1:42" x14ac:dyDescent="0.3">
      <c r="A2265" t="s">
        <v>8774</v>
      </c>
      <c r="B2265" t="s">
        <v>8775</v>
      </c>
      <c r="C2265" t="s">
        <v>8776</v>
      </c>
      <c r="D2265" s="1" t="str">
        <f t="shared" si="225"/>
        <v>21:1191</v>
      </c>
      <c r="E2265" s="1" t="str">
        <f t="shared" si="227"/>
        <v>21:0387</v>
      </c>
      <c r="F2265" t="s">
        <v>8772</v>
      </c>
      <c r="G2265" t="s">
        <v>8777</v>
      </c>
      <c r="I2265">
        <v>66.333411499999997</v>
      </c>
      <c r="J2265">
        <v>-88.1454241</v>
      </c>
      <c r="K2265" s="1" t="str">
        <f t="shared" si="229"/>
        <v>Till</v>
      </c>
      <c r="L2265" s="1" t="str">
        <f t="shared" si="228"/>
        <v>Grain Mount: 0.25 – 0.50 mm (carbon coated)</v>
      </c>
      <c r="M2265">
        <v>1</v>
      </c>
      <c r="AI2265">
        <v>35.35</v>
      </c>
      <c r="AJ2265">
        <v>30.35</v>
      </c>
      <c r="AK2265">
        <v>1E-3</v>
      </c>
      <c r="AL2265">
        <v>34.514000000000003</v>
      </c>
      <c r="AM2265">
        <v>1E-3</v>
      </c>
      <c r="AN2265">
        <v>1.6E-2</v>
      </c>
      <c r="AO2265">
        <v>1.4999999999999999E-2</v>
      </c>
      <c r="AP2265">
        <v>1E-3</v>
      </c>
    </row>
    <row r="2266" spans="1:42" x14ac:dyDescent="0.3">
      <c r="A2266" t="s">
        <v>8778</v>
      </c>
      <c r="B2266" t="s">
        <v>8779</v>
      </c>
      <c r="C2266" t="s">
        <v>8780</v>
      </c>
      <c r="D2266" s="1" t="str">
        <f t="shared" si="225"/>
        <v>21:1191</v>
      </c>
      <c r="E2266" s="1" t="str">
        <f t="shared" si="227"/>
        <v>21:0387</v>
      </c>
      <c r="F2266" t="s">
        <v>8772</v>
      </c>
      <c r="G2266" t="s">
        <v>8781</v>
      </c>
      <c r="I2266">
        <v>66.333411499999997</v>
      </c>
      <c r="J2266">
        <v>-88.1454241</v>
      </c>
      <c r="K2266" s="1" t="str">
        <f t="shared" si="229"/>
        <v>Till</v>
      </c>
      <c r="L2266" s="1" t="str">
        <f t="shared" si="228"/>
        <v>Grain Mount: 0.25 – 0.50 mm (carbon coated)</v>
      </c>
      <c r="M2266">
        <v>1</v>
      </c>
      <c r="AI2266">
        <v>35.402000000000001</v>
      </c>
      <c r="AJ2266">
        <v>30.28</v>
      </c>
      <c r="AK2266">
        <v>7.0000000000000001E-3</v>
      </c>
      <c r="AL2266">
        <v>34.363999999999997</v>
      </c>
      <c r="AM2266">
        <v>1E-3</v>
      </c>
      <c r="AN2266">
        <v>3.0000000000000001E-3</v>
      </c>
      <c r="AO2266">
        <v>2.3E-2</v>
      </c>
      <c r="AP2266">
        <v>1E-3</v>
      </c>
    </row>
    <row r="2267" spans="1:42" x14ac:dyDescent="0.3">
      <c r="A2267" t="s">
        <v>8782</v>
      </c>
      <c r="B2267" t="s">
        <v>8783</v>
      </c>
      <c r="C2267" t="s">
        <v>8784</v>
      </c>
      <c r="D2267" s="1" t="str">
        <f t="shared" si="225"/>
        <v>21:1191</v>
      </c>
      <c r="E2267" s="1" t="str">
        <f t="shared" si="227"/>
        <v>21:0387</v>
      </c>
      <c r="F2267" t="s">
        <v>8772</v>
      </c>
      <c r="G2267" t="s">
        <v>8785</v>
      </c>
      <c r="I2267">
        <v>66.333411499999997</v>
      </c>
      <c r="J2267">
        <v>-88.1454241</v>
      </c>
      <c r="K2267" s="1" t="str">
        <f t="shared" si="229"/>
        <v>Till</v>
      </c>
      <c r="L2267" s="1" t="str">
        <f t="shared" si="228"/>
        <v>Grain Mount: 0.25 – 0.50 mm (carbon coated)</v>
      </c>
      <c r="M2267">
        <v>1</v>
      </c>
      <c r="AI2267">
        <v>35.093000000000004</v>
      </c>
      <c r="AJ2267">
        <v>30.530999999999999</v>
      </c>
      <c r="AK2267">
        <v>8.9999999999999993E-3</v>
      </c>
      <c r="AL2267">
        <v>34.320999999999998</v>
      </c>
      <c r="AM2267">
        <v>7.0000000000000001E-3</v>
      </c>
      <c r="AN2267">
        <v>1E-3</v>
      </c>
      <c r="AO2267">
        <v>2E-3</v>
      </c>
      <c r="AP2267">
        <v>2E-3</v>
      </c>
    </row>
    <row r="2268" spans="1:42" x14ac:dyDescent="0.3">
      <c r="A2268" t="s">
        <v>8786</v>
      </c>
      <c r="B2268" t="s">
        <v>8787</v>
      </c>
      <c r="C2268" t="s">
        <v>8788</v>
      </c>
      <c r="D2268" s="1" t="str">
        <f t="shared" si="225"/>
        <v>21:1191</v>
      </c>
      <c r="E2268" s="1" t="str">
        <f t="shared" si="227"/>
        <v>21:0387</v>
      </c>
      <c r="F2268" t="s">
        <v>8772</v>
      </c>
      <c r="G2268" t="s">
        <v>8789</v>
      </c>
      <c r="I2268">
        <v>66.333411499999997</v>
      </c>
      <c r="J2268">
        <v>-88.1454241</v>
      </c>
      <c r="K2268" s="1" t="str">
        <f t="shared" si="229"/>
        <v>Till</v>
      </c>
      <c r="L2268" s="1" t="str">
        <f t="shared" si="228"/>
        <v>Grain Mount: 0.25 – 0.50 mm (carbon coated)</v>
      </c>
      <c r="M2268">
        <v>1</v>
      </c>
      <c r="AI2268">
        <v>35.231000000000002</v>
      </c>
      <c r="AJ2268">
        <v>30.350999999999999</v>
      </c>
      <c r="AK2268">
        <v>1E-3</v>
      </c>
      <c r="AL2268">
        <v>34.244999999999997</v>
      </c>
      <c r="AM2268">
        <v>0.01</v>
      </c>
      <c r="AN2268">
        <v>0.01</v>
      </c>
      <c r="AO2268">
        <v>1.6E-2</v>
      </c>
      <c r="AP2268">
        <v>5.0000000000000001E-3</v>
      </c>
    </row>
    <row r="2269" spans="1:42" x14ac:dyDescent="0.3">
      <c r="A2269" t="s">
        <v>8790</v>
      </c>
      <c r="B2269" t="s">
        <v>8791</v>
      </c>
      <c r="C2269" t="s">
        <v>8792</v>
      </c>
      <c r="D2269" s="1" t="str">
        <f t="shared" si="225"/>
        <v>21:1191</v>
      </c>
      <c r="E2269" s="1" t="str">
        <f t="shared" si="227"/>
        <v>21:0387</v>
      </c>
      <c r="F2269" t="s">
        <v>8772</v>
      </c>
      <c r="G2269" t="s">
        <v>8793</v>
      </c>
      <c r="I2269">
        <v>66.333411499999997</v>
      </c>
      <c r="J2269">
        <v>-88.1454241</v>
      </c>
      <c r="K2269" s="1" t="str">
        <f t="shared" si="229"/>
        <v>Till</v>
      </c>
      <c r="L2269" s="1" t="str">
        <f t="shared" si="228"/>
        <v>Grain Mount: 0.25 – 0.50 mm (carbon coated)</v>
      </c>
      <c r="M2269">
        <v>1</v>
      </c>
      <c r="AI2269">
        <v>35.192999999999998</v>
      </c>
      <c r="AJ2269">
        <v>30.343</v>
      </c>
      <c r="AK2269">
        <v>1.2E-2</v>
      </c>
      <c r="AL2269">
        <v>34.124000000000002</v>
      </c>
      <c r="AM2269">
        <v>1E-3</v>
      </c>
      <c r="AN2269">
        <v>8.9999999999999993E-3</v>
      </c>
      <c r="AO2269">
        <v>1E-3</v>
      </c>
      <c r="AP2269">
        <v>6.0000000000000001E-3</v>
      </c>
    </row>
    <row r="2270" spans="1:42" x14ac:dyDescent="0.3">
      <c r="A2270" t="s">
        <v>8794</v>
      </c>
      <c r="B2270" t="s">
        <v>8795</v>
      </c>
      <c r="C2270" t="s">
        <v>8796</v>
      </c>
      <c r="D2270" s="1" t="str">
        <f t="shared" si="225"/>
        <v>21:1191</v>
      </c>
      <c r="E2270" s="1" t="str">
        <f t="shared" si="227"/>
        <v>21:0387</v>
      </c>
      <c r="F2270" t="s">
        <v>8772</v>
      </c>
      <c r="G2270" t="s">
        <v>8797</v>
      </c>
      <c r="I2270">
        <v>66.333411499999997</v>
      </c>
      <c r="J2270">
        <v>-88.1454241</v>
      </c>
      <c r="K2270" s="1" t="str">
        <f t="shared" si="229"/>
        <v>Till</v>
      </c>
      <c r="L2270" s="1" t="str">
        <f t="shared" si="228"/>
        <v>Grain Mount: 0.25 – 0.50 mm (carbon coated)</v>
      </c>
      <c r="M2270">
        <v>1</v>
      </c>
      <c r="AI2270">
        <v>35.231999999999999</v>
      </c>
      <c r="AJ2270">
        <v>30.312000000000001</v>
      </c>
      <c r="AK2270">
        <v>1E-3</v>
      </c>
      <c r="AL2270">
        <v>34.203000000000003</v>
      </c>
      <c r="AM2270">
        <v>1E-3</v>
      </c>
      <c r="AN2270">
        <v>2.1000000000000001E-2</v>
      </c>
      <c r="AO2270">
        <v>2.4E-2</v>
      </c>
      <c r="AP2270">
        <v>1E-3</v>
      </c>
    </row>
    <row r="2271" spans="1:42" x14ac:dyDescent="0.3">
      <c r="A2271" t="s">
        <v>8798</v>
      </c>
      <c r="B2271" t="s">
        <v>8799</v>
      </c>
      <c r="C2271" t="s">
        <v>8800</v>
      </c>
      <c r="D2271" s="1" t="str">
        <f t="shared" si="225"/>
        <v>21:1191</v>
      </c>
      <c r="E2271" s="1" t="str">
        <f t="shared" si="227"/>
        <v>21:0387</v>
      </c>
      <c r="F2271" t="s">
        <v>8801</v>
      </c>
      <c r="G2271" t="s">
        <v>8802</v>
      </c>
      <c r="I2271">
        <v>66.237597300000004</v>
      </c>
      <c r="J2271">
        <v>-86.509203999999997</v>
      </c>
      <c r="K2271" s="1" t="str">
        <f t="shared" si="229"/>
        <v>Till</v>
      </c>
      <c r="L2271" s="1" t="str">
        <f t="shared" si="228"/>
        <v>Grain Mount: 0.25 – 0.50 mm (carbon coated)</v>
      </c>
      <c r="M2271">
        <v>1</v>
      </c>
      <c r="AI2271">
        <v>34.820999999999998</v>
      </c>
      <c r="AJ2271">
        <v>30.282</v>
      </c>
      <c r="AK2271">
        <v>3.0000000000000001E-3</v>
      </c>
      <c r="AL2271">
        <v>34.529000000000003</v>
      </c>
      <c r="AM2271">
        <v>1E-3</v>
      </c>
      <c r="AN2271">
        <v>3.0000000000000001E-3</v>
      </c>
      <c r="AO2271">
        <v>1.4E-2</v>
      </c>
      <c r="AP2271">
        <v>1E-3</v>
      </c>
    </row>
    <row r="2272" spans="1:42" x14ac:dyDescent="0.3">
      <c r="A2272" t="s">
        <v>8803</v>
      </c>
      <c r="B2272" t="s">
        <v>8804</v>
      </c>
      <c r="C2272" t="s">
        <v>8805</v>
      </c>
      <c r="D2272" s="1" t="str">
        <f t="shared" si="225"/>
        <v>21:1191</v>
      </c>
      <c r="E2272" s="1" t="str">
        <f t="shared" si="227"/>
        <v>21:0387</v>
      </c>
      <c r="F2272" t="s">
        <v>8801</v>
      </c>
      <c r="G2272" t="s">
        <v>8806</v>
      </c>
      <c r="I2272">
        <v>66.237597300000004</v>
      </c>
      <c r="J2272">
        <v>-86.509203999999997</v>
      </c>
      <c r="K2272" s="1" t="str">
        <f t="shared" si="229"/>
        <v>Till</v>
      </c>
      <c r="L2272" s="1" t="str">
        <f t="shared" si="228"/>
        <v>Grain Mount: 0.25 – 0.50 mm (carbon coated)</v>
      </c>
      <c r="M2272">
        <v>1</v>
      </c>
      <c r="AI2272">
        <v>35.046999999999997</v>
      </c>
      <c r="AJ2272">
        <v>30.094000000000001</v>
      </c>
      <c r="AK2272">
        <v>5.0000000000000001E-3</v>
      </c>
      <c r="AL2272">
        <v>34.311999999999998</v>
      </c>
      <c r="AM2272">
        <v>1E-3</v>
      </c>
      <c r="AN2272">
        <v>1E-3</v>
      </c>
      <c r="AO2272">
        <v>2.5999999999999999E-2</v>
      </c>
      <c r="AP2272">
        <v>7.0000000000000001E-3</v>
      </c>
    </row>
    <row r="2273" spans="1:42" x14ac:dyDescent="0.3">
      <c r="A2273" t="s">
        <v>8807</v>
      </c>
      <c r="B2273" t="s">
        <v>8808</v>
      </c>
      <c r="C2273" t="s">
        <v>8809</v>
      </c>
      <c r="D2273" s="1" t="str">
        <f t="shared" si="225"/>
        <v>21:1191</v>
      </c>
      <c r="E2273" s="1" t="str">
        <f t="shared" si="227"/>
        <v>21:0387</v>
      </c>
      <c r="F2273" t="s">
        <v>8801</v>
      </c>
      <c r="G2273" t="s">
        <v>8810</v>
      </c>
      <c r="I2273">
        <v>66.237597300000004</v>
      </c>
      <c r="J2273">
        <v>-86.509203999999997</v>
      </c>
      <c r="K2273" s="1" t="str">
        <f t="shared" si="229"/>
        <v>Till</v>
      </c>
      <c r="L2273" s="1" t="str">
        <f t="shared" si="228"/>
        <v>Grain Mount: 0.25 – 0.50 mm (carbon coated)</v>
      </c>
      <c r="M2273">
        <v>1</v>
      </c>
      <c r="AI2273">
        <v>34.947000000000003</v>
      </c>
      <c r="AJ2273">
        <v>30.265999999999998</v>
      </c>
      <c r="AK2273">
        <v>1E-3</v>
      </c>
      <c r="AL2273">
        <v>34.469000000000001</v>
      </c>
      <c r="AM2273">
        <v>1E-3</v>
      </c>
      <c r="AN2273">
        <v>3.0000000000000001E-3</v>
      </c>
      <c r="AO2273">
        <v>2.1999999999999999E-2</v>
      </c>
      <c r="AP2273">
        <v>1E-3</v>
      </c>
    </row>
    <row r="2274" spans="1:42" x14ac:dyDescent="0.3">
      <c r="A2274" t="s">
        <v>8811</v>
      </c>
      <c r="B2274" t="s">
        <v>8812</v>
      </c>
      <c r="C2274" t="s">
        <v>8813</v>
      </c>
      <c r="D2274" s="1" t="str">
        <f t="shared" si="225"/>
        <v>21:1191</v>
      </c>
      <c r="E2274" s="1" t="str">
        <f t="shared" si="227"/>
        <v>21:0387</v>
      </c>
      <c r="F2274" t="s">
        <v>4965</v>
      </c>
      <c r="G2274" t="s">
        <v>8814</v>
      </c>
      <c r="I2274">
        <v>66.4845854</v>
      </c>
      <c r="J2274">
        <v>-89.059848400000007</v>
      </c>
      <c r="K2274" s="1" t="str">
        <f t="shared" si="229"/>
        <v>Till</v>
      </c>
      <c r="L2274" s="1" t="str">
        <f t="shared" si="228"/>
        <v>Grain Mount: 0.25 – 0.50 mm (carbon coated)</v>
      </c>
      <c r="M2274">
        <v>1</v>
      </c>
      <c r="AI2274">
        <v>34.905000000000001</v>
      </c>
      <c r="AJ2274">
        <v>30.193000000000001</v>
      </c>
      <c r="AK2274">
        <v>5.0000000000000001E-3</v>
      </c>
      <c r="AL2274">
        <v>34.457999999999998</v>
      </c>
      <c r="AM2274">
        <v>1E-3</v>
      </c>
      <c r="AN2274">
        <v>0.02</v>
      </c>
      <c r="AO2274">
        <v>1.0999999999999999E-2</v>
      </c>
      <c r="AP2274">
        <v>3.0000000000000001E-3</v>
      </c>
    </row>
    <row r="2275" spans="1:42" x14ac:dyDescent="0.3">
      <c r="A2275" t="s">
        <v>8815</v>
      </c>
      <c r="B2275" t="s">
        <v>8816</v>
      </c>
      <c r="C2275" t="s">
        <v>8817</v>
      </c>
      <c r="D2275" s="1" t="str">
        <f t="shared" si="225"/>
        <v>21:1191</v>
      </c>
      <c r="E2275" s="1" t="str">
        <f t="shared" si="227"/>
        <v>21:0387</v>
      </c>
      <c r="F2275" t="s">
        <v>2081</v>
      </c>
      <c r="G2275" t="s">
        <v>8818</v>
      </c>
      <c r="I2275">
        <v>65.875008300000005</v>
      </c>
      <c r="J2275">
        <v>-87.077765200000002</v>
      </c>
      <c r="K2275" s="1" t="str">
        <f t="shared" si="229"/>
        <v>Till</v>
      </c>
      <c r="L2275" s="1" t="str">
        <f t="shared" si="228"/>
        <v>Grain Mount: 0.25 – 0.50 mm (carbon coated)</v>
      </c>
      <c r="M2275">
        <v>1</v>
      </c>
      <c r="AI2275">
        <v>35.179000000000002</v>
      </c>
      <c r="AJ2275">
        <v>30.510999999999999</v>
      </c>
      <c r="AK2275">
        <v>1E-3</v>
      </c>
      <c r="AL2275">
        <v>34.750999999999998</v>
      </c>
      <c r="AM2275">
        <v>1E-3</v>
      </c>
      <c r="AN2275">
        <v>0.02</v>
      </c>
      <c r="AO2275">
        <v>1E-3</v>
      </c>
      <c r="AP2275">
        <v>1.7000000000000001E-2</v>
      </c>
    </row>
    <row r="2276" spans="1:42" x14ac:dyDescent="0.3">
      <c r="A2276" t="s">
        <v>8819</v>
      </c>
      <c r="B2276" t="s">
        <v>8820</v>
      </c>
      <c r="C2276" t="s">
        <v>8821</v>
      </c>
      <c r="D2276" s="1" t="str">
        <f t="shared" si="225"/>
        <v>21:1191</v>
      </c>
      <c r="E2276" s="1" t="str">
        <f t="shared" si="227"/>
        <v>21:0387</v>
      </c>
      <c r="F2276" t="s">
        <v>2081</v>
      </c>
      <c r="G2276" t="s">
        <v>8822</v>
      </c>
      <c r="I2276">
        <v>65.875008300000005</v>
      </c>
      <c r="J2276">
        <v>-87.077765200000002</v>
      </c>
      <c r="K2276" s="1" t="str">
        <f t="shared" si="229"/>
        <v>Till</v>
      </c>
      <c r="L2276" s="1" t="str">
        <f>HYPERLINK("http://geochem.nrcan.gc.ca/cdogs/content/kwd/kwd080108_e.htm", "Grain Mount: 0.50 – 1.00 mm (carbon coated)")</f>
        <v>Grain Mount: 0.50 – 1.00 mm (carbon coated)</v>
      </c>
      <c r="M2276">
        <v>1</v>
      </c>
      <c r="AI2276">
        <v>35.131</v>
      </c>
      <c r="AJ2276">
        <v>30.504000000000001</v>
      </c>
      <c r="AK2276">
        <v>1E-3</v>
      </c>
      <c r="AL2276">
        <v>34.192</v>
      </c>
      <c r="AM2276">
        <v>8.0000000000000002E-3</v>
      </c>
      <c r="AN2276">
        <v>1E-3</v>
      </c>
      <c r="AO2276">
        <v>1.2999999999999999E-2</v>
      </c>
      <c r="AP2276">
        <v>1.2999999999999999E-2</v>
      </c>
    </row>
    <row r="2277" spans="1:42" x14ac:dyDescent="0.3">
      <c r="A2277" t="s">
        <v>8823</v>
      </c>
      <c r="B2277" t="s">
        <v>8824</v>
      </c>
      <c r="C2277" t="s">
        <v>8825</v>
      </c>
      <c r="D2277" s="1" t="str">
        <f t="shared" si="225"/>
        <v>21:1191</v>
      </c>
      <c r="E2277" s="1" t="str">
        <f t="shared" si="227"/>
        <v>21:0387</v>
      </c>
      <c r="F2277" t="s">
        <v>5006</v>
      </c>
      <c r="G2277" t="s">
        <v>8826</v>
      </c>
      <c r="I2277">
        <v>65.785311100000001</v>
      </c>
      <c r="J2277">
        <v>-87.129661200000001</v>
      </c>
      <c r="K2277" s="1" t="str">
        <f t="shared" si="229"/>
        <v>Till</v>
      </c>
      <c r="L2277" s="1" t="str">
        <f t="shared" ref="L2277:L2282" si="230">HYPERLINK("http://geochem.nrcan.gc.ca/cdogs/content/kwd/kwd080107_e.htm", "Grain Mount: 0.25 – 0.50 mm (carbon coated)")</f>
        <v>Grain Mount: 0.25 – 0.50 mm (carbon coated)</v>
      </c>
      <c r="M2277">
        <v>1</v>
      </c>
      <c r="AI2277">
        <v>34.798999999999999</v>
      </c>
      <c r="AJ2277">
        <v>30.152000000000001</v>
      </c>
      <c r="AK2277">
        <v>2E-3</v>
      </c>
      <c r="AL2277">
        <v>34.392000000000003</v>
      </c>
      <c r="AM2277">
        <v>1E-3</v>
      </c>
      <c r="AN2277">
        <v>1E-3</v>
      </c>
      <c r="AO2277">
        <v>2E-3</v>
      </c>
      <c r="AP2277">
        <v>1.0999999999999999E-2</v>
      </c>
    </row>
    <row r="2278" spans="1:42" x14ac:dyDescent="0.3">
      <c r="A2278" t="s">
        <v>8827</v>
      </c>
      <c r="B2278" t="s">
        <v>8828</v>
      </c>
      <c r="C2278" t="s">
        <v>8829</v>
      </c>
      <c r="D2278" s="1" t="str">
        <f t="shared" si="225"/>
        <v>21:1191</v>
      </c>
      <c r="E2278" s="1" t="str">
        <f t="shared" si="227"/>
        <v>21:0387</v>
      </c>
      <c r="F2278" t="s">
        <v>8830</v>
      </c>
      <c r="G2278" t="s">
        <v>8831</v>
      </c>
      <c r="I2278">
        <v>65.681614400000001</v>
      </c>
      <c r="J2278">
        <v>-87.174057399999995</v>
      </c>
      <c r="K2278" s="1" t="str">
        <f t="shared" si="229"/>
        <v>Till</v>
      </c>
      <c r="L2278" s="1" t="str">
        <f t="shared" si="230"/>
        <v>Grain Mount: 0.25 – 0.50 mm (carbon coated)</v>
      </c>
      <c r="M2278">
        <v>1</v>
      </c>
      <c r="AI2278">
        <v>34.875999999999998</v>
      </c>
      <c r="AJ2278">
        <v>30.314</v>
      </c>
      <c r="AK2278">
        <v>6.0000000000000001E-3</v>
      </c>
      <c r="AL2278">
        <v>34.718000000000004</v>
      </c>
      <c r="AM2278">
        <v>1E-3</v>
      </c>
      <c r="AN2278">
        <v>1.0999999999999999E-2</v>
      </c>
      <c r="AO2278">
        <v>1.7000000000000001E-2</v>
      </c>
      <c r="AP2278">
        <v>1E-3</v>
      </c>
    </row>
    <row r="2279" spans="1:42" x14ac:dyDescent="0.3">
      <c r="A2279" t="s">
        <v>8832</v>
      </c>
      <c r="B2279" t="s">
        <v>8833</v>
      </c>
      <c r="C2279" t="s">
        <v>8834</v>
      </c>
      <c r="D2279" s="1" t="str">
        <f t="shared" si="225"/>
        <v>21:1191</v>
      </c>
      <c r="E2279" s="1" t="str">
        <f t="shared" si="227"/>
        <v>21:0387</v>
      </c>
      <c r="F2279" t="s">
        <v>8835</v>
      </c>
      <c r="G2279" t="s">
        <v>8836</v>
      </c>
      <c r="I2279">
        <v>65.781310899999994</v>
      </c>
      <c r="J2279">
        <v>-87.308250299999997</v>
      </c>
      <c r="K2279" s="1" t="str">
        <f t="shared" si="229"/>
        <v>Till</v>
      </c>
      <c r="L2279" s="1" t="str">
        <f t="shared" si="230"/>
        <v>Grain Mount: 0.25 – 0.50 mm (carbon coated)</v>
      </c>
      <c r="M2279">
        <v>1</v>
      </c>
      <c r="AI2279">
        <v>35.192</v>
      </c>
      <c r="AJ2279">
        <v>30.244</v>
      </c>
      <c r="AK2279">
        <v>1E-3</v>
      </c>
      <c r="AL2279">
        <v>34.591000000000001</v>
      </c>
      <c r="AM2279">
        <v>0.02</v>
      </c>
      <c r="AN2279">
        <v>1E-3</v>
      </c>
      <c r="AO2279">
        <v>1E-3</v>
      </c>
      <c r="AP2279">
        <v>8.0000000000000002E-3</v>
      </c>
    </row>
    <row r="2280" spans="1:42" x14ac:dyDescent="0.3">
      <c r="A2280" t="s">
        <v>8837</v>
      </c>
      <c r="B2280" t="s">
        <v>8838</v>
      </c>
      <c r="C2280" t="s">
        <v>8839</v>
      </c>
      <c r="D2280" s="1" t="str">
        <f t="shared" si="225"/>
        <v>21:1191</v>
      </c>
      <c r="E2280" s="1" t="str">
        <f t="shared" si="227"/>
        <v>21:0387</v>
      </c>
      <c r="F2280" t="s">
        <v>8840</v>
      </c>
      <c r="G2280" t="s">
        <v>8841</v>
      </c>
      <c r="I2280">
        <v>65.674114000000003</v>
      </c>
      <c r="J2280">
        <v>-87.559034199999999</v>
      </c>
      <c r="K2280" s="1" t="str">
        <f t="shared" si="229"/>
        <v>Till</v>
      </c>
      <c r="L2280" s="1" t="str">
        <f t="shared" si="230"/>
        <v>Grain Mount: 0.25 – 0.50 mm (carbon coated)</v>
      </c>
      <c r="M2280">
        <v>1</v>
      </c>
      <c r="AI2280">
        <v>34.872</v>
      </c>
      <c r="AJ2280">
        <v>30.19</v>
      </c>
      <c r="AK2280">
        <v>1E-3</v>
      </c>
      <c r="AL2280">
        <v>34.637</v>
      </c>
      <c r="AM2280">
        <v>1E-3</v>
      </c>
      <c r="AN2280">
        <v>3.5999999999999997E-2</v>
      </c>
      <c r="AO2280">
        <v>1.6E-2</v>
      </c>
      <c r="AP2280">
        <v>4.0000000000000001E-3</v>
      </c>
    </row>
    <row r="2281" spans="1:42" x14ac:dyDescent="0.3">
      <c r="A2281" t="s">
        <v>8842</v>
      </c>
      <c r="B2281" t="s">
        <v>8843</v>
      </c>
      <c r="C2281" t="s">
        <v>8844</v>
      </c>
      <c r="D2281" s="1" t="str">
        <f t="shared" si="225"/>
        <v>21:1191</v>
      </c>
      <c r="E2281" s="1" t="str">
        <f t="shared" si="227"/>
        <v>21:0387</v>
      </c>
      <c r="F2281" t="s">
        <v>8845</v>
      </c>
      <c r="G2281" t="s">
        <v>8846</v>
      </c>
      <c r="I2281">
        <v>65.575316900000004</v>
      </c>
      <c r="J2281">
        <v>-87.780820000000006</v>
      </c>
      <c r="K2281" s="1" t="str">
        <f t="shared" si="229"/>
        <v>Till</v>
      </c>
      <c r="L2281" s="1" t="str">
        <f t="shared" si="230"/>
        <v>Grain Mount: 0.25 – 0.50 mm (carbon coated)</v>
      </c>
      <c r="M2281">
        <v>1</v>
      </c>
      <c r="AI2281">
        <v>34.887999999999998</v>
      </c>
      <c r="AJ2281">
        <v>30.196000000000002</v>
      </c>
      <c r="AK2281">
        <v>1E-3</v>
      </c>
      <c r="AL2281">
        <v>34.783999999999999</v>
      </c>
      <c r="AM2281">
        <v>1E-3</v>
      </c>
      <c r="AN2281">
        <v>0.01</v>
      </c>
      <c r="AO2281">
        <v>2.8000000000000001E-2</v>
      </c>
      <c r="AP2281">
        <v>1E-3</v>
      </c>
    </row>
    <row r="2282" spans="1:42" x14ac:dyDescent="0.3">
      <c r="A2282" t="s">
        <v>8847</v>
      </c>
      <c r="B2282" t="s">
        <v>8848</v>
      </c>
      <c r="C2282" t="s">
        <v>8849</v>
      </c>
      <c r="D2282" s="1" t="str">
        <f t="shared" si="225"/>
        <v>21:1191</v>
      </c>
      <c r="E2282" s="1" t="str">
        <f t="shared" si="227"/>
        <v>21:0387</v>
      </c>
      <c r="F2282" t="s">
        <v>8845</v>
      </c>
      <c r="G2282" t="s">
        <v>8850</v>
      </c>
      <c r="I2282">
        <v>65.575316900000004</v>
      </c>
      <c r="J2282">
        <v>-87.780820000000006</v>
      </c>
      <c r="K2282" s="1" t="str">
        <f t="shared" si="229"/>
        <v>Till</v>
      </c>
      <c r="L2282" s="1" t="str">
        <f t="shared" si="230"/>
        <v>Grain Mount: 0.25 – 0.50 mm (carbon coated)</v>
      </c>
      <c r="M2282">
        <v>1</v>
      </c>
      <c r="AI2282">
        <v>34.82</v>
      </c>
      <c r="AJ2282">
        <v>30.277000000000001</v>
      </c>
      <c r="AK2282">
        <v>1E-3</v>
      </c>
      <c r="AL2282">
        <v>34.241</v>
      </c>
      <c r="AM2282">
        <v>1E-3</v>
      </c>
      <c r="AN2282">
        <v>3.0000000000000001E-3</v>
      </c>
      <c r="AO2282">
        <v>3.1E-2</v>
      </c>
      <c r="AP2282">
        <v>3.0000000000000001E-3</v>
      </c>
    </row>
    <row r="2283" spans="1:42" x14ac:dyDescent="0.3">
      <c r="A2283" t="s">
        <v>8851</v>
      </c>
      <c r="B2283" t="s">
        <v>8852</v>
      </c>
      <c r="C2283" t="s">
        <v>8853</v>
      </c>
      <c r="D2283" s="1" t="str">
        <f t="shared" si="225"/>
        <v>21:1191</v>
      </c>
      <c r="E2283" s="1" t="str">
        <f t="shared" si="227"/>
        <v>21:0387</v>
      </c>
      <c r="F2283" t="s">
        <v>8845</v>
      </c>
      <c r="G2283" t="s">
        <v>8854</v>
      </c>
      <c r="I2283">
        <v>65.575316900000004</v>
      </c>
      <c r="J2283">
        <v>-87.780820000000006</v>
      </c>
      <c r="K2283" s="1" t="str">
        <f t="shared" si="229"/>
        <v>Till</v>
      </c>
      <c r="L2283" s="1" t="str">
        <f>HYPERLINK("http://geochem.nrcan.gc.ca/cdogs/content/kwd/kwd080108_e.htm", "Grain Mount: 0.50 – 1.00 mm (carbon coated)")</f>
        <v>Grain Mount: 0.50 – 1.00 mm (carbon coated)</v>
      </c>
      <c r="M2283">
        <v>1</v>
      </c>
      <c r="AI2283">
        <v>34.97</v>
      </c>
      <c r="AJ2283">
        <v>30.524999999999999</v>
      </c>
      <c r="AK2283">
        <v>1E-3</v>
      </c>
      <c r="AL2283">
        <v>34.131999999999998</v>
      </c>
      <c r="AM2283">
        <v>4.4999999999999998E-2</v>
      </c>
      <c r="AN2283">
        <v>1.2E-2</v>
      </c>
      <c r="AO2283">
        <v>1.4E-2</v>
      </c>
      <c r="AP2283">
        <v>1E-3</v>
      </c>
    </row>
    <row r="2284" spans="1:42" x14ac:dyDescent="0.3">
      <c r="A2284" t="s">
        <v>8855</v>
      </c>
      <c r="B2284" t="s">
        <v>8856</v>
      </c>
      <c r="C2284" t="s">
        <v>8857</v>
      </c>
      <c r="D2284" s="1" t="str">
        <f t="shared" si="225"/>
        <v>21:1191</v>
      </c>
      <c r="E2284" s="1" t="str">
        <f t="shared" si="227"/>
        <v>21:0387</v>
      </c>
      <c r="F2284" t="s">
        <v>8858</v>
      </c>
      <c r="G2284" t="s">
        <v>8859</v>
      </c>
      <c r="I2284">
        <v>65.517119100000002</v>
      </c>
      <c r="J2284">
        <v>-87.590330899999998</v>
      </c>
      <c r="K2284" s="1" t="str">
        <f t="shared" si="229"/>
        <v>Till</v>
      </c>
      <c r="L2284" s="1" t="str">
        <f t="shared" ref="L2284:L2327" si="231">HYPERLINK("http://geochem.nrcan.gc.ca/cdogs/content/kwd/kwd080107_e.htm", "Grain Mount: 0.25 – 0.50 mm (carbon coated)")</f>
        <v>Grain Mount: 0.25 – 0.50 mm (carbon coated)</v>
      </c>
      <c r="M2284">
        <v>1</v>
      </c>
      <c r="AI2284">
        <v>34.860999999999997</v>
      </c>
      <c r="AJ2284">
        <v>30.302</v>
      </c>
      <c r="AK2284">
        <v>0.01</v>
      </c>
      <c r="AL2284">
        <v>34.441000000000003</v>
      </c>
      <c r="AM2284">
        <v>1E-3</v>
      </c>
      <c r="AN2284">
        <v>3.5000000000000003E-2</v>
      </c>
      <c r="AO2284">
        <v>1.6E-2</v>
      </c>
      <c r="AP2284">
        <v>2E-3</v>
      </c>
    </row>
    <row r="2285" spans="1:42" x14ac:dyDescent="0.3">
      <c r="A2285" t="s">
        <v>8860</v>
      </c>
      <c r="B2285" t="s">
        <v>8861</v>
      </c>
      <c r="C2285" t="s">
        <v>8862</v>
      </c>
      <c r="D2285" s="1" t="str">
        <f t="shared" si="225"/>
        <v>21:1191</v>
      </c>
      <c r="E2285" s="1" t="str">
        <f t="shared" si="227"/>
        <v>21:0387</v>
      </c>
      <c r="F2285" t="s">
        <v>8863</v>
      </c>
      <c r="G2285" t="s">
        <v>8864</v>
      </c>
      <c r="I2285">
        <v>65.601116599999997</v>
      </c>
      <c r="J2285">
        <v>-87.410242499999995</v>
      </c>
      <c r="K2285" s="1" t="str">
        <f t="shared" si="229"/>
        <v>Till</v>
      </c>
      <c r="L2285" s="1" t="str">
        <f t="shared" si="231"/>
        <v>Grain Mount: 0.25 – 0.50 mm (carbon coated)</v>
      </c>
      <c r="M2285">
        <v>1</v>
      </c>
      <c r="AI2285">
        <v>35.142000000000003</v>
      </c>
      <c r="AJ2285">
        <v>30.224</v>
      </c>
      <c r="AK2285">
        <v>1E-3</v>
      </c>
      <c r="AL2285">
        <v>34.764000000000003</v>
      </c>
      <c r="AM2285">
        <v>1E-3</v>
      </c>
      <c r="AN2285">
        <v>5.0000000000000001E-3</v>
      </c>
      <c r="AO2285">
        <v>0.02</v>
      </c>
      <c r="AP2285">
        <v>1E-3</v>
      </c>
    </row>
    <row r="2286" spans="1:42" x14ac:dyDescent="0.3">
      <c r="A2286" t="s">
        <v>8865</v>
      </c>
      <c r="B2286" t="s">
        <v>8866</v>
      </c>
      <c r="C2286" t="s">
        <v>8867</v>
      </c>
      <c r="D2286" s="1" t="str">
        <f t="shared" si="225"/>
        <v>21:1191</v>
      </c>
      <c r="E2286" s="1" t="str">
        <f t="shared" si="227"/>
        <v>21:0387</v>
      </c>
      <c r="F2286" t="s">
        <v>2086</v>
      </c>
      <c r="G2286" t="s">
        <v>8868</v>
      </c>
      <c r="I2286">
        <v>65.9562071</v>
      </c>
      <c r="J2286">
        <v>-86.274414899999996</v>
      </c>
      <c r="K2286" s="1" t="str">
        <f t="shared" si="229"/>
        <v>Till</v>
      </c>
      <c r="L2286" s="1" t="str">
        <f t="shared" si="231"/>
        <v>Grain Mount: 0.25 – 0.50 mm (carbon coated)</v>
      </c>
      <c r="M2286">
        <v>1</v>
      </c>
      <c r="AI2286">
        <v>34.999000000000002</v>
      </c>
      <c r="AJ2286">
        <v>30.396000000000001</v>
      </c>
      <c r="AK2286">
        <v>4.0000000000000001E-3</v>
      </c>
      <c r="AL2286">
        <v>34.677</v>
      </c>
      <c r="AM2286">
        <v>1E-3</v>
      </c>
      <c r="AN2286">
        <v>1E-3</v>
      </c>
      <c r="AO2286">
        <v>8.0000000000000002E-3</v>
      </c>
      <c r="AP2286">
        <v>1E-3</v>
      </c>
    </row>
    <row r="2287" spans="1:42" x14ac:dyDescent="0.3">
      <c r="A2287" t="s">
        <v>8869</v>
      </c>
      <c r="B2287" t="s">
        <v>8870</v>
      </c>
      <c r="C2287" t="s">
        <v>8871</v>
      </c>
      <c r="D2287" s="1" t="str">
        <f t="shared" si="225"/>
        <v>21:1191</v>
      </c>
      <c r="E2287" s="1" t="str">
        <f t="shared" si="227"/>
        <v>21:0387</v>
      </c>
      <c r="F2287" t="s">
        <v>2086</v>
      </c>
      <c r="G2287" t="s">
        <v>8872</v>
      </c>
      <c r="I2287">
        <v>65.9562071</v>
      </c>
      <c r="J2287">
        <v>-86.274414899999996</v>
      </c>
      <c r="K2287" s="1" t="str">
        <f t="shared" si="229"/>
        <v>Till</v>
      </c>
      <c r="L2287" s="1" t="str">
        <f t="shared" si="231"/>
        <v>Grain Mount: 0.25 – 0.50 mm (carbon coated)</v>
      </c>
      <c r="M2287">
        <v>1</v>
      </c>
      <c r="AI2287">
        <v>34.905999999999999</v>
      </c>
      <c r="AJ2287">
        <v>30.587</v>
      </c>
      <c r="AK2287">
        <v>2E-3</v>
      </c>
      <c r="AL2287">
        <v>34.688000000000002</v>
      </c>
      <c r="AM2287">
        <v>1E-3</v>
      </c>
      <c r="AN2287">
        <v>2E-3</v>
      </c>
      <c r="AO2287">
        <v>2.1999999999999999E-2</v>
      </c>
      <c r="AP2287">
        <v>8.9999999999999993E-3</v>
      </c>
    </row>
    <row r="2288" spans="1:42" x14ac:dyDescent="0.3">
      <c r="A2288" t="s">
        <v>8873</v>
      </c>
      <c r="B2288" t="s">
        <v>8874</v>
      </c>
      <c r="C2288" t="s">
        <v>8875</v>
      </c>
      <c r="D2288" s="1" t="str">
        <f t="shared" si="225"/>
        <v>21:1191</v>
      </c>
      <c r="E2288" s="1" t="str">
        <f t="shared" si="227"/>
        <v>21:0387</v>
      </c>
      <c r="F2288" t="s">
        <v>8876</v>
      </c>
      <c r="G2288" t="s">
        <v>8877</v>
      </c>
      <c r="I2288">
        <v>65.962306699999999</v>
      </c>
      <c r="J2288">
        <v>-86.3836084</v>
      </c>
      <c r="K2288" s="1" t="str">
        <f t="shared" si="229"/>
        <v>Till</v>
      </c>
      <c r="L2288" s="1" t="str">
        <f t="shared" si="231"/>
        <v>Grain Mount: 0.25 – 0.50 mm (carbon coated)</v>
      </c>
      <c r="M2288">
        <v>1</v>
      </c>
      <c r="AI2288">
        <v>35.222999999999999</v>
      </c>
      <c r="AJ2288">
        <v>30.472000000000001</v>
      </c>
      <c r="AK2288">
        <v>1E-3</v>
      </c>
      <c r="AL2288">
        <v>34.588000000000001</v>
      </c>
      <c r="AM2288">
        <v>1.4999999999999999E-2</v>
      </c>
      <c r="AN2288">
        <v>6.0000000000000001E-3</v>
      </c>
      <c r="AO2288">
        <v>6.0000000000000001E-3</v>
      </c>
      <c r="AP2288">
        <v>3.0000000000000001E-3</v>
      </c>
    </row>
    <row r="2289" spans="1:42" x14ac:dyDescent="0.3">
      <c r="A2289" t="s">
        <v>8878</v>
      </c>
      <c r="B2289" t="s">
        <v>8879</v>
      </c>
      <c r="C2289" t="s">
        <v>8880</v>
      </c>
      <c r="D2289" s="1" t="str">
        <f t="shared" si="225"/>
        <v>21:1191</v>
      </c>
      <c r="E2289" s="1" t="str">
        <f t="shared" si="227"/>
        <v>21:0387</v>
      </c>
      <c r="F2289" t="s">
        <v>5032</v>
      </c>
      <c r="G2289" t="s">
        <v>8881</v>
      </c>
      <c r="I2289">
        <v>65.894908700000002</v>
      </c>
      <c r="J2289">
        <v>-86.465602599999997</v>
      </c>
      <c r="K2289" s="1" t="str">
        <f t="shared" si="229"/>
        <v>Till</v>
      </c>
      <c r="L2289" s="1" t="str">
        <f t="shared" si="231"/>
        <v>Grain Mount: 0.25 – 0.50 mm (carbon coated)</v>
      </c>
      <c r="M2289">
        <v>1</v>
      </c>
      <c r="AI2289">
        <v>35.11</v>
      </c>
      <c r="AJ2289">
        <v>30.555</v>
      </c>
      <c r="AK2289">
        <v>2E-3</v>
      </c>
      <c r="AL2289">
        <v>34.520000000000003</v>
      </c>
      <c r="AM2289">
        <v>1.2999999999999999E-2</v>
      </c>
      <c r="AN2289">
        <v>8.9999999999999993E-3</v>
      </c>
      <c r="AO2289">
        <v>1E-3</v>
      </c>
      <c r="AP2289">
        <v>4.0000000000000001E-3</v>
      </c>
    </row>
    <row r="2290" spans="1:42" x14ac:dyDescent="0.3">
      <c r="A2290" t="s">
        <v>8882</v>
      </c>
      <c r="B2290" t="s">
        <v>8883</v>
      </c>
      <c r="C2290" t="s">
        <v>8884</v>
      </c>
      <c r="D2290" s="1" t="str">
        <f t="shared" si="225"/>
        <v>21:1191</v>
      </c>
      <c r="E2290" s="1" t="str">
        <f t="shared" si="227"/>
        <v>21:0387</v>
      </c>
      <c r="F2290" t="s">
        <v>5032</v>
      </c>
      <c r="G2290" t="s">
        <v>8885</v>
      </c>
      <c r="I2290">
        <v>65.894908700000002</v>
      </c>
      <c r="J2290">
        <v>-86.465602599999997</v>
      </c>
      <c r="K2290" s="1" t="str">
        <f t="shared" si="229"/>
        <v>Till</v>
      </c>
      <c r="L2290" s="1" t="str">
        <f t="shared" si="231"/>
        <v>Grain Mount: 0.25 – 0.50 mm (carbon coated)</v>
      </c>
      <c r="M2290">
        <v>1</v>
      </c>
      <c r="AI2290">
        <v>35.055</v>
      </c>
      <c r="AJ2290">
        <v>30.411000000000001</v>
      </c>
      <c r="AK2290">
        <v>3.0000000000000001E-3</v>
      </c>
      <c r="AL2290">
        <v>34.652000000000001</v>
      </c>
      <c r="AM2290">
        <v>1E-3</v>
      </c>
      <c r="AN2290">
        <v>1E-3</v>
      </c>
      <c r="AO2290">
        <v>7.0000000000000001E-3</v>
      </c>
      <c r="AP2290">
        <v>1E-3</v>
      </c>
    </row>
    <row r="2291" spans="1:42" x14ac:dyDescent="0.3">
      <c r="A2291" t="s">
        <v>8886</v>
      </c>
      <c r="B2291" t="s">
        <v>8887</v>
      </c>
      <c r="C2291" t="s">
        <v>8888</v>
      </c>
      <c r="D2291" s="1" t="str">
        <f t="shared" ref="D2291:D2354" si="232">HYPERLINK("http://geochem.nrcan.gc.ca/cdogs/content/bdl/bdl211191_e.htm", "21:1191")</f>
        <v>21:1191</v>
      </c>
      <c r="E2291" s="1" t="str">
        <f t="shared" si="227"/>
        <v>21:0387</v>
      </c>
      <c r="F2291" t="s">
        <v>5032</v>
      </c>
      <c r="G2291" t="s">
        <v>8889</v>
      </c>
      <c r="I2291">
        <v>65.894908700000002</v>
      </c>
      <c r="J2291">
        <v>-86.465602599999997</v>
      </c>
      <c r="K2291" s="1" t="str">
        <f t="shared" si="229"/>
        <v>Till</v>
      </c>
      <c r="L2291" s="1" t="str">
        <f t="shared" si="231"/>
        <v>Grain Mount: 0.25 – 0.50 mm (carbon coated)</v>
      </c>
      <c r="M2291">
        <v>1</v>
      </c>
      <c r="AI2291">
        <v>34.938000000000002</v>
      </c>
      <c r="AJ2291">
        <v>30.245999999999999</v>
      </c>
      <c r="AK2291">
        <v>5.0000000000000001E-3</v>
      </c>
      <c r="AL2291">
        <v>34.540999999999997</v>
      </c>
      <c r="AM2291">
        <v>1E-3</v>
      </c>
      <c r="AN2291">
        <v>8.9999999999999993E-3</v>
      </c>
      <c r="AO2291">
        <v>1.4E-2</v>
      </c>
      <c r="AP2291">
        <v>5.0000000000000001E-3</v>
      </c>
    </row>
    <row r="2292" spans="1:42" x14ac:dyDescent="0.3">
      <c r="A2292" t="s">
        <v>8890</v>
      </c>
      <c r="B2292" t="s">
        <v>8891</v>
      </c>
      <c r="C2292" t="s">
        <v>8892</v>
      </c>
      <c r="D2292" s="1" t="str">
        <f t="shared" si="232"/>
        <v>21:1191</v>
      </c>
      <c r="E2292" s="1" t="str">
        <f t="shared" si="227"/>
        <v>21:0387</v>
      </c>
      <c r="F2292" t="s">
        <v>5032</v>
      </c>
      <c r="G2292" t="s">
        <v>8893</v>
      </c>
      <c r="I2292">
        <v>65.894908700000002</v>
      </c>
      <c r="J2292">
        <v>-86.465602599999997</v>
      </c>
      <c r="K2292" s="1" t="str">
        <f t="shared" ref="K2292:K2323" si="233">HYPERLINK("http://geochem.nrcan.gc.ca/cdogs/content/kwd/kwd020044_e.htm", "Till")</f>
        <v>Till</v>
      </c>
      <c r="L2292" s="1" t="str">
        <f t="shared" si="231"/>
        <v>Grain Mount: 0.25 – 0.50 mm (carbon coated)</v>
      </c>
      <c r="M2292">
        <v>1</v>
      </c>
      <c r="AI2292">
        <v>35.027000000000001</v>
      </c>
      <c r="AJ2292">
        <v>30.242000000000001</v>
      </c>
      <c r="AK2292">
        <v>1E-3</v>
      </c>
      <c r="AL2292">
        <v>34.597999999999999</v>
      </c>
      <c r="AM2292">
        <v>1E-3</v>
      </c>
      <c r="AN2292">
        <v>1.6E-2</v>
      </c>
      <c r="AO2292">
        <v>1.4E-2</v>
      </c>
      <c r="AP2292">
        <v>1.0999999999999999E-2</v>
      </c>
    </row>
    <row r="2293" spans="1:42" x14ac:dyDescent="0.3">
      <c r="A2293" t="s">
        <v>8894</v>
      </c>
      <c r="B2293" t="s">
        <v>8895</v>
      </c>
      <c r="C2293" t="s">
        <v>8896</v>
      </c>
      <c r="D2293" s="1" t="str">
        <f t="shared" si="232"/>
        <v>21:1191</v>
      </c>
      <c r="E2293" s="1" t="str">
        <f t="shared" si="227"/>
        <v>21:0387</v>
      </c>
      <c r="F2293" t="s">
        <v>5032</v>
      </c>
      <c r="G2293" t="s">
        <v>8897</v>
      </c>
      <c r="I2293">
        <v>65.894908700000002</v>
      </c>
      <c r="J2293">
        <v>-86.465602599999997</v>
      </c>
      <c r="K2293" s="1" t="str">
        <f t="shared" si="233"/>
        <v>Till</v>
      </c>
      <c r="L2293" s="1" t="str">
        <f t="shared" si="231"/>
        <v>Grain Mount: 0.25 – 0.50 mm (carbon coated)</v>
      </c>
      <c r="M2293">
        <v>1</v>
      </c>
      <c r="AI2293">
        <v>35.125999999999998</v>
      </c>
      <c r="AJ2293">
        <v>30.355</v>
      </c>
      <c r="AK2293">
        <v>4.0000000000000001E-3</v>
      </c>
      <c r="AL2293">
        <v>34.453000000000003</v>
      </c>
      <c r="AM2293">
        <v>6.3E-2</v>
      </c>
      <c r="AN2293">
        <v>1E-3</v>
      </c>
      <c r="AO2293">
        <v>2.5000000000000001E-2</v>
      </c>
      <c r="AP2293">
        <v>5.0000000000000001E-3</v>
      </c>
    </row>
    <row r="2294" spans="1:42" x14ac:dyDescent="0.3">
      <c r="A2294" t="s">
        <v>8898</v>
      </c>
      <c r="B2294" t="s">
        <v>8899</v>
      </c>
      <c r="C2294" t="s">
        <v>8900</v>
      </c>
      <c r="D2294" s="1" t="str">
        <f t="shared" si="232"/>
        <v>21:1191</v>
      </c>
      <c r="E2294" s="1" t="str">
        <f t="shared" si="227"/>
        <v>21:0387</v>
      </c>
      <c r="F2294" t="s">
        <v>5032</v>
      </c>
      <c r="G2294" t="s">
        <v>8901</v>
      </c>
      <c r="I2294">
        <v>65.894908700000002</v>
      </c>
      <c r="J2294">
        <v>-86.465602599999997</v>
      </c>
      <c r="K2294" s="1" t="str">
        <f t="shared" si="233"/>
        <v>Till</v>
      </c>
      <c r="L2294" s="1" t="str">
        <f t="shared" si="231"/>
        <v>Grain Mount: 0.25 – 0.50 mm (carbon coated)</v>
      </c>
      <c r="M2294">
        <v>1</v>
      </c>
      <c r="AI2294">
        <v>35.188000000000002</v>
      </c>
      <c r="AJ2294">
        <v>30.337</v>
      </c>
      <c r="AK2294">
        <v>1E-3</v>
      </c>
      <c r="AL2294">
        <v>34.713999999999999</v>
      </c>
      <c r="AM2294">
        <v>5.0000000000000001E-3</v>
      </c>
      <c r="AN2294">
        <v>1E-3</v>
      </c>
      <c r="AO2294">
        <v>4.5999999999999999E-2</v>
      </c>
      <c r="AP2294">
        <v>1.4E-2</v>
      </c>
    </row>
    <row r="2295" spans="1:42" x14ac:dyDescent="0.3">
      <c r="A2295" t="s">
        <v>8902</v>
      </c>
      <c r="B2295" t="s">
        <v>8903</v>
      </c>
      <c r="C2295" t="s">
        <v>8904</v>
      </c>
      <c r="D2295" s="1" t="str">
        <f t="shared" si="232"/>
        <v>21:1191</v>
      </c>
      <c r="E2295" s="1" t="str">
        <f t="shared" si="227"/>
        <v>21:0387</v>
      </c>
      <c r="F2295" t="s">
        <v>5032</v>
      </c>
      <c r="G2295" t="s">
        <v>8905</v>
      </c>
      <c r="I2295">
        <v>65.894908700000002</v>
      </c>
      <c r="J2295">
        <v>-86.465602599999997</v>
      </c>
      <c r="K2295" s="1" t="str">
        <f t="shared" si="233"/>
        <v>Till</v>
      </c>
      <c r="L2295" s="1" t="str">
        <f t="shared" si="231"/>
        <v>Grain Mount: 0.25 – 0.50 mm (carbon coated)</v>
      </c>
      <c r="M2295">
        <v>1</v>
      </c>
      <c r="AI2295">
        <v>35.140999999999998</v>
      </c>
      <c r="AJ2295">
        <v>30.355</v>
      </c>
      <c r="AK2295">
        <v>1E-3</v>
      </c>
      <c r="AL2295">
        <v>34.478000000000002</v>
      </c>
      <c r="AM2295">
        <v>2.5999999999999999E-2</v>
      </c>
      <c r="AN2295">
        <v>2.5999999999999999E-2</v>
      </c>
      <c r="AO2295">
        <v>1.6E-2</v>
      </c>
      <c r="AP2295">
        <v>4.0000000000000001E-3</v>
      </c>
    </row>
    <row r="2296" spans="1:42" x14ac:dyDescent="0.3">
      <c r="A2296" t="s">
        <v>8906</v>
      </c>
      <c r="B2296" t="s">
        <v>8907</v>
      </c>
      <c r="C2296" t="s">
        <v>8908</v>
      </c>
      <c r="D2296" s="1" t="str">
        <f t="shared" si="232"/>
        <v>21:1191</v>
      </c>
      <c r="E2296" s="1" t="str">
        <f t="shared" si="227"/>
        <v>21:0387</v>
      </c>
      <c r="F2296" t="s">
        <v>2115</v>
      </c>
      <c r="G2296" t="s">
        <v>8909</v>
      </c>
      <c r="I2296">
        <v>65.784811500000004</v>
      </c>
      <c r="J2296">
        <v>-86.918973899999997</v>
      </c>
      <c r="K2296" s="1" t="str">
        <f t="shared" si="233"/>
        <v>Till</v>
      </c>
      <c r="L2296" s="1" t="str">
        <f t="shared" si="231"/>
        <v>Grain Mount: 0.25 – 0.50 mm (carbon coated)</v>
      </c>
      <c r="M2296">
        <v>1</v>
      </c>
      <c r="AI2296">
        <v>34.987000000000002</v>
      </c>
      <c r="AJ2296">
        <v>30.353000000000002</v>
      </c>
      <c r="AK2296">
        <v>1E-3</v>
      </c>
      <c r="AL2296">
        <v>34.651000000000003</v>
      </c>
      <c r="AM2296">
        <v>1E-3</v>
      </c>
      <c r="AN2296">
        <v>1E-3</v>
      </c>
      <c r="AO2296">
        <v>2.1000000000000001E-2</v>
      </c>
      <c r="AP2296">
        <v>1E-3</v>
      </c>
    </row>
    <row r="2297" spans="1:42" x14ac:dyDescent="0.3">
      <c r="A2297" t="s">
        <v>8910</v>
      </c>
      <c r="B2297" t="s">
        <v>8911</v>
      </c>
      <c r="C2297" t="s">
        <v>8912</v>
      </c>
      <c r="D2297" s="1" t="str">
        <f t="shared" si="232"/>
        <v>21:1191</v>
      </c>
      <c r="E2297" s="1" t="str">
        <f t="shared" si="227"/>
        <v>21:0387</v>
      </c>
      <c r="F2297" t="s">
        <v>2115</v>
      </c>
      <c r="G2297" t="s">
        <v>8913</v>
      </c>
      <c r="I2297">
        <v>65.784811500000004</v>
      </c>
      <c r="J2297">
        <v>-86.918973899999997</v>
      </c>
      <c r="K2297" s="1" t="str">
        <f t="shared" si="233"/>
        <v>Till</v>
      </c>
      <c r="L2297" s="1" t="str">
        <f t="shared" si="231"/>
        <v>Grain Mount: 0.25 – 0.50 mm (carbon coated)</v>
      </c>
      <c r="M2297">
        <v>1</v>
      </c>
      <c r="AI2297">
        <v>35.011000000000003</v>
      </c>
      <c r="AJ2297">
        <v>30.248000000000001</v>
      </c>
      <c r="AK2297">
        <v>1E-3</v>
      </c>
      <c r="AL2297">
        <v>34.561</v>
      </c>
      <c r="AM2297">
        <v>1E-3</v>
      </c>
      <c r="AN2297">
        <v>2E-3</v>
      </c>
      <c r="AO2297">
        <v>0.02</v>
      </c>
      <c r="AP2297">
        <v>1E-3</v>
      </c>
    </row>
    <row r="2298" spans="1:42" x14ac:dyDescent="0.3">
      <c r="A2298" t="s">
        <v>8914</v>
      </c>
      <c r="B2298" t="s">
        <v>8915</v>
      </c>
      <c r="C2298" t="s">
        <v>8916</v>
      </c>
      <c r="D2298" s="1" t="str">
        <f t="shared" si="232"/>
        <v>21:1191</v>
      </c>
      <c r="E2298" s="1" t="str">
        <f t="shared" si="227"/>
        <v>21:0387</v>
      </c>
      <c r="F2298" t="s">
        <v>2115</v>
      </c>
      <c r="G2298" t="s">
        <v>8917</v>
      </c>
      <c r="I2298">
        <v>65.784811500000004</v>
      </c>
      <c r="J2298">
        <v>-86.918973899999997</v>
      </c>
      <c r="K2298" s="1" t="str">
        <f t="shared" si="233"/>
        <v>Till</v>
      </c>
      <c r="L2298" s="1" t="str">
        <f t="shared" si="231"/>
        <v>Grain Mount: 0.25 – 0.50 mm (carbon coated)</v>
      </c>
      <c r="M2298">
        <v>1</v>
      </c>
      <c r="AI2298">
        <v>34.826000000000001</v>
      </c>
      <c r="AJ2298">
        <v>30.11</v>
      </c>
      <c r="AK2298">
        <v>1E-3</v>
      </c>
      <c r="AL2298">
        <v>34.642000000000003</v>
      </c>
      <c r="AM2298">
        <v>1E-3</v>
      </c>
      <c r="AN2298">
        <v>1.9E-2</v>
      </c>
      <c r="AO2298">
        <v>1.7000000000000001E-2</v>
      </c>
      <c r="AP2298">
        <v>4.0000000000000001E-3</v>
      </c>
    </row>
    <row r="2299" spans="1:42" x14ac:dyDescent="0.3">
      <c r="A2299" t="s">
        <v>8918</v>
      </c>
      <c r="B2299" t="s">
        <v>8919</v>
      </c>
      <c r="C2299" t="s">
        <v>8920</v>
      </c>
      <c r="D2299" s="1" t="str">
        <f t="shared" si="232"/>
        <v>21:1191</v>
      </c>
      <c r="E2299" s="1" t="str">
        <f t="shared" si="227"/>
        <v>21:0387</v>
      </c>
      <c r="F2299" t="s">
        <v>2115</v>
      </c>
      <c r="G2299" t="s">
        <v>8921</v>
      </c>
      <c r="I2299">
        <v>65.784811500000004</v>
      </c>
      <c r="J2299">
        <v>-86.918973899999997</v>
      </c>
      <c r="K2299" s="1" t="str">
        <f t="shared" si="233"/>
        <v>Till</v>
      </c>
      <c r="L2299" s="1" t="str">
        <f t="shared" si="231"/>
        <v>Grain Mount: 0.25 – 0.50 mm (carbon coated)</v>
      </c>
      <c r="M2299">
        <v>1</v>
      </c>
      <c r="AI2299">
        <v>34.701000000000001</v>
      </c>
      <c r="AJ2299">
        <v>30.202999999999999</v>
      </c>
      <c r="AK2299">
        <v>1E-3</v>
      </c>
      <c r="AL2299">
        <v>34.725999999999999</v>
      </c>
      <c r="AM2299">
        <v>2.1999999999999999E-2</v>
      </c>
      <c r="AN2299">
        <v>1E-3</v>
      </c>
      <c r="AO2299">
        <v>2E-3</v>
      </c>
      <c r="AP2299">
        <v>4.0000000000000001E-3</v>
      </c>
    </row>
    <row r="2300" spans="1:42" x14ac:dyDescent="0.3">
      <c r="A2300" t="s">
        <v>8922</v>
      </c>
      <c r="B2300" t="s">
        <v>8923</v>
      </c>
      <c r="C2300" t="s">
        <v>8924</v>
      </c>
      <c r="D2300" s="1" t="str">
        <f t="shared" si="232"/>
        <v>21:1191</v>
      </c>
      <c r="E2300" s="1" t="str">
        <f t="shared" si="227"/>
        <v>21:0387</v>
      </c>
      <c r="F2300" t="s">
        <v>2115</v>
      </c>
      <c r="G2300" t="s">
        <v>8925</v>
      </c>
      <c r="I2300">
        <v>65.784811500000004</v>
      </c>
      <c r="J2300">
        <v>-86.918973899999997</v>
      </c>
      <c r="K2300" s="1" t="str">
        <f t="shared" si="233"/>
        <v>Till</v>
      </c>
      <c r="L2300" s="1" t="str">
        <f t="shared" si="231"/>
        <v>Grain Mount: 0.25 – 0.50 mm (carbon coated)</v>
      </c>
      <c r="M2300">
        <v>1</v>
      </c>
      <c r="AI2300">
        <v>35.119999999999997</v>
      </c>
      <c r="AJ2300">
        <v>30.510999999999999</v>
      </c>
      <c r="AK2300">
        <v>3.0000000000000001E-3</v>
      </c>
      <c r="AL2300">
        <v>34.636000000000003</v>
      </c>
      <c r="AM2300">
        <v>1E-3</v>
      </c>
      <c r="AN2300">
        <v>6.0000000000000001E-3</v>
      </c>
      <c r="AO2300">
        <v>2.5000000000000001E-2</v>
      </c>
      <c r="AP2300">
        <v>1E-3</v>
      </c>
    </row>
    <row r="2301" spans="1:42" x14ac:dyDescent="0.3">
      <c r="A2301" t="s">
        <v>8926</v>
      </c>
      <c r="B2301" t="s">
        <v>8927</v>
      </c>
      <c r="C2301" t="s">
        <v>8928</v>
      </c>
      <c r="D2301" s="1" t="str">
        <f t="shared" si="232"/>
        <v>21:1191</v>
      </c>
      <c r="E2301" s="1" t="str">
        <f t="shared" si="227"/>
        <v>21:0387</v>
      </c>
      <c r="F2301" t="s">
        <v>8929</v>
      </c>
      <c r="G2301" t="s">
        <v>8930</v>
      </c>
      <c r="I2301">
        <v>65.693114800000004</v>
      </c>
      <c r="J2301">
        <v>-86.732184200000006</v>
      </c>
      <c r="K2301" s="1" t="str">
        <f t="shared" si="233"/>
        <v>Till</v>
      </c>
      <c r="L2301" s="1" t="str">
        <f t="shared" si="231"/>
        <v>Grain Mount: 0.25 – 0.50 mm (carbon coated)</v>
      </c>
      <c r="M2301">
        <v>1</v>
      </c>
      <c r="AI2301">
        <v>35.003999999999998</v>
      </c>
      <c r="AJ2301">
        <v>30.466999999999999</v>
      </c>
      <c r="AK2301">
        <v>1E-3</v>
      </c>
      <c r="AL2301">
        <v>34.432000000000002</v>
      </c>
      <c r="AM2301">
        <v>1E-3</v>
      </c>
      <c r="AN2301">
        <v>0.01</v>
      </c>
      <c r="AO2301">
        <v>0.01</v>
      </c>
      <c r="AP2301">
        <v>6.0000000000000001E-3</v>
      </c>
    </row>
    <row r="2302" spans="1:42" x14ac:dyDescent="0.3">
      <c r="A2302" t="s">
        <v>8931</v>
      </c>
      <c r="B2302" t="s">
        <v>8932</v>
      </c>
      <c r="C2302" t="s">
        <v>8933</v>
      </c>
      <c r="D2302" s="1" t="str">
        <f t="shared" si="232"/>
        <v>21:1191</v>
      </c>
      <c r="E2302" s="1" t="str">
        <f t="shared" si="227"/>
        <v>21:0387</v>
      </c>
      <c r="F2302" t="s">
        <v>8934</v>
      </c>
      <c r="G2302" t="s">
        <v>8935</v>
      </c>
      <c r="I2302">
        <v>65.627116700000002</v>
      </c>
      <c r="J2302">
        <v>-86.901673299999999</v>
      </c>
      <c r="K2302" s="1" t="str">
        <f t="shared" si="233"/>
        <v>Till</v>
      </c>
      <c r="L2302" s="1" t="str">
        <f t="shared" si="231"/>
        <v>Grain Mount: 0.25 – 0.50 mm (carbon coated)</v>
      </c>
      <c r="M2302">
        <v>1</v>
      </c>
      <c r="AI2302">
        <v>35.298000000000002</v>
      </c>
      <c r="AJ2302">
        <v>30.297000000000001</v>
      </c>
      <c r="AK2302">
        <v>3.0000000000000001E-3</v>
      </c>
      <c r="AL2302">
        <v>34.731999999999999</v>
      </c>
      <c r="AM2302">
        <v>1E-3</v>
      </c>
      <c r="AN2302">
        <v>1.9E-2</v>
      </c>
      <c r="AO2302">
        <v>1.4999999999999999E-2</v>
      </c>
      <c r="AP2302">
        <v>3.0000000000000001E-3</v>
      </c>
    </row>
    <row r="2303" spans="1:42" x14ac:dyDescent="0.3">
      <c r="A2303" t="s">
        <v>8936</v>
      </c>
      <c r="B2303" t="s">
        <v>8937</v>
      </c>
      <c r="C2303" t="s">
        <v>8938</v>
      </c>
      <c r="D2303" s="1" t="str">
        <f t="shared" si="232"/>
        <v>21:1191</v>
      </c>
      <c r="E2303" s="1" t="str">
        <f t="shared" si="227"/>
        <v>21:0387</v>
      </c>
      <c r="F2303" t="s">
        <v>8934</v>
      </c>
      <c r="G2303" t="s">
        <v>8939</v>
      </c>
      <c r="I2303">
        <v>65.627116700000002</v>
      </c>
      <c r="J2303">
        <v>-86.901673299999999</v>
      </c>
      <c r="K2303" s="1" t="str">
        <f t="shared" si="233"/>
        <v>Till</v>
      </c>
      <c r="L2303" s="1" t="str">
        <f t="shared" si="231"/>
        <v>Grain Mount: 0.25 – 0.50 mm (carbon coated)</v>
      </c>
      <c r="M2303">
        <v>1</v>
      </c>
      <c r="AI2303">
        <v>35.054000000000002</v>
      </c>
      <c r="AJ2303">
        <v>30.498999999999999</v>
      </c>
      <c r="AK2303">
        <v>7.0000000000000001E-3</v>
      </c>
      <c r="AL2303">
        <v>34.823999999999998</v>
      </c>
      <c r="AM2303">
        <v>1E-3</v>
      </c>
      <c r="AN2303">
        <v>2E-3</v>
      </c>
      <c r="AO2303">
        <v>2.3E-2</v>
      </c>
      <c r="AP2303">
        <v>1E-3</v>
      </c>
    </row>
    <row r="2304" spans="1:42" x14ac:dyDescent="0.3">
      <c r="A2304" t="s">
        <v>8940</v>
      </c>
      <c r="B2304" t="s">
        <v>8941</v>
      </c>
      <c r="C2304" t="s">
        <v>8942</v>
      </c>
      <c r="D2304" s="1" t="str">
        <f t="shared" si="232"/>
        <v>21:1191</v>
      </c>
      <c r="E2304" s="1" t="str">
        <f t="shared" si="227"/>
        <v>21:0387</v>
      </c>
      <c r="F2304" t="s">
        <v>8934</v>
      </c>
      <c r="G2304" t="s">
        <v>8943</v>
      </c>
      <c r="I2304">
        <v>65.627116700000002</v>
      </c>
      <c r="J2304">
        <v>-86.901673299999999</v>
      </c>
      <c r="K2304" s="1" t="str">
        <f t="shared" si="233"/>
        <v>Till</v>
      </c>
      <c r="L2304" s="1" t="str">
        <f t="shared" si="231"/>
        <v>Grain Mount: 0.25 – 0.50 mm (carbon coated)</v>
      </c>
      <c r="M2304">
        <v>1</v>
      </c>
      <c r="AI2304">
        <v>35.018999999999998</v>
      </c>
      <c r="AJ2304">
        <v>30.396999999999998</v>
      </c>
      <c r="AK2304">
        <v>1E-3</v>
      </c>
      <c r="AL2304">
        <v>34.707000000000001</v>
      </c>
      <c r="AM2304">
        <v>1.2999999999999999E-2</v>
      </c>
      <c r="AN2304">
        <v>1E-3</v>
      </c>
      <c r="AO2304">
        <v>3.5000000000000003E-2</v>
      </c>
      <c r="AP2304">
        <v>1E-3</v>
      </c>
    </row>
    <row r="2305" spans="1:42" x14ac:dyDescent="0.3">
      <c r="A2305" t="s">
        <v>8944</v>
      </c>
      <c r="B2305" t="s">
        <v>8945</v>
      </c>
      <c r="C2305" t="s">
        <v>8946</v>
      </c>
      <c r="D2305" s="1" t="str">
        <f t="shared" si="232"/>
        <v>21:1191</v>
      </c>
      <c r="E2305" s="1" t="str">
        <f t="shared" si="227"/>
        <v>21:0387</v>
      </c>
      <c r="F2305" t="s">
        <v>8934</v>
      </c>
      <c r="G2305" t="s">
        <v>8947</v>
      </c>
      <c r="I2305">
        <v>65.627116700000002</v>
      </c>
      <c r="J2305">
        <v>-86.901673299999999</v>
      </c>
      <c r="K2305" s="1" t="str">
        <f t="shared" si="233"/>
        <v>Till</v>
      </c>
      <c r="L2305" s="1" t="str">
        <f t="shared" si="231"/>
        <v>Grain Mount: 0.25 – 0.50 mm (carbon coated)</v>
      </c>
      <c r="M2305">
        <v>1</v>
      </c>
      <c r="AI2305">
        <v>35.134999999999998</v>
      </c>
      <c r="AJ2305">
        <v>30.486999999999998</v>
      </c>
      <c r="AK2305">
        <v>1E-3</v>
      </c>
      <c r="AL2305">
        <v>34.363</v>
      </c>
      <c r="AM2305">
        <v>1E-3</v>
      </c>
      <c r="AN2305">
        <v>1E-3</v>
      </c>
      <c r="AO2305">
        <v>2.1000000000000001E-2</v>
      </c>
      <c r="AP2305">
        <v>1E-3</v>
      </c>
    </row>
    <row r="2306" spans="1:42" x14ac:dyDescent="0.3">
      <c r="A2306" t="s">
        <v>8948</v>
      </c>
      <c r="B2306" t="s">
        <v>8949</v>
      </c>
      <c r="C2306" t="s">
        <v>8950</v>
      </c>
      <c r="D2306" s="1" t="str">
        <f t="shared" si="232"/>
        <v>21:1191</v>
      </c>
      <c r="E2306" s="1" t="str">
        <f t="shared" si="227"/>
        <v>21:0387</v>
      </c>
      <c r="F2306" t="s">
        <v>8951</v>
      </c>
      <c r="G2306" t="s">
        <v>8952</v>
      </c>
      <c r="I2306">
        <v>65.613416700000002</v>
      </c>
      <c r="J2306">
        <v>-87.108960699999997</v>
      </c>
      <c r="K2306" s="1" t="str">
        <f t="shared" si="233"/>
        <v>Till</v>
      </c>
      <c r="L2306" s="1" t="str">
        <f t="shared" si="231"/>
        <v>Grain Mount: 0.25 – 0.50 mm (carbon coated)</v>
      </c>
      <c r="M2306">
        <v>1</v>
      </c>
      <c r="AI2306">
        <v>35.106000000000002</v>
      </c>
      <c r="AJ2306">
        <v>30.51</v>
      </c>
      <c r="AK2306">
        <v>7.0000000000000001E-3</v>
      </c>
      <c r="AL2306">
        <v>34.497</v>
      </c>
      <c r="AM2306">
        <v>1E-3</v>
      </c>
      <c r="AN2306">
        <v>1E-3</v>
      </c>
      <c r="AO2306">
        <v>0.01</v>
      </c>
      <c r="AP2306">
        <v>7.0000000000000001E-3</v>
      </c>
    </row>
    <row r="2307" spans="1:42" x14ac:dyDescent="0.3">
      <c r="A2307" t="s">
        <v>8953</v>
      </c>
      <c r="B2307" t="s">
        <v>8954</v>
      </c>
      <c r="C2307" t="s">
        <v>8955</v>
      </c>
      <c r="D2307" s="1" t="str">
        <f t="shared" si="232"/>
        <v>21:1191</v>
      </c>
      <c r="E2307" s="1" t="str">
        <f t="shared" si="227"/>
        <v>21:0387</v>
      </c>
      <c r="F2307" t="s">
        <v>8951</v>
      </c>
      <c r="G2307" t="s">
        <v>8956</v>
      </c>
      <c r="I2307">
        <v>65.613416700000002</v>
      </c>
      <c r="J2307">
        <v>-87.108960699999997</v>
      </c>
      <c r="K2307" s="1" t="str">
        <f t="shared" si="233"/>
        <v>Till</v>
      </c>
      <c r="L2307" s="1" t="str">
        <f t="shared" si="231"/>
        <v>Grain Mount: 0.25 – 0.50 mm (carbon coated)</v>
      </c>
      <c r="M2307">
        <v>1</v>
      </c>
      <c r="AI2307">
        <v>34.770000000000003</v>
      </c>
      <c r="AJ2307">
        <v>30.457000000000001</v>
      </c>
      <c r="AK2307">
        <v>4.0000000000000001E-3</v>
      </c>
      <c r="AL2307">
        <v>34.799999999999997</v>
      </c>
      <c r="AM2307">
        <v>3.0000000000000001E-3</v>
      </c>
      <c r="AN2307">
        <v>0.01</v>
      </c>
      <c r="AO2307">
        <v>0.01</v>
      </c>
      <c r="AP2307">
        <v>1E-3</v>
      </c>
    </row>
    <row r="2308" spans="1:42" x14ac:dyDescent="0.3">
      <c r="A2308" t="s">
        <v>8957</v>
      </c>
      <c r="B2308" t="s">
        <v>8958</v>
      </c>
      <c r="C2308" t="s">
        <v>8959</v>
      </c>
      <c r="D2308" s="1" t="str">
        <f t="shared" si="232"/>
        <v>21:1191</v>
      </c>
      <c r="E2308" s="1" t="str">
        <f t="shared" si="227"/>
        <v>21:0387</v>
      </c>
      <c r="F2308" t="s">
        <v>8951</v>
      </c>
      <c r="G2308" t="s">
        <v>8960</v>
      </c>
      <c r="I2308">
        <v>65.613416700000002</v>
      </c>
      <c r="J2308">
        <v>-87.108960699999997</v>
      </c>
      <c r="K2308" s="1" t="str">
        <f t="shared" si="233"/>
        <v>Till</v>
      </c>
      <c r="L2308" s="1" t="str">
        <f t="shared" si="231"/>
        <v>Grain Mount: 0.25 – 0.50 mm (carbon coated)</v>
      </c>
      <c r="M2308">
        <v>1</v>
      </c>
      <c r="AI2308">
        <v>34.965000000000003</v>
      </c>
      <c r="AJ2308">
        <v>30.396000000000001</v>
      </c>
      <c r="AK2308">
        <v>1E-3</v>
      </c>
      <c r="AL2308">
        <v>34.335000000000001</v>
      </c>
      <c r="AM2308">
        <v>1E-3</v>
      </c>
      <c r="AN2308">
        <v>1.0999999999999999E-2</v>
      </c>
      <c r="AO2308">
        <v>1.0999999999999999E-2</v>
      </c>
      <c r="AP2308">
        <v>1E-3</v>
      </c>
    </row>
    <row r="2309" spans="1:42" x14ac:dyDescent="0.3">
      <c r="A2309" t="s">
        <v>8961</v>
      </c>
      <c r="B2309" t="s">
        <v>8962</v>
      </c>
      <c r="C2309" t="s">
        <v>8963</v>
      </c>
      <c r="D2309" s="1" t="str">
        <f t="shared" si="232"/>
        <v>21:1191</v>
      </c>
      <c r="E2309" s="1" t="str">
        <f t="shared" si="227"/>
        <v>21:0387</v>
      </c>
      <c r="F2309" t="s">
        <v>8951</v>
      </c>
      <c r="G2309" t="s">
        <v>8964</v>
      </c>
      <c r="I2309">
        <v>65.613416700000002</v>
      </c>
      <c r="J2309">
        <v>-87.108960699999997</v>
      </c>
      <c r="K2309" s="1" t="str">
        <f t="shared" si="233"/>
        <v>Till</v>
      </c>
      <c r="L2309" s="1" t="str">
        <f t="shared" si="231"/>
        <v>Grain Mount: 0.25 – 0.50 mm (carbon coated)</v>
      </c>
      <c r="M2309">
        <v>1</v>
      </c>
      <c r="AI2309">
        <v>35.01</v>
      </c>
      <c r="AJ2309">
        <v>30.396999999999998</v>
      </c>
      <c r="AK2309">
        <v>1E-3</v>
      </c>
      <c r="AL2309">
        <v>34.399000000000001</v>
      </c>
      <c r="AM2309">
        <v>2E-3</v>
      </c>
      <c r="AN2309">
        <v>5.2999999999999999E-2</v>
      </c>
      <c r="AO2309">
        <v>1.4E-2</v>
      </c>
      <c r="AP2309">
        <v>1.2999999999999999E-2</v>
      </c>
    </row>
    <row r="2310" spans="1:42" x14ac:dyDescent="0.3">
      <c r="A2310" t="s">
        <v>8965</v>
      </c>
      <c r="B2310" t="s">
        <v>8966</v>
      </c>
      <c r="C2310" t="s">
        <v>8967</v>
      </c>
      <c r="D2310" s="1" t="str">
        <f t="shared" si="232"/>
        <v>21:1191</v>
      </c>
      <c r="E2310" s="1" t="str">
        <f t="shared" si="227"/>
        <v>21:0387</v>
      </c>
      <c r="F2310" t="s">
        <v>8951</v>
      </c>
      <c r="G2310" t="s">
        <v>8968</v>
      </c>
      <c r="I2310">
        <v>65.613416700000002</v>
      </c>
      <c r="J2310">
        <v>-87.108960699999997</v>
      </c>
      <c r="K2310" s="1" t="str">
        <f t="shared" si="233"/>
        <v>Till</v>
      </c>
      <c r="L2310" s="1" t="str">
        <f t="shared" si="231"/>
        <v>Grain Mount: 0.25 – 0.50 mm (carbon coated)</v>
      </c>
      <c r="M2310">
        <v>1</v>
      </c>
      <c r="AI2310">
        <v>35.03</v>
      </c>
      <c r="AJ2310">
        <v>30.457000000000001</v>
      </c>
      <c r="AK2310">
        <v>4.0000000000000001E-3</v>
      </c>
      <c r="AL2310">
        <v>34.399000000000001</v>
      </c>
      <c r="AM2310">
        <v>1E-3</v>
      </c>
      <c r="AN2310">
        <v>6.0000000000000001E-3</v>
      </c>
      <c r="AO2310">
        <v>7.0000000000000001E-3</v>
      </c>
      <c r="AP2310">
        <v>4.0000000000000001E-3</v>
      </c>
    </row>
    <row r="2311" spans="1:42" x14ac:dyDescent="0.3">
      <c r="A2311" t="s">
        <v>8969</v>
      </c>
      <c r="B2311" t="s">
        <v>8970</v>
      </c>
      <c r="C2311" t="s">
        <v>8971</v>
      </c>
      <c r="D2311" s="1" t="str">
        <f t="shared" si="232"/>
        <v>21:1191</v>
      </c>
      <c r="E2311" s="1" t="str">
        <f t="shared" si="227"/>
        <v>21:0387</v>
      </c>
      <c r="F2311" t="s">
        <v>2132</v>
      </c>
      <c r="G2311" t="s">
        <v>8972</v>
      </c>
      <c r="I2311">
        <v>65.534718900000001</v>
      </c>
      <c r="J2311">
        <v>-87.328546700000004</v>
      </c>
      <c r="K2311" s="1" t="str">
        <f t="shared" si="233"/>
        <v>Till</v>
      </c>
      <c r="L2311" s="1" t="str">
        <f t="shared" si="231"/>
        <v>Grain Mount: 0.25 – 0.50 mm (carbon coated)</v>
      </c>
      <c r="M2311">
        <v>1</v>
      </c>
      <c r="AI2311">
        <v>35.052</v>
      </c>
      <c r="AJ2311">
        <v>30.416</v>
      </c>
      <c r="AK2311">
        <v>1E-3</v>
      </c>
      <c r="AL2311">
        <v>34.363999999999997</v>
      </c>
      <c r="AM2311">
        <v>1E-3</v>
      </c>
      <c r="AN2311">
        <v>1E-3</v>
      </c>
      <c r="AO2311">
        <v>8.0000000000000002E-3</v>
      </c>
      <c r="AP2311">
        <v>1E-3</v>
      </c>
    </row>
    <row r="2312" spans="1:42" x14ac:dyDescent="0.3">
      <c r="A2312" t="s">
        <v>8973</v>
      </c>
      <c r="B2312" t="s">
        <v>8974</v>
      </c>
      <c r="C2312" t="s">
        <v>8975</v>
      </c>
      <c r="D2312" s="1" t="str">
        <f t="shared" si="232"/>
        <v>21:1191</v>
      </c>
      <c r="E2312" s="1" t="str">
        <f t="shared" si="227"/>
        <v>21:0387</v>
      </c>
      <c r="F2312" t="s">
        <v>2132</v>
      </c>
      <c r="G2312" t="s">
        <v>8976</v>
      </c>
      <c r="I2312">
        <v>65.534718900000001</v>
      </c>
      <c r="J2312">
        <v>-87.328546700000004</v>
      </c>
      <c r="K2312" s="1" t="str">
        <f t="shared" si="233"/>
        <v>Till</v>
      </c>
      <c r="L2312" s="1" t="str">
        <f t="shared" si="231"/>
        <v>Grain Mount: 0.25 – 0.50 mm (carbon coated)</v>
      </c>
      <c r="M2312">
        <v>1</v>
      </c>
      <c r="AI2312">
        <v>35.046999999999997</v>
      </c>
      <c r="AJ2312">
        <v>30.427</v>
      </c>
      <c r="AK2312">
        <v>3.0000000000000001E-3</v>
      </c>
      <c r="AL2312">
        <v>34.381</v>
      </c>
      <c r="AM2312">
        <v>1E-3</v>
      </c>
      <c r="AN2312">
        <v>4.0000000000000001E-3</v>
      </c>
      <c r="AO2312">
        <v>1E-3</v>
      </c>
      <c r="AP2312">
        <v>1E-3</v>
      </c>
    </row>
    <row r="2313" spans="1:42" x14ac:dyDescent="0.3">
      <c r="A2313" t="s">
        <v>8977</v>
      </c>
      <c r="B2313" t="s">
        <v>8978</v>
      </c>
      <c r="C2313" t="s">
        <v>8979</v>
      </c>
      <c r="D2313" s="1" t="str">
        <f t="shared" si="232"/>
        <v>21:1191</v>
      </c>
      <c r="E2313" s="1" t="str">
        <f t="shared" si="227"/>
        <v>21:0387</v>
      </c>
      <c r="F2313" t="s">
        <v>2132</v>
      </c>
      <c r="G2313" t="s">
        <v>8980</v>
      </c>
      <c r="I2313">
        <v>65.534718900000001</v>
      </c>
      <c r="J2313">
        <v>-87.328546700000004</v>
      </c>
      <c r="K2313" s="1" t="str">
        <f t="shared" si="233"/>
        <v>Till</v>
      </c>
      <c r="L2313" s="1" t="str">
        <f t="shared" si="231"/>
        <v>Grain Mount: 0.25 – 0.50 mm (carbon coated)</v>
      </c>
      <c r="M2313">
        <v>1</v>
      </c>
      <c r="AI2313">
        <v>35.122</v>
      </c>
      <c r="AJ2313">
        <v>30.5</v>
      </c>
      <c r="AK2313">
        <v>4.0000000000000001E-3</v>
      </c>
      <c r="AL2313">
        <v>34.494999999999997</v>
      </c>
      <c r="AM2313">
        <v>1.4999999999999999E-2</v>
      </c>
      <c r="AN2313">
        <v>1E-3</v>
      </c>
      <c r="AO2313">
        <v>1E-3</v>
      </c>
      <c r="AP2313">
        <v>1E-3</v>
      </c>
    </row>
    <row r="2314" spans="1:42" x14ac:dyDescent="0.3">
      <c r="A2314" t="s">
        <v>8981</v>
      </c>
      <c r="B2314" t="s">
        <v>8982</v>
      </c>
      <c r="C2314" t="s">
        <v>8983</v>
      </c>
      <c r="D2314" s="1" t="str">
        <f t="shared" si="232"/>
        <v>21:1191</v>
      </c>
      <c r="E2314" s="1" t="str">
        <f t="shared" si="227"/>
        <v>21:0387</v>
      </c>
      <c r="F2314" t="s">
        <v>2132</v>
      </c>
      <c r="G2314" t="s">
        <v>8984</v>
      </c>
      <c r="I2314">
        <v>65.534718900000001</v>
      </c>
      <c r="J2314">
        <v>-87.328546700000004</v>
      </c>
      <c r="K2314" s="1" t="str">
        <f t="shared" si="233"/>
        <v>Till</v>
      </c>
      <c r="L2314" s="1" t="str">
        <f t="shared" si="231"/>
        <v>Grain Mount: 0.25 – 0.50 mm (carbon coated)</v>
      </c>
      <c r="M2314">
        <v>1</v>
      </c>
      <c r="AI2314">
        <v>34.988999999999997</v>
      </c>
      <c r="AJ2314">
        <v>30.558</v>
      </c>
      <c r="AK2314">
        <v>3.0000000000000001E-3</v>
      </c>
      <c r="AL2314">
        <v>34.267000000000003</v>
      </c>
      <c r="AM2314">
        <v>1E-3</v>
      </c>
      <c r="AN2314">
        <v>1.6E-2</v>
      </c>
      <c r="AO2314">
        <v>0.02</v>
      </c>
      <c r="AP2314">
        <v>5.0000000000000001E-3</v>
      </c>
    </row>
    <row r="2315" spans="1:42" x14ac:dyDescent="0.3">
      <c r="A2315" t="s">
        <v>8985</v>
      </c>
      <c r="B2315" t="s">
        <v>8986</v>
      </c>
      <c r="C2315" t="s">
        <v>8987</v>
      </c>
      <c r="D2315" s="1" t="str">
        <f t="shared" si="232"/>
        <v>21:1191</v>
      </c>
      <c r="E2315" s="1" t="str">
        <f t="shared" si="227"/>
        <v>21:0387</v>
      </c>
      <c r="F2315" t="s">
        <v>2132</v>
      </c>
      <c r="G2315" t="s">
        <v>8988</v>
      </c>
      <c r="I2315">
        <v>65.534718900000001</v>
      </c>
      <c r="J2315">
        <v>-87.328546700000004</v>
      </c>
      <c r="K2315" s="1" t="str">
        <f t="shared" si="233"/>
        <v>Till</v>
      </c>
      <c r="L2315" s="1" t="str">
        <f t="shared" si="231"/>
        <v>Grain Mount: 0.25 – 0.50 mm (carbon coated)</v>
      </c>
      <c r="M2315">
        <v>1</v>
      </c>
      <c r="AI2315">
        <v>35.042000000000002</v>
      </c>
      <c r="AJ2315">
        <v>30.314</v>
      </c>
      <c r="AK2315">
        <v>1E-3</v>
      </c>
      <c r="AL2315">
        <v>34.551000000000002</v>
      </c>
      <c r="AM2315">
        <v>1E-3</v>
      </c>
      <c r="AN2315">
        <v>1E-3</v>
      </c>
      <c r="AO2315">
        <v>2.4E-2</v>
      </c>
      <c r="AP2315">
        <v>6.0000000000000001E-3</v>
      </c>
    </row>
    <row r="2316" spans="1:42" x14ac:dyDescent="0.3">
      <c r="A2316" t="s">
        <v>8989</v>
      </c>
      <c r="B2316" t="s">
        <v>8990</v>
      </c>
      <c r="C2316" t="s">
        <v>8991</v>
      </c>
      <c r="D2316" s="1" t="str">
        <f t="shared" si="232"/>
        <v>21:1191</v>
      </c>
      <c r="E2316" s="1" t="str">
        <f t="shared" si="227"/>
        <v>21:0387</v>
      </c>
      <c r="F2316" t="s">
        <v>2132</v>
      </c>
      <c r="G2316" t="s">
        <v>8992</v>
      </c>
      <c r="I2316">
        <v>65.534718900000001</v>
      </c>
      <c r="J2316">
        <v>-87.328546700000004</v>
      </c>
      <c r="K2316" s="1" t="str">
        <f t="shared" si="233"/>
        <v>Till</v>
      </c>
      <c r="L2316" s="1" t="str">
        <f t="shared" si="231"/>
        <v>Grain Mount: 0.25 – 0.50 mm (carbon coated)</v>
      </c>
      <c r="M2316">
        <v>1</v>
      </c>
      <c r="AI2316">
        <v>34.945</v>
      </c>
      <c r="AJ2316">
        <v>30.423999999999999</v>
      </c>
      <c r="AK2316">
        <v>1E-3</v>
      </c>
      <c r="AL2316">
        <v>34.344000000000001</v>
      </c>
      <c r="AM2316">
        <v>1E-3</v>
      </c>
      <c r="AN2316">
        <v>2.1000000000000001E-2</v>
      </c>
      <c r="AO2316">
        <v>2.5999999999999999E-2</v>
      </c>
      <c r="AP2316">
        <v>8.9999999999999993E-3</v>
      </c>
    </row>
    <row r="2317" spans="1:42" x14ac:dyDescent="0.3">
      <c r="A2317" t="s">
        <v>8993</v>
      </c>
      <c r="B2317" t="s">
        <v>8994</v>
      </c>
      <c r="C2317" t="s">
        <v>8995</v>
      </c>
      <c r="D2317" s="1" t="str">
        <f t="shared" si="232"/>
        <v>21:1191</v>
      </c>
      <c r="E2317" s="1" t="str">
        <f t="shared" ref="E2317:E2380" si="234">HYPERLINK("http://geochem.nrcan.gc.ca/cdogs/content/svy/svy210387_e.htm", "21:0387")</f>
        <v>21:0387</v>
      </c>
      <c r="F2317" t="s">
        <v>2132</v>
      </c>
      <c r="G2317" t="s">
        <v>8996</v>
      </c>
      <c r="I2317">
        <v>65.534718900000001</v>
      </c>
      <c r="J2317">
        <v>-87.328546700000004</v>
      </c>
      <c r="K2317" s="1" t="str">
        <f t="shared" si="233"/>
        <v>Till</v>
      </c>
      <c r="L2317" s="1" t="str">
        <f t="shared" si="231"/>
        <v>Grain Mount: 0.25 – 0.50 mm (carbon coated)</v>
      </c>
      <c r="M2317">
        <v>1</v>
      </c>
      <c r="AI2317">
        <v>35.142000000000003</v>
      </c>
      <c r="AJ2317">
        <v>30.561</v>
      </c>
      <c r="AK2317">
        <v>1E-3</v>
      </c>
      <c r="AL2317">
        <v>34.478000000000002</v>
      </c>
      <c r="AM2317">
        <v>8.0000000000000002E-3</v>
      </c>
      <c r="AN2317">
        <v>7.0000000000000001E-3</v>
      </c>
      <c r="AO2317">
        <v>5.0000000000000001E-3</v>
      </c>
      <c r="AP2317">
        <v>1E-3</v>
      </c>
    </row>
    <row r="2318" spans="1:42" x14ac:dyDescent="0.3">
      <c r="A2318" t="s">
        <v>8997</v>
      </c>
      <c r="B2318" t="s">
        <v>8998</v>
      </c>
      <c r="C2318" t="s">
        <v>8999</v>
      </c>
      <c r="D2318" s="1" t="str">
        <f t="shared" si="232"/>
        <v>21:1191</v>
      </c>
      <c r="E2318" s="1" t="str">
        <f t="shared" si="234"/>
        <v>21:0387</v>
      </c>
      <c r="F2318" t="s">
        <v>2132</v>
      </c>
      <c r="G2318" t="s">
        <v>9000</v>
      </c>
      <c r="I2318">
        <v>65.534718900000001</v>
      </c>
      <c r="J2318">
        <v>-87.328546700000004</v>
      </c>
      <c r="K2318" s="1" t="str">
        <f t="shared" si="233"/>
        <v>Till</v>
      </c>
      <c r="L2318" s="1" t="str">
        <f t="shared" si="231"/>
        <v>Grain Mount: 0.25 – 0.50 mm (carbon coated)</v>
      </c>
      <c r="M2318">
        <v>1</v>
      </c>
      <c r="AI2318">
        <v>34.968000000000004</v>
      </c>
      <c r="AJ2318">
        <v>30.401</v>
      </c>
      <c r="AK2318">
        <v>3.0000000000000001E-3</v>
      </c>
      <c r="AL2318">
        <v>34.402000000000001</v>
      </c>
      <c r="AM2318">
        <v>1.4999999999999999E-2</v>
      </c>
      <c r="AN2318">
        <v>8.0000000000000002E-3</v>
      </c>
      <c r="AO2318">
        <v>1.4E-2</v>
      </c>
      <c r="AP2318">
        <v>1E-3</v>
      </c>
    </row>
    <row r="2319" spans="1:42" x14ac:dyDescent="0.3">
      <c r="A2319" t="s">
        <v>9001</v>
      </c>
      <c r="B2319" t="s">
        <v>9002</v>
      </c>
      <c r="C2319" t="s">
        <v>9003</v>
      </c>
      <c r="D2319" s="1" t="str">
        <f t="shared" si="232"/>
        <v>21:1191</v>
      </c>
      <c r="E2319" s="1" t="str">
        <f t="shared" si="234"/>
        <v>21:0387</v>
      </c>
      <c r="F2319" t="s">
        <v>2132</v>
      </c>
      <c r="G2319" t="s">
        <v>9004</v>
      </c>
      <c r="I2319">
        <v>65.534718900000001</v>
      </c>
      <c r="J2319">
        <v>-87.328546700000004</v>
      </c>
      <c r="K2319" s="1" t="str">
        <f t="shared" si="233"/>
        <v>Till</v>
      </c>
      <c r="L2319" s="1" t="str">
        <f t="shared" si="231"/>
        <v>Grain Mount: 0.25 – 0.50 mm (carbon coated)</v>
      </c>
      <c r="M2319">
        <v>1</v>
      </c>
      <c r="AI2319">
        <v>34.886000000000003</v>
      </c>
      <c r="AJ2319">
        <v>30.332000000000001</v>
      </c>
      <c r="AK2319">
        <v>1.2E-2</v>
      </c>
      <c r="AL2319">
        <v>34.298999999999999</v>
      </c>
      <c r="AM2319">
        <v>1E-3</v>
      </c>
      <c r="AN2319">
        <v>4.0000000000000001E-3</v>
      </c>
      <c r="AO2319">
        <v>2.8000000000000001E-2</v>
      </c>
      <c r="AP2319">
        <v>7.0000000000000001E-3</v>
      </c>
    </row>
    <row r="2320" spans="1:42" x14ac:dyDescent="0.3">
      <c r="A2320" t="s">
        <v>9005</v>
      </c>
      <c r="B2320" t="s">
        <v>9006</v>
      </c>
      <c r="C2320" t="s">
        <v>9007</v>
      </c>
      <c r="D2320" s="1" t="str">
        <f t="shared" si="232"/>
        <v>21:1191</v>
      </c>
      <c r="E2320" s="1" t="str">
        <f t="shared" si="234"/>
        <v>21:0387</v>
      </c>
      <c r="F2320" t="s">
        <v>2132</v>
      </c>
      <c r="G2320" t="s">
        <v>9008</v>
      </c>
      <c r="I2320">
        <v>65.534718900000001</v>
      </c>
      <c r="J2320">
        <v>-87.328546700000004</v>
      </c>
      <c r="K2320" s="1" t="str">
        <f t="shared" si="233"/>
        <v>Till</v>
      </c>
      <c r="L2320" s="1" t="str">
        <f t="shared" si="231"/>
        <v>Grain Mount: 0.25 – 0.50 mm (carbon coated)</v>
      </c>
      <c r="M2320">
        <v>1</v>
      </c>
      <c r="AI2320">
        <v>34.984999999999999</v>
      </c>
      <c r="AJ2320">
        <v>30.411999999999999</v>
      </c>
      <c r="AK2320">
        <v>1E-3</v>
      </c>
      <c r="AL2320">
        <v>34.430999999999997</v>
      </c>
      <c r="AM2320">
        <v>7.0000000000000001E-3</v>
      </c>
      <c r="AN2320">
        <v>4.0000000000000001E-3</v>
      </c>
      <c r="AO2320">
        <v>3.3000000000000002E-2</v>
      </c>
      <c r="AP2320">
        <v>1E-3</v>
      </c>
    </row>
    <row r="2321" spans="1:42" x14ac:dyDescent="0.3">
      <c r="A2321" t="s">
        <v>9009</v>
      </c>
      <c r="B2321" t="s">
        <v>9010</v>
      </c>
      <c r="C2321" t="s">
        <v>9011</v>
      </c>
      <c r="D2321" s="1" t="str">
        <f t="shared" si="232"/>
        <v>21:1191</v>
      </c>
      <c r="E2321" s="1" t="str">
        <f t="shared" si="234"/>
        <v>21:0387</v>
      </c>
      <c r="F2321" t="s">
        <v>2132</v>
      </c>
      <c r="G2321" t="s">
        <v>9012</v>
      </c>
      <c r="I2321">
        <v>65.534718900000001</v>
      </c>
      <c r="J2321">
        <v>-87.328546700000004</v>
      </c>
      <c r="K2321" s="1" t="str">
        <f t="shared" si="233"/>
        <v>Till</v>
      </c>
      <c r="L2321" s="1" t="str">
        <f t="shared" si="231"/>
        <v>Grain Mount: 0.25 – 0.50 mm (carbon coated)</v>
      </c>
      <c r="M2321">
        <v>1</v>
      </c>
      <c r="AI2321">
        <v>34.97</v>
      </c>
      <c r="AJ2321">
        <v>30.35</v>
      </c>
      <c r="AK2321">
        <v>3.0000000000000001E-3</v>
      </c>
      <c r="AL2321">
        <v>34.365000000000002</v>
      </c>
      <c r="AM2321">
        <v>1E-3</v>
      </c>
      <c r="AN2321">
        <v>1.6E-2</v>
      </c>
      <c r="AO2321">
        <v>3.0000000000000001E-3</v>
      </c>
      <c r="AP2321">
        <v>1E-3</v>
      </c>
    </row>
    <row r="2322" spans="1:42" x14ac:dyDescent="0.3">
      <c r="A2322" t="s">
        <v>9013</v>
      </c>
      <c r="B2322" t="s">
        <v>9014</v>
      </c>
      <c r="C2322" t="s">
        <v>9015</v>
      </c>
      <c r="D2322" s="1" t="str">
        <f t="shared" si="232"/>
        <v>21:1191</v>
      </c>
      <c r="E2322" s="1" t="str">
        <f t="shared" si="234"/>
        <v>21:0387</v>
      </c>
      <c r="F2322" t="s">
        <v>2132</v>
      </c>
      <c r="G2322" t="s">
        <v>9016</v>
      </c>
      <c r="I2322">
        <v>65.534718900000001</v>
      </c>
      <c r="J2322">
        <v>-87.328546700000004</v>
      </c>
      <c r="K2322" s="1" t="str">
        <f t="shared" si="233"/>
        <v>Till</v>
      </c>
      <c r="L2322" s="1" t="str">
        <f t="shared" si="231"/>
        <v>Grain Mount: 0.25 – 0.50 mm (carbon coated)</v>
      </c>
      <c r="M2322">
        <v>1</v>
      </c>
      <c r="AI2322">
        <v>34.881999999999998</v>
      </c>
      <c r="AJ2322">
        <v>30.527000000000001</v>
      </c>
      <c r="AK2322">
        <v>5.0000000000000001E-3</v>
      </c>
      <c r="AL2322">
        <v>34.421999999999997</v>
      </c>
      <c r="AM2322">
        <v>1.0999999999999999E-2</v>
      </c>
      <c r="AN2322">
        <v>1E-3</v>
      </c>
      <c r="AO2322">
        <v>1.9E-2</v>
      </c>
      <c r="AP2322">
        <v>4.0000000000000001E-3</v>
      </c>
    </row>
    <row r="2323" spans="1:42" x14ac:dyDescent="0.3">
      <c r="A2323" t="s">
        <v>9017</v>
      </c>
      <c r="B2323" t="s">
        <v>9018</v>
      </c>
      <c r="C2323" t="s">
        <v>9019</v>
      </c>
      <c r="D2323" s="1" t="str">
        <f t="shared" si="232"/>
        <v>21:1191</v>
      </c>
      <c r="E2323" s="1" t="str">
        <f t="shared" si="234"/>
        <v>21:0387</v>
      </c>
      <c r="F2323" t="s">
        <v>2132</v>
      </c>
      <c r="G2323" t="s">
        <v>9020</v>
      </c>
      <c r="I2323">
        <v>65.534718900000001</v>
      </c>
      <c r="J2323">
        <v>-87.328546700000004</v>
      </c>
      <c r="K2323" s="1" t="str">
        <f t="shared" si="233"/>
        <v>Till</v>
      </c>
      <c r="L2323" s="1" t="str">
        <f t="shared" si="231"/>
        <v>Grain Mount: 0.25 – 0.50 mm (carbon coated)</v>
      </c>
      <c r="M2323">
        <v>1</v>
      </c>
      <c r="AI2323">
        <v>34.981000000000002</v>
      </c>
      <c r="AJ2323">
        <v>30.597999999999999</v>
      </c>
      <c r="AK2323">
        <v>5.0000000000000001E-3</v>
      </c>
      <c r="AL2323">
        <v>34.387999999999998</v>
      </c>
      <c r="AM2323">
        <v>1E-3</v>
      </c>
      <c r="AN2323">
        <v>1.4E-2</v>
      </c>
      <c r="AO2323">
        <v>1E-3</v>
      </c>
      <c r="AP2323">
        <v>6.0000000000000001E-3</v>
      </c>
    </row>
    <row r="2324" spans="1:42" x14ac:dyDescent="0.3">
      <c r="A2324" t="s">
        <v>9021</v>
      </c>
      <c r="B2324" t="s">
        <v>9022</v>
      </c>
      <c r="C2324" t="s">
        <v>9023</v>
      </c>
      <c r="D2324" s="1" t="str">
        <f t="shared" si="232"/>
        <v>21:1191</v>
      </c>
      <c r="E2324" s="1" t="str">
        <f t="shared" si="234"/>
        <v>21:0387</v>
      </c>
      <c r="F2324" t="s">
        <v>2132</v>
      </c>
      <c r="G2324" t="s">
        <v>9024</v>
      </c>
      <c r="I2324">
        <v>65.534718900000001</v>
      </c>
      <c r="J2324">
        <v>-87.328546700000004</v>
      </c>
      <c r="K2324" s="1" t="str">
        <f t="shared" ref="K2324:K2341" si="235">HYPERLINK("http://geochem.nrcan.gc.ca/cdogs/content/kwd/kwd020044_e.htm", "Till")</f>
        <v>Till</v>
      </c>
      <c r="L2324" s="1" t="str">
        <f t="shared" si="231"/>
        <v>Grain Mount: 0.25 – 0.50 mm (carbon coated)</v>
      </c>
      <c r="M2324">
        <v>1</v>
      </c>
      <c r="AI2324">
        <v>35.014000000000003</v>
      </c>
      <c r="AJ2324">
        <v>30.478000000000002</v>
      </c>
      <c r="AK2324">
        <v>1E-3</v>
      </c>
      <c r="AL2324">
        <v>34.404000000000003</v>
      </c>
      <c r="AM2324">
        <v>1E-3</v>
      </c>
      <c r="AN2324">
        <v>1.7000000000000001E-2</v>
      </c>
      <c r="AO2324">
        <v>2.5999999999999999E-2</v>
      </c>
      <c r="AP2324">
        <v>1E-3</v>
      </c>
    </row>
    <row r="2325" spans="1:42" x14ac:dyDescent="0.3">
      <c r="A2325" t="s">
        <v>9025</v>
      </c>
      <c r="B2325" t="s">
        <v>9026</v>
      </c>
      <c r="C2325" t="s">
        <v>9027</v>
      </c>
      <c r="D2325" s="1" t="str">
        <f t="shared" si="232"/>
        <v>21:1191</v>
      </c>
      <c r="E2325" s="1" t="str">
        <f t="shared" si="234"/>
        <v>21:0387</v>
      </c>
      <c r="F2325" t="s">
        <v>2137</v>
      </c>
      <c r="G2325" t="s">
        <v>9028</v>
      </c>
      <c r="I2325">
        <v>66.741975999999994</v>
      </c>
      <c r="J2325">
        <v>-89.879898299999994</v>
      </c>
      <c r="K2325" s="1" t="str">
        <f t="shared" si="235"/>
        <v>Till</v>
      </c>
      <c r="L2325" s="1" t="str">
        <f t="shared" si="231"/>
        <v>Grain Mount: 0.25 – 0.50 mm (carbon coated)</v>
      </c>
      <c r="M2325">
        <v>1</v>
      </c>
      <c r="AI2325">
        <v>35.017000000000003</v>
      </c>
      <c r="AJ2325">
        <v>30.395</v>
      </c>
      <c r="AK2325">
        <v>1E-3</v>
      </c>
      <c r="AL2325">
        <v>34.375</v>
      </c>
      <c r="AM2325">
        <v>1E-3</v>
      </c>
      <c r="AN2325">
        <v>4.4999999999999998E-2</v>
      </c>
      <c r="AO2325">
        <v>0.03</v>
      </c>
      <c r="AP2325">
        <v>3.0000000000000001E-3</v>
      </c>
    </row>
    <row r="2326" spans="1:42" x14ac:dyDescent="0.3">
      <c r="A2326" t="s">
        <v>9029</v>
      </c>
      <c r="B2326" t="s">
        <v>9030</v>
      </c>
      <c r="C2326" t="s">
        <v>9031</v>
      </c>
      <c r="D2326" s="1" t="str">
        <f t="shared" si="232"/>
        <v>21:1191</v>
      </c>
      <c r="E2326" s="1" t="str">
        <f t="shared" si="234"/>
        <v>21:0387</v>
      </c>
      <c r="F2326" t="s">
        <v>2146</v>
      </c>
      <c r="G2326" t="s">
        <v>9032</v>
      </c>
      <c r="I2326">
        <v>65.418421800000004</v>
      </c>
      <c r="J2326">
        <v>-87.937709299999995</v>
      </c>
      <c r="K2326" s="1" t="str">
        <f t="shared" si="235"/>
        <v>Till</v>
      </c>
      <c r="L2326" s="1" t="str">
        <f t="shared" si="231"/>
        <v>Grain Mount: 0.25 – 0.50 mm (carbon coated)</v>
      </c>
      <c r="M2326">
        <v>1</v>
      </c>
      <c r="AI2326">
        <v>34.859000000000002</v>
      </c>
      <c r="AJ2326">
        <v>30.574000000000002</v>
      </c>
      <c r="AK2326">
        <v>7.0000000000000001E-3</v>
      </c>
      <c r="AL2326">
        <v>34.39</v>
      </c>
      <c r="AM2326">
        <v>2.5000000000000001E-2</v>
      </c>
      <c r="AN2326">
        <v>1E-3</v>
      </c>
      <c r="AO2326">
        <v>0.04</v>
      </c>
      <c r="AP2326">
        <v>2E-3</v>
      </c>
    </row>
    <row r="2327" spans="1:42" x14ac:dyDescent="0.3">
      <c r="A2327" t="s">
        <v>9033</v>
      </c>
      <c r="B2327" t="s">
        <v>9034</v>
      </c>
      <c r="C2327" t="s">
        <v>9035</v>
      </c>
      <c r="D2327" s="1" t="str">
        <f t="shared" si="232"/>
        <v>21:1191</v>
      </c>
      <c r="E2327" s="1" t="str">
        <f t="shared" si="234"/>
        <v>21:0387</v>
      </c>
      <c r="F2327" t="s">
        <v>2226</v>
      </c>
      <c r="G2327" t="s">
        <v>9036</v>
      </c>
      <c r="I2327">
        <v>66.043703300000004</v>
      </c>
      <c r="J2327">
        <v>-86.741587499999994</v>
      </c>
      <c r="K2327" s="1" t="str">
        <f t="shared" si="235"/>
        <v>Till</v>
      </c>
      <c r="L2327" s="1" t="str">
        <f t="shared" si="231"/>
        <v>Grain Mount: 0.25 – 0.50 mm (carbon coated)</v>
      </c>
      <c r="M2327">
        <v>1</v>
      </c>
      <c r="AI2327">
        <v>34.898000000000003</v>
      </c>
      <c r="AJ2327">
        <v>30.600999999999999</v>
      </c>
      <c r="AK2327">
        <v>8.0000000000000002E-3</v>
      </c>
      <c r="AL2327">
        <v>34.561</v>
      </c>
      <c r="AM2327">
        <v>1E-3</v>
      </c>
      <c r="AN2327">
        <v>1E-3</v>
      </c>
      <c r="AO2327">
        <v>1.9E-2</v>
      </c>
      <c r="AP2327">
        <v>6.0000000000000001E-3</v>
      </c>
    </row>
    <row r="2328" spans="1:42" x14ac:dyDescent="0.3">
      <c r="A2328" t="s">
        <v>9037</v>
      </c>
      <c r="B2328" t="s">
        <v>9038</v>
      </c>
      <c r="C2328" t="s">
        <v>9039</v>
      </c>
      <c r="D2328" s="1" t="str">
        <f t="shared" si="232"/>
        <v>21:1191</v>
      </c>
      <c r="E2328" s="1" t="str">
        <f t="shared" si="234"/>
        <v>21:0387</v>
      </c>
      <c r="F2328" t="s">
        <v>2226</v>
      </c>
      <c r="G2328" t="s">
        <v>9040</v>
      </c>
      <c r="I2328">
        <v>66.043703300000004</v>
      </c>
      <c r="J2328">
        <v>-86.741587499999994</v>
      </c>
      <c r="K2328" s="1" t="str">
        <f t="shared" si="235"/>
        <v>Till</v>
      </c>
      <c r="L2328" s="1" t="str">
        <f>HYPERLINK("http://geochem.nrcan.gc.ca/cdogs/content/kwd/kwd080108_e.htm", "Grain Mount: 0.50 – 1.00 mm (carbon coated)")</f>
        <v>Grain Mount: 0.50 – 1.00 mm (carbon coated)</v>
      </c>
      <c r="M2328">
        <v>1</v>
      </c>
      <c r="AI2328">
        <v>34.963999999999999</v>
      </c>
      <c r="AJ2328">
        <v>30.361999999999998</v>
      </c>
      <c r="AK2328">
        <v>1E-3</v>
      </c>
      <c r="AL2328">
        <v>34.405999999999999</v>
      </c>
      <c r="AM2328">
        <v>1E-3</v>
      </c>
      <c r="AN2328">
        <v>3.5000000000000003E-2</v>
      </c>
      <c r="AO2328">
        <v>6.0999999999999999E-2</v>
      </c>
      <c r="AP2328">
        <v>5.0000000000000001E-3</v>
      </c>
    </row>
    <row r="2329" spans="1:42" x14ac:dyDescent="0.3">
      <c r="A2329" t="s">
        <v>9041</v>
      </c>
      <c r="B2329" t="s">
        <v>9042</v>
      </c>
      <c r="C2329" t="s">
        <v>9043</v>
      </c>
      <c r="D2329" s="1" t="str">
        <f t="shared" si="232"/>
        <v>21:1191</v>
      </c>
      <c r="E2329" s="1" t="str">
        <f t="shared" si="234"/>
        <v>21:0387</v>
      </c>
      <c r="F2329" t="s">
        <v>9044</v>
      </c>
      <c r="G2329" t="s">
        <v>9045</v>
      </c>
      <c r="I2329">
        <v>66.132195999999993</v>
      </c>
      <c r="J2329">
        <v>-91.167316799999995</v>
      </c>
      <c r="K2329" s="1" t="str">
        <f t="shared" si="235"/>
        <v>Till</v>
      </c>
      <c r="L2329" s="1" t="str">
        <f t="shared" ref="L2329:L2362" si="236">HYPERLINK("http://geochem.nrcan.gc.ca/cdogs/content/kwd/kwd080107_e.htm", "Grain Mount: 0.25 – 0.50 mm (carbon coated)")</f>
        <v>Grain Mount: 0.25 – 0.50 mm (carbon coated)</v>
      </c>
      <c r="M2329">
        <v>1</v>
      </c>
      <c r="AI2329">
        <v>35.567</v>
      </c>
      <c r="AJ2329">
        <v>30.706</v>
      </c>
      <c r="AK2329">
        <v>1.2E-2</v>
      </c>
      <c r="AL2329">
        <v>34.536000000000001</v>
      </c>
      <c r="AM2329">
        <v>6.0000000000000001E-3</v>
      </c>
      <c r="AN2329">
        <v>1E-3</v>
      </c>
      <c r="AO2329">
        <v>2.1000000000000001E-2</v>
      </c>
      <c r="AP2329">
        <v>2E-3</v>
      </c>
    </row>
    <row r="2330" spans="1:42" x14ac:dyDescent="0.3">
      <c r="A2330" t="s">
        <v>9046</v>
      </c>
      <c r="B2330" t="s">
        <v>9047</v>
      </c>
      <c r="C2330" t="s">
        <v>9048</v>
      </c>
      <c r="D2330" s="1" t="str">
        <f t="shared" si="232"/>
        <v>21:1191</v>
      </c>
      <c r="E2330" s="1" t="str">
        <f t="shared" si="234"/>
        <v>21:0387</v>
      </c>
      <c r="F2330" t="s">
        <v>9044</v>
      </c>
      <c r="G2330" t="s">
        <v>9049</v>
      </c>
      <c r="I2330">
        <v>66.132195999999993</v>
      </c>
      <c r="J2330">
        <v>-91.167316799999995</v>
      </c>
      <c r="K2330" s="1" t="str">
        <f t="shared" si="235"/>
        <v>Till</v>
      </c>
      <c r="L2330" s="1" t="str">
        <f t="shared" si="236"/>
        <v>Grain Mount: 0.25 – 0.50 mm (carbon coated)</v>
      </c>
      <c r="M2330">
        <v>1</v>
      </c>
      <c r="AI2330">
        <v>35.042000000000002</v>
      </c>
      <c r="AJ2330">
        <v>30.45</v>
      </c>
      <c r="AK2330">
        <v>5.0000000000000001E-3</v>
      </c>
      <c r="AL2330">
        <v>34.566000000000003</v>
      </c>
      <c r="AM2330">
        <v>1E-3</v>
      </c>
      <c r="AN2330">
        <v>4.2999999999999997E-2</v>
      </c>
      <c r="AO2330">
        <v>0.03</v>
      </c>
      <c r="AP2330">
        <v>1E-3</v>
      </c>
    </row>
    <row r="2331" spans="1:42" x14ac:dyDescent="0.3">
      <c r="A2331" t="s">
        <v>9050</v>
      </c>
      <c r="B2331" t="s">
        <v>9051</v>
      </c>
      <c r="C2331" t="s">
        <v>9052</v>
      </c>
      <c r="D2331" s="1" t="str">
        <f t="shared" si="232"/>
        <v>21:1191</v>
      </c>
      <c r="E2331" s="1" t="str">
        <f t="shared" si="234"/>
        <v>21:0387</v>
      </c>
      <c r="F2331" t="s">
        <v>9044</v>
      </c>
      <c r="G2331" t="s">
        <v>9053</v>
      </c>
      <c r="I2331">
        <v>66.132195999999993</v>
      </c>
      <c r="J2331">
        <v>-91.167316799999995</v>
      </c>
      <c r="K2331" s="1" t="str">
        <f t="shared" si="235"/>
        <v>Till</v>
      </c>
      <c r="L2331" s="1" t="str">
        <f t="shared" si="236"/>
        <v>Grain Mount: 0.25 – 0.50 mm (carbon coated)</v>
      </c>
      <c r="M2331">
        <v>1</v>
      </c>
      <c r="AI2331">
        <v>35.375999999999998</v>
      </c>
      <c r="AJ2331">
        <v>30.635999999999999</v>
      </c>
      <c r="AK2331">
        <v>1E-3</v>
      </c>
      <c r="AL2331">
        <v>34.439</v>
      </c>
      <c r="AM2331">
        <v>1.4999999999999999E-2</v>
      </c>
      <c r="AN2331">
        <v>1E-3</v>
      </c>
      <c r="AO2331">
        <v>3.6999999999999998E-2</v>
      </c>
      <c r="AP2331">
        <v>1E-3</v>
      </c>
    </row>
    <row r="2332" spans="1:42" x14ac:dyDescent="0.3">
      <c r="A2332" t="s">
        <v>9054</v>
      </c>
      <c r="B2332" t="s">
        <v>9055</v>
      </c>
      <c r="C2332" t="s">
        <v>9056</v>
      </c>
      <c r="D2332" s="1" t="str">
        <f t="shared" si="232"/>
        <v>21:1191</v>
      </c>
      <c r="E2332" s="1" t="str">
        <f t="shared" si="234"/>
        <v>21:0387</v>
      </c>
      <c r="F2332" t="s">
        <v>9044</v>
      </c>
      <c r="G2332" t="s">
        <v>9057</v>
      </c>
      <c r="I2332">
        <v>66.132195999999993</v>
      </c>
      <c r="J2332">
        <v>-91.167316799999995</v>
      </c>
      <c r="K2332" s="1" t="str">
        <f t="shared" si="235"/>
        <v>Till</v>
      </c>
      <c r="L2332" s="1" t="str">
        <f t="shared" si="236"/>
        <v>Grain Mount: 0.25 – 0.50 mm (carbon coated)</v>
      </c>
      <c r="M2332">
        <v>1</v>
      </c>
      <c r="AI2332">
        <v>34.83</v>
      </c>
      <c r="AJ2332">
        <v>30.387</v>
      </c>
      <c r="AK2332">
        <v>1E-3</v>
      </c>
      <c r="AL2332">
        <v>34.396999999999998</v>
      </c>
      <c r="AM2332">
        <v>1E-3</v>
      </c>
      <c r="AN2332">
        <v>1.2E-2</v>
      </c>
      <c r="AO2332">
        <v>1E-3</v>
      </c>
      <c r="AP2332">
        <v>1E-3</v>
      </c>
    </row>
    <row r="2333" spans="1:42" x14ac:dyDescent="0.3">
      <c r="A2333" t="s">
        <v>9058</v>
      </c>
      <c r="B2333" t="s">
        <v>9059</v>
      </c>
      <c r="C2333" t="s">
        <v>9060</v>
      </c>
      <c r="D2333" s="1" t="str">
        <f t="shared" si="232"/>
        <v>21:1191</v>
      </c>
      <c r="E2333" s="1" t="str">
        <f t="shared" si="234"/>
        <v>21:0387</v>
      </c>
      <c r="F2333" t="s">
        <v>9044</v>
      </c>
      <c r="G2333" t="s">
        <v>9061</v>
      </c>
      <c r="I2333">
        <v>66.132195999999993</v>
      </c>
      <c r="J2333">
        <v>-91.167316799999995</v>
      </c>
      <c r="K2333" s="1" t="str">
        <f t="shared" si="235"/>
        <v>Till</v>
      </c>
      <c r="L2333" s="1" t="str">
        <f t="shared" si="236"/>
        <v>Grain Mount: 0.25 – 0.50 mm (carbon coated)</v>
      </c>
      <c r="M2333">
        <v>1</v>
      </c>
      <c r="AI2333">
        <v>34.999000000000002</v>
      </c>
      <c r="AJ2333">
        <v>30.472000000000001</v>
      </c>
      <c r="AK2333">
        <v>4.0000000000000001E-3</v>
      </c>
      <c r="AL2333">
        <v>34.81</v>
      </c>
      <c r="AM2333">
        <v>1E-3</v>
      </c>
      <c r="AN2333">
        <v>1.4E-2</v>
      </c>
      <c r="AO2333">
        <v>2.1999999999999999E-2</v>
      </c>
      <c r="AP2333">
        <v>6.0000000000000001E-3</v>
      </c>
    </row>
    <row r="2334" spans="1:42" x14ac:dyDescent="0.3">
      <c r="A2334" t="s">
        <v>9062</v>
      </c>
      <c r="B2334" t="s">
        <v>9063</v>
      </c>
      <c r="C2334" t="s">
        <v>9064</v>
      </c>
      <c r="D2334" s="1" t="str">
        <f t="shared" si="232"/>
        <v>21:1191</v>
      </c>
      <c r="E2334" s="1" t="str">
        <f t="shared" si="234"/>
        <v>21:0387</v>
      </c>
      <c r="F2334" t="s">
        <v>9065</v>
      </c>
      <c r="G2334" t="s">
        <v>9066</v>
      </c>
      <c r="I2334">
        <v>66.231392700000001</v>
      </c>
      <c r="J2334">
        <v>-91.253411600000007</v>
      </c>
      <c r="K2334" s="1" t="str">
        <f t="shared" si="235"/>
        <v>Till</v>
      </c>
      <c r="L2334" s="1" t="str">
        <f t="shared" si="236"/>
        <v>Grain Mount: 0.25 – 0.50 mm (carbon coated)</v>
      </c>
      <c r="M2334">
        <v>1</v>
      </c>
      <c r="AI2334">
        <v>35.055999999999997</v>
      </c>
      <c r="AJ2334">
        <v>30.562000000000001</v>
      </c>
      <c r="AK2334">
        <v>1E-3</v>
      </c>
      <c r="AL2334">
        <v>34.411000000000001</v>
      </c>
      <c r="AM2334">
        <v>1E-3</v>
      </c>
      <c r="AN2334">
        <v>1E-3</v>
      </c>
      <c r="AO2334">
        <v>3.5999999999999997E-2</v>
      </c>
      <c r="AP2334">
        <v>6.0000000000000001E-3</v>
      </c>
    </row>
    <row r="2335" spans="1:42" x14ac:dyDescent="0.3">
      <c r="A2335" t="s">
        <v>9067</v>
      </c>
      <c r="B2335" t="s">
        <v>9068</v>
      </c>
      <c r="C2335" t="s">
        <v>9069</v>
      </c>
      <c r="D2335" s="1" t="str">
        <f t="shared" si="232"/>
        <v>21:1191</v>
      </c>
      <c r="E2335" s="1" t="str">
        <f t="shared" si="234"/>
        <v>21:0387</v>
      </c>
      <c r="F2335" t="s">
        <v>9065</v>
      </c>
      <c r="G2335" t="s">
        <v>9070</v>
      </c>
      <c r="I2335">
        <v>66.231392700000001</v>
      </c>
      <c r="J2335">
        <v>-91.253411600000007</v>
      </c>
      <c r="K2335" s="1" t="str">
        <f t="shared" si="235"/>
        <v>Till</v>
      </c>
      <c r="L2335" s="1" t="str">
        <f t="shared" si="236"/>
        <v>Grain Mount: 0.25 – 0.50 mm (carbon coated)</v>
      </c>
      <c r="M2335">
        <v>1</v>
      </c>
      <c r="AI2335">
        <v>35.026000000000003</v>
      </c>
      <c r="AJ2335">
        <v>30.495999999999999</v>
      </c>
      <c r="AK2335">
        <v>2E-3</v>
      </c>
      <c r="AL2335">
        <v>34.399000000000001</v>
      </c>
      <c r="AM2335">
        <v>1E-3</v>
      </c>
      <c r="AN2335">
        <v>8.9999999999999993E-3</v>
      </c>
      <c r="AO2335">
        <v>1.7999999999999999E-2</v>
      </c>
      <c r="AP2335">
        <v>1.2999999999999999E-2</v>
      </c>
    </row>
    <row r="2336" spans="1:42" x14ac:dyDescent="0.3">
      <c r="A2336" t="s">
        <v>9071</v>
      </c>
      <c r="B2336" t="s">
        <v>9072</v>
      </c>
      <c r="C2336" t="s">
        <v>9073</v>
      </c>
      <c r="D2336" s="1" t="str">
        <f t="shared" si="232"/>
        <v>21:1191</v>
      </c>
      <c r="E2336" s="1" t="str">
        <f t="shared" si="234"/>
        <v>21:0387</v>
      </c>
      <c r="F2336" t="s">
        <v>2260</v>
      </c>
      <c r="G2336" t="s">
        <v>9074</v>
      </c>
      <c r="I2336">
        <v>66.299490399999996</v>
      </c>
      <c r="J2336">
        <v>-91.2895094</v>
      </c>
      <c r="K2336" s="1" t="str">
        <f t="shared" si="235"/>
        <v>Till</v>
      </c>
      <c r="L2336" s="1" t="str">
        <f t="shared" si="236"/>
        <v>Grain Mount: 0.25 – 0.50 mm (carbon coated)</v>
      </c>
      <c r="M2336">
        <v>1</v>
      </c>
      <c r="AI2336">
        <v>35.279000000000003</v>
      </c>
      <c r="AJ2336">
        <v>30.437000000000001</v>
      </c>
      <c r="AK2336">
        <v>1E-3</v>
      </c>
      <c r="AL2336">
        <v>34.543999999999997</v>
      </c>
      <c r="AM2336">
        <v>0.01</v>
      </c>
      <c r="AN2336">
        <v>4.0000000000000001E-3</v>
      </c>
      <c r="AO2336">
        <v>2.5000000000000001E-2</v>
      </c>
      <c r="AP2336">
        <v>6.0000000000000001E-3</v>
      </c>
    </row>
    <row r="2337" spans="1:42" x14ac:dyDescent="0.3">
      <c r="A2337" t="s">
        <v>9075</v>
      </c>
      <c r="B2337" t="s">
        <v>9076</v>
      </c>
      <c r="C2337" t="s">
        <v>9077</v>
      </c>
      <c r="D2337" s="1" t="str">
        <f t="shared" si="232"/>
        <v>21:1191</v>
      </c>
      <c r="E2337" s="1" t="str">
        <f t="shared" si="234"/>
        <v>21:0387</v>
      </c>
      <c r="F2337" t="s">
        <v>2260</v>
      </c>
      <c r="G2337" t="s">
        <v>9078</v>
      </c>
      <c r="I2337">
        <v>66.299490399999996</v>
      </c>
      <c r="J2337">
        <v>-91.2895094</v>
      </c>
      <c r="K2337" s="1" t="str">
        <f t="shared" si="235"/>
        <v>Till</v>
      </c>
      <c r="L2337" s="1" t="str">
        <f t="shared" si="236"/>
        <v>Grain Mount: 0.25 – 0.50 mm (carbon coated)</v>
      </c>
      <c r="M2337">
        <v>1</v>
      </c>
      <c r="AI2337">
        <v>35.127000000000002</v>
      </c>
      <c r="AJ2337">
        <v>30.52</v>
      </c>
      <c r="AK2337">
        <v>1E-3</v>
      </c>
      <c r="AL2337">
        <v>34.558</v>
      </c>
      <c r="AM2337">
        <v>1E-3</v>
      </c>
      <c r="AN2337">
        <v>8.9999999999999993E-3</v>
      </c>
      <c r="AO2337">
        <v>1.2999999999999999E-2</v>
      </c>
      <c r="AP2337">
        <v>7.0000000000000001E-3</v>
      </c>
    </row>
    <row r="2338" spans="1:42" x14ac:dyDescent="0.3">
      <c r="A2338" t="s">
        <v>9079</v>
      </c>
      <c r="B2338" t="s">
        <v>9080</v>
      </c>
      <c r="C2338" t="s">
        <v>9081</v>
      </c>
      <c r="D2338" s="1" t="str">
        <f t="shared" si="232"/>
        <v>21:1191</v>
      </c>
      <c r="E2338" s="1" t="str">
        <f t="shared" si="234"/>
        <v>21:0387</v>
      </c>
      <c r="F2338" t="s">
        <v>2260</v>
      </c>
      <c r="G2338" t="s">
        <v>9082</v>
      </c>
      <c r="I2338">
        <v>66.299490399999996</v>
      </c>
      <c r="J2338">
        <v>-91.2895094</v>
      </c>
      <c r="K2338" s="1" t="str">
        <f t="shared" si="235"/>
        <v>Till</v>
      </c>
      <c r="L2338" s="1" t="str">
        <f t="shared" si="236"/>
        <v>Grain Mount: 0.25 – 0.50 mm (carbon coated)</v>
      </c>
      <c r="M2338">
        <v>1</v>
      </c>
      <c r="AI2338">
        <v>35.015999999999998</v>
      </c>
      <c r="AJ2338">
        <v>30.510999999999999</v>
      </c>
      <c r="AK2338">
        <v>1E-3</v>
      </c>
      <c r="AL2338">
        <v>34.621000000000002</v>
      </c>
      <c r="AM2338">
        <v>1.4999999999999999E-2</v>
      </c>
      <c r="AN2338">
        <v>3.0000000000000001E-3</v>
      </c>
      <c r="AO2338">
        <v>1.2999999999999999E-2</v>
      </c>
      <c r="AP2338">
        <v>1.7999999999999999E-2</v>
      </c>
    </row>
    <row r="2339" spans="1:42" x14ac:dyDescent="0.3">
      <c r="A2339" t="s">
        <v>9083</v>
      </c>
      <c r="B2339" t="s">
        <v>9084</v>
      </c>
      <c r="C2339" t="s">
        <v>9085</v>
      </c>
      <c r="D2339" s="1" t="str">
        <f t="shared" si="232"/>
        <v>21:1191</v>
      </c>
      <c r="E2339" s="1" t="str">
        <f t="shared" si="234"/>
        <v>21:0387</v>
      </c>
      <c r="F2339" t="s">
        <v>9086</v>
      </c>
      <c r="G2339" t="s">
        <v>9087</v>
      </c>
      <c r="I2339">
        <v>66.453085299999998</v>
      </c>
      <c r="J2339">
        <v>-91.172316699999996</v>
      </c>
      <c r="K2339" s="1" t="str">
        <f t="shared" si="235"/>
        <v>Till</v>
      </c>
      <c r="L2339" s="1" t="str">
        <f t="shared" si="236"/>
        <v>Grain Mount: 0.25 – 0.50 mm (carbon coated)</v>
      </c>
      <c r="M2339">
        <v>1</v>
      </c>
      <c r="AI2339">
        <v>35.018999999999998</v>
      </c>
      <c r="AJ2339">
        <v>30.393000000000001</v>
      </c>
      <c r="AK2339">
        <v>1E-3</v>
      </c>
      <c r="AL2339">
        <v>34.51</v>
      </c>
      <c r="AM2339">
        <v>1E-3</v>
      </c>
      <c r="AN2339">
        <v>1.2999999999999999E-2</v>
      </c>
      <c r="AO2339">
        <v>2.1000000000000001E-2</v>
      </c>
      <c r="AP2339">
        <v>1E-3</v>
      </c>
    </row>
    <row r="2340" spans="1:42" x14ac:dyDescent="0.3">
      <c r="A2340" t="s">
        <v>9088</v>
      </c>
      <c r="B2340" t="s">
        <v>9089</v>
      </c>
      <c r="C2340" t="s">
        <v>9090</v>
      </c>
      <c r="D2340" s="1" t="str">
        <f t="shared" si="232"/>
        <v>21:1191</v>
      </c>
      <c r="E2340" s="1" t="str">
        <f t="shared" si="234"/>
        <v>21:0387</v>
      </c>
      <c r="F2340" t="s">
        <v>9091</v>
      </c>
      <c r="G2340" t="s">
        <v>9092</v>
      </c>
      <c r="I2340">
        <v>66.244392500000004</v>
      </c>
      <c r="J2340">
        <v>-90.451661099999995</v>
      </c>
      <c r="K2340" s="1" t="str">
        <f t="shared" si="235"/>
        <v>Till</v>
      </c>
      <c r="L2340" s="1" t="str">
        <f t="shared" si="236"/>
        <v>Grain Mount: 0.25 – 0.50 mm (carbon coated)</v>
      </c>
      <c r="M2340">
        <v>1</v>
      </c>
      <c r="AI2340">
        <v>35.109000000000002</v>
      </c>
      <c r="AJ2340">
        <v>30.5</v>
      </c>
      <c r="AK2340">
        <v>8.9999999999999993E-3</v>
      </c>
      <c r="AL2340">
        <v>34.335000000000001</v>
      </c>
      <c r="AM2340">
        <v>8.5999999999999993E-2</v>
      </c>
      <c r="AN2340">
        <v>7.0000000000000001E-3</v>
      </c>
      <c r="AO2340">
        <v>1.7999999999999999E-2</v>
      </c>
      <c r="AP2340">
        <v>1.4E-2</v>
      </c>
    </row>
    <row r="2341" spans="1:42" x14ac:dyDescent="0.3">
      <c r="A2341" t="s">
        <v>9093</v>
      </c>
      <c r="B2341" t="s">
        <v>9094</v>
      </c>
      <c r="C2341" t="s">
        <v>9095</v>
      </c>
      <c r="D2341" s="1" t="str">
        <f t="shared" si="232"/>
        <v>21:1191</v>
      </c>
      <c r="E2341" s="1" t="str">
        <f t="shared" si="234"/>
        <v>21:0387</v>
      </c>
      <c r="F2341" t="s">
        <v>9091</v>
      </c>
      <c r="G2341" t="s">
        <v>9096</v>
      </c>
      <c r="I2341">
        <v>66.244392500000004</v>
      </c>
      <c r="J2341">
        <v>-90.451661099999995</v>
      </c>
      <c r="K2341" s="1" t="str">
        <f t="shared" si="235"/>
        <v>Till</v>
      </c>
      <c r="L2341" s="1" t="str">
        <f t="shared" si="236"/>
        <v>Grain Mount: 0.25 – 0.50 mm (carbon coated)</v>
      </c>
      <c r="M2341">
        <v>1</v>
      </c>
      <c r="AI2341">
        <v>35.048999999999999</v>
      </c>
      <c r="AJ2341">
        <v>30.626000000000001</v>
      </c>
      <c r="AK2341">
        <v>5.0000000000000001E-3</v>
      </c>
      <c r="AL2341">
        <v>34.54</v>
      </c>
      <c r="AM2341">
        <v>4.0000000000000001E-3</v>
      </c>
      <c r="AN2341">
        <v>2E-3</v>
      </c>
      <c r="AO2341">
        <v>1.9E-2</v>
      </c>
      <c r="AP2341">
        <v>1E-3</v>
      </c>
    </row>
    <row r="2342" spans="1:42" x14ac:dyDescent="0.3">
      <c r="A2342" t="s">
        <v>9097</v>
      </c>
      <c r="B2342" t="s">
        <v>9098</v>
      </c>
      <c r="C2342" t="s">
        <v>9099</v>
      </c>
      <c r="D2342" s="1" t="str">
        <f t="shared" si="232"/>
        <v>21:1191</v>
      </c>
      <c r="E2342" s="1" t="str">
        <f t="shared" si="234"/>
        <v>21:0387</v>
      </c>
      <c r="F2342" t="s">
        <v>2270</v>
      </c>
      <c r="G2342" t="s">
        <v>9100</v>
      </c>
      <c r="I2342">
        <v>66.037899499999995</v>
      </c>
      <c r="J2342">
        <v>-90.0597846</v>
      </c>
      <c r="K2342" s="1" t="str">
        <f>HYPERLINK("http://geochem.nrcan.gc.ca/cdogs/content/kwd/kwd020101_e.htm", "Diamicton")</f>
        <v>Diamicton</v>
      </c>
      <c r="L2342" s="1" t="str">
        <f t="shared" si="236"/>
        <v>Grain Mount: 0.25 – 0.50 mm (carbon coated)</v>
      </c>
      <c r="M2342">
        <v>1</v>
      </c>
      <c r="AI2342">
        <v>34.951999999999998</v>
      </c>
      <c r="AJ2342">
        <v>30.396000000000001</v>
      </c>
      <c r="AK2342">
        <v>1E-3</v>
      </c>
      <c r="AL2342">
        <v>34.162999999999997</v>
      </c>
      <c r="AM2342">
        <v>1E-3</v>
      </c>
      <c r="AN2342">
        <v>7.0000000000000001E-3</v>
      </c>
      <c r="AO2342">
        <v>8.0000000000000002E-3</v>
      </c>
      <c r="AP2342">
        <v>1.2999999999999999E-2</v>
      </c>
    </row>
    <row r="2343" spans="1:42" x14ac:dyDescent="0.3">
      <c r="A2343" t="s">
        <v>9101</v>
      </c>
      <c r="B2343" t="s">
        <v>9102</v>
      </c>
      <c r="C2343" t="s">
        <v>9103</v>
      </c>
      <c r="D2343" s="1" t="str">
        <f t="shared" si="232"/>
        <v>21:1191</v>
      </c>
      <c r="E2343" s="1" t="str">
        <f t="shared" si="234"/>
        <v>21:0387</v>
      </c>
      <c r="F2343" t="s">
        <v>2275</v>
      </c>
      <c r="G2343" t="s">
        <v>9104</v>
      </c>
      <c r="I2343">
        <v>66.397187200000005</v>
      </c>
      <c r="J2343">
        <v>-90.830737900000003</v>
      </c>
      <c r="K2343" s="1" t="str">
        <f t="shared" ref="K2343:K2406" si="237">HYPERLINK("http://geochem.nrcan.gc.ca/cdogs/content/kwd/kwd020044_e.htm", "Till")</f>
        <v>Till</v>
      </c>
      <c r="L2343" s="1" t="str">
        <f t="shared" si="236"/>
        <v>Grain Mount: 0.25 – 0.50 mm (carbon coated)</v>
      </c>
      <c r="M2343">
        <v>1</v>
      </c>
      <c r="AI2343">
        <v>34.960999999999999</v>
      </c>
      <c r="AJ2343">
        <v>30.465</v>
      </c>
      <c r="AK2343">
        <v>0.01</v>
      </c>
      <c r="AL2343">
        <v>34.198999999999998</v>
      </c>
      <c r="AM2343">
        <v>1E-3</v>
      </c>
      <c r="AN2343">
        <v>8.0000000000000002E-3</v>
      </c>
      <c r="AO2343">
        <v>0.02</v>
      </c>
      <c r="AP2343">
        <v>1.0999999999999999E-2</v>
      </c>
    </row>
    <row r="2344" spans="1:42" x14ac:dyDescent="0.3">
      <c r="A2344" t="s">
        <v>9105</v>
      </c>
      <c r="B2344" t="s">
        <v>9106</v>
      </c>
      <c r="C2344" t="s">
        <v>9107</v>
      </c>
      <c r="D2344" s="1" t="str">
        <f t="shared" si="232"/>
        <v>21:1191</v>
      </c>
      <c r="E2344" s="1" t="str">
        <f t="shared" si="234"/>
        <v>21:0387</v>
      </c>
      <c r="F2344" t="s">
        <v>2275</v>
      </c>
      <c r="G2344" t="s">
        <v>9108</v>
      </c>
      <c r="I2344">
        <v>66.397187200000005</v>
      </c>
      <c r="J2344">
        <v>-90.830737900000003</v>
      </c>
      <c r="K2344" s="1" t="str">
        <f t="shared" si="237"/>
        <v>Till</v>
      </c>
      <c r="L2344" s="1" t="str">
        <f t="shared" si="236"/>
        <v>Grain Mount: 0.25 – 0.50 mm (carbon coated)</v>
      </c>
      <c r="M2344">
        <v>1</v>
      </c>
      <c r="AI2344">
        <v>34.893000000000001</v>
      </c>
      <c r="AJ2344">
        <v>30.367000000000001</v>
      </c>
      <c r="AK2344">
        <v>1E-3</v>
      </c>
      <c r="AL2344">
        <v>34.747</v>
      </c>
      <c r="AM2344">
        <v>5.0000000000000001E-3</v>
      </c>
      <c r="AN2344">
        <v>0.01</v>
      </c>
      <c r="AO2344">
        <v>1.2E-2</v>
      </c>
      <c r="AP2344">
        <v>1E-3</v>
      </c>
    </row>
    <row r="2345" spans="1:42" x14ac:dyDescent="0.3">
      <c r="A2345" t="s">
        <v>9109</v>
      </c>
      <c r="B2345" t="s">
        <v>9110</v>
      </c>
      <c r="C2345" t="s">
        <v>9111</v>
      </c>
      <c r="D2345" s="1" t="str">
        <f t="shared" si="232"/>
        <v>21:1191</v>
      </c>
      <c r="E2345" s="1" t="str">
        <f t="shared" si="234"/>
        <v>21:0387</v>
      </c>
      <c r="F2345" t="s">
        <v>2275</v>
      </c>
      <c r="G2345" t="s">
        <v>9112</v>
      </c>
      <c r="I2345">
        <v>66.397187200000005</v>
      </c>
      <c r="J2345">
        <v>-90.830737900000003</v>
      </c>
      <c r="K2345" s="1" t="str">
        <f t="shared" si="237"/>
        <v>Till</v>
      </c>
      <c r="L2345" s="1" t="str">
        <f t="shared" si="236"/>
        <v>Grain Mount: 0.25 – 0.50 mm (carbon coated)</v>
      </c>
      <c r="M2345">
        <v>1</v>
      </c>
      <c r="AI2345">
        <v>35.100999999999999</v>
      </c>
      <c r="AJ2345">
        <v>30.164999999999999</v>
      </c>
      <c r="AK2345">
        <v>7.0000000000000001E-3</v>
      </c>
      <c r="AL2345">
        <v>34.618000000000002</v>
      </c>
      <c r="AM2345">
        <v>1E-3</v>
      </c>
      <c r="AN2345">
        <v>2.8000000000000001E-2</v>
      </c>
      <c r="AO2345">
        <v>5.0000000000000001E-3</v>
      </c>
      <c r="AP2345">
        <v>1E-3</v>
      </c>
    </row>
    <row r="2346" spans="1:42" x14ac:dyDescent="0.3">
      <c r="A2346" t="s">
        <v>9113</v>
      </c>
      <c r="B2346" t="s">
        <v>9114</v>
      </c>
      <c r="C2346" t="s">
        <v>9115</v>
      </c>
      <c r="D2346" s="1" t="str">
        <f t="shared" si="232"/>
        <v>21:1191</v>
      </c>
      <c r="E2346" s="1" t="str">
        <f t="shared" si="234"/>
        <v>21:0387</v>
      </c>
      <c r="F2346" t="s">
        <v>3661</v>
      </c>
      <c r="G2346" t="s">
        <v>9116</v>
      </c>
      <c r="I2346">
        <v>66.2423924</v>
      </c>
      <c r="J2346">
        <v>-90.874634999999998</v>
      </c>
      <c r="K2346" s="1" t="str">
        <f t="shared" si="237"/>
        <v>Till</v>
      </c>
      <c r="L2346" s="1" t="str">
        <f t="shared" si="236"/>
        <v>Grain Mount: 0.25 – 0.50 mm (carbon coated)</v>
      </c>
      <c r="M2346">
        <v>1</v>
      </c>
      <c r="AI2346">
        <v>35.037999999999997</v>
      </c>
      <c r="AJ2346">
        <v>30.555</v>
      </c>
      <c r="AK2346">
        <v>3.0000000000000001E-3</v>
      </c>
      <c r="AL2346">
        <v>34.597000000000001</v>
      </c>
      <c r="AM2346">
        <v>1E-3</v>
      </c>
      <c r="AN2346">
        <v>1E-3</v>
      </c>
      <c r="AO2346">
        <v>2.9000000000000001E-2</v>
      </c>
      <c r="AP2346">
        <v>1E-3</v>
      </c>
    </row>
    <row r="2347" spans="1:42" x14ac:dyDescent="0.3">
      <c r="A2347" t="s">
        <v>9117</v>
      </c>
      <c r="B2347" t="s">
        <v>9118</v>
      </c>
      <c r="C2347" t="s">
        <v>9119</v>
      </c>
      <c r="D2347" s="1" t="str">
        <f t="shared" si="232"/>
        <v>21:1191</v>
      </c>
      <c r="E2347" s="1" t="str">
        <f t="shared" si="234"/>
        <v>21:0387</v>
      </c>
      <c r="F2347" t="s">
        <v>3661</v>
      </c>
      <c r="G2347" t="s">
        <v>9120</v>
      </c>
      <c r="I2347">
        <v>66.2423924</v>
      </c>
      <c r="J2347">
        <v>-90.874634999999998</v>
      </c>
      <c r="K2347" s="1" t="str">
        <f t="shared" si="237"/>
        <v>Till</v>
      </c>
      <c r="L2347" s="1" t="str">
        <f t="shared" si="236"/>
        <v>Grain Mount: 0.25 – 0.50 mm (carbon coated)</v>
      </c>
      <c r="M2347">
        <v>1</v>
      </c>
      <c r="AI2347">
        <v>35.064</v>
      </c>
      <c r="AJ2347">
        <v>30.533999999999999</v>
      </c>
      <c r="AK2347">
        <v>1E-3</v>
      </c>
      <c r="AL2347">
        <v>34.506</v>
      </c>
      <c r="AM2347">
        <v>1E-3</v>
      </c>
      <c r="AN2347">
        <v>1E-3</v>
      </c>
      <c r="AO2347">
        <v>2.8000000000000001E-2</v>
      </c>
      <c r="AP2347">
        <v>1E-3</v>
      </c>
    </row>
    <row r="2348" spans="1:42" x14ac:dyDescent="0.3">
      <c r="A2348" t="s">
        <v>9121</v>
      </c>
      <c r="B2348" t="s">
        <v>9122</v>
      </c>
      <c r="C2348" t="s">
        <v>9123</v>
      </c>
      <c r="D2348" s="1" t="str">
        <f t="shared" si="232"/>
        <v>21:1191</v>
      </c>
      <c r="E2348" s="1" t="str">
        <f t="shared" si="234"/>
        <v>21:0387</v>
      </c>
      <c r="F2348" t="s">
        <v>3661</v>
      </c>
      <c r="G2348" t="s">
        <v>9124</v>
      </c>
      <c r="I2348">
        <v>66.2423924</v>
      </c>
      <c r="J2348">
        <v>-90.874634999999998</v>
      </c>
      <c r="K2348" s="1" t="str">
        <f t="shared" si="237"/>
        <v>Till</v>
      </c>
      <c r="L2348" s="1" t="str">
        <f t="shared" si="236"/>
        <v>Grain Mount: 0.25 – 0.50 mm (carbon coated)</v>
      </c>
      <c r="M2348">
        <v>1</v>
      </c>
      <c r="AI2348">
        <v>34.857999999999997</v>
      </c>
      <c r="AJ2348">
        <v>30.548999999999999</v>
      </c>
      <c r="AK2348">
        <v>1E-3</v>
      </c>
      <c r="AL2348">
        <v>34.591999999999999</v>
      </c>
      <c r="AM2348">
        <v>1E-3</v>
      </c>
      <c r="AN2348">
        <v>7.0000000000000001E-3</v>
      </c>
      <c r="AO2348">
        <v>1.4E-2</v>
      </c>
      <c r="AP2348">
        <v>1E-3</v>
      </c>
    </row>
    <row r="2349" spans="1:42" x14ac:dyDescent="0.3">
      <c r="A2349" t="s">
        <v>9125</v>
      </c>
      <c r="B2349" t="s">
        <v>9126</v>
      </c>
      <c r="C2349" t="s">
        <v>9127</v>
      </c>
      <c r="D2349" s="1" t="str">
        <f t="shared" si="232"/>
        <v>21:1191</v>
      </c>
      <c r="E2349" s="1" t="str">
        <f t="shared" si="234"/>
        <v>21:0387</v>
      </c>
      <c r="F2349" t="s">
        <v>3661</v>
      </c>
      <c r="G2349" t="s">
        <v>9128</v>
      </c>
      <c r="I2349">
        <v>66.2423924</v>
      </c>
      <c r="J2349">
        <v>-90.874634999999998</v>
      </c>
      <c r="K2349" s="1" t="str">
        <f t="shared" si="237"/>
        <v>Till</v>
      </c>
      <c r="L2349" s="1" t="str">
        <f t="shared" si="236"/>
        <v>Grain Mount: 0.25 – 0.50 mm (carbon coated)</v>
      </c>
      <c r="M2349">
        <v>1</v>
      </c>
      <c r="AI2349">
        <v>34.914000000000001</v>
      </c>
      <c r="AJ2349">
        <v>30.699000000000002</v>
      </c>
      <c r="AK2349">
        <v>1E-3</v>
      </c>
      <c r="AL2349">
        <v>34.399000000000001</v>
      </c>
      <c r="AM2349">
        <v>1.7999999999999999E-2</v>
      </c>
      <c r="AN2349">
        <v>1E-3</v>
      </c>
      <c r="AO2349">
        <v>2.8000000000000001E-2</v>
      </c>
      <c r="AP2349">
        <v>2E-3</v>
      </c>
    </row>
    <row r="2350" spans="1:42" x14ac:dyDescent="0.3">
      <c r="A2350" t="s">
        <v>9129</v>
      </c>
      <c r="B2350" t="s">
        <v>9130</v>
      </c>
      <c r="C2350" t="s">
        <v>9131</v>
      </c>
      <c r="D2350" s="1" t="str">
        <f t="shared" si="232"/>
        <v>21:1191</v>
      </c>
      <c r="E2350" s="1" t="str">
        <f t="shared" si="234"/>
        <v>21:0387</v>
      </c>
      <c r="F2350" t="s">
        <v>3661</v>
      </c>
      <c r="G2350" t="s">
        <v>9132</v>
      </c>
      <c r="I2350">
        <v>66.2423924</v>
      </c>
      <c r="J2350">
        <v>-90.874634999999998</v>
      </c>
      <c r="K2350" s="1" t="str">
        <f t="shared" si="237"/>
        <v>Till</v>
      </c>
      <c r="L2350" s="1" t="str">
        <f t="shared" si="236"/>
        <v>Grain Mount: 0.25 – 0.50 mm (carbon coated)</v>
      </c>
      <c r="M2350">
        <v>1</v>
      </c>
      <c r="AI2350">
        <v>35.107999999999997</v>
      </c>
      <c r="AJ2350">
        <v>30.483000000000001</v>
      </c>
      <c r="AK2350">
        <v>0.01</v>
      </c>
      <c r="AL2350">
        <v>34.838000000000001</v>
      </c>
      <c r="AM2350">
        <v>2E-3</v>
      </c>
      <c r="AN2350">
        <v>8.0000000000000002E-3</v>
      </c>
      <c r="AO2350">
        <v>2.1000000000000001E-2</v>
      </c>
      <c r="AP2350">
        <v>5.0000000000000001E-3</v>
      </c>
    </row>
    <row r="2351" spans="1:42" x14ac:dyDescent="0.3">
      <c r="A2351" t="s">
        <v>9133</v>
      </c>
      <c r="B2351" t="s">
        <v>9134</v>
      </c>
      <c r="C2351" t="s">
        <v>9135</v>
      </c>
      <c r="D2351" s="1" t="str">
        <f t="shared" si="232"/>
        <v>21:1191</v>
      </c>
      <c r="E2351" s="1" t="str">
        <f t="shared" si="234"/>
        <v>21:0387</v>
      </c>
      <c r="F2351" t="s">
        <v>3661</v>
      </c>
      <c r="G2351" t="s">
        <v>9136</v>
      </c>
      <c r="I2351">
        <v>66.2423924</v>
      </c>
      <c r="J2351">
        <v>-90.874634999999998</v>
      </c>
      <c r="K2351" s="1" t="str">
        <f t="shared" si="237"/>
        <v>Till</v>
      </c>
      <c r="L2351" s="1" t="str">
        <f t="shared" si="236"/>
        <v>Grain Mount: 0.25 – 0.50 mm (carbon coated)</v>
      </c>
      <c r="M2351">
        <v>1</v>
      </c>
      <c r="AI2351">
        <v>35.164999999999999</v>
      </c>
      <c r="AJ2351">
        <v>30.527999999999999</v>
      </c>
      <c r="AK2351">
        <v>1E-3</v>
      </c>
      <c r="AL2351">
        <v>34.591000000000001</v>
      </c>
      <c r="AM2351">
        <v>7.0000000000000001E-3</v>
      </c>
      <c r="AN2351">
        <v>2E-3</v>
      </c>
      <c r="AO2351">
        <v>0.02</v>
      </c>
      <c r="AP2351">
        <v>7.0000000000000001E-3</v>
      </c>
    </row>
    <row r="2352" spans="1:42" x14ac:dyDescent="0.3">
      <c r="A2352" t="s">
        <v>9137</v>
      </c>
      <c r="B2352" t="s">
        <v>9138</v>
      </c>
      <c r="C2352" t="s">
        <v>9139</v>
      </c>
      <c r="D2352" s="1" t="str">
        <f t="shared" si="232"/>
        <v>21:1191</v>
      </c>
      <c r="E2352" s="1" t="str">
        <f t="shared" si="234"/>
        <v>21:0387</v>
      </c>
      <c r="F2352" t="s">
        <v>3661</v>
      </c>
      <c r="G2352" t="s">
        <v>9140</v>
      </c>
      <c r="I2352">
        <v>66.2423924</v>
      </c>
      <c r="J2352">
        <v>-90.874634999999998</v>
      </c>
      <c r="K2352" s="1" t="str">
        <f t="shared" si="237"/>
        <v>Till</v>
      </c>
      <c r="L2352" s="1" t="str">
        <f t="shared" si="236"/>
        <v>Grain Mount: 0.25 – 0.50 mm (carbon coated)</v>
      </c>
      <c r="M2352">
        <v>1</v>
      </c>
      <c r="AI2352">
        <v>35.244</v>
      </c>
      <c r="AJ2352">
        <v>30.427</v>
      </c>
      <c r="AK2352">
        <v>1E-3</v>
      </c>
      <c r="AL2352">
        <v>34.463000000000001</v>
      </c>
      <c r="AM2352">
        <v>2.3E-2</v>
      </c>
      <c r="AN2352">
        <v>3.0000000000000001E-3</v>
      </c>
      <c r="AO2352">
        <v>2.4E-2</v>
      </c>
      <c r="AP2352">
        <v>6.0000000000000001E-3</v>
      </c>
    </row>
    <row r="2353" spans="1:42" x14ac:dyDescent="0.3">
      <c r="A2353" t="s">
        <v>9141</v>
      </c>
      <c r="B2353" t="s">
        <v>9142</v>
      </c>
      <c r="C2353" t="s">
        <v>9143</v>
      </c>
      <c r="D2353" s="1" t="str">
        <f t="shared" si="232"/>
        <v>21:1191</v>
      </c>
      <c r="E2353" s="1" t="str">
        <f t="shared" si="234"/>
        <v>21:0387</v>
      </c>
      <c r="F2353" t="s">
        <v>3661</v>
      </c>
      <c r="G2353" t="s">
        <v>9144</v>
      </c>
      <c r="I2353">
        <v>66.2423924</v>
      </c>
      <c r="J2353">
        <v>-90.874634999999998</v>
      </c>
      <c r="K2353" s="1" t="str">
        <f t="shared" si="237"/>
        <v>Till</v>
      </c>
      <c r="L2353" s="1" t="str">
        <f t="shared" si="236"/>
        <v>Grain Mount: 0.25 – 0.50 mm (carbon coated)</v>
      </c>
      <c r="M2353">
        <v>1</v>
      </c>
      <c r="AI2353">
        <v>34.912999999999997</v>
      </c>
      <c r="AJ2353">
        <v>30.373000000000001</v>
      </c>
      <c r="AK2353">
        <v>3.0000000000000001E-3</v>
      </c>
      <c r="AL2353">
        <v>34.576999999999998</v>
      </c>
      <c r="AM2353">
        <v>1E-3</v>
      </c>
      <c r="AN2353">
        <v>1.6E-2</v>
      </c>
      <c r="AO2353">
        <v>1E-3</v>
      </c>
      <c r="AP2353">
        <v>7.0000000000000001E-3</v>
      </c>
    </row>
    <row r="2354" spans="1:42" x14ac:dyDescent="0.3">
      <c r="A2354" t="s">
        <v>9145</v>
      </c>
      <c r="B2354" t="s">
        <v>9146</v>
      </c>
      <c r="C2354" t="s">
        <v>9147</v>
      </c>
      <c r="D2354" s="1" t="str">
        <f t="shared" si="232"/>
        <v>21:1191</v>
      </c>
      <c r="E2354" s="1" t="str">
        <f t="shared" si="234"/>
        <v>21:0387</v>
      </c>
      <c r="F2354" t="s">
        <v>3661</v>
      </c>
      <c r="G2354" t="s">
        <v>9148</v>
      </c>
      <c r="I2354">
        <v>66.2423924</v>
      </c>
      <c r="J2354">
        <v>-90.874634999999998</v>
      </c>
      <c r="K2354" s="1" t="str">
        <f t="shared" si="237"/>
        <v>Till</v>
      </c>
      <c r="L2354" s="1" t="str">
        <f t="shared" si="236"/>
        <v>Grain Mount: 0.25 – 0.50 mm (carbon coated)</v>
      </c>
      <c r="M2354">
        <v>1</v>
      </c>
      <c r="AI2354">
        <v>35.037999999999997</v>
      </c>
      <c r="AJ2354">
        <v>30.689</v>
      </c>
      <c r="AK2354">
        <v>1E-3</v>
      </c>
      <c r="AL2354">
        <v>34.866999999999997</v>
      </c>
      <c r="AM2354">
        <v>1E-3</v>
      </c>
      <c r="AN2354">
        <v>1.6E-2</v>
      </c>
      <c r="AO2354">
        <v>3.1E-2</v>
      </c>
      <c r="AP2354">
        <v>3.0000000000000001E-3</v>
      </c>
    </row>
    <row r="2355" spans="1:42" x14ac:dyDescent="0.3">
      <c r="A2355" t="s">
        <v>9149</v>
      </c>
      <c r="B2355" t="s">
        <v>9150</v>
      </c>
      <c r="C2355" t="s">
        <v>9151</v>
      </c>
      <c r="D2355" s="1" t="str">
        <f t="shared" ref="D2355:D2418" si="238">HYPERLINK("http://geochem.nrcan.gc.ca/cdogs/content/bdl/bdl211191_e.htm", "21:1191")</f>
        <v>21:1191</v>
      </c>
      <c r="E2355" s="1" t="str">
        <f t="shared" si="234"/>
        <v>21:0387</v>
      </c>
      <c r="F2355" t="s">
        <v>3661</v>
      </c>
      <c r="G2355" t="s">
        <v>9152</v>
      </c>
      <c r="I2355">
        <v>66.2423924</v>
      </c>
      <c r="J2355">
        <v>-90.874634999999998</v>
      </c>
      <c r="K2355" s="1" t="str">
        <f t="shared" si="237"/>
        <v>Till</v>
      </c>
      <c r="L2355" s="1" t="str">
        <f t="shared" si="236"/>
        <v>Grain Mount: 0.25 – 0.50 mm (carbon coated)</v>
      </c>
      <c r="M2355">
        <v>1</v>
      </c>
      <c r="AI2355">
        <v>34.905000000000001</v>
      </c>
      <c r="AJ2355">
        <v>30.643999999999998</v>
      </c>
      <c r="AK2355">
        <v>1E-3</v>
      </c>
      <c r="AL2355">
        <v>34.509</v>
      </c>
      <c r="AM2355">
        <v>1E-3</v>
      </c>
      <c r="AN2355">
        <v>0.02</v>
      </c>
      <c r="AO2355">
        <v>2.9000000000000001E-2</v>
      </c>
      <c r="AP2355">
        <v>8.9999999999999993E-3</v>
      </c>
    </row>
    <row r="2356" spans="1:42" x14ac:dyDescent="0.3">
      <c r="A2356" t="s">
        <v>9153</v>
      </c>
      <c r="B2356" t="s">
        <v>9154</v>
      </c>
      <c r="C2356" t="s">
        <v>9155</v>
      </c>
      <c r="D2356" s="1" t="str">
        <f t="shared" si="238"/>
        <v>21:1191</v>
      </c>
      <c r="E2356" s="1" t="str">
        <f t="shared" si="234"/>
        <v>21:0387</v>
      </c>
      <c r="F2356" t="s">
        <v>3661</v>
      </c>
      <c r="G2356" t="s">
        <v>9156</v>
      </c>
      <c r="I2356">
        <v>66.2423924</v>
      </c>
      <c r="J2356">
        <v>-90.874634999999998</v>
      </c>
      <c r="K2356" s="1" t="str">
        <f t="shared" si="237"/>
        <v>Till</v>
      </c>
      <c r="L2356" s="1" t="str">
        <f t="shared" si="236"/>
        <v>Grain Mount: 0.25 – 0.50 mm (carbon coated)</v>
      </c>
      <c r="M2356">
        <v>1</v>
      </c>
      <c r="AI2356">
        <v>34.832000000000001</v>
      </c>
      <c r="AJ2356">
        <v>30.437000000000001</v>
      </c>
      <c r="AK2356">
        <v>2E-3</v>
      </c>
      <c r="AL2356">
        <v>34.590000000000003</v>
      </c>
      <c r="AM2356">
        <v>1E-3</v>
      </c>
      <c r="AN2356">
        <v>1E-3</v>
      </c>
      <c r="AO2356">
        <v>1.9E-2</v>
      </c>
      <c r="AP2356">
        <v>5.0000000000000001E-3</v>
      </c>
    </row>
    <row r="2357" spans="1:42" x14ac:dyDescent="0.3">
      <c r="A2357" t="s">
        <v>9157</v>
      </c>
      <c r="B2357" t="s">
        <v>9158</v>
      </c>
      <c r="C2357" t="s">
        <v>9159</v>
      </c>
      <c r="D2357" s="1" t="str">
        <f t="shared" si="238"/>
        <v>21:1191</v>
      </c>
      <c r="E2357" s="1" t="str">
        <f t="shared" si="234"/>
        <v>21:0387</v>
      </c>
      <c r="F2357" t="s">
        <v>3661</v>
      </c>
      <c r="G2357" t="s">
        <v>9160</v>
      </c>
      <c r="I2357">
        <v>66.2423924</v>
      </c>
      <c r="J2357">
        <v>-90.874634999999998</v>
      </c>
      <c r="K2357" s="1" t="str">
        <f t="shared" si="237"/>
        <v>Till</v>
      </c>
      <c r="L2357" s="1" t="str">
        <f t="shared" si="236"/>
        <v>Grain Mount: 0.25 – 0.50 mm (carbon coated)</v>
      </c>
      <c r="M2357">
        <v>1</v>
      </c>
      <c r="AI2357">
        <v>35.098999999999997</v>
      </c>
      <c r="AJ2357">
        <v>30.404</v>
      </c>
      <c r="AK2357">
        <v>1E-3</v>
      </c>
      <c r="AL2357">
        <v>34.573</v>
      </c>
      <c r="AM2357">
        <v>1E-3</v>
      </c>
      <c r="AN2357">
        <v>7.0000000000000001E-3</v>
      </c>
      <c r="AO2357">
        <v>2.5999999999999999E-2</v>
      </c>
      <c r="AP2357">
        <v>1E-3</v>
      </c>
    </row>
    <row r="2358" spans="1:42" x14ac:dyDescent="0.3">
      <c r="A2358" t="s">
        <v>9161</v>
      </c>
      <c r="B2358" t="s">
        <v>9162</v>
      </c>
      <c r="C2358" t="s">
        <v>9163</v>
      </c>
      <c r="D2358" s="1" t="str">
        <f t="shared" si="238"/>
        <v>21:1191</v>
      </c>
      <c r="E2358" s="1" t="str">
        <f t="shared" si="234"/>
        <v>21:0387</v>
      </c>
      <c r="F2358" t="s">
        <v>3661</v>
      </c>
      <c r="G2358" t="s">
        <v>9164</v>
      </c>
      <c r="I2358">
        <v>66.2423924</v>
      </c>
      <c r="J2358">
        <v>-90.874634999999998</v>
      </c>
      <c r="K2358" s="1" t="str">
        <f t="shared" si="237"/>
        <v>Till</v>
      </c>
      <c r="L2358" s="1" t="str">
        <f t="shared" si="236"/>
        <v>Grain Mount: 0.25 – 0.50 mm (carbon coated)</v>
      </c>
      <c r="M2358">
        <v>1</v>
      </c>
      <c r="AI2358">
        <v>35.33</v>
      </c>
      <c r="AJ2358">
        <v>30.428999999999998</v>
      </c>
      <c r="AK2358">
        <v>1E-3</v>
      </c>
      <c r="AL2358">
        <v>34.631999999999998</v>
      </c>
      <c r="AM2358">
        <v>1E-3</v>
      </c>
      <c r="AN2358">
        <v>0.01</v>
      </c>
      <c r="AO2358">
        <v>2.3E-2</v>
      </c>
      <c r="AP2358">
        <v>4.0000000000000001E-3</v>
      </c>
    </row>
    <row r="2359" spans="1:42" x14ac:dyDescent="0.3">
      <c r="A2359" t="s">
        <v>9165</v>
      </c>
      <c r="B2359" t="s">
        <v>9166</v>
      </c>
      <c r="C2359" t="s">
        <v>9167</v>
      </c>
      <c r="D2359" s="1" t="str">
        <f t="shared" si="238"/>
        <v>21:1191</v>
      </c>
      <c r="E2359" s="1" t="str">
        <f t="shared" si="234"/>
        <v>21:0387</v>
      </c>
      <c r="F2359" t="s">
        <v>3661</v>
      </c>
      <c r="G2359" t="s">
        <v>9168</v>
      </c>
      <c r="I2359">
        <v>66.2423924</v>
      </c>
      <c r="J2359">
        <v>-90.874634999999998</v>
      </c>
      <c r="K2359" s="1" t="str">
        <f t="shared" si="237"/>
        <v>Till</v>
      </c>
      <c r="L2359" s="1" t="str">
        <f t="shared" si="236"/>
        <v>Grain Mount: 0.25 – 0.50 mm (carbon coated)</v>
      </c>
      <c r="M2359">
        <v>1</v>
      </c>
      <c r="AI2359">
        <v>35.218000000000004</v>
      </c>
      <c r="AJ2359">
        <v>30.292999999999999</v>
      </c>
      <c r="AK2359">
        <v>1E-3</v>
      </c>
      <c r="AL2359">
        <v>34.551000000000002</v>
      </c>
      <c r="AM2359">
        <v>1.2E-2</v>
      </c>
      <c r="AN2359">
        <v>1.0999999999999999E-2</v>
      </c>
      <c r="AO2359">
        <v>2.8000000000000001E-2</v>
      </c>
      <c r="AP2359">
        <v>1E-3</v>
      </c>
    </row>
    <row r="2360" spans="1:42" x14ac:dyDescent="0.3">
      <c r="A2360" t="s">
        <v>9169</v>
      </c>
      <c r="B2360" t="s">
        <v>9170</v>
      </c>
      <c r="C2360" t="s">
        <v>9171</v>
      </c>
      <c r="D2360" s="1" t="str">
        <f t="shared" si="238"/>
        <v>21:1191</v>
      </c>
      <c r="E2360" s="1" t="str">
        <f t="shared" si="234"/>
        <v>21:0387</v>
      </c>
      <c r="F2360" t="s">
        <v>3661</v>
      </c>
      <c r="G2360" t="s">
        <v>9172</v>
      </c>
      <c r="I2360">
        <v>66.2423924</v>
      </c>
      <c r="J2360">
        <v>-90.874634999999998</v>
      </c>
      <c r="K2360" s="1" t="str">
        <f t="shared" si="237"/>
        <v>Till</v>
      </c>
      <c r="L2360" s="1" t="str">
        <f t="shared" si="236"/>
        <v>Grain Mount: 0.25 – 0.50 mm (carbon coated)</v>
      </c>
      <c r="M2360">
        <v>1</v>
      </c>
      <c r="AI2360">
        <v>35.213999999999999</v>
      </c>
      <c r="AJ2360">
        <v>30.605</v>
      </c>
      <c r="AK2360">
        <v>4.0000000000000001E-3</v>
      </c>
      <c r="AL2360">
        <v>34.484999999999999</v>
      </c>
      <c r="AM2360">
        <v>7.0000000000000001E-3</v>
      </c>
      <c r="AN2360">
        <v>1E-3</v>
      </c>
      <c r="AO2360">
        <v>2.8000000000000001E-2</v>
      </c>
      <c r="AP2360">
        <v>7.0000000000000001E-3</v>
      </c>
    </row>
    <row r="2361" spans="1:42" x14ac:dyDescent="0.3">
      <c r="A2361" t="s">
        <v>9173</v>
      </c>
      <c r="B2361" t="s">
        <v>9174</v>
      </c>
      <c r="C2361" t="s">
        <v>9175</v>
      </c>
      <c r="D2361" s="1" t="str">
        <f t="shared" si="238"/>
        <v>21:1191</v>
      </c>
      <c r="E2361" s="1" t="str">
        <f t="shared" si="234"/>
        <v>21:0387</v>
      </c>
      <c r="F2361" t="s">
        <v>3661</v>
      </c>
      <c r="G2361" t="s">
        <v>9176</v>
      </c>
      <c r="I2361">
        <v>66.2423924</v>
      </c>
      <c r="J2361">
        <v>-90.874634999999998</v>
      </c>
      <c r="K2361" s="1" t="str">
        <f t="shared" si="237"/>
        <v>Till</v>
      </c>
      <c r="L2361" s="1" t="str">
        <f t="shared" si="236"/>
        <v>Grain Mount: 0.25 – 0.50 mm (carbon coated)</v>
      </c>
      <c r="M2361">
        <v>1</v>
      </c>
      <c r="AI2361">
        <v>35.033999999999999</v>
      </c>
      <c r="AJ2361">
        <v>30.184000000000001</v>
      </c>
      <c r="AK2361">
        <v>1E-3</v>
      </c>
      <c r="AL2361">
        <v>34.582000000000001</v>
      </c>
      <c r="AM2361">
        <v>1E-3</v>
      </c>
      <c r="AN2361">
        <v>0.01</v>
      </c>
      <c r="AO2361">
        <v>2.5000000000000001E-2</v>
      </c>
      <c r="AP2361">
        <v>5.0000000000000001E-3</v>
      </c>
    </row>
    <row r="2362" spans="1:42" x14ac:dyDescent="0.3">
      <c r="A2362" t="s">
        <v>9177</v>
      </c>
      <c r="B2362" t="s">
        <v>9178</v>
      </c>
      <c r="C2362" t="s">
        <v>9179</v>
      </c>
      <c r="D2362" s="1" t="str">
        <f t="shared" si="238"/>
        <v>21:1191</v>
      </c>
      <c r="E2362" s="1" t="str">
        <f t="shared" si="234"/>
        <v>21:0387</v>
      </c>
      <c r="F2362" t="s">
        <v>3661</v>
      </c>
      <c r="G2362" t="s">
        <v>9180</v>
      </c>
      <c r="I2362">
        <v>66.2423924</v>
      </c>
      <c r="J2362">
        <v>-90.874634999999998</v>
      </c>
      <c r="K2362" s="1" t="str">
        <f t="shared" si="237"/>
        <v>Till</v>
      </c>
      <c r="L2362" s="1" t="str">
        <f t="shared" si="236"/>
        <v>Grain Mount: 0.25 – 0.50 mm (carbon coated)</v>
      </c>
      <c r="M2362">
        <v>1</v>
      </c>
      <c r="AI2362">
        <v>34.811999999999998</v>
      </c>
      <c r="AJ2362">
        <v>30.698</v>
      </c>
      <c r="AK2362">
        <v>1E-3</v>
      </c>
      <c r="AL2362">
        <v>34.29</v>
      </c>
      <c r="AM2362">
        <v>6.0000000000000001E-3</v>
      </c>
      <c r="AN2362">
        <v>1.0999999999999999E-2</v>
      </c>
      <c r="AO2362">
        <v>0.03</v>
      </c>
      <c r="AP2362">
        <v>1E-3</v>
      </c>
    </row>
    <row r="2363" spans="1:42" x14ac:dyDescent="0.3">
      <c r="A2363" t="s">
        <v>9181</v>
      </c>
      <c r="B2363" t="s">
        <v>9182</v>
      </c>
      <c r="C2363" t="s">
        <v>9183</v>
      </c>
      <c r="D2363" s="1" t="str">
        <f t="shared" si="238"/>
        <v>21:1191</v>
      </c>
      <c r="E2363" s="1" t="str">
        <f t="shared" si="234"/>
        <v>21:0387</v>
      </c>
      <c r="F2363" t="s">
        <v>3661</v>
      </c>
      <c r="G2363" t="s">
        <v>9184</v>
      </c>
      <c r="I2363">
        <v>66.2423924</v>
      </c>
      <c r="J2363">
        <v>-90.874634999999998</v>
      </c>
      <c r="K2363" s="1" t="str">
        <f t="shared" si="237"/>
        <v>Till</v>
      </c>
      <c r="L2363" s="1" t="str">
        <f>HYPERLINK("http://geochem.nrcan.gc.ca/cdogs/content/kwd/kwd080108_e.htm", "Grain Mount: 0.50 – 1.00 mm (carbon coated)")</f>
        <v>Grain Mount: 0.50 – 1.00 mm (carbon coated)</v>
      </c>
      <c r="M2363">
        <v>1</v>
      </c>
      <c r="AI2363">
        <v>34.878999999999998</v>
      </c>
      <c r="AJ2363">
        <v>30.529</v>
      </c>
      <c r="AK2363">
        <v>3.0000000000000001E-3</v>
      </c>
      <c r="AL2363">
        <v>34.017000000000003</v>
      </c>
      <c r="AM2363">
        <v>1E-3</v>
      </c>
      <c r="AN2363">
        <v>7.0000000000000001E-3</v>
      </c>
      <c r="AO2363">
        <v>2.1999999999999999E-2</v>
      </c>
      <c r="AP2363">
        <v>8.0000000000000002E-3</v>
      </c>
    </row>
    <row r="2364" spans="1:42" x14ac:dyDescent="0.3">
      <c r="A2364" t="s">
        <v>9185</v>
      </c>
      <c r="B2364" t="s">
        <v>9186</v>
      </c>
      <c r="C2364" t="s">
        <v>9187</v>
      </c>
      <c r="D2364" s="1" t="str">
        <f t="shared" si="238"/>
        <v>21:1191</v>
      </c>
      <c r="E2364" s="1" t="str">
        <f t="shared" si="234"/>
        <v>21:0387</v>
      </c>
      <c r="F2364" t="s">
        <v>2285</v>
      </c>
      <c r="G2364" t="s">
        <v>9188</v>
      </c>
      <c r="I2364">
        <v>66.147195600000003</v>
      </c>
      <c r="J2364">
        <v>-90.629249900000005</v>
      </c>
      <c r="K2364" s="1" t="str">
        <f t="shared" si="237"/>
        <v>Till</v>
      </c>
      <c r="L2364" s="1" t="str">
        <f>HYPERLINK("http://geochem.nrcan.gc.ca/cdogs/content/kwd/kwd080107_e.htm", "Grain Mount: 0.25 – 0.50 mm (carbon coated)")</f>
        <v>Grain Mount: 0.25 – 0.50 mm (carbon coated)</v>
      </c>
      <c r="M2364">
        <v>1</v>
      </c>
      <c r="AI2364">
        <v>35.026000000000003</v>
      </c>
      <c r="AJ2364">
        <v>30.501999999999999</v>
      </c>
      <c r="AK2364">
        <v>4.0000000000000001E-3</v>
      </c>
      <c r="AL2364">
        <v>34.561999999999998</v>
      </c>
      <c r="AM2364">
        <v>1E-3</v>
      </c>
      <c r="AN2364">
        <v>1E-3</v>
      </c>
      <c r="AO2364">
        <v>0.03</v>
      </c>
      <c r="AP2364">
        <v>8.0000000000000002E-3</v>
      </c>
    </row>
    <row r="2365" spans="1:42" x14ac:dyDescent="0.3">
      <c r="A2365" t="s">
        <v>9189</v>
      </c>
      <c r="B2365" t="s">
        <v>9190</v>
      </c>
      <c r="C2365" t="s">
        <v>9191</v>
      </c>
      <c r="D2365" s="1" t="str">
        <f t="shared" si="238"/>
        <v>21:1191</v>
      </c>
      <c r="E2365" s="1" t="str">
        <f t="shared" si="234"/>
        <v>21:0387</v>
      </c>
      <c r="F2365" t="s">
        <v>9192</v>
      </c>
      <c r="G2365" t="s">
        <v>9193</v>
      </c>
      <c r="I2365">
        <v>66.453885400000004</v>
      </c>
      <c r="J2365">
        <v>-90.670147999999998</v>
      </c>
      <c r="K2365" s="1" t="str">
        <f t="shared" si="237"/>
        <v>Till</v>
      </c>
      <c r="L2365" s="1" t="str">
        <f>HYPERLINK("http://geochem.nrcan.gc.ca/cdogs/content/kwd/kwd080109_e.htm", "Grain Mount: 1.00 – 2.00 mm (carbon coated)")</f>
        <v>Grain Mount: 1.00 – 2.00 mm (carbon coated)</v>
      </c>
      <c r="M2365">
        <v>1</v>
      </c>
      <c r="AI2365">
        <v>35.122</v>
      </c>
      <c r="AJ2365">
        <v>30.463999999999999</v>
      </c>
      <c r="AK2365">
        <v>4.0000000000000001E-3</v>
      </c>
      <c r="AL2365">
        <v>34.331000000000003</v>
      </c>
      <c r="AM2365">
        <v>4.9000000000000002E-2</v>
      </c>
      <c r="AN2365">
        <v>3.0000000000000001E-3</v>
      </c>
      <c r="AO2365">
        <v>2.9000000000000001E-2</v>
      </c>
      <c r="AP2365">
        <v>1E-3</v>
      </c>
    </row>
    <row r="2366" spans="1:42" x14ac:dyDescent="0.3">
      <c r="A2366" t="s">
        <v>9194</v>
      </c>
      <c r="B2366" t="s">
        <v>9195</v>
      </c>
      <c r="C2366" t="s">
        <v>9196</v>
      </c>
      <c r="D2366" s="1" t="str">
        <f t="shared" si="238"/>
        <v>21:1191</v>
      </c>
      <c r="E2366" s="1" t="str">
        <f t="shared" si="234"/>
        <v>21:0387</v>
      </c>
      <c r="F2366" t="s">
        <v>9197</v>
      </c>
      <c r="G2366" t="s">
        <v>9198</v>
      </c>
      <c r="I2366">
        <v>66.492784099999994</v>
      </c>
      <c r="J2366">
        <v>-90.525757100000007</v>
      </c>
      <c r="K2366" s="1" t="str">
        <f t="shared" si="237"/>
        <v>Till</v>
      </c>
      <c r="L2366" s="1" t="str">
        <f t="shared" ref="L2366:L2377" si="239">HYPERLINK("http://geochem.nrcan.gc.ca/cdogs/content/kwd/kwd080107_e.htm", "Grain Mount: 0.25 – 0.50 mm (carbon coated)")</f>
        <v>Grain Mount: 0.25 – 0.50 mm (carbon coated)</v>
      </c>
      <c r="M2366">
        <v>1</v>
      </c>
      <c r="AI2366">
        <v>34.880000000000003</v>
      </c>
      <c r="AJ2366">
        <v>30.55</v>
      </c>
      <c r="AK2366">
        <v>1E-3</v>
      </c>
      <c r="AL2366">
        <v>34.542999999999999</v>
      </c>
      <c r="AM2366">
        <v>1E-3</v>
      </c>
      <c r="AN2366">
        <v>1.9E-2</v>
      </c>
      <c r="AO2366">
        <v>2.3E-2</v>
      </c>
      <c r="AP2366">
        <v>1E-3</v>
      </c>
    </row>
    <row r="2367" spans="1:42" x14ac:dyDescent="0.3">
      <c r="A2367" t="s">
        <v>9199</v>
      </c>
      <c r="B2367" t="s">
        <v>9200</v>
      </c>
      <c r="C2367" t="s">
        <v>9201</v>
      </c>
      <c r="D2367" s="1" t="str">
        <f t="shared" si="238"/>
        <v>21:1191</v>
      </c>
      <c r="E2367" s="1" t="str">
        <f t="shared" si="234"/>
        <v>21:0387</v>
      </c>
      <c r="F2367" t="s">
        <v>2342</v>
      </c>
      <c r="G2367" t="s">
        <v>9202</v>
      </c>
      <c r="I2367">
        <v>66.317290299999996</v>
      </c>
      <c r="J2367">
        <v>-89.9016953</v>
      </c>
      <c r="K2367" s="1" t="str">
        <f t="shared" si="237"/>
        <v>Till</v>
      </c>
      <c r="L2367" s="1" t="str">
        <f t="shared" si="239"/>
        <v>Grain Mount: 0.25 – 0.50 mm (carbon coated)</v>
      </c>
      <c r="M2367">
        <v>1</v>
      </c>
      <c r="AI2367">
        <v>34.697000000000003</v>
      </c>
      <c r="AJ2367">
        <v>30.54</v>
      </c>
      <c r="AK2367">
        <v>3.0000000000000001E-3</v>
      </c>
      <c r="AL2367">
        <v>34.529000000000003</v>
      </c>
      <c r="AM2367">
        <v>1E-3</v>
      </c>
      <c r="AN2367">
        <v>1E-3</v>
      </c>
      <c r="AO2367">
        <v>1.9E-2</v>
      </c>
      <c r="AP2367">
        <v>1E-3</v>
      </c>
    </row>
    <row r="2368" spans="1:42" x14ac:dyDescent="0.3">
      <c r="A2368" t="s">
        <v>9203</v>
      </c>
      <c r="B2368" t="s">
        <v>9204</v>
      </c>
      <c r="C2368" t="s">
        <v>9205</v>
      </c>
      <c r="D2368" s="1" t="str">
        <f t="shared" si="238"/>
        <v>21:1191</v>
      </c>
      <c r="E2368" s="1" t="str">
        <f t="shared" si="234"/>
        <v>21:0387</v>
      </c>
      <c r="F2368" t="s">
        <v>2355</v>
      </c>
      <c r="G2368" t="s">
        <v>9206</v>
      </c>
      <c r="I2368">
        <v>66.479984799999997</v>
      </c>
      <c r="J2368">
        <v>-90.021288499999997</v>
      </c>
      <c r="K2368" s="1" t="str">
        <f t="shared" si="237"/>
        <v>Till</v>
      </c>
      <c r="L2368" s="1" t="str">
        <f t="shared" si="239"/>
        <v>Grain Mount: 0.25 – 0.50 mm (carbon coated)</v>
      </c>
      <c r="M2368">
        <v>1</v>
      </c>
      <c r="AI2368">
        <v>34.954999999999998</v>
      </c>
      <c r="AJ2368">
        <v>30.733000000000001</v>
      </c>
      <c r="AK2368">
        <v>1E-3</v>
      </c>
      <c r="AL2368">
        <v>34.545999999999999</v>
      </c>
      <c r="AM2368">
        <v>1E-3</v>
      </c>
      <c r="AN2368">
        <v>1E-3</v>
      </c>
      <c r="AO2368">
        <v>1E-3</v>
      </c>
      <c r="AP2368">
        <v>1E-3</v>
      </c>
    </row>
    <row r="2369" spans="1:42" x14ac:dyDescent="0.3">
      <c r="A2369" t="s">
        <v>9207</v>
      </c>
      <c r="B2369" t="s">
        <v>9208</v>
      </c>
      <c r="C2369" t="s">
        <v>9209</v>
      </c>
      <c r="D2369" s="1" t="str">
        <f t="shared" si="238"/>
        <v>21:1191</v>
      </c>
      <c r="E2369" s="1" t="str">
        <f t="shared" si="234"/>
        <v>21:0387</v>
      </c>
      <c r="F2369" t="s">
        <v>2360</v>
      </c>
      <c r="G2369" t="s">
        <v>9210</v>
      </c>
      <c r="I2369">
        <v>66.3923877</v>
      </c>
      <c r="J2369">
        <v>-90.025187900000006</v>
      </c>
      <c r="K2369" s="1" t="str">
        <f t="shared" si="237"/>
        <v>Till</v>
      </c>
      <c r="L2369" s="1" t="str">
        <f t="shared" si="239"/>
        <v>Grain Mount: 0.25 – 0.50 mm (carbon coated)</v>
      </c>
      <c r="M2369">
        <v>1</v>
      </c>
      <c r="AI2369">
        <v>34.936999999999998</v>
      </c>
      <c r="AJ2369">
        <v>30.545999999999999</v>
      </c>
      <c r="AK2369">
        <v>1E-3</v>
      </c>
      <c r="AL2369">
        <v>34.637999999999998</v>
      </c>
      <c r="AM2369">
        <v>1.2E-2</v>
      </c>
      <c r="AN2369">
        <v>8.9999999999999993E-3</v>
      </c>
      <c r="AO2369">
        <v>2.1000000000000001E-2</v>
      </c>
      <c r="AP2369">
        <v>2E-3</v>
      </c>
    </row>
    <row r="2370" spans="1:42" x14ac:dyDescent="0.3">
      <c r="A2370" t="s">
        <v>9211</v>
      </c>
      <c r="B2370" t="s">
        <v>9212</v>
      </c>
      <c r="C2370" t="s">
        <v>9213</v>
      </c>
      <c r="D2370" s="1" t="str">
        <f t="shared" si="238"/>
        <v>21:1191</v>
      </c>
      <c r="E2370" s="1" t="str">
        <f t="shared" si="234"/>
        <v>21:0387</v>
      </c>
      <c r="F2370" t="s">
        <v>2360</v>
      </c>
      <c r="G2370" t="s">
        <v>9214</v>
      </c>
      <c r="I2370">
        <v>66.3923877</v>
      </c>
      <c r="J2370">
        <v>-90.025187900000006</v>
      </c>
      <c r="K2370" s="1" t="str">
        <f t="shared" si="237"/>
        <v>Till</v>
      </c>
      <c r="L2370" s="1" t="str">
        <f t="shared" si="239"/>
        <v>Grain Mount: 0.25 – 0.50 mm (carbon coated)</v>
      </c>
      <c r="M2370">
        <v>1</v>
      </c>
      <c r="AI2370">
        <v>34.944000000000003</v>
      </c>
      <c r="AJ2370">
        <v>30.465</v>
      </c>
      <c r="AK2370">
        <v>1E-3</v>
      </c>
      <c r="AL2370">
        <v>34.783999999999999</v>
      </c>
      <c r="AM2370">
        <v>3.0000000000000001E-3</v>
      </c>
      <c r="AN2370">
        <v>1E-3</v>
      </c>
      <c r="AO2370">
        <v>1.2999999999999999E-2</v>
      </c>
      <c r="AP2370">
        <v>1E-3</v>
      </c>
    </row>
    <row r="2371" spans="1:42" x14ac:dyDescent="0.3">
      <c r="A2371" t="s">
        <v>9215</v>
      </c>
      <c r="B2371" t="s">
        <v>9216</v>
      </c>
      <c r="C2371" t="s">
        <v>9217</v>
      </c>
      <c r="D2371" s="1" t="str">
        <f t="shared" si="238"/>
        <v>21:1191</v>
      </c>
      <c r="E2371" s="1" t="str">
        <f t="shared" si="234"/>
        <v>21:0387</v>
      </c>
      <c r="F2371" t="s">
        <v>2360</v>
      </c>
      <c r="G2371" t="s">
        <v>9218</v>
      </c>
      <c r="I2371">
        <v>66.3923877</v>
      </c>
      <c r="J2371">
        <v>-90.025187900000006</v>
      </c>
      <c r="K2371" s="1" t="str">
        <f t="shared" si="237"/>
        <v>Till</v>
      </c>
      <c r="L2371" s="1" t="str">
        <f t="shared" si="239"/>
        <v>Grain Mount: 0.25 – 0.50 mm (carbon coated)</v>
      </c>
      <c r="M2371">
        <v>1</v>
      </c>
      <c r="AI2371">
        <v>35</v>
      </c>
      <c r="AJ2371">
        <v>30.504999999999999</v>
      </c>
      <c r="AK2371">
        <v>4.0000000000000001E-3</v>
      </c>
      <c r="AL2371">
        <v>34.506999999999998</v>
      </c>
      <c r="AM2371">
        <v>1E-3</v>
      </c>
      <c r="AN2371">
        <v>0.125</v>
      </c>
      <c r="AO2371">
        <v>2.1999999999999999E-2</v>
      </c>
      <c r="AP2371">
        <v>1E-3</v>
      </c>
    </row>
    <row r="2372" spans="1:42" x14ac:dyDescent="0.3">
      <c r="A2372" t="s">
        <v>9219</v>
      </c>
      <c r="B2372" t="s">
        <v>9220</v>
      </c>
      <c r="C2372" t="s">
        <v>9221</v>
      </c>
      <c r="D2372" s="1" t="str">
        <f t="shared" si="238"/>
        <v>21:1191</v>
      </c>
      <c r="E2372" s="1" t="str">
        <f t="shared" si="234"/>
        <v>21:0387</v>
      </c>
      <c r="F2372" t="s">
        <v>2360</v>
      </c>
      <c r="G2372" t="s">
        <v>9222</v>
      </c>
      <c r="I2372">
        <v>66.3923877</v>
      </c>
      <c r="J2372">
        <v>-90.025187900000006</v>
      </c>
      <c r="K2372" s="1" t="str">
        <f t="shared" si="237"/>
        <v>Till</v>
      </c>
      <c r="L2372" s="1" t="str">
        <f t="shared" si="239"/>
        <v>Grain Mount: 0.25 – 0.50 mm (carbon coated)</v>
      </c>
      <c r="M2372">
        <v>1</v>
      </c>
      <c r="AI2372">
        <v>35.085999999999999</v>
      </c>
      <c r="AJ2372">
        <v>30.733000000000001</v>
      </c>
      <c r="AK2372">
        <v>1E-3</v>
      </c>
      <c r="AL2372">
        <v>34.481000000000002</v>
      </c>
      <c r="AM2372">
        <v>1E-3</v>
      </c>
      <c r="AN2372">
        <v>5.0000000000000001E-3</v>
      </c>
      <c r="AO2372">
        <v>2.4E-2</v>
      </c>
      <c r="AP2372">
        <v>1E-3</v>
      </c>
    </row>
    <row r="2373" spans="1:42" x14ac:dyDescent="0.3">
      <c r="A2373" t="s">
        <v>9223</v>
      </c>
      <c r="B2373" t="s">
        <v>9224</v>
      </c>
      <c r="C2373" t="s">
        <v>9225</v>
      </c>
      <c r="D2373" s="1" t="str">
        <f t="shared" si="238"/>
        <v>21:1191</v>
      </c>
      <c r="E2373" s="1" t="str">
        <f t="shared" si="234"/>
        <v>21:0387</v>
      </c>
      <c r="F2373" t="s">
        <v>2360</v>
      </c>
      <c r="G2373" t="s">
        <v>9226</v>
      </c>
      <c r="I2373">
        <v>66.3923877</v>
      </c>
      <c r="J2373">
        <v>-90.025187900000006</v>
      </c>
      <c r="K2373" s="1" t="str">
        <f t="shared" si="237"/>
        <v>Till</v>
      </c>
      <c r="L2373" s="1" t="str">
        <f t="shared" si="239"/>
        <v>Grain Mount: 0.25 – 0.50 mm (carbon coated)</v>
      </c>
      <c r="M2373">
        <v>1</v>
      </c>
      <c r="AI2373">
        <v>34.969000000000001</v>
      </c>
      <c r="AJ2373">
        <v>30.439</v>
      </c>
      <c r="AK2373">
        <v>6.0000000000000001E-3</v>
      </c>
      <c r="AL2373">
        <v>34.311</v>
      </c>
      <c r="AM2373">
        <v>1E-3</v>
      </c>
      <c r="AN2373">
        <v>0.108</v>
      </c>
      <c r="AO2373">
        <v>0.17</v>
      </c>
      <c r="AP2373">
        <v>1E-3</v>
      </c>
    </row>
    <row r="2374" spans="1:42" x14ac:dyDescent="0.3">
      <c r="A2374" t="s">
        <v>9227</v>
      </c>
      <c r="B2374" t="s">
        <v>9228</v>
      </c>
      <c r="C2374" t="s">
        <v>9229</v>
      </c>
      <c r="D2374" s="1" t="str">
        <f t="shared" si="238"/>
        <v>21:1191</v>
      </c>
      <c r="E2374" s="1" t="str">
        <f t="shared" si="234"/>
        <v>21:0387</v>
      </c>
      <c r="F2374" t="s">
        <v>2360</v>
      </c>
      <c r="G2374" t="s">
        <v>9230</v>
      </c>
      <c r="I2374">
        <v>66.3923877</v>
      </c>
      <c r="J2374">
        <v>-90.025187900000006</v>
      </c>
      <c r="K2374" s="1" t="str">
        <f t="shared" si="237"/>
        <v>Till</v>
      </c>
      <c r="L2374" s="1" t="str">
        <f t="shared" si="239"/>
        <v>Grain Mount: 0.25 – 0.50 mm (carbon coated)</v>
      </c>
      <c r="M2374">
        <v>1</v>
      </c>
      <c r="AI2374">
        <v>34.881</v>
      </c>
      <c r="AJ2374">
        <v>30.459</v>
      </c>
      <c r="AK2374">
        <v>1E-3</v>
      </c>
      <c r="AL2374">
        <v>34.351999999999997</v>
      </c>
      <c r="AM2374">
        <v>1E-3</v>
      </c>
      <c r="AN2374">
        <v>0.02</v>
      </c>
      <c r="AO2374">
        <v>8.9999999999999993E-3</v>
      </c>
      <c r="AP2374">
        <v>1E-3</v>
      </c>
    </row>
    <row r="2375" spans="1:42" x14ac:dyDescent="0.3">
      <c r="A2375" t="s">
        <v>9231</v>
      </c>
      <c r="B2375" t="s">
        <v>9232</v>
      </c>
      <c r="C2375" t="s">
        <v>9233</v>
      </c>
      <c r="D2375" s="1" t="str">
        <f t="shared" si="238"/>
        <v>21:1191</v>
      </c>
      <c r="E2375" s="1" t="str">
        <f t="shared" si="234"/>
        <v>21:0387</v>
      </c>
      <c r="F2375" t="s">
        <v>2360</v>
      </c>
      <c r="G2375" t="s">
        <v>9234</v>
      </c>
      <c r="I2375">
        <v>66.3923877</v>
      </c>
      <c r="J2375">
        <v>-90.025187900000006</v>
      </c>
      <c r="K2375" s="1" t="str">
        <f t="shared" si="237"/>
        <v>Till</v>
      </c>
      <c r="L2375" s="1" t="str">
        <f t="shared" si="239"/>
        <v>Grain Mount: 0.25 – 0.50 mm (carbon coated)</v>
      </c>
      <c r="M2375">
        <v>1</v>
      </c>
      <c r="AI2375">
        <v>35.223999999999997</v>
      </c>
      <c r="AJ2375">
        <v>30.303999999999998</v>
      </c>
      <c r="AK2375">
        <v>1E-3</v>
      </c>
      <c r="AL2375">
        <v>34.281999999999996</v>
      </c>
      <c r="AM2375">
        <v>1.0999999999999999E-2</v>
      </c>
      <c r="AN2375">
        <v>2.1999999999999999E-2</v>
      </c>
      <c r="AO2375">
        <v>2.8000000000000001E-2</v>
      </c>
      <c r="AP2375">
        <v>1E-3</v>
      </c>
    </row>
    <row r="2376" spans="1:42" x14ac:dyDescent="0.3">
      <c r="A2376" t="s">
        <v>9235</v>
      </c>
      <c r="B2376" t="s">
        <v>9236</v>
      </c>
      <c r="C2376" t="s">
        <v>9237</v>
      </c>
      <c r="D2376" s="1" t="str">
        <f t="shared" si="238"/>
        <v>21:1191</v>
      </c>
      <c r="E2376" s="1" t="str">
        <f t="shared" si="234"/>
        <v>21:0387</v>
      </c>
      <c r="F2376" t="s">
        <v>2360</v>
      </c>
      <c r="G2376" t="s">
        <v>9238</v>
      </c>
      <c r="I2376">
        <v>66.3923877</v>
      </c>
      <c r="J2376">
        <v>-90.025187900000006</v>
      </c>
      <c r="K2376" s="1" t="str">
        <f t="shared" si="237"/>
        <v>Till</v>
      </c>
      <c r="L2376" s="1" t="str">
        <f t="shared" si="239"/>
        <v>Grain Mount: 0.25 – 0.50 mm (carbon coated)</v>
      </c>
      <c r="M2376">
        <v>1</v>
      </c>
      <c r="AI2376">
        <v>35.213000000000001</v>
      </c>
      <c r="AJ2376">
        <v>30.434000000000001</v>
      </c>
      <c r="AK2376">
        <v>1E-3</v>
      </c>
      <c r="AL2376">
        <v>34.207000000000001</v>
      </c>
      <c r="AM2376">
        <v>4.0000000000000001E-3</v>
      </c>
      <c r="AN2376">
        <v>1E-3</v>
      </c>
      <c r="AO2376">
        <v>1.2999999999999999E-2</v>
      </c>
      <c r="AP2376">
        <v>1E-3</v>
      </c>
    </row>
    <row r="2377" spans="1:42" x14ac:dyDescent="0.3">
      <c r="A2377" t="s">
        <v>9239</v>
      </c>
      <c r="B2377" t="s">
        <v>9240</v>
      </c>
      <c r="C2377" t="s">
        <v>9241</v>
      </c>
      <c r="D2377" s="1" t="str">
        <f t="shared" si="238"/>
        <v>21:1191</v>
      </c>
      <c r="E2377" s="1" t="str">
        <f t="shared" si="234"/>
        <v>21:0387</v>
      </c>
      <c r="F2377" t="s">
        <v>2360</v>
      </c>
      <c r="G2377" t="s">
        <v>9242</v>
      </c>
      <c r="I2377">
        <v>66.3923877</v>
      </c>
      <c r="J2377">
        <v>-90.025187900000006</v>
      </c>
      <c r="K2377" s="1" t="str">
        <f t="shared" si="237"/>
        <v>Till</v>
      </c>
      <c r="L2377" s="1" t="str">
        <f t="shared" si="239"/>
        <v>Grain Mount: 0.25 – 0.50 mm (carbon coated)</v>
      </c>
      <c r="M2377">
        <v>1</v>
      </c>
      <c r="AI2377">
        <v>34.835000000000001</v>
      </c>
      <c r="AJ2377">
        <v>30.611000000000001</v>
      </c>
      <c r="AK2377">
        <v>1E-3</v>
      </c>
      <c r="AL2377">
        <v>34.302999999999997</v>
      </c>
      <c r="AM2377">
        <v>1E-3</v>
      </c>
      <c r="AN2377">
        <v>1.2E-2</v>
      </c>
      <c r="AO2377">
        <v>5.0000000000000001E-3</v>
      </c>
      <c r="AP2377">
        <v>1E-3</v>
      </c>
    </row>
    <row r="2378" spans="1:42" x14ac:dyDescent="0.3">
      <c r="A2378" t="s">
        <v>9243</v>
      </c>
      <c r="B2378" t="s">
        <v>9244</v>
      </c>
      <c r="C2378" t="s">
        <v>9245</v>
      </c>
      <c r="D2378" s="1" t="str">
        <f t="shared" si="238"/>
        <v>21:1191</v>
      </c>
      <c r="E2378" s="1" t="str">
        <f t="shared" si="234"/>
        <v>21:0387</v>
      </c>
      <c r="F2378" t="s">
        <v>2360</v>
      </c>
      <c r="G2378" t="s">
        <v>9246</v>
      </c>
      <c r="I2378">
        <v>66.3923877</v>
      </c>
      <c r="J2378">
        <v>-90.025187900000006</v>
      </c>
      <c r="K2378" s="1" t="str">
        <f t="shared" si="237"/>
        <v>Till</v>
      </c>
      <c r="L2378" s="1" t="str">
        <f>HYPERLINK("http://geochem.nrcan.gc.ca/cdogs/content/kwd/kwd080108_e.htm", "Grain Mount: 0.50 – 1.00 mm (carbon coated)")</f>
        <v>Grain Mount: 0.50 – 1.00 mm (carbon coated)</v>
      </c>
      <c r="M2378">
        <v>1</v>
      </c>
      <c r="AI2378">
        <v>35.005000000000003</v>
      </c>
      <c r="AJ2378">
        <v>30.472999999999999</v>
      </c>
      <c r="AK2378">
        <v>1E-3</v>
      </c>
      <c r="AL2378">
        <v>34.145000000000003</v>
      </c>
      <c r="AM2378">
        <v>2E-3</v>
      </c>
      <c r="AN2378">
        <v>2.7E-2</v>
      </c>
      <c r="AO2378">
        <v>1.4999999999999999E-2</v>
      </c>
      <c r="AP2378">
        <v>1E-3</v>
      </c>
    </row>
    <row r="2379" spans="1:42" x14ac:dyDescent="0.3">
      <c r="A2379" t="s">
        <v>9247</v>
      </c>
      <c r="B2379" t="s">
        <v>9248</v>
      </c>
      <c r="C2379" t="s">
        <v>9249</v>
      </c>
      <c r="D2379" s="1" t="str">
        <f t="shared" si="238"/>
        <v>21:1191</v>
      </c>
      <c r="E2379" s="1" t="str">
        <f t="shared" si="234"/>
        <v>21:0387</v>
      </c>
      <c r="F2379" t="s">
        <v>5335</v>
      </c>
      <c r="G2379" t="s">
        <v>9250</v>
      </c>
      <c r="I2379">
        <v>66.315990099999993</v>
      </c>
      <c r="J2379">
        <v>-90.292771099999996</v>
      </c>
      <c r="K2379" s="1" t="str">
        <f t="shared" si="237"/>
        <v>Till</v>
      </c>
      <c r="L2379" s="1" t="str">
        <f t="shared" ref="L2379:L2410" si="240">HYPERLINK("http://geochem.nrcan.gc.ca/cdogs/content/kwd/kwd080107_e.htm", "Grain Mount: 0.25 – 0.50 mm (carbon coated)")</f>
        <v>Grain Mount: 0.25 – 0.50 mm (carbon coated)</v>
      </c>
      <c r="M2379">
        <v>1</v>
      </c>
      <c r="AI2379">
        <v>35.012</v>
      </c>
      <c r="AJ2379">
        <v>30.408000000000001</v>
      </c>
      <c r="AK2379">
        <v>1E-3</v>
      </c>
      <c r="AL2379">
        <v>34.296999999999997</v>
      </c>
      <c r="AM2379">
        <v>4.0000000000000001E-3</v>
      </c>
      <c r="AN2379">
        <v>1E-3</v>
      </c>
      <c r="AO2379">
        <v>2.4E-2</v>
      </c>
      <c r="AP2379">
        <v>1E-3</v>
      </c>
    </row>
    <row r="2380" spans="1:42" x14ac:dyDescent="0.3">
      <c r="A2380" t="s">
        <v>9251</v>
      </c>
      <c r="B2380" t="s">
        <v>9252</v>
      </c>
      <c r="C2380" t="s">
        <v>9253</v>
      </c>
      <c r="D2380" s="1" t="str">
        <f t="shared" si="238"/>
        <v>21:1191</v>
      </c>
      <c r="E2380" s="1" t="str">
        <f t="shared" si="234"/>
        <v>21:0387</v>
      </c>
      <c r="F2380" t="s">
        <v>5335</v>
      </c>
      <c r="G2380" t="s">
        <v>9254</v>
      </c>
      <c r="I2380">
        <v>66.315990099999993</v>
      </c>
      <c r="J2380">
        <v>-90.292771099999996</v>
      </c>
      <c r="K2380" s="1" t="str">
        <f t="shared" si="237"/>
        <v>Till</v>
      </c>
      <c r="L2380" s="1" t="str">
        <f t="shared" si="240"/>
        <v>Grain Mount: 0.25 – 0.50 mm (carbon coated)</v>
      </c>
      <c r="M2380">
        <v>1</v>
      </c>
      <c r="AI2380">
        <v>35.176000000000002</v>
      </c>
      <c r="AJ2380">
        <v>30.643999999999998</v>
      </c>
      <c r="AK2380">
        <v>8.0000000000000002E-3</v>
      </c>
      <c r="AL2380">
        <v>34.427</v>
      </c>
      <c r="AM2380">
        <v>1E-3</v>
      </c>
      <c r="AN2380">
        <v>1.7000000000000001E-2</v>
      </c>
      <c r="AO2380">
        <v>3.3000000000000002E-2</v>
      </c>
      <c r="AP2380">
        <v>1E-3</v>
      </c>
    </row>
    <row r="2381" spans="1:42" x14ac:dyDescent="0.3">
      <c r="A2381" t="s">
        <v>9255</v>
      </c>
      <c r="B2381" t="s">
        <v>9256</v>
      </c>
      <c r="C2381" t="s">
        <v>9257</v>
      </c>
      <c r="D2381" s="1" t="str">
        <f t="shared" si="238"/>
        <v>21:1191</v>
      </c>
      <c r="E2381" s="1" t="str">
        <f t="shared" ref="E2381:E2444" si="241">HYPERLINK("http://geochem.nrcan.gc.ca/cdogs/content/svy/svy210387_e.htm", "21:0387")</f>
        <v>21:0387</v>
      </c>
      <c r="F2381" t="s">
        <v>5335</v>
      </c>
      <c r="G2381" t="s">
        <v>9258</v>
      </c>
      <c r="I2381">
        <v>66.315990099999993</v>
      </c>
      <c r="J2381">
        <v>-90.292771099999996</v>
      </c>
      <c r="K2381" s="1" t="str">
        <f t="shared" si="237"/>
        <v>Till</v>
      </c>
      <c r="L2381" s="1" t="str">
        <f t="shared" si="240"/>
        <v>Grain Mount: 0.25 – 0.50 mm (carbon coated)</v>
      </c>
      <c r="M2381">
        <v>1</v>
      </c>
      <c r="AI2381">
        <v>35.177999999999997</v>
      </c>
      <c r="AJ2381">
        <v>30.536999999999999</v>
      </c>
      <c r="AK2381">
        <v>4.0000000000000001E-3</v>
      </c>
      <c r="AL2381">
        <v>34.244999999999997</v>
      </c>
      <c r="AM2381">
        <v>0.02</v>
      </c>
      <c r="AN2381">
        <v>2.5000000000000001E-2</v>
      </c>
      <c r="AO2381">
        <v>1.7000000000000001E-2</v>
      </c>
      <c r="AP2381">
        <v>5.0000000000000001E-3</v>
      </c>
    </row>
    <row r="2382" spans="1:42" x14ac:dyDescent="0.3">
      <c r="A2382" t="s">
        <v>9259</v>
      </c>
      <c r="B2382" t="s">
        <v>9260</v>
      </c>
      <c r="C2382" t="s">
        <v>9261</v>
      </c>
      <c r="D2382" s="1" t="str">
        <f t="shared" si="238"/>
        <v>21:1191</v>
      </c>
      <c r="E2382" s="1" t="str">
        <f t="shared" si="241"/>
        <v>21:0387</v>
      </c>
      <c r="F2382" t="s">
        <v>2385</v>
      </c>
      <c r="G2382" t="s">
        <v>9262</v>
      </c>
      <c r="I2382">
        <v>66.447985700000004</v>
      </c>
      <c r="J2382">
        <v>-90.300571000000005</v>
      </c>
      <c r="K2382" s="1" t="str">
        <f t="shared" si="237"/>
        <v>Till</v>
      </c>
      <c r="L2382" s="1" t="str">
        <f t="shared" si="240"/>
        <v>Grain Mount: 0.25 – 0.50 mm (carbon coated)</v>
      </c>
      <c r="M2382">
        <v>1</v>
      </c>
      <c r="AI2382">
        <v>34.832999999999998</v>
      </c>
      <c r="AJ2382">
        <v>30.376000000000001</v>
      </c>
      <c r="AK2382">
        <v>5.0000000000000001E-3</v>
      </c>
      <c r="AL2382">
        <v>34.545000000000002</v>
      </c>
      <c r="AM2382">
        <v>2.1000000000000001E-2</v>
      </c>
      <c r="AN2382">
        <v>1.4E-2</v>
      </c>
      <c r="AO2382">
        <v>1.2E-2</v>
      </c>
      <c r="AP2382">
        <v>4.0000000000000001E-3</v>
      </c>
    </row>
    <row r="2383" spans="1:42" x14ac:dyDescent="0.3">
      <c r="A2383" t="s">
        <v>9263</v>
      </c>
      <c r="B2383" t="s">
        <v>9264</v>
      </c>
      <c r="C2383" t="s">
        <v>9265</v>
      </c>
      <c r="D2383" s="1" t="str">
        <f t="shared" si="238"/>
        <v>21:1191</v>
      </c>
      <c r="E2383" s="1" t="str">
        <f t="shared" si="241"/>
        <v>21:0387</v>
      </c>
      <c r="F2383" t="s">
        <v>2385</v>
      </c>
      <c r="G2383" t="s">
        <v>9266</v>
      </c>
      <c r="I2383">
        <v>66.447985700000004</v>
      </c>
      <c r="J2383">
        <v>-90.300571000000005</v>
      </c>
      <c r="K2383" s="1" t="str">
        <f t="shared" si="237"/>
        <v>Till</v>
      </c>
      <c r="L2383" s="1" t="str">
        <f t="shared" si="240"/>
        <v>Grain Mount: 0.25 – 0.50 mm (carbon coated)</v>
      </c>
      <c r="M2383">
        <v>1</v>
      </c>
      <c r="AI2383">
        <v>35.279000000000003</v>
      </c>
      <c r="AJ2383">
        <v>30.401</v>
      </c>
      <c r="AK2383">
        <v>4.0000000000000001E-3</v>
      </c>
      <c r="AL2383">
        <v>34.427999999999997</v>
      </c>
      <c r="AM2383">
        <v>1E-3</v>
      </c>
      <c r="AN2383">
        <v>2.1000000000000001E-2</v>
      </c>
      <c r="AO2383">
        <v>5.0000000000000001E-3</v>
      </c>
      <c r="AP2383">
        <v>1E-3</v>
      </c>
    </row>
    <row r="2384" spans="1:42" x14ac:dyDescent="0.3">
      <c r="A2384" t="s">
        <v>9267</v>
      </c>
      <c r="B2384" t="s">
        <v>9268</v>
      </c>
      <c r="C2384" t="s">
        <v>9269</v>
      </c>
      <c r="D2384" s="1" t="str">
        <f t="shared" si="238"/>
        <v>21:1191</v>
      </c>
      <c r="E2384" s="1" t="str">
        <f t="shared" si="241"/>
        <v>21:0387</v>
      </c>
      <c r="F2384" t="s">
        <v>2385</v>
      </c>
      <c r="G2384" t="s">
        <v>9270</v>
      </c>
      <c r="I2384">
        <v>66.447985700000004</v>
      </c>
      <c r="J2384">
        <v>-90.300571000000005</v>
      </c>
      <c r="K2384" s="1" t="str">
        <f t="shared" si="237"/>
        <v>Till</v>
      </c>
      <c r="L2384" s="1" t="str">
        <f t="shared" si="240"/>
        <v>Grain Mount: 0.25 – 0.50 mm (carbon coated)</v>
      </c>
      <c r="M2384">
        <v>1</v>
      </c>
      <c r="AI2384">
        <v>35.377000000000002</v>
      </c>
      <c r="AJ2384">
        <v>30.535</v>
      </c>
      <c r="AK2384">
        <v>1E-3</v>
      </c>
      <c r="AL2384">
        <v>34.432000000000002</v>
      </c>
      <c r="AM2384">
        <v>2E-3</v>
      </c>
      <c r="AN2384">
        <v>6.0000000000000001E-3</v>
      </c>
      <c r="AO2384">
        <v>1.4999999999999999E-2</v>
      </c>
      <c r="AP2384">
        <v>1E-3</v>
      </c>
    </row>
    <row r="2385" spans="1:42" x14ac:dyDescent="0.3">
      <c r="A2385" t="s">
        <v>9271</v>
      </c>
      <c r="B2385" t="s">
        <v>9272</v>
      </c>
      <c r="C2385" t="s">
        <v>9273</v>
      </c>
      <c r="D2385" s="1" t="str">
        <f t="shared" si="238"/>
        <v>21:1191</v>
      </c>
      <c r="E2385" s="1" t="str">
        <f t="shared" si="241"/>
        <v>21:0387</v>
      </c>
      <c r="F2385" t="s">
        <v>2385</v>
      </c>
      <c r="G2385" t="s">
        <v>9274</v>
      </c>
      <c r="I2385">
        <v>66.447985700000004</v>
      </c>
      <c r="J2385">
        <v>-90.300571000000005</v>
      </c>
      <c r="K2385" s="1" t="str">
        <f t="shared" si="237"/>
        <v>Till</v>
      </c>
      <c r="L2385" s="1" t="str">
        <f t="shared" si="240"/>
        <v>Grain Mount: 0.25 – 0.50 mm (carbon coated)</v>
      </c>
      <c r="M2385">
        <v>1</v>
      </c>
      <c r="AI2385">
        <v>35.036000000000001</v>
      </c>
      <c r="AJ2385">
        <v>30.63</v>
      </c>
      <c r="AK2385">
        <v>1E-3</v>
      </c>
      <c r="AL2385">
        <v>34.665999999999997</v>
      </c>
      <c r="AM2385">
        <v>1E-3</v>
      </c>
      <c r="AN2385">
        <v>3.9E-2</v>
      </c>
      <c r="AO2385">
        <v>1E-3</v>
      </c>
      <c r="AP2385">
        <v>1E-3</v>
      </c>
    </row>
    <row r="2386" spans="1:42" x14ac:dyDescent="0.3">
      <c r="A2386" t="s">
        <v>9275</v>
      </c>
      <c r="B2386" t="s">
        <v>9276</v>
      </c>
      <c r="C2386" t="s">
        <v>9277</v>
      </c>
      <c r="D2386" s="1" t="str">
        <f t="shared" si="238"/>
        <v>21:1191</v>
      </c>
      <c r="E2386" s="1" t="str">
        <f t="shared" si="241"/>
        <v>21:0387</v>
      </c>
      <c r="F2386" t="s">
        <v>5457</v>
      </c>
      <c r="G2386" t="s">
        <v>9278</v>
      </c>
      <c r="I2386">
        <v>66.348101200000002</v>
      </c>
      <c r="J2386">
        <v>-88.003692900000004</v>
      </c>
      <c r="K2386" s="1" t="str">
        <f t="shared" si="237"/>
        <v>Till</v>
      </c>
      <c r="L2386" s="1" t="str">
        <f t="shared" si="240"/>
        <v>Grain Mount: 0.25 – 0.50 mm (carbon coated)</v>
      </c>
      <c r="M2386">
        <v>1</v>
      </c>
      <c r="AI2386">
        <v>35.198999999999998</v>
      </c>
      <c r="AJ2386">
        <v>30.088999999999999</v>
      </c>
      <c r="AK2386">
        <v>1E-3</v>
      </c>
      <c r="AL2386">
        <v>34.579000000000001</v>
      </c>
      <c r="AM2386">
        <v>1E-3</v>
      </c>
      <c r="AN2386">
        <v>1.4E-2</v>
      </c>
      <c r="AO2386">
        <v>2.3E-2</v>
      </c>
      <c r="AP2386">
        <v>1E-3</v>
      </c>
    </row>
    <row r="2387" spans="1:42" x14ac:dyDescent="0.3">
      <c r="A2387" t="s">
        <v>9279</v>
      </c>
      <c r="B2387" t="s">
        <v>9280</v>
      </c>
      <c r="C2387" t="s">
        <v>9281</v>
      </c>
      <c r="D2387" s="1" t="str">
        <f t="shared" si="238"/>
        <v>21:1191</v>
      </c>
      <c r="E2387" s="1" t="str">
        <f t="shared" si="241"/>
        <v>21:0387</v>
      </c>
      <c r="F2387" t="s">
        <v>5457</v>
      </c>
      <c r="G2387" t="s">
        <v>9282</v>
      </c>
      <c r="I2387">
        <v>66.348101200000002</v>
      </c>
      <c r="J2387">
        <v>-88.003692900000004</v>
      </c>
      <c r="K2387" s="1" t="str">
        <f t="shared" si="237"/>
        <v>Till</v>
      </c>
      <c r="L2387" s="1" t="str">
        <f t="shared" si="240"/>
        <v>Grain Mount: 0.25 – 0.50 mm (carbon coated)</v>
      </c>
      <c r="M2387">
        <v>1</v>
      </c>
      <c r="AI2387">
        <v>35.012</v>
      </c>
      <c r="AJ2387">
        <v>30.524000000000001</v>
      </c>
      <c r="AK2387">
        <v>1E-3</v>
      </c>
      <c r="AL2387">
        <v>34.326999999999998</v>
      </c>
      <c r="AM2387">
        <v>5.8000000000000003E-2</v>
      </c>
      <c r="AN2387">
        <v>7.0000000000000001E-3</v>
      </c>
      <c r="AO2387">
        <v>1E-3</v>
      </c>
      <c r="AP2387">
        <v>1E-3</v>
      </c>
    </row>
    <row r="2388" spans="1:42" x14ac:dyDescent="0.3">
      <c r="A2388" t="s">
        <v>9283</v>
      </c>
      <c r="B2388" t="s">
        <v>9284</v>
      </c>
      <c r="C2388" t="s">
        <v>9285</v>
      </c>
      <c r="D2388" s="1" t="str">
        <f t="shared" si="238"/>
        <v>21:1191</v>
      </c>
      <c r="E2388" s="1" t="str">
        <f t="shared" si="241"/>
        <v>21:0387</v>
      </c>
      <c r="F2388" t="s">
        <v>5457</v>
      </c>
      <c r="G2388" t="s">
        <v>9286</v>
      </c>
      <c r="I2388">
        <v>66.348101200000002</v>
      </c>
      <c r="J2388">
        <v>-88.003692900000004</v>
      </c>
      <c r="K2388" s="1" t="str">
        <f t="shared" si="237"/>
        <v>Till</v>
      </c>
      <c r="L2388" s="1" t="str">
        <f t="shared" si="240"/>
        <v>Grain Mount: 0.25 – 0.50 mm (carbon coated)</v>
      </c>
      <c r="M2388">
        <v>1</v>
      </c>
      <c r="AI2388">
        <v>35.145000000000003</v>
      </c>
      <c r="AJ2388">
        <v>30.18</v>
      </c>
      <c r="AK2388">
        <v>1E-3</v>
      </c>
      <c r="AL2388">
        <v>34.036000000000001</v>
      </c>
      <c r="AM2388">
        <v>1E-3</v>
      </c>
      <c r="AN2388">
        <v>8.0000000000000002E-3</v>
      </c>
      <c r="AO2388">
        <v>5.0000000000000001E-3</v>
      </c>
      <c r="AP2388">
        <v>3.0000000000000001E-3</v>
      </c>
    </row>
    <row r="2389" spans="1:42" x14ac:dyDescent="0.3">
      <c r="A2389" t="s">
        <v>9287</v>
      </c>
      <c r="B2389" t="s">
        <v>9288</v>
      </c>
      <c r="C2389" t="s">
        <v>9289</v>
      </c>
      <c r="D2389" s="1" t="str">
        <f t="shared" si="238"/>
        <v>21:1191</v>
      </c>
      <c r="E2389" s="1" t="str">
        <f t="shared" si="241"/>
        <v>21:0387</v>
      </c>
      <c r="F2389" t="s">
        <v>5457</v>
      </c>
      <c r="G2389" t="s">
        <v>9290</v>
      </c>
      <c r="I2389">
        <v>66.348101200000002</v>
      </c>
      <c r="J2389">
        <v>-88.003692900000004</v>
      </c>
      <c r="K2389" s="1" t="str">
        <f t="shared" si="237"/>
        <v>Till</v>
      </c>
      <c r="L2389" s="1" t="str">
        <f t="shared" si="240"/>
        <v>Grain Mount: 0.25 – 0.50 mm (carbon coated)</v>
      </c>
      <c r="M2389">
        <v>1</v>
      </c>
      <c r="AI2389">
        <v>34.994</v>
      </c>
      <c r="AJ2389">
        <v>30.363</v>
      </c>
      <c r="AK2389">
        <v>1E-3</v>
      </c>
      <c r="AL2389">
        <v>34.500999999999998</v>
      </c>
      <c r="AM2389">
        <v>1E-3</v>
      </c>
      <c r="AN2389">
        <v>4.0000000000000001E-3</v>
      </c>
      <c r="AO2389">
        <v>7.0000000000000001E-3</v>
      </c>
      <c r="AP2389">
        <v>1E-3</v>
      </c>
    </row>
    <row r="2390" spans="1:42" x14ac:dyDescent="0.3">
      <c r="A2390" t="s">
        <v>9291</v>
      </c>
      <c r="B2390" t="s">
        <v>9292</v>
      </c>
      <c r="C2390" t="s">
        <v>9293</v>
      </c>
      <c r="D2390" s="1" t="str">
        <f t="shared" si="238"/>
        <v>21:1191</v>
      </c>
      <c r="E2390" s="1" t="str">
        <f t="shared" si="241"/>
        <v>21:0387</v>
      </c>
      <c r="F2390" t="s">
        <v>5457</v>
      </c>
      <c r="G2390" t="s">
        <v>9294</v>
      </c>
      <c r="I2390">
        <v>66.348101200000002</v>
      </c>
      <c r="J2390">
        <v>-88.003692900000004</v>
      </c>
      <c r="K2390" s="1" t="str">
        <f t="shared" si="237"/>
        <v>Till</v>
      </c>
      <c r="L2390" s="1" t="str">
        <f t="shared" si="240"/>
        <v>Grain Mount: 0.25 – 0.50 mm (carbon coated)</v>
      </c>
      <c r="M2390">
        <v>1</v>
      </c>
      <c r="AI2390">
        <v>35.235999999999997</v>
      </c>
      <c r="AJ2390">
        <v>30.373000000000001</v>
      </c>
      <c r="AK2390">
        <v>1E-3</v>
      </c>
      <c r="AL2390">
        <v>34.612000000000002</v>
      </c>
      <c r="AM2390">
        <v>1E-3</v>
      </c>
      <c r="AN2390">
        <v>1.4999999999999999E-2</v>
      </c>
      <c r="AO2390">
        <v>1E-3</v>
      </c>
      <c r="AP2390">
        <v>8.0000000000000002E-3</v>
      </c>
    </row>
    <row r="2391" spans="1:42" x14ac:dyDescent="0.3">
      <c r="A2391" t="s">
        <v>9295</v>
      </c>
      <c r="B2391" t="s">
        <v>9296</v>
      </c>
      <c r="C2391" t="s">
        <v>9297</v>
      </c>
      <c r="D2391" s="1" t="str">
        <f t="shared" si="238"/>
        <v>21:1191</v>
      </c>
      <c r="E2391" s="1" t="str">
        <f t="shared" si="241"/>
        <v>21:0387</v>
      </c>
      <c r="F2391" t="s">
        <v>5457</v>
      </c>
      <c r="G2391" t="s">
        <v>9298</v>
      </c>
      <c r="I2391">
        <v>66.348101200000002</v>
      </c>
      <c r="J2391">
        <v>-88.003692900000004</v>
      </c>
      <c r="K2391" s="1" t="str">
        <f t="shared" si="237"/>
        <v>Till</v>
      </c>
      <c r="L2391" s="1" t="str">
        <f t="shared" si="240"/>
        <v>Grain Mount: 0.25 – 0.50 mm (carbon coated)</v>
      </c>
      <c r="M2391">
        <v>1</v>
      </c>
      <c r="AI2391">
        <v>35.262999999999998</v>
      </c>
      <c r="AJ2391">
        <v>30.734000000000002</v>
      </c>
      <c r="AK2391">
        <v>1E-3</v>
      </c>
      <c r="AL2391">
        <v>33.956000000000003</v>
      </c>
      <c r="AM2391">
        <v>5.0000000000000001E-3</v>
      </c>
      <c r="AN2391">
        <v>7.0000000000000001E-3</v>
      </c>
      <c r="AO2391">
        <v>3.5999999999999997E-2</v>
      </c>
      <c r="AP2391">
        <v>4.0000000000000001E-3</v>
      </c>
    </row>
    <row r="2392" spans="1:42" x14ac:dyDescent="0.3">
      <c r="A2392" t="s">
        <v>9299</v>
      </c>
      <c r="B2392" t="s">
        <v>9300</v>
      </c>
      <c r="C2392" t="s">
        <v>9301</v>
      </c>
      <c r="D2392" s="1" t="str">
        <f t="shared" si="238"/>
        <v>21:1191</v>
      </c>
      <c r="E2392" s="1" t="str">
        <f t="shared" si="241"/>
        <v>21:0387</v>
      </c>
      <c r="F2392" t="s">
        <v>2400</v>
      </c>
      <c r="G2392" t="s">
        <v>9302</v>
      </c>
      <c r="I2392">
        <v>66.225864999999999</v>
      </c>
      <c r="J2392">
        <v>-88.202409700000004</v>
      </c>
      <c r="K2392" s="1" t="str">
        <f t="shared" si="237"/>
        <v>Till</v>
      </c>
      <c r="L2392" s="1" t="str">
        <f t="shared" si="240"/>
        <v>Grain Mount: 0.25 – 0.50 mm (carbon coated)</v>
      </c>
      <c r="M2392">
        <v>1</v>
      </c>
      <c r="AI2392">
        <v>34.94</v>
      </c>
      <c r="AJ2392">
        <v>30.18</v>
      </c>
      <c r="AK2392">
        <v>8.9999999999999993E-3</v>
      </c>
      <c r="AL2392">
        <v>34.402000000000001</v>
      </c>
      <c r="AM2392">
        <v>1E-3</v>
      </c>
      <c r="AN2392">
        <v>1E-3</v>
      </c>
      <c r="AO2392">
        <v>2.1000000000000001E-2</v>
      </c>
      <c r="AP2392">
        <v>1E-3</v>
      </c>
    </row>
    <row r="2393" spans="1:42" x14ac:dyDescent="0.3">
      <c r="A2393" t="s">
        <v>9303</v>
      </c>
      <c r="B2393" t="s">
        <v>9304</v>
      </c>
      <c r="C2393" t="s">
        <v>9305</v>
      </c>
      <c r="D2393" s="1" t="str">
        <f t="shared" si="238"/>
        <v>21:1191</v>
      </c>
      <c r="E2393" s="1" t="str">
        <f t="shared" si="241"/>
        <v>21:0387</v>
      </c>
      <c r="F2393" t="s">
        <v>2400</v>
      </c>
      <c r="G2393" t="s">
        <v>9306</v>
      </c>
      <c r="I2393">
        <v>66.225864999999999</v>
      </c>
      <c r="J2393">
        <v>-88.202409700000004</v>
      </c>
      <c r="K2393" s="1" t="str">
        <f t="shared" si="237"/>
        <v>Till</v>
      </c>
      <c r="L2393" s="1" t="str">
        <f t="shared" si="240"/>
        <v>Grain Mount: 0.25 – 0.50 mm (carbon coated)</v>
      </c>
      <c r="M2393">
        <v>1</v>
      </c>
      <c r="AI2393">
        <v>35.112000000000002</v>
      </c>
      <c r="AJ2393">
        <v>30.513000000000002</v>
      </c>
      <c r="AK2393">
        <v>4.0000000000000001E-3</v>
      </c>
      <c r="AL2393">
        <v>34.247999999999998</v>
      </c>
      <c r="AM2393">
        <v>2E-3</v>
      </c>
      <c r="AN2393">
        <v>2.9000000000000001E-2</v>
      </c>
      <c r="AO2393">
        <v>1E-3</v>
      </c>
      <c r="AP2393">
        <v>1E-3</v>
      </c>
    </row>
    <row r="2394" spans="1:42" x14ac:dyDescent="0.3">
      <c r="A2394" t="s">
        <v>9307</v>
      </c>
      <c r="B2394" t="s">
        <v>9308</v>
      </c>
      <c r="C2394" t="s">
        <v>9309</v>
      </c>
      <c r="D2394" s="1" t="str">
        <f t="shared" si="238"/>
        <v>21:1191</v>
      </c>
      <c r="E2394" s="1" t="str">
        <f t="shared" si="241"/>
        <v>21:0387</v>
      </c>
      <c r="F2394" t="s">
        <v>2400</v>
      </c>
      <c r="G2394" t="s">
        <v>9310</v>
      </c>
      <c r="I2394">
        <v>66.225864999999999</v>
      </c>
      <c r="J2394">
        <v>-88.202409700000004</v>
      </c>
      <c r="K2394" s="1" t="str">
        <f t="shared" si="237"/>
        <v>Till</v>
      </c>
      <c r="L2394" s="1" t="str">
        <f t="shared" si="240"/>
        <v>Grain Mount: 0.25 – 0.50 mm (carbon coated)</v>
      </c>
      <c r="M2394">
        <v>1</v>
      </c>
      <c r="AI2394">
        <v>34.948</v>
      </c>
      <c r="AJ2394">
        <v>30.416</v>
      </c>
      <c r="AK2394">
        <v>1E-3</v>
      </c>
      <c r="AL2394">
        <v>34.591999999999999</v>
      </c>
      <c r="AM2394">
        <v>3.0000000000000001E-3</v>
      </c>
      <c r="AN2394">
        <v>1E-3</v>
      </c>
      <c r="AO2394">
        <v>0.01</v>
      </c>
      <c r="AP2394">
        <v>1E-3</v>
      </c>
    </row>
    <row r="2395" spans="1:42" x14ac:dyDescent="0.3">
      <c r="A2395" t="s">
        <v>9311</v>
      </c>
      <c r="B2395" t="s">
        <v>9312</v>
      </c>
      <c r="C2395" t="s">
        <v>9313</v>
      </c>
      <c r="D2395" s="1" t="str">
        <f t="shared" si="238"/>
        <v>21:1191</v>
      </c>
      <c r="E2395" s="1" t="str">
        <f t="shared" si="241"/>
        <v>21:0387</v>
      </c>
      <c r="F2395" t="s">
        <v>2400</v>
      </c>
      <c r="G2395" t="s">
        <v>9314</v>
      </c>
      <c r="I2395">
        <v>66.225864999999999</v>
      </c>
      <c r="J2395">
        <v>-88.202409700000004</v>
      </c>
      <c r="K2395" s="1" t="str">
        <f t="shared" si="237"/>
        <v>Till</v>
      </c>
      <c r="L2395" s="1" t="str">
        <f t="shared" si="240"/>
        <v>Grain Mount: 0.25 – 0.50 mm (carbon coated)</v>
      </c>
      <c r="M2395">
        <v>1</v>
      </c>
      <c r="AI2395">
        <v>35.098999999999997</v>
      </c>
      <c r="AJ2395">
        <v>30.210999999999999</v>
      </c>
      <c r="AK2395">
        <v>6.0000000000000001E-3</v>
      </c>
      <c r="AL2395">
        <v>34.590000000000003</v>
      </c>
      <c r="AM2395">
        <v>1E-3</v>
      </c>
      <c r="AN2395">
        <v>1.4E-2</v>
      </c>
      <c r="AO2395">
        <v>2.9000000000000001E-2</v>
      </c>
      <c r="AP2395">
        <v>4.0000000000000001E-3</v>
      </c>
    </row>
    <row r="2396" spans="1:42" x14ac:dyDescent="0.3">
      <c r="A2396" t="s">
        <v>9315</v>
      </c>
      <c r="B2396" t="s">
        <v>9316</v>
      </c>
      <c r="C2396" t="s">
        <v>9317</v>
      </c>
      <c r="D2396" s="1" t="str">
        <f t="shared" si="238"/>
        <v>21:1191</v>
      </c>
      <c r="E2396" s="1" t="str">
        <f t="shared" si="241"/>
        <v>21:0387</v>
      </c>
      <c r="F2396" t="s">
        <v>2400</v>
      </c>
      <c r="G2396" t="s">
        <v>9318</v>
      </c>
      <c r="I2396">
        <v>66.225864999999999</v>
      </c>
      <c r="J2396">
        <v>-88.202409700000004</v>
      </c>
      <c r="K2396" s="1" t="str">
        <f t="shared" si="237"/>
        <v>Till</v>
      </c>
      <c r="L2396" s="1" t="str">
        <f t="shared" si="240"/>
        <v>Grain Mount: 0.25 – 0.50 mm (carbon coated)</v>
      </c>
      <c r="M2396">
        <v>1</v>
      </c>
      <c r="AI2396">
        <v>34.938000000000002</v>
      </c>
      <c r="AJ2396">
        <v>30.459</v>
      </c>
      <c r="AK2396">
        <v>1E-3</v>
      </c>
      <c r="AL2396">
        <v>34.262</v>
      </c>
      <c r="AM2396">
        <v>3.0000000000000001E-3</v>
      </c>
      <c r="AN2396">
        <v>1.4E-2</v>
      </c>
      <c r="AO2396">
        <v>1E-3</v>
      </c>
      <c r="AP2396">
        <v>2E-3</v>
      </c>
    </row>
    <row r="2397" spans="1:42" x14ac:dyDescent="0.3">
      <c r="A2397" t="s">
        <v>9319</v>
      </c>
      <c r="B2397" t="s">
        <v>9320</v>
      </c>
      <c r="C2397" t="s">
        <v>9321</v>
      </c>
      <c r="D2397" s="1" t="str">
        <f t="shared" si="238"/>
        <v>21:1191</v>
      </c>
      <c r="E2397" s="1" t="str">
        <f t="shared" si="241"/>
        <v>21:0387</v>
      </c>
      <c r="F2397" t="s">
        <v>2400</v>
      </c>
      <c r="G2397" t="s">
        <v>9322</v>
      </c>
      <c r="I2397">
        <v>66.225864999999999</v>
      </c>
      <c r="J2397">
        <v>-88.202409700000004</v>
      </c>
      <c r="K2397" s="1" t="str">
        <f t="shared" si="237"/>
        <v>Till</v>
      </c>
      <c r="L2397" s="1" t="str">
        <f t="shared" si="240"/>
        <v>Grain Mount: 0.25 – 0.50 mm (carbon coated)</v>
      </c>
      <c r="M2397">
        <v>1</v>
      </c>
      <c r="AI2397">
        <v>34.82</v>
      </c>
      <c r="AJ2397">
        <v>30.219000000000001</v>
      </c>
      <c r="AK2397">
        <v>2E-3</v>
      </c>
      <c r="AL2397">
        <v>34.28</v>
      </c>
      <c r="AM2397">
        <v>6.0000000000000001E-3</v>
      </c>
      <c r="AN2397">
        <v>3.0000000000000001E-3</v>
      </c>
      <c r="AO2397">
        <v>0.27400000000000002</v>
      </c>
      <c r="AP2397">
        <v>8.0000000000000002E-3</v>
      </c>
    </row>
    <row r="2398" spans="1:42" x14ac:dyDescent="0.3">
      <c r="A2398" t="s">
        <v>9323</v>
      </c>
      <c r="B2398" t="s">
        <v>9324</v>
      </c>
      <c r="C2398" t="s">
        <v>9325</v>
      </c>
      <c r="D2398" s="1" t="str">
        <f t="shared" si="238"/>
        <v>21:1191</v>
      </c>
      <c r="E2398" s="1" t="str">
        <f t="shared" si="241"/>
        <v>21:0387</v>
      </c>
      <c r="F2398" t="s">
        <v>2405</v>
      </c>
      <c r="G2398" t="s">
        <v>9326</v>
      </c>
      <c r="I2398">
        <v>66.064820299999994</v>
      </c>
      <c r="J2398">
        <v>-88.175700000000006</v>
      </c>
      <c r="K2398" s="1" t="str">
        <f t="shared" si="237"/>
        <v>Till</v>
      </c>
      <c r="L2398" s="1" t="str">
        <f t="shared" si="240"/>
        <v>Grain Mount: 0.25 – 0.50 mm (carbon coated)</v>
      </c>
      <c r="M2398">
        <v>1</v>
      </c>
      <c r="AI2398">
        <v>35.183999999999997</v>
      </c>
      <c r="AJ2398">
        <v>30.536999999999999</v>
      </c>
      <c r="AK2398">
        <v>2E-3</v>
      </c>
      <c r="AL2398">
        <v>34.475000000000001</v>
      </c>
      <c r="AM2398">
        <v>1E-3</v>
      </c>
      <c r="AN2398">
        <v>0.19800000000000001</v>
      </c>
      <c r="AO2398">
        <v>1.4999999999999999E-2</v>
      </c>
      <c r="AP2398">
        <v>5.0000000000000001E-3</v>
      </c>
    </row>
    <row r="2399" spans="1:42" x14ac:dyDescent="0.3">
      <c r="A2399" t="s">
        <v>9327</v>
      </c>
      <c r="B2399" t="s">
        <v>9328</v>
      </c>
      <c r="C2399" t="s">
        <v>9329</v>
      </c>
      <c r="D2399" s="1" t="str">
        <f t="shared" si="238"/>
        <v>21:1191</v>
      </c>
      <c r="E2399" s="1" t="str">
        <f t="shared" si="241"/>
        <v>21:0387</v>
      </c>
      <c r="F2399" t="s">
        <v>2405</v>
      </c>
      <c r="G2399" t="s">
        <v>9330</v>
      </c>
      <c r="I2399">
        <v>66.064820299999994</v>
      </c>
      <c r="J2399">
        <v>-88.175700000000006</v>
      </c>
      <c r="K2399" s="1" t="str">
        <f t="shared" si="237"/>
        <v>Till</v>
      </c>
      <c r="L2399" s="1" t="str">
        <f t="shared" si="240"/>
        <v>Grain Mount: 0.25 – 0.50 mm (carbon coated)</v>
      </c>
      <c r="M2399">
        <v>1</v>
      </c>
      <c r="AI2399">
        <v>34.987000000000002</v>
      </c>
      <c r="AJ2399">
        <v>30.733000000000001</v>
      </c>
      <c r="AK2399">
        <v>1E-3</v>
      </c>
      <c r="AL2399">
        <v>34.637999999999998</v>
      </c>
      <c r="AM2399">
        <v>4.4999999999999998E-2</v>
      </c>
      <c r="AN2399">
        <v>1E-3</v>
      </c>
      <c r="AO2399">
        <v>3.5999999999999997E-2</v>
      </c>
      <c r="AP2399">
        <v>1E-3</v>
      </c>
    </row>
    <row r="2400" spans="1:42" x14ac:dyDescent="0.3">
      <c r="A2400" t="s">
        <v>9331</v>
      </c>
      <c r="B2400" t="s">
        <v>9332</v>
      </c>
      <c r="C2400" t="s">
        <v>9333</v>
      </c>
      <c r="D2400" s="1" t="str">
        <f t="shared" si="238"/>
        <v>21:1191</v>
      </c>
      <c r="E2400" s="1" t="str">
        <f t="shared" si="241"/>
        <v>21:0387</v>
      </c>
      <c r="F2400" t="s">
        <v>2405</v>
      </c>
      <c r="G2400" t="s">
        <v>9334</v>
      </c>
      <c r="I2400">
        <v>66.064820299999994</v>
      </c>
      <c r="J2400">
        <v>-88.175700000000006</v>
      </c>
      <c r="K2400" s="1" t="str">
        <f t="shared" si="237"/>
        <v>Till</v>
      </c>
      <c r="L2400" s="1" t="str">
        <f t="shared" si="240"/>
        <v>Grain Mount: 0.25 – 0.50 mm (carbon coated)</v>
      </c>
      <c r="M2400">
        <v>1</v>
      </c>
      <c r="AI2400">
        <v>35.231999999999999</v>
      </c>
      <c r="AJ2400">
        <v>30.481000000000002</v>
      </c>
      <c r="AK2400">
        <v>1E-3</v>
      </c>
      <c r="AL2400">
        <v>34.453000000000003</v>
      </c>
      <c r="AM2400">
        <v>1.4999999999999999E-2</v>
      </c>
      <c r="AN2400">
        <v>1E-3</v>
      </c>
      <c r="AO2400">
        <v>8.9999999999999993E-3</v>
      </c>
      <c r="AP2400">
        <v>1E-3</v>
      </c>
    </row>
    <row r="2401" spans="1:42" x14ac:dyDescent="0.3">
      <c r="A2401" t="s">
        <v>9335</v>
      </c>
      <c r="B2401" t="s">
        <v>9336</v>
      </c>
      <c r="C2401" t="s">
        <v>9337</v>
      </c>
      <c r="D2401" s="1" t="str">
        <f t="shared" si="238"/>
        <v>21:1191</v>
      </c>
      <c r="E2401" s="1" t="str">
        <f t="shared" si="241"/>
        <v>21:0387</v>
      </c>
      <c r="F2401" t="s">
        <v>2405</v>
      </c>
      <c r="G2401" t="s">
        <v>9338</v>
      </c>
      <c r="I2401">
        <v>66.064820299999994</v>
      </c>
      <c r="J2401">
        <v>-88.175700000000006</v>
      </c>
      <c r="K2401" s="1" t="str">
        <f t="shared" si="237"/>
        <v>Till</v>
      </c>
      <c r="L2401" s="1" t="str">
        <f t="shared" si="240"/>
        <v>Grain Mount: 0.25 – 0.50 mm (carbon coated)</v>
      </c>
      <c r="M2401">
        <v>1</v>
      </c>
      <c r="AI2401">
        <v>34.991</v>
      </c>
      <c r="AJ2401">
        <v>30.492999999999999</v>
      </c>
      <c r="AK2401">
        <v>6.0000000000000001E-3</v>
      </c>
      <c r="AL2401">
        <v>34.165999999999997</v>
      </c>
      <c r="AM2401">
        <v>1E-3</v>
      </c>
      <c r="AN2401">
        <v>7.0000000000000001E-3</v>
      </c>
      <c r="AO2401">
        <v>7.0000000000000001E-3</v>
      </c>
      <c r="AP2401">
        <v>1E-3</v>
      </c>
    </row>
    <row r="2402" spans="1:42" x14ac:dyDescent="0.3">
      <c r="A2402" t="s">
        <v>9339</v>
      </c>
      <c r="B2402" t="s">
        <v>9340</v>
      </c>
      <c r="C2402" t="s">
        <v>9341</v>
      </c>
      <c r="D2402" s="1" t="str">
        <f t="shared" si="238"/>
        <v>21:1191</v>
      </c>
      <c r="E2402" s="1" t="str">
        <f t="shared" si="241"/>
        <v>21:0387</v>
      </c>
      <c r="F2402" t="s">
        <v>2405</v>
      </c>
      <c r="G2402" t="s">
        <v>9342</v>
      </c>
      <c r="I2402">
        <v>66.064820299999994</v>
      </c>
      <c r="J2402">
        <v>-88.175700000000006</v>
      </c>
      <c r="K2402" s="1" t="str">
        <f t="shared" si="237"/>
        <v>Till</v>
      </c>
      <c r="L2402" s="1" t="str">
        <f t="shared" si="240"/>
        <v>Grain Mount: 0.25 – 0.50 mm (carbon coated)</v>
      </c>
      <c r="M2402">
        <v>1</v>
      </c>
      <c r="AI2402">
        <v>35.189</v>
      </c>
      <c r="AJ2402">
        <v>30.411999999999999</v>
      </c>
      <c r="AK2402">
        <v>2E-3</v>
      </c>
      <c r="AL2402">
        <v>34.616</v>
      </c>
      <c r="AM2402">
        <v>1E-3</v>
      </c>
      <c r="AN2402">
        <v>2E-3</v>
      </c>
      <c r="AO2402">
        <v>1E-3</v>
      </c>
      <c r="AP2402">
        <v>4.0000000000000001E-3</v>
      </c>
    </row>
    <row r="2403" spans="1:42" x14ac:dyDescent="0.3">
      <c r="A2403" t="s">
        <v>9343</v>
      </c>
      <c r="B2403" t="s">
        <v>9344</v>
      </c>
      <c r="C2403" t="s">
        <v>9345</v>
      </c>
      <c r="D2403" s="1" t="str">
        <f t="shared" si="238"/>
        <v>21:1191</v>
      </c>
      <c r="E2403" s="1" t="str">
        <f t="shared" si="241"/>
        <v>21:0387</v>
      </c>
      <c r="F2403" t="s">
        <v>2405</v>
      </c>
      <c r="G2403" t="s">
        <v>9346</v>
      </c>
      <c r="I2403">
        <v>66.064820299999994</v>
      </c>
      <c r="J2403">
        <v>-88.175700000000006</v>
      </c>
      <c r="K2403" s="1" t="str">
        <f t="shared" si="237"/>
        <v>Till</v>
      </c>
      <c r="L2403" s="1" t="str">
        <f t="shared" si="240"/>
        <v>Grain Mount: 0.25 – 0.50 mm (carbon coated)</v>
      </c>
      <c r="M2403">
        <v>1</v>
      </c>
      <c r="AI2403">
        <v>34.959000000000003</v>
      </c>
      <c r="AJ2403">
        <v>30.478999999999999</v>
      </c>
      <c r="AK2403">
        <v>2E-3</v>
      </c>
      <c r="AL2403">
        <v>34.622999999999998</v>
      </c>
      <c r="AM2403">
        <v>1E-3</v>
      </c>
      <c r="AN2403">
        <v>2.4E-2</v>
      </c>
      <c r="AO2403">
        <v>1E-3</v>
      </c>
      <c r="AP2403">
        <v>4.0000000000000001E-3</v>
      </c>
    </row>
    <row r="2404" spans="1:42" x14ac:dyDescent="0.3">
      <c r="A2404" t="s">
        <v>9347</v>
      </c>
      <c r="B2404" t="s">
        <v>9348</v>
      </c>
      <c r="C2404" t="s">
        <v>9349</v>
      </c>
      <c r="D2404" s="1" t="str">
        <f t="shared" si="238"/>
        <v>21:1191</v>
      </c>
      <c r="E2404" s="1" t="str">
        <f t="shared" si="241"/>
        <v>21:0387</v>
      </c>
      <c r="F2404" t="s">
        <v>2405</v>
      </c>
      <c r="G2404" t="s">
        <v>9350</v>
      </c>
      <c r="I2404">
        <v>66.064820299999994</v>
      </c>
      <c r="J2404">
        <v>-88.175700000000006</v>
      </c>
      <c r="K2404" s="1" t="str">
        <f t="shared" si="237"/>
        <v>Till</v>
      </c>
      <c r="L2404" s="1" t="str">
        <f t="shared" si="240"/>
        <v>Grain Mount: 0.25 – 0.50 mm (carbon coated)</v>
      </c>
      <c r="M2404">
        <v>1</v>
      </c>
      <c r="AI2404">
        <v>35.222000000000001</v>
      </c>
      <c r="AJ2404">
        <v>30.36</v>
      </c>
      <c r="AK2404">
        <v>1E-3</v>
      </c>
      <c r="AL2404">
        <v>34.819000000000003</v>
      </c>
      <c r="AM2404">
        <v>1.7999999999999999E-2</v>
      </c>
      <c r="AN2404">
        <v>6.0000000000000001E-3</v>
      </c>
      <c r="AO2404">
        <v>2.5999999999999999E-2</v>
      </c>
      <c r="AP2404">
        <v>1E-3</v>
      </c>
    </row>
    <row r="2405" spans="1:42" x14ac:dyDescent="0.3">
      <c r="A2405" t="s">
        <v>9351</v>
      </c>
      <c r="B2405" t="s">
        <v>9352</v>
      </c>
      <c r="C2405" t="s">
        <v>9353</v>
      </c>
      <c r="D2405" s="1" t="str">
        <f t="shared" si="238"/>
        <v>21:1191</v>
      </c>
      <c r="E2405" s="1" t="str">
        <f t="shared" si="241"/>
        <v>21:0387</v>
      </c>
      <c r="F2405" t="s">
        <v>2405</v>
      </c>
      <c r="G2405" t="s">
        <v>9354</v>
      </c>
      <c r="I2405">
        <v>66.064820299999994</v>
      </c>
      <c r="J2405">
        <v>-88.175700000000006</v>
      </c>
      <c r="K2405" s="1" t="str">
        <f t="shared" si="237"/>
        <v>Till</v>
      </c>
      <c r="L2405" s="1" t="str">
        <f t="shared" si="240"/>
        <v>Grain Mount: 0.25 – 0.50 mm (carbon coated)</v>
      </c>
      <c r="M2405">
        <v>1</v>
      </c>
      <c r="AI2405">
        <v>35.293999999999997</v>
      </c>
      <c r="AJ2405">
        <v>30.372</v>
      </c>
      <c r="AK2405">
        <v>1E-3</v>
      </c>
      <c r="AL2405">
        <v>34.656999999999996</v>
      </c>
      <c r="AM2405">
        <v>1.0999999999999999E-2</v>
      </c>
      <c r="AN2405">
        <v>5.0000000000000001E-3</v>
      </c>
      <c r="AO2405">
        <v>3.9E-2</v>
      </c>
      <c r="AP2405">
        <v>1E-3</v>
      </c>
    </row>
    <row r="2406" spans="1:42" x14ac:dyDescent="0.3">
      <c r="A2406" t="s">
        <v>9355</v>
      </c>
      <c r="B2406" t="s">
        <v>9356</v>
      </c>
      <c r="C2406" t="s">
        <v>9357</v>
      </c>
      <c r="D2406" s="1" t="str">
        <f t="shared" si="238"/>
        <v>21:1191</v>
      </c>
      <c r="E2406" s="1" t="str">
        <f t="shared" si="241"/>
        <v>21:0387</v>
      </c>
      <c r="F2406" t="s">
        <v>2405</v>
      </c>
      <c r="G2406" t="s">
        <v>9358</v>
      </c>
      <c r="I2406">
        <v>66.064820299999994</v>
      </c>
      <c r="J2406">
        <v>-88.175700000000006</v>
      </c>
      <c r="K2406" s="1" t="str">
        <f t="shared" si="237"/>
        <v>Till</v>
      </c>
      <c r="L2406" s="1" t="str">
        <f t="shared" si="240"/>
        <v>Grain Mount: 0.25 – 0.50 mm (carbon coated)</v>
      </c>
      <c r="M2406">
        <v>1</v>
      </c>
      <c r="AI2406">
        <v>35.142000000000003</v>
      </c>
      <c r="AJ2406">
        <v>30.547999999999998</v>
      </c>
      <c r="AK2406">
        <v>3.0000000000000001E-3</v>
      </c>
      <c r="AL2406">
        <v>34.749000000000002</v>
      </c>
      <c r="AM2406">
        <v>1E-3</v>
      </c>
      <c r="AN2406">
        <v>0.20899999999999999</v>
      </c>
      <c r="AO2406">
        <v>1E-3</v>
      </c>
      <c r="AP2406">
        <v>6.0000000000000001E-3</v>
      </c>
    </row>
    <row r="2407" spans="1:42" x14ac:dyDescent="0.3">
      <c r="A2407" t="s">
        <v>9359</v>
      </c>
      <c r="B2407" t="s">
        <v>9360</v>
      </c>
      <c r="C2407" t="s">
        <v>9361</v>
      </c>
      <c r="D2407" s="1" t="str">
        <f t="shared" si="238"/>
        <v>21:1191</v>
      </c>
      <c r="E2407" s="1" t="str">
        <f t="shared" si="241"/>
        <v>21:0387</v>
      </c>
      <c r="F2407" t="s">
        <v>2410</v>
      </c>
      <c r="G2407" t="s">
        <v>9362</v>
      </c>
      <c r="I2407">
        <v>66.4037778</v>
      </c>
      <c r="J2407">
        <v>-89.302542799999998</v>
      </c>
      <c r="K2407" s="1" t="str">
        <f t="shared" ref="K2407:K2470" si="242">HYPERLINK("http://geochem.nrcan.gc.ca/cdogs/content/kwd/kwd020044_e.htm", "Till")</f>
        <v>Till</v>
      </c>
      <c r="L2407" s="1" t="str">
        <f t="shared" si="240"/>
        <v>Grain Mount: 0.25 – 0.50 mm (carbon coated)</v>
      </c>
      <c r="M2407">
        <v>1</v>
      </c>
      <c r="AI2407">
        <v>35.387</v>
      </c>
      <c r="AJ2407">
        <v>30.577999999999999</v>
      </c>
      <c r="AK2407">
        <v>1E-3</v>
      </c>
      <c r="AL2407">
        <v>34.569000000000003</v>
      </c>
      <c r="AM2407">
        <v>2.1999999999999999E-2</v>
      </c>
      <c r="AN2407">
        <v>1E-3</v>
      </c>
      <c r="AO2407">
        <v>7.0000000000000001E-3</v>
      </c>
      <c r="AP2407">
        <v>6.0000000000000001E-3</v>
      </c>
    </row>
    <row r="2408" spans="1:42" x14ac:dyDescent="0.3">
      <c r="A2408" t="s">
        <v>9363</v>
      </c>
      <c r="B2408" t="s">
        <v>9364</v>
      </c>
      <c r="C2408" t="s">
        <v>9365</v>
      </c>
      <c r="D2408" s="1" t="str">
        <f t="shared" si="238"/>
        <v>21:1191</v>
      </c>
      <c r="E2408" s="1" t="str">
        <f t="shared" si="241"/>
        <v>21:0387</v>
      </c>
      <c r="F2408" t="s">
        <v>2410</v>
      </c>
      <c r="G2408" t="s">
        <v>9366</v>
      </c>
      <c r="I2408">
        <v>66.4037778</v>
      </c>
      <c r="J2408">
        <v>-89.302542799999998</v>
      </c>
      <c r="K2408" s="1" t="str">
        <f t="shared" si="242"/>
        <v>Till</v>
      </c>
      <c r="L2408" s="1" t="str">
        <f t="shared" si="240"/>
        <v>Grain Mount: 0.25 – 0.50 mm (carbon coated)</v>
      </c>
      <c r="M2408">
        <v>1</v>
      </c>
      <c r="AI2408">
        <v>35.152999999999999</v>
      </c>
      <c r="AJ2408">
        <v>30.628</v>
      </c>
      <c r="AK2408">
        <v>1E-3</v>
      </c>
      <c r="AL2408">
        <v>34.345999999999997</v>
      </c>
      <c r="AM2408">
        <v>3.7999999999999999E-2</v>
      </c>
      <c r="AN2408">
        <v>1E-3</v>
      </c>
      <c r="AO2408">
        <v>4.0000000000000001E-3</v>
      </c>
      <c r="AP2408">
        <v>4.0000000000000001E-3</v>
      </c>
    </row>
    <row r="2409" spans="1:42" x14ac:dyDescent="0.3">
      <c r="A2409" t="s">
        <v>9367</v>
      </c>
      <c r="B2409" t="s">
        <v>9368</v>
      </c>
      <c r="C2409" t="s">
        <v>9369</v>
      </c>
      <c r="D2409" s="1" t="str">
        <f t="shared" si="238"/>
        <v>21:1191</v>
      </c>
      <c r="E2409" s="1" t="str">
        <f t="shared" si="241"/>
        <v>21:0387</v>
      </c>
      <c r="F2409" t="s">
        <v>2410</v>
      </c>
      <c r="G2409" t="s">
        <v>9370</v>
      </c>
      <c r="I2409">
        <v>66.4037778</v>
      </c>
      <c r="J2409">
        <v>-89.302542799999998</v>
      </c>
      <c r="K2409" s="1" t="str">
        <f t="shared" si="242"/>
        <v>Till</v>
      </c>
      <c r="L2409" s="1" t="str">
        <f t="shared" si="240"/>
        <v>Grain Mount: 0.25 – 0.50 mm (carbon coated)</v>
      </c>
      <c r="M2409">
        <v>1</v>
      </c>
      <c r="AI2409">
        <v>34.866999999999997</v>
      </c>
      <c r="AJ2409">
        <v>30.699000000000002</v>
      </c>
      <c r="AK2409">
        <v>3.0000000000000001E-3</v>
      </c>
      <c r="AL2409">
        <v>34.058999999999997</v>
      </c>
      <c r="AM2409">
        <v>8.9999999999999993E-3</v>
      </c>
      <c r="AN2409">
        <v>1.6E-2</v>
      </c>
      <c r="AO2409">
        <v>1.7999999999999999E-2</v>
      </c>
      <c r="AP2409">
        <v>1E-3</v>
      </c>
    </row>
    <row r="2410" spans="1:42" x14ac:dyDescent="0.3">
      <c r="A2410" t="s">
        <v>9371</v>
      </c>
      <c r="B2410" t="s">
        <v>9372</v>
      </c>
      <c r="C2410" t="s">
        <v>9373</v>
      </c>
      <c r="D2410" s="1" t="str">
        <f t="shared" si="238"/>
        <v>21:1191</v>
      </c>
      <c r="E2410" s="1" t="str">
        <f t="shared" si="241"/>
        <v>21:0387</v>
      </c>
      <c r="F2410" t="s">
        <v>2439</v>
      </c>
      <c r="G2410" t="s">
        <v>9374</v>
      </c>
      <c r="I2410">
        <v>66.450166199999998</v>
      </c>
      <c r="J2410">
        <v>-89.368568999999994</v>
      </c>
      <c r="K2410" s="1" t="str">
        <f t="shared" si="242"/>
        <v>Till</v>
      </c>
      <c r="L2410" s="1" t="str">
        <f t="shared" si="240"/>
        <v>Grain Mount: 0.25 – 0.50 mm (carbon coated)</v>
      </c>
      <c r="M2410">
        <v>1</v>
      </c>
      <c r="AI2410">
        <v>35.097999999999999</v>
      </c>
      <c r="AJ2410">
        <v>30.141999999999999</v>
      </c>
      <c r="AK2410">
        <v>1E-3</v>
      </c>
      <c r="AL2410">
        <v>34.582000000000001</v>
      </c>
      <c r="AM2410">
        <v>1E-3</v>
      </c>
      <c r="AN2410">
        <v>8.9999999999999993E-3</v>
      </c>
      <c r="AO2410">
        <v>1.4E-2</v>
      </c>
      <c r="AP2410">
        <v>1E-3</v>
      </c>
    </row>
    <row r="2411" spans="1:42" x14ac:dyDescent="0.3">
      <c r="A2411" t="s">
        <v>9375</v>
      </c>
      <c r="B2411" t="s">
        <v>9376</v>
      </c>
      <c r="C2411" t="s">
        <v>9377</v>
      </c>
      <c r="D2411" s="1" t="str">
        <f t="shared" si="238"/>
        <v>21:1191</v>
      </c>
      <c r="E2411" s="1" t="str">
        <f t="shared" si="241"/>
        <v>21:0387</v>
      </c>
      <c r="F2411" t="s">
        <v>2439</v>
      </c>
      <c r="G2411" t="s">
        <v>9378</v>
      </c>
      <c r="I2411">
        <v>66.450166199999998</v>
      </c>
      <c r="J2411">
        <v>-89.368568999999994</v>
      </c>
      <c r="K2411" s="1" t="str">
        <f t="shared" si="242"/>
        <v>Till</v>
      </c>
      <c r="L2411" s="1" t="str">
        <f t="shared" ref="L2411:L2440" si="243">HYPERLINK("http://geochem.nrcan.gc.ca/cdogs/content/kwd/kwd080107_e.htm", "Grain Mount: 0.25 – 0.50 mm (carbon coated)")</f>
        <v>Grain Mount: 0.25 – 0.50 mm (carbon coated)</v>
      </c>
      <c r="M2411">
        <v>1</v>
      </c>
      <c r="AI2411">
        <v>35.158999999999999</v>
      </c>
      <c r="AJ2411">
        <v>30.074999999999999</v>
      </c>
      <c r="AK2411">
        <v>5.0000000000000001E-3</v>
      </c>
      <c r="AL2411">
        <v>34.448</v>
      </c>
      <c r="AM2411">
        <v>1E-3</v>
      </c>
      <c r="AN2411">
        <v>2.9000000000000001E-2</v>
      </c>
      <c r="AO2411">
        <v>6.0000000000000001E-3</v>
      </c>
      <c r="AP2411">
        <v>4.0000000000000001E-3</v>
      </c>
    </row>
    <row r="2412" spans="1:42" x14ac:dyDescent="0.3">
      <c r="A2412" t="s">
        <v>9379</v>
      </c>
      <c r="B2412" t="s">
        <v>9380</v>
      </c>
      <c r="C2412" t="s">
        <v>9381</v>
      </c>
      <c r="D2412" s="1" t="str">
        <f t="shared" si="238"/>
        <v>21:1191</v>
      </c>
      <c r="E2412" s="1" t="str">
        <f t="shared" si="241"/>
        <v>21:0387</v>
      </c>
      <c r="F2412" t="s">
        <v>2439</v>
      </c>
      <c r="G2412" t="s">
        <v>9382</v>
      </c>
      <c r="I2412">
        <v>66.450166199999998</v>
      </c>
      <c r="J2412">
        <v>-89.368568999999994</v>
      </c>
      <c r="K2412" s="1" t="str">
        <f t="shared" si="242"/>
        <v>Till</v>
      </c>
      <c r="L2412" s="1" t="str">
        <f t="shared" si="243"/>
        <v>Grain Mount: 0.25 – 0.50 mm (carbon coated)</v>
      </c>
      <c r="M2412">
        <v>1</v>
      </c>
      <c r="AI2412">
        <v>35.021000000000001</v>
      </c>
      <c r="AJ2412">
        <v>30.574999999999999</v>
      </c>
      <c r="AK2412">
        <v>1E-3</v>
      </c>
      <c r="AL2412">
        <v>34.588000000000001</v>
      </c>
      <c r="AM2412">
        <v>0.01</v>
      </c>
      <c r="AN2412">
        <v>7.0000000000000001E-3</v>
      </c>
      <c r="AO2412">
        <v>1.6E-2</v>
      </c>
      <c r="AP2412">
        <v>1E-3</v>
      </c>
    </row>
    <row r="2413" spans="1:42" x14ac:dyDescent="0.3">
      <c r="A2413" t="s">
        <v>9383</v>
      </c>
      <c r="B2413" t="s">
        <v>9384</v>
      </c>
      <c r="C2413" t="s">
        <v>9385</v>
      </c>
      <c r="D2413" s="1" t="str">
        <f t="shared" si="238"/>
        <v>21:1191</v>
      </c>
      <c r="E2413" s="1" t="str">
        <f t="shared" si="241"/>
        <v>21:0387</v>
      </c>
      <c r="F2413" t="s">
        <v>2439</v>
      </c>
      <c r="G2413" t="s">
        <v>9386</v>
      </c>
      <c r="I2413">
        <v>66.450166199999998</v>
      </c>
      <c r="J2413">
        <v>-89.368568999999994</v>
      </c>
      <c r="K2413" s="1" t="str">
        <f t="shared" si="242"/>
        <v>Till</v>
      </c>
      <c r="L2413" s="1" t="str">
        <f t="shared" si="243"/>
        <v>Grain Mount: 0.25 – 0.50 mm (carbon coated)</v>
      </c>
      <c r="M2413">
        <v>1</v>
      </c>
      <c r="AI2413">
        <v>35.167999999999999</v>
      </c>
      <c r="AJ2413">
        <v>30.419</v>
      </c>
      <c r="AK2413">
        <v>1E-3</v>
      </c>
      <c r="AL2413">
        <v>34.807000000000002</v>
      </c>
      <c r="AM2413">
        <v>4.1000000000000002E-2</v>
      </c>
      <c r="AN2413">
        <v>1E-3</v>
      </c>
      <c r="AO2413">
        <v>6.0000000000000001E-3</v>
      </c>
      <c r="AP2413">
        <v>2E-3</v>
      </c>
    </row>
    <row r="2414" spans="1:42" x14ac:dyDescent="0.3">
      <c r="A2414" t="s">
        <v>9387</v>
      </c>
      <c r="B2414" t="s">
        <v>9388</v>
      </c>
      <c r="C2414" t="s">
        <v>9389</v>
      </c>
      <c r="D2414" s="1" t="str">
        <f t="shared" si="238"/>
        <v>21:1191</v>
      </c>
      <c r="E2414" s="1" t="str">
        <f t="shared" si="241"/>
        <v>21:0387</v>
      </c>
      <c r="F2414" t="s">
        <v>2439</v>
      </c>
      <c r="G2414" t="s">
        <v>9390</v>
      </c>
      <c r="I2414">
        <v>66.450166199999998</v>
      </c>
      <c r="J2414">
        <v>-89.368568999999994</v>
      </c>
      <c r="K2414" s="1" t="str">
        <f t="shared" si="242"/>
        <v>Till</v>
      </c>
      <c r="L2414" s="1" t="str">
        <f t="shared" si="243"/>
        <v>Grain Mount: 0.25 – 0.50 mm (carbon coated)</v>
      </c>
      <c r="M2414">
        <v>1</v>
      </c>
      <c r="AI2414">
        <v>35.017000000000003</v>
      </c>
      <c r="AJ2414">
        <v>30.506</v>
      </c>
      <c r="AK2414">
        <v>5.0000000000000001E-3</v>
      </c>
      <c r="AL2414">
        <v>34.497</v>
      </c>
      <c r="AM2414">
        <v>1.0999999999999999E-2</v>
      </c>
      <c r="AN2414">
        <v>4.0000000000000001E-3</v>
      </c>
      <c r="AO2414">
        <v>3.4000000000000002E-2</v>
      </c>
      <c r="AP2414">
        <v>3.0000000000000001E-3</v>
      </c>
    </row>
    <row r="2415" spans="1:42" x14ac:dyDescent="0.3">
      <c r="A2415" t="s">
        <v>9391</v>
      </c>
      <c r="B2415" t="s">
        <v>9392</v>
      </c>
      <c r="C2415" t="s">
        <v>9393</v>
      </c>
      <c r="D2415" s="1" t="str">
        <f t="shared" si="238"/>
        <v>21:1191</v>
      </c>
      <c r="E2415" s="1" t="str">
        <f t="shared" si="241"/>
        <v>21:0387</v>
      </c>
      <c r="F2415" t="s">
        <v>2439</v>
      </c>
      <c r="G2415" t="s">
        <v>9394</v>
      </c>
      <c r="I2415">
        <v>66.450166199999998</v>
      </c>
      <c r="J2415">
        <v>-89.368568999999994</v>
      </c>
      <c r="K2415" s="1" t="str">
        <f t="shared" si="242"/>
        <v>Till</v>
      </c>
      <c r="L2415" s="1" t="str">
        <f t="shared" si="243"/>
        <v>Grain Mount: 0.25 – 0.50 mm (carbon coated)</v>
      </c>
      <c r="M2415">
        <v>1</v>
      </c>
      <c r="AI2415">
        <v>35.082000000000001</v>
      </c>
      <c r="AJ2415">
        <v>30.419</v>
      </c>
      <c r="AK2415">
        <v>5.0000000000000001E-3</v>
      </c>
      <c r="AL2415">
        <v>34.603999999999999</v>
      </c>
      <c r="AM2415">
        <v>3.2000000000000001E-2</v>
      </c>
      <c r="AN2415">
        <v>1E-3</v>
      </c>
      <c r="AO2415">
        <v>2.7E-2</v>
      </c>
      <c r="AP2415">
        <v>3.0000000000000001E-3</v>
      </c>
    </row>
    <row r="2416" spans="1:42" x14ac:dyDescent="0.3">
      <c r="A2416" t="s">
        <v>9395</v>
      </c>
      <c r="B2416" t="s">
        <v>9396</v>
      </c>
      <c r="C2416" t="s">
        <v>9397</v>
      </c>
      <c r="D2416" s="1" t="str">
        <f t="shared" si="238"/>
        <v>21:1191</v>
      </c>
      <c r="E2416" s="1" t="str">
        <f t="shared" si="241"/>
        <v>21:0387</v>
      </c>
      <c r="F2416" t="s">
        <v>2439</v>
      </c>
      <c r="G2416" t="s">
        <v>9398</v>
      </c>
      <c r="I2416">
        <v>66.450166199999998</v>
      </c>
      <c r="J2416">
        <v>-89.368568999999994</v>
      </c>
      <c r="K2416" s="1" t="str">
        <f t="shared" si="242"/>
        <v>Till</v>
      </c>
      <c r="L2416" s="1" t="str">
        <f t="shared" si="243"/>
        <v>Grain Mount: 0.25 – 0.50 mm (carbon coated)</v>
      </c>
      <c r="M2416">
        <v>1</v>
      </c>
      <c r="AI2416">
        <v>34.835999999999999</v>
      </c>
      <c r="AJ2416">
        <v>30.548999999999999</v>
      </c>
      <c r="AK2416">
        <v>7.0000000000000001E-3</v>
      </c>
      <c r="AL2416">
        <v>34.378</v>
      </c>
      <c r="AM2416">
        <v>2E-3</v>
      </c>
      <c r="AN2416">
        <v>3.4000000000000002E-2</v>
      </c>
      <c r="AO2416">
        <v>1.0999999999999999E-2</v>
      </c>
      <c r="AP2416">
        <v>1E-3</v>
      </c>
    </row>
    <row r="2417" spans="1:42" x14ac:dyDescent="0.3">
      <c r="A2417" t="s">
        <v>9399</v>
      </c>
      <c r="B2417" t="s">
        <v>9400</v>
      </c>
      <c r="C2417" t="s">
        <v>9401</v>
      </c>
      <c r="D2417" s="1" t="str">
        <f t="shared" si="238"/>
        <v>21:1191</v>
      </c>
      <c r="E2417" s="1" t="str">
        <f t="shared" si="241"/>
        <v>21:0387</v>
      </c>
      <c r="F2417" t="s">
        <v>2439</v>
      </c>
      <c r="G2417" t="s">
        <v>9402</v>
      </c>
      <c r="I2417">
        <v>66.450166199999998</v>
      </c>
      <c r="J2417">
        <v>-89.368568999999994</v>
      </c>
      <c r="K2417" s="1" t="str">
        <f t="shared" si="242"/>
        <v>Till</v>
      </c>
      <c r="L2417" s="1" t="str">
        <f t="shared" si="243"/>
        <v>Grain Mount: 0.25 – 0.50 mm (carbon coated)</v>
      </c>
      <c r="M2417">
        <v>1</v>
      </c>
      <c r="AI2417">
        <v>35.055</v>
      </c>
      <c r="AJ2417">
        <v>30.484999999999999</v>
      </c>
      <c r="AK2417">
        <v>2E-3</v>
      </c>
      <c r="AL2417">
        <v>34.536000000000001</v>
      </c>
      <c r="AM2417">
        <v>3.0000000000000001E-3</v>
      </c>
      <c r="AN2417">
        <v>2.1999999999999999E-2</v>
      </c>
      <c r="AO2417">
        <v>1.4E-2</v>
      </c>
      <c r="AP2417">
        <v>8.0000000000000002E-3</v>
      </c>
    </row>
    <row r="2418" spans="1:42" x14ac:dyDescent="0.3">
      <c r="A2418" t="s">
        <v>9403</v>
      </c>
      <c r="B2418" t="s">
        <v>9404</v>
      </c>
      <c r="C2418" t="s">
        <v>9405</v>
      </c>
      <c r="D2418" s="1" t="str">
        <f t="shared" si="238"/>
        <v>21:1191</v>
      </c>
      <c r="E2418" s="1" t="str">
        <f t="shared" si="241"/>
        <v>21:0387</v>
      </c>
      <c r="F2418" t="s">
        <v>2439</v>
      </c>
      <c r="G2418" t="s">
        <v>9406</v>
      </c>
      <c r="I2418">
        <v>66.450166199999998</v>
      </c>
      <c r="J2418">
        <v>-89.368568999999994</v>
      </c>
      <c r="K2418" s="1" t="str">
        <f t="shared" si="242"/>
        <v>Till</v>
      </c>
      <c r="L2418" s="1" t="str">
        <f t="shared" si="243"/>
        <v>Grain Mount: 0.25 – 0.50 mm (carbon coated)</v>
      </c>
      <c r="M2418">
        <v>1</v>
      </c>
      <c r="AI2418">
        <v>35.284999999999997</v>
      </c>
      <c r="AJ2418">
        <v>30.641999999999999</v>
      </c>
      <c r="AK2418">
        <v>1E-3</v>
      </c>
      <c r="AL2418">
        <v>34.737000000000002</v>
      </c>
      <c r="AM2418">
        <v>1.2999999999999999E-2</v>
      </c>
      <c r="AN2418">
        <v>0.01</v>
      </c>
      <c r="AO2418">
        <v>3.5000000000000003E-2</v>
      </c>
      <c r="AP2418">
        <v>7.0000000000000001E-3</v>
      </c>
    </row>
    <row r="2419" spans="1:42" x14ac:dyDescent="0.3">
      <c r="A2419" t="s">
        <v>9407</v>
      </c>
      <c r="B2419" t="s">
        <v>9408</v>
      </c>
      <c r="C2419" t="s">
        <v>9409</v>
      </c>
      <c r="D2419" s="1" t="str">
        <f t="shared" ref="D2419:D2482" si="244">HYPERLINK("http://geochem.nrcan.gc.ca/cdogs/content/bdl/bdl211191_e.htm", "21:1191")</f>
        <v>21:1191</v>
      </c>
      <c r="E2419" s="1" t="str">
        <f t="shared" si="241"/>
        <v>21:0387</v>
      </c>
      <c r="F2419" t="s">
        <v>2439</v>
      </c>
      <c r="G2419" t="s">
        <v>9410</v>
      </c>
      <c r="I2419">
        <v>66.450166199999998</v>
      </c>
      <c r="J2419">
        <v>-89.368568999999994</v>
      </c>
      <c r="K2419" s="1" t="str">
        <f t="shared" si="242"/>
        <v>Till</v>
      </c>
      <c r="L2419" s="1" t="str">
        <f t="shared" si="243"/>
        <v>Grain Mount: 0.25 – 0.50 mm (carbon coated)</v>
      </c>
      <c r="M2419">
        <v>1</v>
      </c>
      <c r="AI2419">
        <v>35.057000000000002</v>
      </c>
      <c r="AJ2419">
        <v>30.402999999999999</v>
      </c>
      <c r="AK2419">
        <v>4.0000000000000001E-3</v>
      </c>
      <c r="AL2419">
        <v>34.520000000000003</v>
      </c>
      <c r="AM2419">
        <v>2.3E-2</v>
      </c>
      <c r="AN2419">
        <v>2E-3</v>
      </c>
      <c r="AO2419">
        <v>1.4999999999999999E-2</v>
      </c>
      <c r="AP2419">
        <v>1E-3</v>
      </c>
    </row>
    <row r="2420" spans="1:42" x14ac:dyDescent="0.3">
      <c r="A2420" t="s">
        <v>9411</v>
      </c>
      <c r="B2420" t="s">
        <v>9412</v>
      </c>
      <c r="C2420" t="s">
        <v>9413</v>
      </c>
      <c r="D2420" s="1" t="str">
        <f t="shared" si="244"/>
        <v>21:1191</v>
      </c>
      <c r="E2420" s="1" t="str">
        <f t="shared" si="241"/>
        <v>21:0387</v>
      </c>
      <c r="F2420" t="s">
        <v>5594</v>
      </c>
      <c r="G2420" t="s">
        <v>9414</v>
      </c>
      <c r="I2420">
        <v>66.542683199999999</v>
      </c>
      <c r="J2420">
        <v>-89.282454799999996</v>
      </c>
      <c r="K2420" s="1" t="str">
        <f t="shared" si="242"/>
        <v>Till</v>
      </c>
      <c r="L2420" s="1" t="str">
        <f t="shared" si="243"/>
        <v>Grain Mount: 0.25 – 0.50 mm (carbon coated)</v>
      </c>
      <c r="M2420">
        <v>1</v>
      </c>
      <c r="AI2420">
        <v>35.404000000000003</v>
      </c>
      <c r="AJ2420">
        <v>30.934000000000001</v>
      </c>
      <c r="AK2420">
        <v>1E-3</v>
      </c>
      <c r="AL2420">
        <v>34.470999999999997</v>
      </c>
      <c r="AM2420">
        <v>1.2999999999999999E-2</v>
      </c>
      <c r="AN2420">
        <v>1E-3</v>
      </c>
      <c r="AO2420">
        <v>3.5000000000000003E-2</v>
      </c>
      <c r="AP2420">
        <v>2E-3</v>
      </c>
    </row>
    <row r="2421" spans="1:42" x14ac:dyDescent="0.3">
      <c r="A2421" t="s">
        <v>9415</v>
      </c>
      <c r="B2421" t="s">
        <v>9416</v>
      </c>
      <c r="C2421" t="s">
        <v>9417</v>
      </c>
      <c r="D2421" s="1" t="str">
        <f t="shared" si="244"/>
        <v>21:1191</v>
      </c>
      <c r="E2421" s="1" t="str">
        <f t="shared" si="241"/>
        <v>21:0387</v>
      </c>
      <c r="F2421" t="s">
        <v>2492</v>
      </c>
      <c r="G2421" t="s">
        <v>9418</v>
      </c>
      <c r="I2421">
        <v>66.641639999999995</v>
      </c>
      <c r="J2421">
        <v>-89.116975699999998</v>
      </c>
      <c r="K2421" s="1" t="str">
        <f t="shared" si="242"/>
        <v>Till</v>
      </c>
      <c r="L2421" s="1" t="str">
        <f t="shared" si="243"/>
        <v>Grain Mount: 0.25 – 0.50 mm (carbon coated)</v>
      </c>
      <c r="M2421">
        <v>1</v>
      </c>
      <c r="AI2421">
        <v>34.935000000000002</v>
      </c>
      <c r="AJ2421">
        <v>30.477</v>
      </c>
      <c r="AK2421">
        <v>1E-3</v>
      </c>
      <c r="AL2421">
        <v>34.896000000000001</v>
      </c>
      <c r="AM2421">
        <v>1E-3</v>
      </c>
      <c r="AN2421">
        <v>3.0000000000000001E-3</v>
      </c>
      <c r="AO2421">
        <v>1.2999999999999999E-2</v>
      </c>
      <c r="AP2421">
        <v>1.0999999999999999E-2</v>
      </c>
    </row>
    <row r="2422" spans="1:42" x14ac:dyDescent="0.3">
      <c r="A2422" t="s">
        <v>9419</v>
      </c>
      <c r="B2422" t="s">
        <v>9420</v>
      </c>
      <c r="C2422" t="s">
        <v>9421</v>
      </c>
      <c r="D2422" s="1" t="str">
        <f t="shared" si="244"/>
        <v>21:1191</v>
      </c>
      <c r="E2422" s="1" t="str">
        <f t="shared" si="241"/>
        <v>21:0387</v>
      </c>
      <c r="F2422" t="s">
        <v>2492</v>
      </c>
      <c r="G2422" t="s">
        <v>9422</v>
      </c>
      <c r="I2422">
        <v>66.641639999999995</v>
      </c>
      <c r="J2422">
        <v>-89.116975699999998</v>
      </c>
      <c r="K2422" s="1" t="str">
        <f t="shared" si="242"/>
        <v>Till</v>
      </c>
      <c r="L2422" s="1" t="str">
        <f t="shared" si="243"/>
        <v>Grain Mount: 0.25 – 0.50 mm (carbon coated)</v>
      </c>
      <c r="M2422">
        <v>1</v>
      </c>
      <c r="AI2422">
        <v>35.311999999999998</v>
      </c>
      <c r="AJ2422">
        <v>30.641999999999999</v>
      </c>
      <c r="AK2422">
        <v>2E-3</v>
      </c>
      <c r="AL2422">
        <v>34.814999999999998</v>
      </c>
      <c r="AM2422">
        <v>1E-3</v>
      </c>
      <c r="AN2422">
        <v>1.2E-2</v>
      </c>
      <c r="AO2422">
        <v>1.4999999999999999E-2</v>
      </c>
      <c r="AP2422">
        <v>2E-3</v>
      </c>
    </row>
    <row r="2423" spans="1:42" x14ac:dyDescent="0.3">
      <c r="A2423" t="s">
        <v>9423</v>
      </c>
      <c r="B2423" t="s">
        <v>9424</v>
      </c>
      <c r="C2423" t="s">
        <v>9425</v>
      </c>
      <c r="D2423" s="1" t="str">
        <f t="shared" si="244"/>
        <v>21:1191</v>
      </c>
      <c r="E2423" s="1" t="str">
        <f t="shared" si="241"/>
        <v>21:0387</v>
      </c>
      <c r="F2423" t="s">
        <v>2492</v>
      </c>
      <c r="G2423" t="s">
        <v>9426</v>
      </c>
      <c r="I2423">
        <v>66.641639999999995</v>
      </c>
      <c r="J2423">
        <v>-89.116975699999998</v>
      </c>
      <c r="K2423" s="1" t="str">
        <f t="shared" si="242"/>
        <v>Till</v>
      </c>
      <c r="L2423" s="1" t="str">
        <f t="shared" si="243"/>
        <v>Grain Mount: 0.25 – 0.50 mm (carbon coated)</v>
      </c>
      <c r="M2423">
        <v>1</v>
      </c>
      <c r="AI2423">
        <v>35.113</v>
      </c>
      <c r="AJ2423">
        <v>30.474</v>
      </c>
      <c r="AK2423">
        <v>4.0000000000000001E-3</v>
      </c>
      <c r="AL2423">
        <v>34.56</v>
      </c>
      <c r="AM2423">
        <v>1E-3</v>
      </c>
      <c r="AN2423">
        <v>7.0000000000000001E-3</v>
      </c>
      <c r="AO2423">
        <v>1.0999999999999999E-2</v>
      </c>
      <c r="AP2423">
        <v>8.0000000000000002E-3</v>
      </c>
    </row>
    <row r="2424" spans="1:42" x14ac:dyDescent="0.3">
      <c r="A2424" t="s">
        <v>9427</v>
      </c>
      <c r="B2424" t="s">
        <v>9428</v>
      </c>
      <c r="C2424" t="s">
        <v>9429</v>
      </c>
      <c r="D2424" s="1" t="str">
        <f t="shared" si="244"/>
        <v>21:1191</v>
      </c>
      <c r="E2424" s="1" t="str">
        <f t="shared" si="241"/>
        <v>21:0387</v>
      </c>
      <c r="F2424" t="s">
        <v>2492</v>
      </c>
      <c r="G2424" t="s">
        <v>9430</v>
      </c>
      <c r="I2424">
        <v>66.641639999999995</v>
      </c>
      <c r="J2424">
        <v>-89.116975699999998</v>
      </c>
      <c r="K2424" s="1" t="str">
        <f t="shared" si="242"/>
        <v>Till</v>
      </c>
      <c r="L2424" s="1" t="str">
        <f t="shared" si="243"/>
        <v>Grain Mount: 0.25 – 0.50 mm (carbon coated)</v>
      </c>
      <c r="M2424">
        <v>1</v>
      </c>
      <c r="AI2424">
        <v>35.012</v>
      </c>
      <c r="AJ2424">
        <v>30.216000000000001</v>
      </c>
      <c r="AK2424">
        <v>2E-3</v>
      </c>
      <c r="AL2424">
        <v>35.026000000000003</v>
      </c>
      <c r="AM2424">
        <v>7.0000000000000001E-3</v>
      </c>
      <c r="AN2424">
        <v>0.01</v>
      </c>
      <c r="AO2424">
        <v>2.9000000000000001E-2</v>
      </c>
      <c r="AP2424">
        <v>1.2E-2</v>
      </c>
    </row>
    <row r="2425" spans="1:42" x14ac:dyDescent="0.3">
      <c r="A2425" t="s">
        <v>9431</v>
      </c>
      <c r="B2425" t="s">
        <v>9432</v>
      </c>
      <c r="C2425" t="s">
        <v>9433</v>
      </c>
      <c r="D2425" s="1" t="str">
        <f t="shared" si="244"/>
        <v>21:1191</v>
      </c>
      <c r="E2425" s="1" t="str">
        <f t="shared" si="241"/>
        <v>21:0387</v>
      </c>
      <c r="F2425" t="s">
        <v>2492</v>
      </c>
      <c r="G2425" t="s">
        <v>9434</v>
      </c>
      <c r="I2425">
        <v>66.641639999999995</v>
      </c>
      <c r="J2425">
        <v>-89.116975699999998</v>
      </c>
      <c r="K2425" s="1" t="str">
        <f t="shared" si="242"/>
        <v>Till</v>
      </c>
      <c r="L2425" s="1" t="str">
        <f t="shared" si="243"/>
        <v>Grain Mount: 0.25 – 0.50 mm (carbon coated)</v>
      </c>
      <c r="M2425">
        <v>1</v>
      </c>
      <c r="AI2425">
        <v>35.076000000000001</v>
      </c>
      <c r="AJ2425">
        <v>30.437999999999999</v>
      </c>
      <c r="AK2425">
        <v>1E-3</v>
      </c>
      <c r="AL2425">
        <v>34.783000000000001</v>
      </c>
      <c r="AM2425">
        <v>7.0000000000000001E-3</v>
      </c>
      <c r="AN2425">
        <v>7.0000000000000001E-3</v>
      </c>
      <c r="AO2425">
        <v>1E-3</v>
      </c>
      <c r="AP2425">
        <v>1E-3</v>
      </c>
    </row>
    <row r="2426" spans="1:42" x14ac:dyDescent="0.3">
      <c r="A2426" t="s">
        <v>9435</v>
      </c>
      <c r="B2426" t="s">
        <v>9436</v>
      </c>
      <c r="C2426" t="s">
        <v>9437</v>
      </c>
      <c r="D2426" s="1" t="str">
        <f t="shared" si="244"/>
        <v>21:1191</v>
      </c>
      <c r="E2426" s="1" t="str">
        <f t="shared" si="241"/>
        <v>21:0387</v>
      </c>
      <c r="F2426" t="s">
        <v>2492</v>
      </c>
      <c r="G2426" t="s">
        <v>9438</v>
      </c>
      <c r="I2426">
        <v>66.641639999999995</v>
      </c>
      <c r="J2426">
        <v>-89.116975699999998</v>
      </c>
      <c r="K2426" s="1" t="str">
        <f t="shared" si="242"/>
        <v>Till</v>
      </c>
      <c r="L2426" s="1" t="str">
        <f t="shared" si="243"/>
        <v>Grain Mount: 0.25 – 0.50 mm (carbon coated)</v>
      </c>
      <c r="M2426">
        <v>1</v>
      </c>
      <c r="AI2426">
        <v>35.124000000000002</v>
      </c>
      <c r="AJ2426">
        <v>30.645</v>
      </c>
      <c r="AK2426">
        <v>1E-3</v>
      </c>
      <c r="AL2426">
        <v>34.444000000000003</v>
      </c>
      <c r="AM2426">
        <v>8.0000000000000002E-3</v>
      </c>
      <c r="AN2426">
        <v>4.0000000000000001E-3</v>
      </c>
      <c r="AO2426">
        <v>2.4E-2</v>
      </c>
      <c r="AP2426">
        <v>1E-3</v>
      </c>
    </row>
    <row r="2427" spans="1:42" x14ac:dyDescent="0.3">
      <c r="A2427" t="s">
        <v>9439</v>
      </c>
      <c r="B2427" t="s">
        <v>9440</v>
      </c>
      <c r="C2427" t="s">
        <v>9441</v>
      </c>
      <c r="D2427" s="1" t="str">
        <f t="shared" si="244"/>
        <v>21:1191</v>
      </c>
      <c r="E2427" s="1" t="str">
        <f t="shared" si="241"/>
        <v>21:0387</v>
      </c>
      <c r="F2427" t="s">
        <v>5623</v>
      </c>
      <c r="G2427" t="s">
        <v>9442</v>
      </c>
      <c r="I2427">
        <v>66.5353736</v>
      </c>
      <c r="J2427">
        <v>-89.158382500000002</v>
      </c>
      <c r="K2427" s="1" t="str">
        <f t="shared" si="242"/>
        <v>Till</v>
      </c>
      <c r="L2427" s="1" t="str">
        <f t="shared" si="243"/>
        <v>Grain Mount: 0.25 – 0.50 mm (carbon coated)</v>
      </c>
      <c r="M2427">
        <v>1</v>
      </c>
      <c r="AI2427">
        <v>35.156999999999996</v>
      </c>
      <c r="AJ2427">
        <v>30.17</v>
      </c>
      <c r="AK2427">
        <v>2E-3</v>
      </c>
      <c r="AL2427">
        <v>34.823</v>
      </c>
      <c r="AM2427">
        <v>1.0999999999999999E-2</v>
      </c>
      <c r="AN2427">
        <v>1E-3</v>
      </c>
      <c r="AO2427">
        <v>2.8000000000000001E-2</v>
      </c>
      <c r="AP2427">
        <v>2E-3</v>
      </c>
    </row>
    <row r="2428" spans="1:42" x14ac:dyDescent="0.3">
      <c r="A2428" t="s">
        <v>9443</v>
      </c>
      <c r="B2428" t="s">
        <v>9444</v>
      </c>
      <c r="C2428" t="s">
        <v>9445</v>
      </c>
      <c r="D2428" s="1" t="str">
        <f t="shared" si="244"/>
        <v>21:1191</v>
      </c>
      <c r="E2428" s="1" t="str">
        <f t="shared" si="241"/>
        <v>21:0387</v>
      </c>
      <c r="F2428" t="s">
        <v>2569</v>
      </c>
      <c r="G2428" t="s">
        <v>9446</v>
      </c>
      <c r="I2428">
        <v>66.9093309</v>
      </c>
      <c r="J2428">
        <v>-89.107147900000001</v>
      </c>
      <c r="K2428" s="1" t="str">
        <f t="shared" si="242"/>
        <v>Till</v>
      </c>
      <c r="L2428" s="1" t="str">
        <f t="shared" si="243"/>
        <v>Grain Mount: 0.25 – 0.50 mm (carbon coated)</v>
      </c>
      <c r="M2428">
        <v>1</v>
      </c>
      <c r="AI2428">
        <v>35.247</v>
      </c>
      <c r="AJ2428">
        <v>30.481000000000002</v>
      </c>
      <c r="AK2428">
        <v>1E-3</v>
      </c>
      <c r="AL2428">
        <v>34.633000000000003</v>
      </c>
      <c r="AM2428">
        <v>3.0000000000000001E-3</v>
      </c>
      <c r="AN2428">
        <v>6.0000000000000001E-3</v>
      </c>
      <c r="AO2428">
        <v>3.3000000000000002E-2</v>
      </c>
      <c r="AP2428">
        <v>3.0000000000000001E-3</v>
      </c>
    </row>
    <row r="2429" spans="1:42" x14ac:dyDescent="0.3">
      <c r="A2429" t="s">
        <v>9447</v>
      </c>
      <c r="B2429" t="s">
        <v>9448</v>
      </c>
      <c r="C2429" t="s">
        <v>9449</v>
      </c>
      <c r="D2429" s="1" t="str">
        <f t="shared" si="244"/>
        <v>21:1191</v>
      </c>
      <c r="E2429" s="1" t="str">
        <f t="shared" si="241"/>
        <v>21:0387</v>
      </c>
      <c r="F2429" t="s">
        <v>2582</v>
      </c>
      <c r="G2429" t="s">
        <v>9450</v>
      </c>
      <c r="I2429">
        <v>66.961278899999996</v>
      </c>
      <c r="J2429">
        <v>-89.323634499999997</v>
      </c>
      <c r="K2429" s="1" t="str">
        <f t="shared" si="242"/>
        <v>Till</v>
      </c>
      <c r="L2429" s="1" t="str">
        <f t="shared" si="243"/>
        <v>Grain Mount: 0.25 – 0.50 mm (carbon coated)</v>
      </c>
      <c r="M2429">
        <v>1</v>
      </c>
      <c r="AI2429">
        <v>35.002000000000002</v>
      </c>
      <c r="AJ2429">
        <v>30.167000000000002</v>
      </c>
      <c r="AK2429">
        <v>3.0000000000000001E-3</v>
      </c>
      <c r="AL2429">
        <v>34.969000000000001</v>
      </c>
      <c r="AM2429">
        <v>4.0000000000000001E-3</v>
      </c>
      <c r="AN2429">
        <v>0.06</v>
      </c>
      <c r="AO2429">
        <v>7.4999999999999997E-2</v>
      </c>
      <c r="AP2429">
        <v>1E-3</v>
      </c>
    </row>
    <row r="2430" spans="1:42" x14ac:dyDescent="0.3">
      <c r="A2430" t="s">
        <v>9451</v>
      </c>
      <c r="B2430" t="s">
        <v>9452</v>
      </c>
      <c r="C2430" t="s">
        <v>9453</v>
      </c>
      <c r="D2430" s="1" t="str">
        <f t="shared" si="244"/>
        <v>21:1191</v>
      </c>
      <c r="E2430" s="1" t="str">
        <f t="shared" si="241"/>
        <v>21:0387</v>
      </c>
      <c r="F2430" t="s">
        <v>2582</v>
      </c>
      <c r="G2430" t="s">
        <v>9454</v>
      </c>
      <c r="I2430">
        <v>66.961278899999996</v>
      </c>
      <c r="J2430">
        <v>-89.323634499999997</v>
      </c>
      <c r="K2430" s="1" t="str">
        <f t="shared" si="242"/>
        <v>Till</v>
      </c>
      <c r="L2430" s="1" t="str">
        <f t="shared" si="243"/>
        <v>Grain Mount: 0.25 – 0.50 mm (carbon coated)</v>
      </c>
      <c r="M2430">
        <v>1</v>
      </c>
      <c r="AI2430">
        <v>34.991999999999997</v>
      </c>
      <c r="AJ2430">
        <v>30.552</v>
      </c>
      <c r="AK2430">
        <v>7.0000000000000001E-3</v>
      </c>
      <c r="AL2430">
        <v>34.697000000000003</v>
      </c>
      <c r="AM2430">
        <v>8.9999999999999993E-3</v>
      </c>
      <c r="AN2430">
        <v>1.2E-2</v>
      </c>
      <c r="AO2430">
        <v>1.2999999999999999E-2</v>
      </c>
      <c r="AP2430">
        <v>1E-3</v>
      </c>
    </row>
    <row r="2431" spans="1:42" x14ac:dyDescent="0.3">
      <c r="A2431" t="s">
        <v>9455</v>
      </c>
      <c r="B2431" t="s">
        <v>9456</v>
      </c>
      <c r="C2431" t="s">
        <v>9457</v>
      </c>
      <c r="D2431" s="1" t="str">
        <f t="shared" si="244"/>
        <v>21:1191</v>
      </c>
      <c r="E2431" s="1" t="str">
        <f t="shared" si="241"/>
        <v>21:0387</v>
      </c>
      <c r="F2431" t="s">
        <v>2582</v>
      </c>
      <c r="G2431" t="s">
        <v>9458</v>
      </c>
      <c r="I2431">
        <v>66.961278899999996</v>
      </c>
      <c r="J2431">
        <v>-89.323634499999997</v>
      </c>
      <c r="K2431" s="1" t="str">
        <f t="shared" si="242"/>
        <v>Till</v>
      </c>
      <c r="L2431" s="1" t="str">
        <f t="shared" si="243"/>
        <v>Grain Mount: 0.25 – 0.50 mm (carbon coated)</v>
      </c>
      <c r="M2431">
        <v>1</v>
      </c>
      <c r="AI2431">
        <v>35.286000000000001</v>
      </c>
      <c r="AJ2431">
        <v>30.501999999999999</v>
      </c>
      <c r="AK2431">
        <v>1E-3</v>
      </c>
      <c r="AL2431">
        <v>35.021000000000001</v>
      </c>
      <c r="AM2431">
        <v>1E-3</v>
      </c>
      <c r="AN2431">
        <v>7.0000000000000001E-3</v>
      </c>
      <c r="AO2431">
        <v>1.2E-2</v>
      </c>
      <c r="AP2431">
        <v>6.0000000000000001E-3</v>
      </c>
    </row>
    <row r="2432" spans="1:42" x14ac:dyDescent="0.3">
      <c r="A2432" t="s">
        <v>9459</v>
      </c>
      <c r="B2432" t="s">
        <v>9460</v>
      </c>
      <c r="C2432" t="s">
        <v>9461</v>
      </c>
      <c r="D2432" s="1" t="str">
        <f t="shared" si="244"/>
        <v>21:1191</v>
      </c>
      <c r="E2432" s="1" t="str">
        <f t="shared" si="241"/>
        <v>21:0387</v>
      </c>
      <c r="F2432" t="s">
        <v>2582</v>
      </c>
      <c r="G2432" t="s">
        <v>9462</v>
      </c>
      <c r="I2432">
        <v>66.961278899999996</v>
      </c>
      <c r="J2432">
        <v>-89.323634499999997</v>
      </c>
      <c r="K2432" s="1" t="str">
        <f t="shared" si="242"/>
        <v>Till</v>
      </c>
      <c r="L2432" s="1" t="str">
        <f t="shared" si="243"/>
        <v>Grain Mount: 0.25 – 0.50 mm (carbon coated)</v>
      </c>
      <c r="M2432">
        <v>1</v>
      </c>
      <c r="AI2432">
        <v>35.018000000000001</v>
      </c>
      <c r="AJ2432">
        <v>30.495000000000001</v>
      </c>
      <c r="AK2432">
        <v>5.0000000000000001E-3</v>
      </c>
      <c r="AL2432">
        <v>34.164999999999999</v>
      </c>
      <c r="AM2432">
        <v>2.4E-2</v>
      </c>
      <c r="AN2432">
        <v>1E-3</v>
      </c>
      <c r="AO2432">
        <v>1.0999999999999999E-2</v>
      </c>
      <c r="AP2432">
        <v>1.2E-2</v>
      </c>
    </row>
    <row r="2433" spans="1:42" x14ac:dyDescent="0.3">
      <c r="A2433" t="s">
        <v>9463</v>
      </c>
      <c r="B2433" t="s">
        <v>9464</v>
      </c>
      <c r="C2433" t="s">
        <v>9465</v>
      </c>
      <c r="D2433" s="1" t="str">
        <f t="shared" si="244"/>
        <v>21:1191</v>
      </c>
      <c r="E2433" s="1" t="str">
        <f t="shared" si="241"/>
        <v>21:0387</v>
      </c>
      <c r="F2433" t="s">
        <v>2582</v>
      </c>
      <c r="G2433" t="s">
        <v>9466</v>
      </c>
      <c r="I2433">
        <v>66.961278899999996</v>
      </c>
      <c r="J2433">
        <v>-89.323634499999997</v>
      </c>
      <c r="K2433" s="1" t="str">
        <f t="shared" si="242"/>
        <v>Till</v>
      </c>
      <c r="L2433" s="1" t="str">
        <f t="shared" si="243"/>
        <v>Grain Mount: 0.25 – 0.50 mm (carbon coated)</v>
      </c>
      <c r="M2433">
        <v>1</v>
      </c>
      <c r="AI2433">
        <v>34.978000000000002</v>
      </c>
      <c r="AJ2433">
        <v>30.355</v>
      </c>
      <c r="AK2433">
        <v>3.0000000000000001E-3</v>
      </c>
      <c r="AL2433">
        <v>35.014000000000003</v>
      </c>
      <c r="AM2433">
        <v>1E-3</v>
      </c>
      <c r="AN2433">
        <v>5.0000000000000001E-3</v>
      </c>
      <c r="AO2433">
        <v>1.6E-2</v>
      </c>
      <c r="AP2433">
        <v>1E-3</v>
      </c>
    </row>
    <row r="2434" spans="1:42" x14ac:dyDescent="0.3">
      <c r="A2434" t="s">
        <v>9467</v>
      </c>
      <c r="B2434" t="s">
        <v>9468</v>
      </c>
      <c r="C2434" t="s">
        <v>9469</v>
      </c>
      <c r="D2434" s="1" t="str">
        <f t="shared" si="244"/>
        <v>21:1191</v>
      </c>
      <c r="E2434" s="1" t="str">
        <f t="shared" si="241"/>
        <v>21:0387</v>
      </c>
      <c r="F2434" t="s">
        <v>2582</v>
      </c>
      <c r="G2434" t="s">
        <v>9470</v>
      </c>
      <c r="I2434">
        <v>66.961278899999996</v>
      </c>
      <c r="J2434">
        <v>-89.323634499999997</v>
      </c>
      <c r="K2434" s="1" t="str">
        <f t="shared" si="242"/>
        <v>Till</v>
      </c>
      <c r="L2434" s="1" t="str">
        <f t="shared" si="243"/>
        <v>Grain Mount: 0.25 – 0.50 mm (carbon coated)</v>
      </c>
      <c r="M2434">
        <v>1</v>
      </c>
      <c r="AI2434">
        <v>34.951999999999998</v>
      </c>
      <c r="AJ2434">
        <v>30.585999999999999</v>
      </c>
      <c r="AK2434">
        <v>2E-3</v>
      </c>
      <c r="AL2434">
        <v>34.546999999999997</v>
      </c>
      <c r="AM2434">
        <v>5.3999999999999999E-2</v>
      </c>
      <c r="AN2434">
        <v>2E-3</v>
      </c>
      <c r="AO2434">
        <v>2.1999999999999999E-2</v>
      </c>
      <c r="AP2434">
        <v>7.0000000000000001E-3</v>
      </c>
    </row>
    <row r="2435" spans="1:42" x14ac:dyDescent="0.3">
      <c r="A2435" t="s">
        <v>9471</v>
      </c>
      <c r="B2435" t="s">
        <v>9472</v>
      </c>
      <c r="C2435" t="s">
        <v>9473</v>
      </c>
      <c r="D2435" s="1" t="str">
        <f t="shared" si="244"/>
        <v>21:1191</v>
      </c>
      <c r="E2435" s="1" t="str">
        <f t="shared" si="241"/>
        <v>21:0387</v>
      </c>
      <c r="F2435" t="s">
        <v>2582</v>
      </c>
      <c r="G2435" t="s">
        <v>9474</v>
      </c>
      <c r="I2435">
        <v>66.961278899999996</v>
      </c>
      <c r="J2435">
        <v>-89.323634499999997</v>
      </c>
      <c r="K2435" s="1" t="str">
        <f t="shared" si="242"/>
        <v>Till</v>
      </c>
      <c r="L2435" s="1" t="str">
        <f t="shared" si="243"/>
        <v>Grain Mount: 0.25 – 0.50 mm (carbon coated)</v>
      </c>
      <c r="M2435">
        <v>1</v>
      </c>
      <c r="AI2435">
        <v>34.932000000000002</v>
      </c>
      <c r="AJ2435">
        <v>30.36</v>
      </c>
      <c r="AK2435">
        <v>2E-3</v>
      </c>
      <c r="AL2435">
        <v>34.938000000000002</v>
      </c>
      <c r="AM2435">
        <v>1E-3</v>
      </c>
      <c r="AN2435">
        <v>2.1999999999999999E-2</v>
      </c>
      <c r="AO2435">
        <v>2.7E-2</v>
      </c>
      <c r="AP2435">
        <v>1E-3</v>
      </c>
    </row>
    <row r="2436" spans="1:42" x14ac:dyDescent="0.3">
      <c r="A2436" t="s">
        <v>9475</v>
      </c>
      <c r="B2436" t="s">
        <v>9476</v>
      </c>
      <c r="C2436" t="s">
        <v>9477</v>
      </c>
      <c r="D2436" s="1" t="str">
        <f t="shared" si="244"/>
        <v>21:1191</v>
      </c>
      <c r="E2436" s="1" t="str">
        <f t="shared" si="241"/>
        <v>21:0387</v>
      </c>
      <c r="F2436" t="s">
        <v>2582</v>
      </c>
      <c r="G2436" t="s">
        <v>9478</v>
      </c>
      <c r="I2436">
        <v>66.961278899999996</v>
      </c>
      <c r="J2436">
        <v>-89.323634499999997</v>
      </c>
      <c r="K2436" s="1" t="str">
        <f t="shared" si="242"/>
        <v>Till</v>
      </c>
      <c r="L2436" s="1" t="str">
        <f t="shared" si="243"/>
        <v>Grain Mount: 0.25 – 0.50 mm (carbon coated)</v>
      </c>
      <c r="M2436">
        <v>1</v>
      </c>
      <c r="AI2436">
        <v>35.235999999999997</v>
      </c>
      <c r="AJ2436">
        <v>30.215</v>
      </c>
      <c r="AK2436">
        <v>1E-3</v>
      </c>
      <c r="AL2436">
        <v>34.933999999999997</v>
      </c>
      <c r="AM2436">
        <v>1.6E-2</v>
      </c>
      <c r="AN2436">
        <v>0.01</v>
      </c>
      <c r="AO2436">
        <v>3.0000000000000001E-3</v>
      </c>
      <c r="AP2436">
        <v>1E-3</v>
      </c>
    </row>
    <row r="2437" spans="1:42" x14ac:dyDescent="0.3">
      <c r="A2437" t="s">
        <v>9479</v>
      </c>
      <c r="B2437" t="s">
        <v>9480</v>
      </c>
      <c r="C2437" t="s">
        <v>9481</v>
      </c>
      <c r="D2437" s="1" t="str">
        <f t="shared" si="244"/>
        <v>21:1191</v>
      </c>
      <c r="E2437" s="1" t="str">
        <f t="shared" si="241"/>
        <v>21:0387</v>
      </c>
      <c r="F2437" t="s">
        <v>2582</v>
      </c>
      <c r="G2437" t="s">
        <v>9482</v>
      </c>
      <c r="I2437">
        <v>66.961278899999996</v>
      </c>
      <c r="J2437">
        <v>-89.323634499999997</v>
      </c>
      <c r="K2437" s="1" t="str">
        <f t="shared" si="242"/>
        <v>Till</v>
      </c>
      <c r="L2437" s="1" t="str">
        <f t="shared" si="243"/>
        <v>Grain Mount: 0.25 – 0.50 mm (carbon coated)</v>
      </c>
      <c r="M2437">
        <v>1</v>
      </c>
      <c r="AI2437">
        <v>35.01</v>
      </c>
      <c r="AJ2437">
        <v>30.715</v>
      </c>
      <c r="AK2437">
        <v>2E-3</v>
      </c>
      <c r="AL2437">
        <v>34.499000000000002</v>
      </c>
      <c r="AM2437">
        <v>1E-3</v>
      </c>
      <c r="AN2437">
        <v>7.0000000000000001E-3</v>
      </c>
      <c r="AO2437">
        <v>8.9999999999999993E-3</v>
      </c>
      <c r="AP2437">
        <v>5.0000000000000001E-3</v>
      </c>
    </row>
    <row r="2438" spans="1:42" x14ac:dyDescent="0.3">
      <c r="A2438" t="s">
        <v>9483</v>
      </c>
      <c r="B2438" t="s">
        <v>9484</v>
      </c>
      <c r="C2438" t="s">
        <v>9485</v>
      </c>
      <c r="D2438" s="1" t="str">
        <f t="shared" si="244"/>
        <v>21:1191</v>
      </c>
      <c r="E2438" s="1" t="str">
        <f t="shared" si="241"/>
        <v>21:0387</v>
      </c>
      <c r="F2438" t="s">
        <v>2582</v>
      </c>
      <c r="G2438" t="s">
        <v>9486</v>
      </c>
      <c r="I2438">
        <v>66.961278899999996</v>
      </c>
      <c r="J2438">
        <v>-89.323634499999997</v>
      </c>
      <c r="K2438" s="1" t="str">
        <f t="shared" si="242"/>
        <v>Till</v>
      </c>
      <c r="L2438" s="1" t="str">
        <f t="shared" si="243"/>
        <v>Grain Mount: 0.25 – 0.50 mm (carbon coated)</v>
      </c>
      <c r="M2438">
        <v>1</v>
      </c>
      <c r="AI2438">
        <v>35.167000000000002</v>
      </c>
      <c r="AJ2438">
        <v>30.32</v>
      </c>
      <c r="AK2438">
        <v>1E-3</v>
      </c>
      <c r="AL2438">
        <v>34.502000000000002</v>
      </c>
      <c r="AM2438">
        <v>1E-3</v>
      </c>
      <c r="AN2438">
        <v>4.8000000000000001E-2</v>
      </c>
      <c r="AO2438">
        <v>2.5000000000000001E-2</v>
      </c>
      <c r="AP2438">
        <v>1E-3</v>
      </c>
    </row>
    <row r="2439" spans="1:42" x14ac:dyDescent="0.3">
      <c r="A2439" t="s">
        <v>9487</v>
      </c>
      <c r="B2439" t="s">
        <v>9488</v>
      </c>
      <c r="C2439" t="s">
        <v>9489</v>
      </c>
      <c r="D2439" s="1" t="str">
        <f t="shared" si="244"/>
        <v>21:1191</v>
      </c>
      <c r="E2439" s="1" t="str">
        <f t="shared" si="241"/>
        <v>21:0387</v>
      </c>
      <c r="F2439" t="s">
        <v>2582</v>
      </c>
      <c r="G2439" t="s">
        <v>9490</v>
      </c>
      <c r="I2439">
        <v>66.961278899999996</v>
      </c>
      <c r="J2439">
        <v>-89.323634499999997</v>
      </c>
      <c r="K2439" s="1" t="str">
        <f t="shared" si="242"/>
        <v>Till</v>
      </c>
      <c r="L2439" s="1" t="str">
        <f t="shared" si="243"/>
        <v>Grain Mount: 0.25 – 0.50 mm (carbon coated)</v>
      </c>
      <c r="M2439">
        <v>1</v>
      </c>
      <c r="AI2439">
        <v>35.19</v>
      </c>
      <c r="AJ2439">
        <v>30.222999999999999</v>
      </c>
      <c r="AK2439">
        <v>1E-3</v>
      </c>
      <c r="AL2439">
        <v>34.616</v>
      </c>
      <c r="AM2439">
        <v>3.0000000000000001E-3</v>
      </c>
      <c r="AN2439">
        <v>5.8000000000000003E-2</v>
      </c>
      <c r="AO2439">
        <v>3.3000000000000002E-2</v>
      </c>
      <c r="AP2439">
        <v>1E-3</v>
      </c>
    </row>
    <row r="2440" spans="1:42" x14ac:dyDescent="0.3">
      <c r="A2440" t="s">
        <v>9491</v>
      </c>
      <c r="B2440" t="s">
        <v>9492</v>
      </c>
      <c r="C2440" t="s">
        <v>9493</v>
      </c>
      <c r="D2440" s="1" t="str">
        <f t="shared" si="244"/>
        <v>21:1191</v>
      </c>
      <c r="E2440" s="1" t="str">
        <f t="shared" si="241"/>
        <v>21:0387</v>
      </c>
      <c r="F2440" t="s">
        <v>2631</v>
      </c>
      <c r="G2440" t="s">
        <v>9494</v>
      </c>
      <c r="I2440">
        <v>66.846002600000006</v>
      </c>
      <c r="J2440">
        <v>-89.6274947</v>
      </c>
      <c r="K2440" s="1" t="str">
        <f t="shared" si="242"/>
        <v>Till</v>
      </c>
      <c r="L2440" s="1" t="str">
        <f t="shared" si="243"/>
        <v>Grain Mount: 0.25 – 0.50 mm (carbon coated)</v>
      </c>
      <c r="M2440">
        <v>1</v>
      </c>
      <c r="AI2440">
        <v>34.930999999999997</v>
      </c>
      <c r="AJ2440">
        <v>30.37</v>
      </c>
      <c r="AK2440">
        <v>1E-3</v>
      </c>
      <c r="AL2440">
        <v>34.143999999999998</v>
      </c>
      <c r="AM2440">
        <v>1E-3</v>
      </c>
      <c r="AN2440">
        <v>2.8000000000000001E-2</v>
      </c>
      <c r="AO2440">
        <v>0.03</v>
      </c>
      <c r="AP2440">
        <v>7.0000000000000001E-3</v>
      </c>
    </row>
    <row r="2441" spans="1:42" x14ac:dyDescent="0.3">
      <c r="A2441" t="s">
        <v>9495</v>
      </c>
      <c r="B2441" t="s">
        <v>9496</v>
      </c>
      <c r="C2441" t="s">
        <v>9497</v>
      </c>
      <c r="D2441" s="1" t="str">
        <f t="shared" si="244"/>
        <v>21:1191</v>
      </c>
      <c r="E2441" s="1" t="str">
        <f t="shared" si="241"/>
        <v>21:0387</v>
      </c>
      <c r="F2441" t="s">
        <v>2631</v>
      </c>
      <c r="G2441" t="s">
        <v>9498</v>
      </c>
      <c r="I2441">
        <v>66.846002600000006</v>
      </c>
      <c r="J2441">
        <v>-89.6274947</v>
      </c>
      <c r="K2441" s="1" t="str">
        <f t="shared" si="242"/>
        <v>Till</v>
      </c>
      <c r="L2441" s="1" t="str">
        <f>HYPERLINK("http://geochem.nrcan.gc.ca/cdogs/content/kwd/kwd080108_e.htm", "Grain Mount: 0.50 – 1.00 mm (carbon coated)")</f>
        <v>Grain Mount: 0.50 – 1.00 mm (carbon coated)</v>
      </c>
      <c r="M2441">
        <v>1</v>
      </c>
      <c r="AI2441">
        <v>35.226999999999997</v>
      </c>
      <c r="AJ2441">
        <v>30.573</v>
      </c>
      <c r="AK2441">
        <v>6.0000000000000001E-3</v>
      </c>
      <c r="AL2441">
        <v>34.143999999999998</v>
      </c>
      <c r="AM2441">
        <v>0.02</v>
      </c>
      <c r="AN2441">
        <v>1.0999999999999999E-2</v>
      </c>
      <c r="AO2441">
        <v>0.153</v>
      </c>
      <c r="AP2441">
        <v>3.0000000000000001E-3</v>
      </c>
    </row>
    <row r="2442" spans="1:42" x14ac:dyDescent="0.3">
      <c r="A2442" t="s">
        <v>9499</v>
      </c>
      <c r="B2442" t="s">
        <v>9500</v>
      </c>
      <c r="C2442" t="s">
        <v>9501</v>
      </c>
      <c r="D2442" s="1" t="str">
        <f t="shared" si="244"/>
        <v>21:1191</v>
      </c>
      <c r="E2442" s="1" t="str">
        <f t="shared" si="241"/>
        <v>21:0387</v>
      </c>
      <c r="F2442" t="s">
        <v>9502</v>
      </c>
      <c r="G2442" t="s">
        <v>9503</v>
      </c>
      <c r="I2442">
        <v>66.840953099999993</v>
      </c>
      <c r="J2442">
        <v>-89.229739800000004</v>
      </c>
      <c r="K2442" s="1" t="str">
        <f t="shared" si="242"/>
        <v>Till</v>
      </c>
      <c r="L2442" s="1" t="str">
        <f>HYPERLINK("http://geochem.nrcan.gc.ca/cdogs/content/kwd/kwd080107_e.htm", "Grain Mount: 0.25 – 0.50 mm (carbon coated)")</f>
        <v>Grain Mount: 0.25 – 0.50 mm (carbon coated)</v>
      </c>
      <c r="M2442">
        <v>1</v>
      </c>
      <c r="AI2442">
        <v>35.088999999999999</v>
      </c>
      <c r="AJ2442">
        <v>30.637</v>
      </c>
      <c r="AK2442">
        <v>6.0000000000000001E-3</v>
      </c>
      <c r="AL2442">
        <v>34.968000000000004</v>
      </c>
      <c r="AM2442">
        <v>7.8E-2</v>
      </c>
      <c r="AN2442">
        <v>0.01</v>
      </c>
      <c r="AO2442">
        <v>2.8000000000000001E-2</v>
      </c>
      <c r="AP2442">
        <v>1.2E-2</v>
      </c>
    </row>
    <row r="2443" spans="1:42" x14ac:dyDescent="0.3">
      <c r="A2443" t="s">
        <v>9504</v>
      </c>
      <c r="B2443" t="s">
        <v>9505</v>
      </c>
      <c r="C2443" t="s">
        <v>9506</v>
      </c>
      <c r="D2443" s="1" t="str">
        <f t="shared" si="244"/>
        <v>21:1191</v>
      </c>
      <c r="E2443" s="1" t="str">
        <f t="shared" si="241"/>
        <v>21:0387</v>
      </c>
      <c r="F2443" t="s">
        <v>9502</v>
      </c>
      <c r="G2443" t="s">
        <v>9507</v>
      </c>
      <c r="I2443">
        <v>66.840953099999993</v>
      </c>
      <c r="J2443">
        <v>-89.229739800000004</v>
      </c>
      <c r="K2443" s="1" t="str">
        <f t="shared" si="242"/>
        <v>Till</v>
      </c>
      <c r="L2443" s="1" t="str">
        <f>HYPERLINK("http://geochem.nrcan.gc.ca/cdogs/content/kwd/kwd080107_e.htm", "Grain Mount: 0.25 – 0.50 mm (carbon coated)")</f>
        <v>Grain Mount: 0.25 – 0.50 mm (carbon coated)</v>
      </c>
      <c r="M2443">
        <v>1</v>
      </c>
      <c r="AI2443">
        <v>35.159999999999997</v>
      </c>
      <c r="AJ2443">
        <v>30.817</v>
      </c>
      <c r="AK2443">
        <v>8.9999999999999993E-3</v>
      </c>
      <c r="AL2443">
        <v>34.612000000000002</v>
      </c>
      <c r="AM2443">
        <v>8.9999999999999993E-3</v>
      </c>
      <c r="AN2443">
        <v>2E-3</v>
      </c>
      <c r="AO2443">
        <v>5.0000000000000001E-3</v>
      </c>
      <c r="AP2443">
        <v>4.0000000000000001E-3</v>
      </c>
    </row>
    <row r="2444" spans="1:42" x14ac:dyDescent="0.3">
      <c r="A2444" t="s">
        <v>9508</v>
      </c>
      <c r="B2444" t="s">
        <v>9509</v>
      </c>
      <c r="C2444" t="s">
        <v>9510</v>
      </c>
      <c r="D2444" s="1" t="str">
        <f t="shared" si="244"/>
        <v>21:1191</v>
      </c>
      <c r="E2444" s="1" t="str">
        <f t="shared" si="241"/>
        <v>21:0387</v>
      </c>
      <c r="F2444" t="s">
        <v>9502</v>
      </c>
      <c r="G2444" t="s">
        <v>9511</v>
      </c>
      <c r="I2444">
        <v>66.840953099999993</v>
      </c>
      <c r="J2444">
        <v>-89.229739800000004</v>
      </c>
      <c r="K2444" s="1" t="str">
        <f t="shared" si="242"/>
        <v>Till</v>
      </c>
      <c r="L2444" s="1" t="str">
        <f>HYPERLINK("http://geochem.nrcan.gc.ca/cdogs/content/kwd/kwd080107_e.htm", "Grain Mount: 0.25 – 0.50 mm (carbon coated)")</f>
        <v>Grain Mount: 0.25 – 0.50 mm (carbon coated)</v>
      </c>
      <c r="M2444">
        <v>1</v>
      </c>
      <c r="AI2444">
        <v>35.14</v>
      </c>
      <c r="AJ2444">
        <v>30.646999999999998</v>
      </c>
      <c r="AK2444">
        <v>3.0000000000000001E-3</v>
      </c>
      <c r="AL2444">
        <v>34.656999999999996</v>
      </c>
      <c r="AM2444">
        <v>6.0000000000000001E-3</v>
      </c>
      <c r="AN2444">
        <v>1E-3</v>
      </c>
      <c r="AO2444">
        <v>4.0000000000000001E-3</v>
      </c>
      <c r="AP2444">
        <v>1E-3</v>
      </c>
    </row>
    <row r="2445" spans="1:42" x14ac:dyDescent="0.3">
      <c r="A2445" t="s">
        <v>9512</v>
      </c>
      <c r="B2445" t="s">
        <v>9513</v>
      </c>
      <c r="C2445" t="s">
        <v>9514</v>
      </c>
      <c r="D2445" s="1" t="str">
        <f t="shared" si="244"/>
        <v>21:1191</v>
      </c>
      <c r="E2445" s="1" t="str">
        <f t="shared" ref="E2445:E2508" si="245">HYPERLINK("http://geochem.nrcan.gc.ca/cdogs/content/svy/svy210387_e.htm", "21:0387")</f>
        <v>21:0387</v>
      </c>
      <c r="F2445" t="s">
        <v>9502</v>
      </c>
      <c r="G2445" t="s">
        <v>9515</v>
      </c>
      <c r="I2445">
        <v>66.840953099999993</v>
      </c>
      <c r="J2445">
        <v>-89.229739800000004</v>
      </c>
      <c r="K2445" s="1" t="str">
        <f t="shared" si="242"/>
        <v>Till</v>
      </c>
      <c r="L2445" s="1" t="str">
        <f>HYPERLINK("http://geochem.nrcan.gc.ca/cdogs/content/kwd/kwd080108_e.htm", "Grain Mount: 0.50 – 1.00 mm (carbon coated)")</f>
        <v>Grain Mount: 0.50 – 1.00 mm (carbon coated)</v>
      </c>
      <c r="M2445">
        <v>1</v>
      </c>
      <c r="AI2445">
        <v>34.951000000000001</v>
      </c>
      <c r="AJ2445">
        <v>30.341999999999999</v>
      </c>
      <c r="AK2445">
        <v>5.0000000000000001E-3</v>
      </c>
      <c r="AL2445">
        <v>34.124000000000002</v>
      </c>
      <c r="AM2445">
        <v>1E-3</v>
      </c>
      <c r="AN2445">
        <v>5.0000000000000001E-3</v>
      </c>
      <c r="AO2445">
        <v>1.6E-2</v>
      </c>
      <c r="AP2445">
        <v>1E-3</v>
      </c>
    </row>
    <row r="2446" spans="1:42" x14ac:dyDescent="0.3">
      <c r="A2446" t="s">
        <v>9516</v>
      </c>
      <c r="B2446" t="s">
        <v>9517</v>
      </c>
      <c r="C2446" t="s">
        <v>9518</v>
      </c>
      <c r="D2446" s="1" t="str">
        <f t="shared" si="244"/>
        <v>21:1191</v>
      </c>
      <c r="E2446" s="1" t="str">
        <f t="shared" si="245"/>
        <v>21:0387</v>
      </c>
      <c r="F2446" t="s">
        <v>2640</v>
      </c>
      <c r="G2446" t="s">
        <v>9519</v>
      </c>
      <c r="I2446">
        <v>66.744336599999997</v>
      </c>
      <c r="J2446">
        <v>-89.085118300000005</v>
      </c>
      <c r="K2446" s="1" t="str">
        <f t="shared" si="242"/>
        <v>Till</v>
      </c>
      <c r="L2446" s="1" t="str">
        <f t="shared" ref="L2446:L2480" si="246">HYPERLINK("http://geochem.nrcan.gc.ca/cdogs/content/kwd/kwd080107_e.htm", "Grain Mount: 0.25 – 0.50 mm (carbon coated)")</f>
        <v>Grain Mount: 0.25 – 0.50 mm (carbon coated)</v>
      </c>
      <c r="M2446">
        <v>1</v>
      </c>
      <c r="AI2446">
        <v>35.259</v>
      </c>
      <c r="AJ2446">
        <v>30.439</v>
      </c>
      <c r="AK2446">
        <v>0.01</v>
      </c>
      <c r="AL2446">
        <v>34.491999999999997</v>
      </c>
      <c r="AM2446">
        <v>1E-3</v>
      </c>
      <c r="AN2446">
        <v>3.0000000000000001E-3</v>
      </c>
      <c r="AO2446">
        <v>4.1000000000000002E-2</v>
      </c>
      <c r="AP2446">
        <v>1E-3</v>
      </c>
    </row>
    <row r="2447" spans="1:42" x14ac:dyDescent="0.3">
      <c r="A2447" t="s">
        <v>9520</v>
      </c>
      <c r="B2447" t="s">
        <v>9521</v>
      </c>
      <c r="C2447" t="s">
        <v>9522</v>
      </c>
      <c r="D2447" s="1" t="str">
        <f t="shared" si="244"/>
        <v>21:1191</v>
      </c>
      <c r="E2447" s="1" t="str">
        <f t="shared" si="245"/>
        <v>21:0387</v>
      </c>
      <c r="F2447" t="s">
        <v>2640</v>
      </c>
      <c r="G2447" t="s">
        <v>9523</v>
      </c>
      <c r="I2447">
        <v>66.744336599999997</v>
      </c>
      <c r="J2447">
        <v>-89.085118300000005</v>
      </c>
      <c r="K2447" s="1" t="str">
        <f t="shared" si="242"/>
        <v>Till</v>
      </c>
      <c r="L2447" s="1" t="str">
        <f t="shared" si="246"/>
        <v>Grain Mount: 0.25 – 0.50 mm (carbon coated)</v>
      </c>
      <c r="M2447">
        <v>1</v>
      </c>
      <c r="AI2447">
        <v>35.128999999999998</v>
      </c>
      <c r="AJ2447">
        <v>30.654</v>
      </c>
      <c r="AK2447">
        <v>5.0000000000000001E-3</v>
      </c>
      <c r="AL2447">
        <v>34.31</v>
      </c>
      <c r="AM2447">
        <v>1E-3</v>
      </c>
      <c r="AN2447">
        <v>1E-3</v>
      </c>
      <c r="AO2447">
        <v>0.03</v>
      </c>
      <c r="AP2447">
        <v>1E-3</v>
      </c>
    </row>
    <row r="2448" spans="1:42" x14ac:dyDescent="0.3">
      <c r="A2448" t="s">
        <v>9524</v>
      </c>
      <c r="B2448" t="s">
        <v>9525</v>
      </c>
      <c r="C2448" t="s">
        <v>9526</v>
      </c>
      <c r="D2448" s="1" t="str">
        <f t="shared" si="244"/>
        <v>21:1191</v>
      </c>
      <c r="E2448" s="1" t="str">
        <f t="shared" si="245"/>
        <v>21:0387</v>
      </c>
      <c r="F2448" t="s">
        <v>2640</v>
      </c>
      <c r="G2448" t="s">
        <v>9527</v>
      </c>
      <c r="I2448">
        <v>66.744336599999997</v>
      </c>
      <c r="J2448">
        <v>-89.085118300000005</v>
      </c>
      <c r="K2448" s="1" t="str">
        <f t="shared" si="242"/>
        <v>Till</v>
      </c>
      <c r="L2448" s="1" t="str">
        <f t="shared" si="246"/>
        <v>Grain Mount: 0.25 – 0.50 mm (carbon coated)</v>
      </c>
      <c r="M2448">
        <v>1</v>
      </c>
      <c r="AI2448">
        <v>35.197000000000003</v>
      </c>
      <c r="AJ2448">
        <v>30.475999999999999</v>
      </c>
      <c r="AK2448">
        <v>4.0000000000000001E-3</v>
      </c>
      <c r="AL2448">
        <v>34.840000000000003</v>
      </c>
      <c r="AM2448">
        <v>8.0000000000000002E-3</v>
      </c>
      <c r="AN2448">
        <v>1E-3</v>
      </c>
      <c r="AO2448">
        <v>2.7E-2</v>
      </c>
      <c r="AP2448">
        <v>2E-3</v>
      </c>
    </row>
    <row r="2449" spans="1:42" x14ac:dyDescent="0.3">
      <c r="A2449" t="s">
        <v>9528</v>
      </c>
      <c r="B2449" t="s">
        <v>9529</v>
      </c>
      <c r="C2449" t="s">
        <v>9530</v>
      </c>
      <c r="D2449" s="1" t="str">
        <f t="shared" si="244"/>
        <v>21:1191</v>
      </c>
      <c r="E2449" s="1" t="str">
        <f t="shared" si="245"/>
        <v>21:0387</v>
      </c>
      <c r="F2449" t="s">
        <v>2640</v>
      </c>
      <c r="G2449" t="s">
        <v>9531</v>
      </c>
      <c r="I2449">
        <v>66.744336599999997</v>
      </c>
      <c r="J2449">
        <v>-89.085118300000005</v>
      </c>
      <c r="K2449" s="1" t="str">
        <f t="shared" si="242"/>
        <v>Till</v>
      </c>
      <c r="L2449" s="1" t="str">
        <f t="shared" si="246"/>
        <v>Grain Mount: 0.25 – 0.50 mm (carbon coated)</v>
      </c>
      <c r="M2449">
        <v>1</v>
      </c>
      <c r="AI2449">
        <v>35.029000000000003</v>
      </c>
      <c r="AJ2449">
        <v>30.338000000000001</v>
      </c>
      <c r="AK2449">
        <v>8.0000000000000002E-3</v>
      </c>
      <c r="AL2449">
        <v>34.494999999999997</v>
      </c>
      <c r="AM2449">
        <v>1.9E-2</v>
      </c>
      <c r="AN2449">
        <v>2.3E-2</v>
      </c>
      <c r="AO2449">
        <v>3.7999999999999999E-2</v>
      </c>
      <c r="AP2449">
        <v>8.9999999999999993E-3</v>
      </c>
    </row>
    <row r="2450" spans="1:42" x14ac:dyDescent="0.3">
      <c r="A2450" t="s">
        <v>9532</v>
      </c>
      <c r="B2450" t="s">
        <v>9533</v>
      </c>
      <c r="C2450" t="s">
        <v>9534</v>
      </c>
      <c r="D2450" s="1" t="str">
        <f t="shared" si="244"/>
        <v>21:1191</v>
      </c>
      <c r="E2450" s="1" t="str">
        <f t="shared" si="245"/>
        <v>21:0387</v>
      </c>
      <c r="F2450" t="s">
        <v>2640</v>
      </c>
      <c r="G2450" t="s">
        <v>9535</v>
      </c>
      <c r="I2450">
        <v>66.744336599999997</v>
      </c>
      <c r="J2450">
        <v>-89.085118300000005</v>
      </c>
      <c r="K2450" s="1" t="str">
        <f t="shared" si="242"/>
        <v>Till</v>
      </c>
      <c r="L2450" s="1" t="str">
        <f t="shared" si="246"/>
        <v>Grain Mount: 0.25 – 0.50 mm (carbon coated)</v>
      </c>
      <c r="M2450">
        <v>1</v>
      </c>
      <c r="AI2450">
        <v>35.040999999999997</v>
      </c>
      <c r="AJ2450">
        <v>30.529</v>
      </c>
      <c r="AK2450">
        <v>5.0000000000000001E-3</v>
      </c>
      <c r="AL2450">
        <v>34.817</v>
      </c>
      <c r="AM2450">
        <v>2.4E-2</v>
      </c>
      <c r="AN2450">
        <v>1.4E-2</v>
      </c>
      <c r="AO2450">
        <v>1E-3</v>
      </c>
      <c r="AP2450">
        <v>3.0000000000000001E-3</v>
      </c>
    </row>
    <row r="2451" spans="1:42" x14ac:dyDescent="0.3">
      <c r="A2451" t="s">
        <v>9536</v>
      </c>
      <c r="B2451" t="s">
        <v>9537</v>
      </c>
      <c r="C2451" t="s">
        <v>9538</v>
      </c>
      <c r="D2451" s="1" t="str">
        <f t="shared" si="244"/>
        <v>21:1191</v>
      </c>
      <c r="E2451" s="1" t="str">
        <f t="shared" si="245"/>
        <v>21:0387</v>
      </c>
      <c r="F2451" t="s">
        <v>2640</v>
      </c>
      <c r="G2451" t="s">
        <v>9539</v>
      </c>
      <c r="I2451">
        <v>66.744336599999997</v>
      </c>
      <c r="J2451">
        <v>-89.085118300000005</v>
      </c>
      <c r="K2451" s="1" t="str">
        <f t="shared" si="242"/>
        <v>Till</v>
      </c>
      <c r="L2451" s="1" t="str">
        <f t="shared" si="246"/>
        <v>Grain Mount: 0.25 – 0.50 mm (carbon coated)</v>
      </c>
      <c r="M2451">
        <v>1</v>
      </c>
      <c r="AI2451">
        <v>35.055</v>
      </c>
      <c r="AJ2451">
        <v>30.510999999999999</v>
      </c>
      <c r="AK2451">
        <v>1E-3</v>
      </c>
      <c r="AL2451">
        <v>34.646000000000001</v>
      </c>
      <c r="AM2451">
        <v>4.0000000000000001E-3</v>
      </c>
      <c r="AN2451">
        <v>3.9E-2</v>
      </c>
      <c r="AO2451">
        <v>2.3E-2</v>
      </c>
      <c r="AP2451">
        <v>2E-3</v>
      </c>
    </row>
    <row r="2452" spans="1:42" x14ac:dyDescent="0.3">
      <c r="A2452" t="s">
        <v>9540</v>
      </c>
      <c r="B2452" t="s">
        <v>9541</v>
      </c>
      <c r="C2452" t="s">
        <v>9542</v>
      </c>
      <c r="D2452" s="1" t="str">
        <f t="shared" si="244"/>
        <v>21:1191</v>
      </c>
      <c r="E2452" s="1" t="str">
        <f t="shared" si="245"/>
        <v>21:0387</v>
      </c>
      <c r="F2452" t="s">
        <v>2640</v>
      </c>
      <c r="G2452" t="s">
        <v>9543</v>
      </c>
      <c r="I2452">
        <v>66.744336599999997</v>
      </c>
      <c r="J2452">
        <v>-89.085118300000005</v>
      </c>
      <c r="K2452" s="1" t="str">
        <f t="shared" si="242"/>
        <v>Till</v>
      </c>
      <c r="L2452" s="1" t="str">
        <f t="shared" si="246"/>
        <v>Grain Mount: 0.25 – 0.50 mm (carbon coated)</v>
      </c>
      <c r="M2452">
        <v>1</v>
      </c>
      <c r="AI2452">
        <v>34.853000000000002</v>
      </c>
      <c r="AJ2452">
        <v>30.303000000000001</v>
      </c>
      <c r="AK2452">
        <v>4.0000000000000001E-3</v>
      </c>
      <c r="AL2452">
        <v>34.722000000000001</v>
      </c>
      <c r="AM2452">
        <v>1E-3</v>
      </c>
      <c r="AN2452">
        <v>0.01</v>
      </c>
      <c r="AO2452">
        <v>1.2999999999999999E-2</v>
      </c>
      <c r="AP2452">
        <v>1E-3</v>
      </c>
    </row>
    <row r="2453" spans="1:42" x14ac:dyDescent="0.3">
      <c r="A2453" t="s">
        <v>9544</v>
      </c>
      <c r="B2453" t="s">
        <v>9545</v>
      </c>
      <c r="C2453" t="s">
        <v>9546</v>
      </c>
      <c r="D2453" s="1" t="str">
        <f t="shared" si="244"/>
        <v>21:1191</v>
      </c>
      <c r="E2453" s="1" t="str">
        <f t="shared" si="245"/>
        <v>21:0387</v>
      </c>
      <c r="F2453" t="s">
        <v>2640</v>
      </c>
      <c r="G2453" t="s">
        <v>9547</v>
      </c>
      <c r="I2453">
        <v>66.744336599999997</v>
      </c>
      <c r="J2453">
        <v>-89.085118300000005</v>
      </c>
      <c r="K2453" s="1" t="str">
        <f t="shared" si="242"/>
        <v>Till</v>
      </c>
      <c r="L2453" s="1" t="str">
        <f t="shared" si="246"/>
        <v>Grain Mount: 0.25 – 0.50 mm (carbon coated)</v>
      </c>
      <c r="M2453">
        <v>1</v>
      </c>
      <c r="AI2453">
        <v>35.011000000000003</v>
      </c>
      <c r="AJ2453">
        <v>30.382000000000001</v>
      </c>
      <c r="AK2453">
        <v>1E-3</v>
      </c>
      <c r="AL2453">
        <v>34.572000000000003</v>
      </c>
      <c r="AM2453">
        <v>1E-3</v>
      </c>
      <c r="AN2453">
        <v>8.9999999999999993E-3</v>
      </c>
      <c r="AO2453">
        <v>4.5999999999999999E-2</v>
      </c>
      <c r="AP2453">
        <v>1E-3</v>
      </c>
    </row>
    <row r="2454" spans="1:42" x14ac:dyDescent="0.3">
      <c r="A2454" t="s">
        <v>9548</v>
      </c>
      <c r="B2454" t="s">
        <v>9549</v>
      </c>
      <c r="C2454" t="s">
        <v>9550</v>
      </c>
      <c r="D2454" s="1" t="str">
        <f t="shared" si="244"/>
        <v>21:1191</v>
      </c>
      <c r="E2454" s="1" t="str">
        <f t="shared" si="245"/>
        <v>21:0387</v>
      </c>
      <c r="F2454" t="s">
        <v>2640</v>
      </c>
      <c r="G2454" t="s">
        <v>9551</v>
      </c>
      <c r="I2454">
        <v>66.744336599999997</v>
      </c>
      <c r="J2454">
        <v>-89.085118300000005</v>
      </c>
      <c r="K2454" s="1" t="str">
        <f t="shared" si="242"/>
        <v>Till</v>
      </c>
      <c r="L2454" s="1" t="str">
        <f t="shared" si="246"/>
        <v>Grain Mount: 0.25 – 0.50 mm (carbon coated)</v>
      </c>
      <c r="M2454">
        <v>1</v>
      </c>
      <c r="AI2454">
        <v>34.872</v>
      </c>
      <c r="AJ2454">
        <v>30.393999999999998</v>
      </c>
      <c r="AK2454">
        <v>5.0000000000000001E-3</v>
      </c>
      <c r="AL2454">
        <v>34.402999999999999</v>
      </c>
      <c r="AM2454">
        <v>1E-3</v>
      </c>
      <c r="AN2454">
        <v>0.01</v>
      </c>
      <c r="AO2454">
        <v>2.8000000000000001E-2</v>
      </c>
      <c r="AP2454">
        <v>1.0999999999999999E-2</v>
      </c>
    </row>
    <row r="2455" spans="1:42" x14ac:dyDescent="0.3">
      <c r="A2455" t="s">
        <v>9552</v>
      </c>
      <c r="B2455" t="s">
        <v>9553</v>
      </c>
      <c r="C2455" t="s">
        <v>9554</v>
      </c>
      <c r="D2455" s="1" t="str">
        <f t="shared" si="244"/>
        <v>21:1191</v>
      </c>
      <c r="E2455" s="1" t="str">
        <f t="shared" si="245"/>
        <v>21:0387</v>
      </c>
      <c r="F2455" t="s">
        <v>2640</v>
      </c>
      <c r="G2455" t="s">
        <v>9555</v>
      </c>
      <c r="I2455">
        <v>66.744336599999997</v>
      </c>
      <c r="J2455">
        <v>-89.085118300000005</v>
      </c>
      <c r="K2455" s="1" t="str">
        <f t="shared" si="242"/>
        <v>Till</v>
      </c>
      <c r="L2455" s="1" t="str">
        <f t="shared" si="246"/>
        <v>Grain Mount: 0.25 – 0.50 mm (carbon coated)</v>
      </c>
      <c r="M2455">
        <v>1</v>
      </c>
      <c r="AI2455">
        <v>35.14</v>
      </c>
      <c r="AJ2455">
        <v>30.263000000000002</v>
      </c>
      <c r="AK2455">
        <v>1E-3</v>
      </c>
      <c r="AL2455">
        <v>34.725000000000001</v>
      </c>
      <c r="AM2455">
        <v>1E-3</v>
      </c>
      <c r="AN2455">
        <v>2.3E-2</v>
      </c>
      <c r="AO2455">
        <v>1.4E-2</v>
      </c>
      <c r="AP2455">
        <v>1.7999999999999999E-2</v>
      </c>
    </row>
    <row r="2456" spans="1:42" x14ac:dyDescent="0.3">
      <c r="A2456" t="s">
        <v>9556</v>
      </c>
      <c r="B2456" t="s">
        <v>9557</v>
      </c>
      <c r="C2456" t="s">
        <v>9558</v>
      </c>
      <c r="D2456" s="1" t="str">
        <f t="shared" si="244"/>
        <v>21:1191</v>
      </c>
      <c r="E2456" s="1" t="str">
        <f t="shared" si="245"/>
        <v>21:0387</v>
      </c>
      <c r="F2456" t="s">
        <v>2640</v>
      </c>
      <c r="G2456" t="s">
        <v>9559</v>
      </c>
      <c r="I2456">
        <v>66.744336599999997</v>
      </c>
      <c r="J2456">
        <v>-89.085118300000005</v>
      </c>
      <c r="K2456" s="1" t="str">
        <f t="shared" si="242"/>
        <v>Till</v>
      </c>
      <c r="L2456" s="1" t="str">
        <f t="shared" si="246"/>
        <v>Grain Mount: 0.25 – 0.50 mm (carbon coated)</v>
      </c>
      <c r="M2456">
        <v>1</v>
      </c>
      <c r="AI2456">
        <v>34.886000000000003</v>
      </c>
      <c r="AJ2456">
        <v>30.552</v>
      </c>
      <c r="AK2456">
        <v>2E-3</v>
      </c>
      <c r="AL2456">
        <v>34.610999999999997</v>
      </c>
      <c r="AM2456">
        <v>1E-3</v>
      </c>
      <c r="AN2456">
        <v>1.7000000000000001E-2</v>
      </c>
      <c r="AO2456">
        <v>4.0000000000000001E-3</v>
      </c>
      <c r="AP2456">
        <v>1E-3</v>
      </c>
    </row>
    <row r="2457" spans="1:42" x14ac:dyDescent="0.3">
      <c r="A2457" t="s">
        <v>9560</v>
      </c>
      <c r="B2457" t="s">
        <v>9561</v>
      </c>
      <c r="C2457" t="s">
        <v>9562</v>
      </c>
      <c r="D2457" s="1" t="str">
        <f t="shared" si="244"/>
        <v>21:1191</v>
      </c>
      <c r="E2457" s="1" t="str">
        <f t="shared" si="245"/>
        <v>21:0387</v>
      </c>
      <c r="F2457" t="s">
        <v>2640</v>
      </c>
      <c r="G2457" t="s">
        <v>9563</v>
      </c>
      <c r="I2457">
        <v>66.744336599999997</v>
      </c>
      <c r="J2457">
        <v>-89.085118300000005</v>
      </c>
      <c r="K2457" s="1" t="str">
        <f t="shared" si="242"/>
        <v>Till</v>
      </c>
      <c r="L2457" s="1" t="str">
        <f t="shared" si="246"/>
        <v>Grain Mount: 0.25 – 0.50 mm (carbon coated)</v>
      </c>
      <c r="M2457">
        <v>1</v>
      </c>
      <c r="AI2457">
        <v>35.000999999999998</v>
      </c>
      <c r="AJ2457">
        <v>30.687000000000001</v>
      </c>
      <c r="AK2457">
        <v>3.0000000000000001E-3</v>
      </c>
      <c r="AL2457">
        <v>34.494999999999997</v>
      </c>
      <c r="AM2457">
        <v>2E-3</v>
      </c>
      <c r="AN2457">
        <v>7.0000000000000001E-3</v>
      </c>
      <c r="AO2457">
        <v>1.2999999999999999E-2</v>
      </c>
      <c r="AP2457">
        <v>1E-3</v>
      </c>
    </row>
    <row r="2458" spans="1:42" x14ac:dyDescent="0.3">
      <c r="A2458" t="s">
        <v>9564</v>
      </c>
      <c r="B2458" t="s">
        <v>9565</v>
      </c>
      <c r="C2458" t="s">
        <v>9566</v>
      </c>
      <c r="D2458" s="1" t="str">
        <f t="shared" si="244"/>
        <v>21:1191</v>
      </c>
      <c r="E2458" s="1" t="str">
        <f t="shared" si="245"/>
        <v>21:0387</v>
      </c>
      <c r="F2458" t="s">
        <v>2640</v>
      </c>
      <c r="G2458" t="s">
        <v>9567</v>
      </c>
      <c r="I2458">
        <v>66.744336599999997</v>
      </c>
      <c r="J2458">
        <v>-89.085118300000005</v>
      </c>
      <c r="K2458" s="1" t="str">
        <f t="shared" si="242"/>
        <v>Till</v>
      </c>
      <c r="L2458" s="1" t="str">
        <f t="shared" si="246"/>
        <v>Grain Mount: 0.25 – 0.50 mm (carbon coated)</v>
      </c>
      <c r="M2458">
        <v>1</v>
      </c>
      <c r="AI2458">
        <v>34.683</v>
      </c>
      <c r="AJ2458">
        <v>30.518999999999998</v>
      </c>
      <c r="AK2458">
        <v>8.9999999999999993E-3</v>
      </c>
      <c r="AL2458">
        <v>34.902000000000001</v>
      </c>
      <c r="AM2458">
        <v>2.5000000000000001E-2</v>
      </c>
      <c r="AN2458">
        <v>1.6E-2</v>
      </c>
      <c r="AO2458">
        <v>5.0000000000000001E-3</v>
      </c>
      <c r="AP2458">
        <v>2E-3</v>
      </c>
    </row>
    <row r="2459" spans="1:42" x14ac:dyDescent="0.3">
      <c r="A2459" t="s">
        <v>9568</v>
      </c>
      <c r="B2459" t="s">
        <v>9569</v>
      </c>
      <c r="C2459" t="s">
        <v>9570</v>
      </c>
      <c r="D2459" s="1" t="str">
        <f t="shared" si="244"/>
        <v>21:1191</v>
      </c>
      <c r="E2459" s="1" t="str">
        <f t="shared" si="245"/>
        <v>21:0387</v>
      </c>
      <c r="F2459" t="s">
        <v>2640</v>
      </c>
      <c r="G2459" t="s">
        <v>9571</v>
      </c>
      <c r="I2459">
        <v>66.744336599999997</v>
      </c>
      <c r="J2459">
        <v>-89.085118300000005</v>
      </c>
      <c r="K2459" s="1" t="str">
        <f t="shared" si="242"/>
        <v>Till</v>
      </c>
      <c r="L2459" s="1" t="str">
        <f t="shared" si="246"/>
        <v>Grain Mount: 0.25 – 0.50 mm (carbon coated)</v>
      </c>
      <c r="M2459">
        <v>1</v>
      </c>
      <c r="AI2459">
        <v>35.063000000000002</v>
      </c>
      <c r="AJ2459">
        <v>30.404</v>
      </c>
      <c r="AK2459">
        <v>4.0000000000000001E-3</v>
      </c>
      <c r="AL2459">
        <v>34.709000000000003</v>
      </c>
      <c r="AM2459">
        <v>1.2E-2</v>
      </c>
      <c r="AN2459">
        <v>8.0000000000000002E-3</v>
      </c>
      <c r="AO2459">
        <v>5.6000000000000001E-2</v>
      </c>
      <c r="AP2459">
        <v>1E-3</v>
      </c>
    </row>
    <row r="2460" spans="1:42" x14ac:dyDescent="0.3">
      <c r="A2460" t="s">
        <v>9572</v>
      </c>
      <c r="B2460" t="s">
        <v>9573</v>
      </c>
      <c r="C2460" t="s">
        <v>9574</v>
      </c>
      <c r="D2460" s="1" t="str">
        <f t="shared" si="244"/>
        <v>21:1191</v>
      </c>
      <c r="E2460" s="1" t="str">
        <f t="shared" si="245"/>
        <v>21:0387</v>
      </c>
      <c r="F2460" t="s">
        <v>2640</v>
      </c>
      <c r="G2460" t="s">
        <v>9575</v>
      </c>
      <c r="I2460">
        <v>66.744336599999997</v>
      </c>
      <c r="J2460">
        <v>-89.085118300000005</v>
      </c>
      <c r="K2460" s="1" t="str">
        <f t="shared" si="242"/>
        <v>Till</v>
      </c>
      <c r="L2460" s="1" t="str">
        <f t="shared" si="246"/>
        <v>Grain Mount: 0.25 – 0.50 mm (carbon coated)</v>
      </c>
      <c r="M2460">
        <v>1</v>
      </c>
      <c r="AI2460">
        <v>35.164999999999999</v>
      </c>
      <c r="AJ2460">
        <v>30.373000000000001</v>
      </c>
      <c r="AK2460">
        <v>5.0000000000000001E-3</v>
      </c>
      <c r="AL2460">
        <v>34.783999999999999</v>
      </c>
      <c r="AM2460">
        <v>3.0000000000000001E-3</v>
      </c>
      <c r="AN2460">
        <v>6.0000000000000001E-3</v>
      </c>
      <c r="AO2460">
        <v>3.7999999999999999E-2</v>
      </c>
      <c r="AP2460">
        <v>1E-3</v>
      </c>
    </row>
    <row r="2461" spans="1:42" x14ac:dyDescent="0.3">
      <c r="A2461" t="s">
        <v>9576</v>
      </c>
      <c r="B2461" t="s">
        <v>9577</v>
      </c>
      <c r="C2461" t="s">
        <v>9578</v>
      </c>
      <c r="D2461" s="1" t="str">
        <f t="shared" si="244"/>
        <v>21:1191</v>
      </c>
      <c r="E2461" s="1" t="str">
        <f t="shared" si="245"/>
        <v>21:0387</v>
      </c>
      <c r="F2461" t="s">
        <v>2640</v>
      </c>
      <c r="G2461" t="s">
        <v>9579</v>
      </c>
      <c r="I2461">
        <v>66.744336599999997</v>
      </c>
      <c r="J2461">
        <v>-89.085118300000005</v>
      </c>
      <c r="K2461" s="1" t="str">
        <f t="shared" si="242"/>
        <v>Till</v>
      </c>
      <c r="L2461" s="1" t="str">
        <f t="shared" si="246"/>
        <v>Grain Mount: 0.25 – 0.50 mm (carbon coated)</v>
      </c>
      <c r="M2461">
        <v>1</v>
      </c>
      <c r="AI2461">
        <v>34.838000000000001</v>
      </c>
      <c r="AJ2461">
        <v>30.032</v>
      </c>
      <c r="AK2461">
        <v>8.9999999999999993E-3</v>
      </c>
      <c r="AL2461">
        <v>34.667999999999999</v>
      </c>
      <c r="AM2461">
        <v>1E-3</v>
      </c>
      <c r="AN2461">
        <v>4.1000000000000002E-2</v>
      </c>
      <c r="AO2461">
        <v>0.02</v>
      </c>
      <c r="AP2461">
        <v>8.0000000000000002E-3</v>
      </c>
    </row>
    <row r="2462" spans="1:42" x14ac:dyDescent="0.3">
      <c r="A2462" t="s">
        <v>9580</v>
      </c>
      <c r="B2462" t="s">
        <v>9581</v>
      </c>
      <c r="C2462" t="s">
        <v>9582</v>
      </c>
      <c r="D2462" s="1" t="str">
        <f t="shared" si="244"/>
        <v>21:1191</v>
      </c>
      <c r="E2462" s="1" t="str">
        <f t="shared" si="245"/>
        <v>21:0387</v>
      </c>
      <c r="F2462" t="s">
        <v>2640</v>
      </c>
      <c r="G2462" t="s">
        <v>9583</v>
      </c>
      <c r="I2462">
        <v>66.744336599999997</v>
      </c>
      <c r="J2462">
        <v>-89.085118300000005</v>
      </c>
      <c r="K2462" s="1" t="str">
        <f t="shared" si="242"/>
        <v>Till</v>
      </c>
      <c r="L2462" s="1" t="str">
        <f t="shared" si="246"/>
        <v>Grain Mount: 0.25 – 0.50 mm (carbon coated)</v>
      </c>
      <c r="M2462">
        <v>1</v>
      </c>
      <c r="AI2462">
        <v>35.029000000000003</v>
      </c>
      <c r="AJ2462">
        <v>30.684999999999999</v>
      </c>
      <c r="AK2462">
        <v>3.0000000000000001E-3</v>
      </c>
      <c r="AL2462">
        <v>34.773000000000003</v>
      </c>
      <c r="AM2462">
        <v>1E-3</v>
      </c>
      <c r="AN2462">
        <v>0.03</v>
      </c>
      <c r="AO2462">
        <v>4.3999999999999997E-2</v>
      </c>
      <c r="AP2462">
        <v>3.0000000000000001E-3</v>
      </c>
    </row>
    <row r="2463" spans="1:42" x14ac:dyDescent="0.3">
      <c r="A2463" t="s">
        <v>9584</v>
      </c>
      <c r="B2463" t="s">
        <v>9585</v>
      </c>
      <c r="C2463" t="s">
        <v>9586</v>
      </c>
      <c r="D2463" s="1" t="str">
        <f t="shared" si="244"/>
        <v>21:1191</v>
      </c>
      <c r="E2463" s="1" t="str">
        <f t="shared" si="245"/>
        <v>21:0387</v>
      </c>
      <c r="F2463" t="s">
        <v>2666</v>
      </c>
      <c r="G2463" t="s">
        <v>9587</v>
      </c>
      <c r="I2463">
        <v>65.960803799999994</v>
      </c>
      <c r="J2463">
        <v>-88.165289900000005</v>
      </c>
      <c r="K2463" s="1" t="str">
        <f t="shared" si="242"/>
        <v>Till</v>
      </c>
      <c r="L2463" s="1" t="str">
        <f t="shared" si="246"/>
        <v>Grain Mount: 0.25 – 0.50 mm (carbon coated)</v>
      </c>
      <c r="M2463">
        <v>1</v>
      </c>
      <c r="AI2463">
        <v>35.064</v>
      </c>
      <c r="AJ2463">
        <v>30.66</v>
      </c>
      <c r="AK2463">
        <v>7.0000000000000001E-3</v>
      </c>
      <c r="AL2463">
        <v>34.786000000000001</v>
      </c>
      <c r="AM2463">
        <v>1E-3</v>
      </c>
      <c r="AN2463">
        <v>5.0000000000000001E-3</v>
      </c>
      <c r="AO2463">
        <v>1.4E-2</v>
      </c>
      <c r="AP2463">
        <v>5.0000000000000001E-3</v>
      </c>
    </row>
    <row r="2464" spans="1:42" x14ac:dyDescent="0.3">
      <c r="A2464" t="s">
        <v>9588</v>
      </c>
      <c r="B2464" t="s">
        <v>9589</v>
      </c>
      <c r="C2464" t="s">
        <v>9590</v>
      </c>
      <c r="D2464" s="1" t="str">
        <f t="shared" si="244"/>
        <v>21:1191</v>
      </c>
      <c r="E2464" s="1" t="str">
        <f t="shared" si="245"/>
        <v>21:0387</v>
      </c>
      <c r="F2464" t="s">
        <v>2666</v>
      </c>
      <c r="G2464" t="s">
        <v>9591</v>
      </c>
      <c r="I2464">
        <v>65.960803799999994</v>
      </c>
      <c r="J2464">
        <v>-88.165289900000005</v>
      </c>
      <c r="K2464" s="1" t="str">
        <f t="shared" si="242"/>
        <v>Till</v>
      </c>
      <c r="L2464" s="1" t="str">
        <f t="shared" si="246"/>
        <v>Grain Mount: 0.25 – 0.50 mm (carbon coated)</v>
      </c>
      <c r="M2464">
        <v>1</v>
      </c>
      <c r="AI2464">
        <v>34.944000000000003</v>
      </c>
      <c r="AJ2464">
        <v>30.63</v>
      </c>
      <c r="AK2464">
        <v>2E-3</v>
      </c>
      <c r="AL2464">
        <v>34.792000000000002</v>
      </c>
      <c r="AM2464">
        <v>3.1E-2</v>
      </c>
      <c r="AN2464">
        <v>6.0000000000000001E-3</v>
      </c>
      <c r="AO2464">
        <v>2.7E-2</v>
      </c>
      <c r="AP2464">
        <v>1E-3</v>
      </c>
    </row>
    <row r="2465" spans="1:42" x14ac:dyDescent="0.3">
      <c r="A2465" t="s">
        <v>9592</v>
      </c>
      <c r="B2465" t="s">
        <v>9593</v>
      </c>
      <c r="C2465" t="s">
        <v>9594</v>
      </c>
      <c r="D2465" s="1" t="str">
        <f t="shared" si="244"/>
        <v>21:1191</v>
      </c>
      <c r="E2465" s="1" t="str">
        <f t="shared" si="245"/>
        <v>21:0387</v>
      </c>
      <c r="F2465" t="s">
        <v>2666</v>
      </c>
      <c r="G2465" t="s">
        <v>9595</v>
      </c>
      <c r="I2465">
        <v>65.960803799999994</v>
      </c>
      <c r="J2465">
        <v>-88.165289900000005</v>
      </c>
      <c r="K2465" s="1" t="str">
        <f t="shared" si="242"/>
        <v>Till</v>
      </c>
      <c r="L2465" s="1" t="str">
        <f t="shared" si="246"/>
        <v>Grain Mount: 0.25 – 0.50 mm (carbon coated)</v>
      </c>
      <c r="M2465">
        <v>1</v>
      </c>
      <c r="AI2465">
        <v>34.972000000000001</v>
      </c>
      <c r="AJ2465">
        <v>30.59</v>
      </c>
      <c r="AK2465">
        <v>0.01</v>
      </c>
      <c r="AL2465">
        <v>34.917000000000002</v>
      </c>
      <c r="AM2465">
        <v>1E-3</v>
      </c>
      <c r="AN2465">
        <v>4.0000000000000001E-3</v>
      </c>
      <c r="AO2465">
        <v>3.5999999999999997E-2</v>
      </c>
      <c r="AP2465">
        <v>1E-3</v>
      </c>
    </row>
    <row r="2466" spans="1:42" x14ac:dyDescent="0.3">
      <c r="A2466" t="s">
        <v>9596</v>
      </c>
      <c r="B2466" t="s">
        <v>9597</v>
      </c>
      <c r="C2466" t="s">
        <v>9598</v>
      </c>
      <c r="D2466" s="1" t="str">
        <f t="shared" si="244"/>
        <v>21:1191</v>
      </c>
      <c r="E2466" s="1" t="str">
        <f t="shared" si="245"/>
        <v>21:0387</v>
      </c>
      <c r="F2466" t="s">
        <v>2699</v>
      </c>
      <c r="G2466" t="s">
        <v>9599</v>
      </c>
      <c r="I2466">
        <v>65.918295299999997</v>
      </c>
      <c r="J2466">
        <v>-88.061255900000006</v>
      </c>
      <c r="K2466" s="1" t="str">
        <f t="shared" si="242"/>
        <v>Till</v>
      </c>
      <c r="L2466" s="1" t="str">
        <f t="shared" si="246"/>
        <v>Grain Mount: 0.25 – 0.50 mm (carbon coated)</v>
      </c>
      <c r="M2466">
        <v>1</v>
      </c>
      <c r="AI2466">
        <v>35.04</v>
      </c>
      <c r="AJ2466">
        <v>30.338000000000001</v>
      </c>
      <c r="AK2466">
        <v>1E-3</v>
      </c>
      <c r="AL2466">
        <v>34.622999999999998</v>
      </c>
      <c r="AM2466">
        <v>1E-3</v>
      </c>
      <c r="AN2466">
        <v>0.109</v>
      </c>
      <c r="AO2466">
        <v>3.4000000000000002E-2</v>
      </c>
      <c r="AP2466">
        <v>0.01</v>
      </c>
    </row>
    <row r="2467" spans="1:42" x14ac:dyDescent="0.3">
      <c r="A2467" t="s">
        <v>9600</v>
      </c>
      <c r="B2467" t="s">
        <v>9601</v>
      </c>
      <c r="C2467" t="s">
        <v>9602</v>
      </c>
      <c r="D2467" s="1" t="str">
        <f t="shared" si="244"/>
        <v>21:1191</v>
      </c>
      <c r="E2467" s="1" t="str">
        <f t="shared" si="245"/>
        <v>21:0387</v>
      </c>
      <c r="F2467" t="s">
        <v>2712</v>
      </c>
      <c r="G2467" t="s">
        <v>9603</v>
      </c>
      <c r="I2467">
        <v>65.869096799999994</v>
      </c>
      <c r="J2467">
        <v>-88.143050500000001</v>
      </c>
      <c r="K2467" s="1" t="str">
        <f t="shared" si="242"/>
        <v>Till</v>
      </c>
      <c r="L2467" s="1" t="str">
        <f t="shared" si="246"/>
        <v>Grain Mount: 0.25 – 0.50 mm (carbon coated)</v>
      </c>
      <c r="M2467">
        <v>1</v>
      </c>
      <c r="AI2467">
        <v>35.002000000000002</v>
      </c>
      <c r="AJ2467">
        <v>30.33</v>
      </c>
      <c r="AK2467">
        <v>1E-3</v>
      </c>
      <c r="AL2467">
        <v>34.402999999999999</v>
      </c>
      <c r="AM2467">
        <v>1E-3</v>
      </c>
      <c r="AN2467">
        <v>3.0000000000000001E-3</v>
      </c>
      <c r="AO2467">
        <v>2.9000000000000001E-2</v>
      </c>
      <c r="AP2467">
        <v>1E-3</v>
      </c>
    </row>
    <row r="2468" spans="1:42" x14ac:dyDescent="0.3">
      <c r="A2468" t="s">
        <v>9604</v>
      </c>
      <c r="B2468" t="s">
        <v>9605</v>
      </c>
      <c r="C2468" t="s">
        <v>9606</v>
      </c>
      <c r="D2468" s="1" t="str">
        <f t="shared" si="244"/>
        <v>21:1191</v>
      </c>
      <c r="E2468" s="1" t="str">
        <f t="shared" si="245"/>
        <v>21:0387</v>
      </c>
      <c r="F2468" t="s">
        <v>2712</v>
      </c>
      <c r="G2468" t="s">
        <v>9607</v>
      </c>
      <c r="I2468">
        <v>65.869096799999994</v>
      </c>
      <c r="J2468">
        <v>-88.143050500000001</v>
      </c>
      <c r="K2468" s="1" t="str">
        <f t="shared" si="242"/>
        <v>Till</v>
      </c>
      <c r="L2468" s="1" t="str">
        <f t="shared" si="246"/>
        <v>Grain Mount: 0.25 – 0.50 mm (carbon coated)</v>
      </c>
      <c r="M2468">
        <v>1</v>
      </c>
      <c r="AI2468">
        <v>34.881999999999998</v>
      </c>
      <c r="AJ2468">
        <v>30.234999999999999</v>
      </c>
      <c r="AK2468">
        <v>0.01</v>
      </c>
      <c r="AL2468">
        <v>34.427</v>
      </c>
      <c r="AM2468">
        <v>2.1999999999999999E-2</v>
      </c>
      <c r="AN2468">
        <v>1.7000000000000001E-2</v>
      </c>
      <c r="AO2468">
        <v>2.9000000000000001E-2</v>
      </c>
      <c r="AP2468">
        <v>1E-3</v>
      </c>
    </row>
    <row r="2469" spans="1:42" x14ac:dyDescent="0.3">
      <c r="A2469" t="s">
        <v>9608</v>
      </c>
      <c r="B2469" t="s">
        <v>9609</v>
      </c>
      <c r="C2469" t="s">
        <v>9610</v>
      </c>
      <c r="D2469" s="1" t="str">
        <f t="shared" si="244"/>
        <v>21:1191</v>
      </c>
      <c r="E2469" s="1" t="str">
        <f t="shared" si="245"/>
        <v>21:0387</v>
      </c>
      <c r="F2469" t="s">
        <v>2712</v>
      </c>
      <c r="G2469" t="s">
        <v>9611</v>
      </c>
      <c r="I2469">
        <v>65.869096799999994</v>
      </c>
      <c r="J2469">
        <v>-88.143050500000001</v>
      </c>
      <c r="K2469" s="1" t="str">
        <f t="shared" si="242"/>
        <v>Till</v>
      </c>
      <c r="L2469" s="1" t="str">
        <f t="shared" si="246"/>
        <v>Grain Mount: 0.25 – 0.50 mm (carbon coated)</v>
      </c>
      <c r="M2469">
        <v>1</v>
      </c>
      <c r="AI2469">
        <v>34.956000000000003</v>
      </c>
      <c r="AJ2469">
        <v>30.245000000000001</v>
      </c>
      <c r="AK2469">
        <v>1E-3</v>
      </c>
      <c r="AL2469">
        <v>34.593000000000004</v>
      </c>
      <c r="AM2469">
        <v>1E-3</v>
      </c>
      <c r="AN2469">
        <v>2.3E-2</v>
      </c>
      <c r="AO2469">
        <v>1.0999999999999999E-2</v>
      </c>
      <c r="AP2469">
        <v>5.0000000000000001E-3</v>
      </c>
    </row>
    <row r="2470" spans="1:42" x14ac:dyDescent="0.3">
      <c r="A2470" t="s">
        <v>9612</v>
      </c>
      <c r="B2470" t="s">
        <v>9613</v>
      </c>
      <c r="C2470" t="s">
        <v>9614</v>
      </c>
      <c r="D2470" s="1" t="str">
        <f t="shared" si="244"/>
        <v>21:1191</v>
      </c>
      <c r="E2470" s="1" t="str">
        <f t="shared" si="245"/>
        <v>21:0387</v>
      </c>
      <c r="F2470" t="s">
        <v>2712</v>
      </c>
      <c r="G2470" t="s">
        <v>9615</v>
      </c>
      <c r="I2470">
        <v>65.869096799999994</v>
      </c>
      <c r="J2470">
        <v>-88.143050500000001</v>
      </c>
      <c r="K2470" s="1" t="str">
        <f t="shared" si="242"/>
        <v>Till</v>
      </c>
      <c r="L2470" s="1" t="str">
        <f t="shared" si="246"/>
        <v>Grain Mount: 0.25 – 0.50 mm (carbon coated)</v>
      </c>
      <c r="M2470">
        <v>1</v>
      </c>
      <c r="AI2470">
        <v>35.273000000000003</v>
      </c>
      <c r="AJ2470">
        <v>30.138999999999999</v>
      </c>
      <c r="AK2470">
        <v>1E-3</v>
      </c>
      <c r="AL2470">
        <v>34.603999999999999</v>
      </c>
      <c r="AM2470">
        <v>3.5999999999999997E-2</v>
      </c>
      <c r="AN2470">
        <v>0.02</v>
      </c>
      <c r="AO2470">
        <v>1.4999999999999999E-2</v>
      </c>
      <c r="AP2470">
        <v>6.0000000000000001E-3</v>
      </c>
    </row>
    <row r="2471" spans="1:42" x14ac:dyDescent="0.3">
      <c r="A2471" t="s">
        <v>9616</v>
      </c>
      <c r="B2471" t="s">
        <v>9617</v>
      </c>
      <c r="C2471" t="s">
        <v>9618</v>
      </c>
      <c r="D2471" s="1" t="str">
        <f t="shared" si="244"/>
        <v>21:1191</v>
      </c>
      <c r="E2471" s="1" t="str">
        <f t="shared" si="245"/>
        <v>21:0387</v>
      </c>
      <c r="F2471" t="s">
        <v>2712</v>
      </c>
      <c r="G2471" t="s">
        <v>9619</v>
      </c>
      <c r="I2471">
        <v>65.869096799999994</v>
      </c>
      <c r="J2471">
        <v>-88.143050500000001</v>
      </c>
      <c r="K2471" s="1" t="str">
        <f t="shared" ref="K2471:K2534" si="247">HYPERLINK("http://geochem.nrcan.gc.ca/cdogs/content/kwd/kwd020044_e.htm", "Till")</f>
        <v>Till</v>
      </c>
      <c r="L2471" s="1" t="str">
        <f t="shared" si="246"/>
        <v>Grain Mount: 0.25 – 0.50 mm (carbon coated)</v>
      </c>
      <c r="M2471">
        <v>1</v>
      </c>
      <c r="AI2471">
        <v>34.920999999999999</v>
      </c>
      <c r="AJ2471">
        <v>30.442</v>
      </c>
      <c r="AK2471">
        <v>1E-3</v>
      </c>
      <c r="AL2471">
        <v>34.607999999999997</v>
      </c>
      <c r="AM2471">
        <v>1E-3</v>
      </c>
      <c r="AN2471">
        <v>1.7000000000000001E-2</v>
      </c>
      <c r="AO2471">
        <v>3.3000000000000002E-2</v>
      </c>
      <c r="AP2471">
        <v>3.0000000000000001E-3</v>
      </c>
    </row>
    <row r="2472" spans="1:42" x14ac:dyDescent="0.3">
      <c r="A2472" t="s">
        <v>9620</v>
      </c>
      <c r="B2472" t="s">
        <v>9621</v>
      </c>
      <c r="C2472" t="s">
        <v>9622</v>
      </c>
      <c r="D2472" s="1" t="str">
        <f t="shared" si="244"/>
        <v>21:1191</v>
      </c>
      <c r="E2472" s="1" t="str">
        <f t="shared" si="245"/>
        <v>21:0387</v>
      </c>
      <c r="F2472" t="s">
        <v>2712</v>
      </c>
      <c r="G2472" t="s">
        <v>9623</v>
      </c>
      <c r="I2472">
        <v>65.869096799999994</v>
      </c>
      <c r="J2472">
        <v>-88.143050500000001</v>
      </c>
      <c r="K2472" s="1" t="str">
        <f t="shared" si="247"/>
        <v>Till</v>
      </c>
      <c r="L2472" s="1" t="str">
        <f t="shared" si="246"/>
        <v>Grain Mount: 0.25 – 0.50 mm (carbon coated)</v>
      </c>
      <c r="M2472">
        <v>1</v>
      </c>
      <c r="AI2472">
        <v>34.899000000000001</v>
      </c>
      <c r="AJ2472">
        <v>30.376999999999999</v>
      </c>
      <c r="AK2472">
        <v>1E-3</v>
      </c>
      <c r="AL2472">
        <v>34.26</v>
      </c>
      <c r="AM2472">
        <v>4.2999999999999997E-2</v>
      </c>
      <c r="AN2472">
        <v>1.0999999999999999E-2</v>
      </c>
      <c r="AO2472">
        <v>5.6000000000000001E-2</v>
      </c>
      <c r="AP2472">
        <v>4.0000000000000001E-3</v>
      </c>
    </row>
    <row r="2473" spans="1:42" x14ac:dyDescent="0.3">
      <c r="A2473" t="s">
        <v>9624</v>
      </c>
      <c r="B2473" t="s">
        <v>9625</v>
      </c>
      <c r="C2473" t="s">
        <v>9626</v>
      </c>
      <c r="D2473" s="1" t="str">
        <f t="shared" si="244"/>
        <v>21:1191</v>
      </c>
      <c r="E2473" s="1" t="str">
        <f t="shared" si="245"/>
        <v>21:0387</v>
      </c>
      <c r="F2473" t="s">
        <v>2712</v>
      </c>
      <c r="G2473" t="s">
        <v>9627</v>
      </c>
      <c r="I2473">
        <v>65.869096799999994</v>
      </c>
      <c r="J2473">
        <v>-88.143050500000001</v>
      </c>
      <c r="K2473" s="1" t="str">
        <f t="shared" si="247"/>
        <v>Till</v>
      </c>
      <c r="L2473" s="1" t="str">
        <f t="shared" si="246"/>
        <v>Grain Mount: 0.25 – 0.50 mm (carbon coated)</v>
      </c>
      <c r="M2473">
        <v>1</v>
      </c>
      <c r="AI2473">
        <v>35.036000000000001</v>
      </c>
      <c r="AJ2473">
        <v>30.209</v>
      </c>
      <c r="AK2473">
        <v>1E-3</v>
      </c>
      <c r="AL2473">
        <v>34.593000000000004</v>
      </c>
      <c r="AM2473">
        <v>5.0000000000000001E-3</v>
      </c>
      <c r="AN2473">
        <v>8.9999999999999993E-3</v>
      </c>
      <c r="AO2473">
        <v>1.4E-2</v>
      </c>
      <c r="AP2473">
        <v>1E-3</v>
      </c>
    </row>
    <row r="2474" spans="1:42" x14ac:dyDescent="0.3">
      <c r="A2474" t="s">
        <v>9628</v>
      </c>
      <c r="B2474" t="s">
        <v>9629</v>
      </c>
      <c r="C2474" t="s">
        <v>9630</v>
      </c>
      <c r="D2474" s="1" t="str">
        <f t="shared" si="244"/>
        <v>21:1191</v>
      </c>
      <c r="E2474" s="1" t="str">
        <f t="shared" si="245"/>
        <v>21:0387</v>
      </c>
      <c r="F2474" t="s">
        <v>2712</v>
      </c>
      <c r="G2474" t="s">
        <v>9631</v>
      </c>
      <c r="I2474">
        <v>65.869096799999994</v>
      </c>
      <c r="J2474">
        <v>-88.143050500000001</v>
      </c>
      <c r="K2474" s="1" t="str">
        <f t="shared" si="247"/>
        <v>Till</v>
      </c>
      <c r="L2474" s="1" t="str">
        <f t="shared" si="246"/>
        <v>Grain Mount: 0.25 – 0.50 mm (carbon coated)</v>
      </c>
      <c r="M2474">
        <v>1</v>
      </c>
      <c r="AI2474">
        <v>35.039000000000001</v>
      </c>
      <c r="AJ2474">
        <v>30.315999999999999</v>
      </c>
      <c r="AK2474">
        <v>4.0000000000000001E-3</v>
      </c>
      <c r="AL2474">
        <v>34.642000000000003</v>
      </c>
      <c r="AM2474">
        <v>7.0000000000000001E-3</v>
      </c>
      <c r="AN2474">
        <v>4.0000000000000001E-3</v>
      </c>
      <c r="AO2474">
        <v>1.7999999999999999E-2</v>
      </c>
      <c r="AP2474">
        <v>6.0000000000000001E-3</v>
      </c>
    </row>
    <row r="2475" spans="1:42" x14ac:dyDescent="0.3">
      <c r="A2475" t="s">
        <v>9632</v>
      </c>
      <c r="B2475" t="s">
        <v>9633</v>
      </c>
      <c r="C2475" t="s">
        <v>9634</v>
      </c>
      <c r="D2475" s="1" t="str">
        <f t="shared" si="244"/>
        <v>21:1191</v>
      </c>
      <c r="E2475" s="1" t="str">
        <f t="shared" si="245"/>
        <v>21:0387</v>
      </c>
      <c r="F2475" t="s">
        <v>2712</v>
      </c>
      <c r="G2475" t="s">
        <v>9635</v>
      </c>
      <c r="I2475">
        <v>65.869096799999994</v>
      </c>
      <c r="J2475">
        <v>-88.143050500000001</v>
      </c>
      <c r="K2475" s="1" t="str">
        <f t="shared" si="247"/>
        <v>Till</v>
      </c>
      <c r="L2475" s="1" t="str">
        <f t="shared" si="246"/>
        <v>Grain Mount: 0.25 – 0.50 mm (carbon coated)</v>
      </c>
      <c r="M2475">
        <v>1</v>
      </c>
      <c r="AI2475">
        <v>34.957999999999998</v>
      </c>
      <c r="AJ2475">
        <v>30.027000000000001</v>
      </c>
      <c r="AK2475">
        <v>1E-3</v>
      </c>
      <c r="AL2475">
        <v>34.511000000000003</v>
      </c>
      <c r="AM2475">
        <v>1E-3</v>
      </c>
      <c r="AN2475">
        <v>8.0000000000000002E-3</v>
      </c>
      <c r="AO2475">
        <v>8.0000000000000002E-3</v>
      </c>
      <c r="AP2475">
        <v>1E-3</v>
      </c>
    </row>
    <row r="2476" spans="1:42" x14ac:dyDescent="0.3">
      <c r="A2476" t="s">
        <v>9636</v>
      </c>
      <c r="B2476" t="s">
        <v>9637</v>
      </c>
      <c r="C2476" t="s">
        <v>9638</v>
      </c>
      <c r="D2476" s="1" t="str">
        <f t="shared" si="244"/>
        <v>21:1191</v>
      </c>
      <c r="E2476" s="1" t="str">
        <f t="shared" si="245"/>
        <v>21:0387</v>
      </c>
      <c r="F2476" t="s">
        <v>2712</v>
      </c>
      <c r="G2476" t="s">
        <v>9639</v>
      </c>
      <c r="I2476">
        <v>65.869096799999994</v>
      </c>
      <c r="J2476">
        <v>-88.143050500000001</v>
      </c>
      <c r="K2476" s="1" t="str">
        <f t="shared" si="247"/>
        <v>Till</v>
      </c>
      <c r="L2476" s="1" t="str">
        <f t="shared" si="246"/>
        <v>Grain Mount: 0.25 – 0.50 mm (carbon coated)</v>
      </c>
      <c r="M2476">
        <v>1</v>
      </c>
      <c r="AI2476">
        <v>35.107999999999997</v>
      </c>
      <c r="AJ2476">
        <v>30.004000000000001</v>
      </c>
      <c r="AK2476">
        <v>5.0000000000000001E-3</v>
      </c>
      <c r="AL2476">
        <v>34.57</v>
      </c>
      <c r="AM2476">
        <v>1E-3</v>
      </c>
      <c r="AN2476">
        <v>0.02</v>
      </c>
      <c r="AO2476">
        <v>2.5000000000000001E-2</v>
      </c>
      <c r="AP2476">
        <v>1E-3</v>
      </c>
    </row>
    <row r="2477" spans="1:42" x14ac:dyDescent="0.3">
      <c r="A2477" t="s">
        <v>9640</v>
      </c>
      <c r="B2477" t="s">
        <v>9641</v>
      </c>
      <c r="C2477" t="s">
        <v>9642</v>
      </c>
      <c r="D2477" s="1" t="str">
        <f t="shared" si="244"/>
        <v>21:1191</v>
      </c>
      <c r="E2477" s="1" t="str">
        <f t="shared" si="245"/>
        <v>21:0387</v>
      </c>
      <c r="F2477" t="s">
        <v>2712</v>
      </c>
      <c r="G2477" t="s">
        <v>9643</v>
      </c>
      <c r="I2477">
        <v>65.869096799999994</v>
      </c>
      <c r="J2477">
        <v>-88.143050500000001</v>
      </c>
      <c r="K2477" s="1" t="str">
        <f t="shared" si="247"/>
        <v>Till</v>
      </c>
      <c r="L2477" s="1" t="str">
        <f t="shared" si="246"/>
        <v>Grain Mount: 0.25 – 0.50 mm (carbon coated)</v>
      </c>
      <c r="M2477">
        <v>1</v>
      </c>
      <c r="AI2477">
        <v>35.22</v>
      </c>
      <c r="AJ2477">
        <v>30.369</v>
      </c>
      <c r="AK2477">
        <v>5.0000000000000001E-3</v>
      </c>
      <c r="AL2477">
        <v>34.374000000000002</v>
      </c>
      <c r="AM2477">
        <v>1.9E-2</v>
      </c>
      <c r="AN2477">
        <v>2E-3</v>
      </c>
      <c r="AO2477">
        <v>8.0000000000000002E-3</v>
      </c>
      <c r="AP2477">
        <v>3.0000000000000001E-3</v>
      </c>
    </row>
    <row r="2478" spans="1:42" x14ac:dyDescent="0.3">
      <c r="A2478" t="s">
        <v>9644</v>
      </c>
      <c r="B2478" t="s">
        <v>9645</v>
      </c>
      <c r="C2478" t="s">
        <v>9646</v>
      </c>
      <c r="D2478" s="1" t="str">
        <f t="shared" si="244"/>
        <v>21:1191</v>
      </c>
      <c r="E2478" s="1" t="str">
        <f t="shared" si="245"/>
        <v>21:0387</v>
      </c>
      <c r="F2478" t="s">
        <v>2712</v>
      </c>
      <c r="G2478" t="s">
        <v>9647</v>
      </c>
      <c r="I2478">
        <v>65.869096799999994</v>
      </c>
      <c r="J2478">
        <v>-88.143050500000001</v>
      </c>
      <c r="K2478" s="1" t="str">
        <f t="shared" si="247"/>
        <v>Till</v>
      </c>
      <c r="L2478" s="1" t="str">
        <f t="shared" si="246"/>
        <v>Grain Mount: 0.25 – 0.50 mm (carbon coated)</v>
      </c>
      <c r="M2478">
        <v>1</v>
      </c>
      <c r="AI2478">
        <v>34.901000000000003</v>
      </c>
      <c r="AJ2478">
        <v>30.251000000000001</v>
      </c>
      <c r="AK2478">
        <v>5.0000000000000001E-3</v>
      </c>
      <c r="AL2478">
        <v>34.594000000000001</v>
      </c>
      <c r="AM2478">
        <v>0.01</v>
      </c>
      <c r="AN2478">
        <v>1E-3</v>
      </c>
      <c r="AO2478">
        <v>2.7E-2</v>
      </c>
      <c r="AP2478">
        <v>2E-3</v>
      </c>
    </row>
    <row r="2479" spans="1:42" x14ac:dyDescent="0.3">
      <c r="A2479" t="s">
        <v>9648</v>
      </c>
      <c r="B2479" t="s">
        <v>9649</v>
      </c>
      <c r="C2479" t="s">
        <v>9650</v>
      </c>
      <c r="D2479" s="1" t="str">
        <f t="shared" si="244"/>
        <v>21:1191</v>
      </c>
      <c r="E2479" s="1" t="str">
        <f t="shared" si="245"/>
        <v>21:0387</v>
      </c>
      <c r="F2479" t="s">
        <v>2712</v>
      </c>
      <c r="G2479" t="s">
        <v>9651</v>
      </c>
      <c r="I2479">
        <v>65.869096799999994</v>
      </c>
      <c r="J2479">
        <v>-88.143050500000001</v>
      </c>
      <c r="K2479" s="1" t="str">
        <f t="shared" si="247"/>
        <v>Till</v>
      </c>
      <c r="L2479" s="1" t="str">
        <f t="shared" si="246"/>
        <v>Grain Mount: 0.25 – 0.50 mm (carbon coated)</v>
      </c>
      <c r="M2479">
        <v>1</v>
      </c>
      <c r="AI2479">
        <v>35.1</v>
      </c>
      <c r="AJ2479">
        <v>30.105</v>
      </c>
      <c r="AK2479">
        <v>1.0999999999999999E-2</v>
      </c>
      <c r="AL2479">
        <v>34.631</v>
      </c>
      <c r="AM2479">
        <v>1E-3</v>
      </c>
      <c r="AN2479">
        <v>4.0000000000000001E-3</v>
      </c>
      <c r="AO2479">
        <v>2.1000000000000001E-2</v>
      </c>
      <c r="AP2479">
        <v>6.0000000000000001E-3</v>
      </c>
    </row>
    <row r="2480" spans="1:42" x14ac:dyDescent="0.3">
      <c r="A2480" t="s">
        <v>9652</v>
      </c>
      <c r="B2480" t="s">
        <v>9653</v>
      </c>
      <c r="C2480" t="s">
        <v>9654</v>
      </c>
      <c r="D2480" s="1" t="str">
        <f t="shared" si="244"/>
        <v>21:1191</v>
      </c>
      <c r="E2480" s="1" t="str">
        <f t="shared" si="245"/>
        <v>21:0387</v>
      </c>
      <c r="F2480" t="s">
        <v>2712</v>
      </c>
      <c r="G2480" t="s">
        <v>9655</v>
      </c>
      <c r="I2480">
        <v>65.869096799999994</v>
      </c>
      <c r="J2480">
        <v>-88.143050500000001</v>
      </c>
      <c r="K2480" s="1" t="str">
        <f t="shared" si="247"/>
        <v>Till</v>
      </c>
      <c r="L2480" s="1" t="str">
        <f t="shared" si="246"/>
        <v>Grain Mount: 0.25 – 0.50 mm (carbon coated)</v>
      </c>
      <c r="M2480">
        <v>1</v>
      </c>
      <c r="AI2480">
        <v>35.110999999999997</v>
      </c>
      <c r="AJ2480">
        <v>30.393999999999998</v>
      </c>
      <c r="AK2480">
        <v>4.0000000000000001E-3</v>
      </c>
      <c r="AL2480">
        <v>34.636000000000003</v>
      </c>
      <c r="AM2480">
        <v>1.2999999999999999E-2</v>
      </c>
      <c r="AN2480">
        <v>2E-3</v>
      </c>
      <c r="AO2480">
        <v>1.0999999999999999E-2</v>
      </c>
      <c r="AP2480">
        <v>1E-3</v>
      </c>
    </row>
    <row r="2481" spans="1:42" x14ac:dyDescent="0.3">
      <c r="A2481" t="s">
        <v>9656</v>
      </c>
      <c r="B2481" t="s">
        <v>9657</v>
      </c>
      <c r="C2481" t="s">
        <v>9658</v>
      </c>
      <c r="D2481" s="1" t="str">
        <f t="shared" si="244"/>
        <v>21:1191</v>
      </c>
      <c r="E2481" s="1" t="str">
        <f t="shared" si="245"/>
        <v>21:0387</v>
      </c>
      <c r="F2481" t="s">
        <v>2712</v>
      </c>
      <c r="G2481" t="s">
        <v>9659</v>
      </c>
      <c r="I2481">
        <v>65.869096799999994</v>
      </c>
      <c r="J2481">
        <v>-88.143050500000001</v>
      </c>
      <c r="K2481" s="1" t="str">
        <f t="shared" si="247"/>
        <v>Till</v>
      </c>
      <c r="L2481" s="1" t="str">
        <f>HYPERLINK("http://geochem.nrcan.gc.ca/cdogs/content/kwd/kwd080108_e.htm", "Grain Mount: 0.50 – 1.00 mm (carbon coated)")</f>
        <v>Grain Mount: 0.50 – 1.00 mm (carbon coated)</v>
      </c>
      <c r="M2481">
        <v>1</v>
      </c>
      <c r="AI2481">
        <v>35.048999999999999</v>
      </c>
      <c r="AJ2481">
        <v>30.535</v>
      </c>
      <c r="AK2481">
        <v>1E-3</v>
      </c>
      <c r="AL2481">
        <v>34.433</v>
      </c>
      <c r="AM2481">
        <v>4.0000000000000001E-3</v>
      </c>
      <c r="AN2481">
        <v>4.0000000000000001E-3</v>
      </c>
      <c r="AO2481">
        <v>1E-3</v>
      </c>
      <c r="AP2481">
        <v>1E-3</v>
      </c>
    </row>
    <row r="2482" spans="1:42" x14ac:dyDescent="0.3">
      <c r="A2482" t="s">
        <v>9660</v>
      </c>
      <c r="B2482" t="s">
        <v>9661</v>
      </c>
      <c r="C2482" t="s">
        <v>9662</v>
      </c>
      <c r="D2482" s="1" t="str">
        <f t="shared" si="244"/>
        <v>21:1191</v>
      </c>
      <c r="E2482" s="1" t="str">
        <f t="shared" si="245"/>
        <v>21:0387</v>
      </c>
      <c r="F2482" t="s">
        <v>2712</v>
      </c>
      <c r="G2482" t="s">
        <v>9663</v>
      </c>
      <c r="I2482">
        <v>65.869096799999994</v>
      </c>
      <c r="J2482">
        <v>-88.143050500000001</v>
      </c>
      <c r="K2482" s="1" t="str">
        <f t="shared" si="247"/>
        <v>Till</v>
      </c>
      <c r="L2482" s="1" t="str">
        <f>HYPERLINK("http://geochem.nrcan.gc.ca/cdogs/content/kwd/kwd080108_e.htm", "Grain Mount: 0.50 – 1.00 mm (carbon coated)")</f>
        <v>Grain Mount: 0.50 – 1.00 mm (carbon coated)</v>
      </c>
      <c r="M2482">
        <v>1</v>
      </c>
      <c r="AI2482">
        <v>35.006</v>
      </c>
      <c r="AJ2482">
        <v>30.59</v>
      </c>
      <c r="AK2482">
        <v>1E-3</v>
      </c>
      <c r="AL2482">
        <v>34.365000000000002</v>
      </c>
      <c r="AM2482">
        <v>0.10299999999999999</v>
      </c>
      <c r="AN2482">
        <v>6.0000000000000001E-3</v>
      </c>
      <c r="AO2482">
        <v>2.1999999999999999E-2</v>
      </c>
      <c r="AP2482">
        <v>1E-3</v>
      </c>
    </row>
    <row r="2483" spans="1:42" x14ac:dyDescent="0.3">
      <c r="A2483" t="s">
        <v>9664</v>
      </c>
      <c r="B2483" t="s">
        <v>9665</v>
      </c>
      <c r="C2483" t="s">
        <v>9666</v>
      </c>
      <c r="D2483" s="1" t="str">
        <f t="shared" ref="D2483:D2546" si="248">HYPERLINK("http://geochem.nrcan.gc.ca/cdogs/content/bdl/bdl211191_e.htm", "21:1191")</f>
        <v>21:1191</v>
      </c>
      <c r="E2483" s="1" t="str">
        <f t="shared" si="245"/>
        <v>21:0387</v>
      </c>
      <c r="F2483" t="s">
        <v>2751</v>
      </c>
      <c r="G2483" t="s">
        <v>9667</v>
      </c>
      <c r="I2483">
        <v>65.772890399999994</v>
      </c>
      <c r="J2483">
        <v>-87.833748499999999</v>
      </c>
      <c r="K2483" s="1" t="str">
        <f t="shared" si="247"/>
        <v>Till</v>
      </c>
      <c r="L2483" s="1" t="str">
        <f t="shared" ref="L2483:L2496" si="249">HYPERLINK("http://geochem.nrcan.gc.ca/cdogs/content/kwd/kwd080107_e.htm", "Grain Mount: 0.25 – 0.50 mm (carbon coated)")</f>
        <v>Grain Mount: 0.25 – 0.50 mm (carbon coated)</v>
      </c>
      <c r="M2483">
        <v>1</v>
      </c>
      <c r="AI2483">
        <v>34.951000000000001</v>
      </c>
      <c r="AJ2483">
        <v>30.373999999999999</v>
      </c>
      <c r="AK2483">
        <v>4.0000000000000001E-3</v>
      </c>
      <c r="AL2483">
        <v>34.39</v>
      </c>
      <c r="AM2483">
        <v>6.0000000000000001E-3</v>
      </c>
      <c r="AN2483">
        <v>1.4999999999999999E-2</v>
      </c>
      <c r="AO2483">
        <v>1.0999999999999999E-2</v>
      </c>
      <c r="AP2483">
        <v>4.0000000000000001E-3</v>
      </c>
    </row>
    <row r="2484" spans="1:42" x14ac:dyDescent="0.3">
      <c r="A2484" t="s">
        <v>9668</v>
      </c>
      <c r="B2484" t="s">
        <v>9669</v>
      </c>
      <c r="C2484" t="s">
        <v>9670</v>
      </c>
      <c r="D2484" s="1" t="str">
        <f t="shared" si="248"/>
        <v>21:1191</v>
      </c>
      <c r="E2484" s="1" t="str">
        <f t="shared" si="245"/>
        <v>21:0387</v>
      </c>
      <c r="F2484" t="s">
        <v>2751</v>
      </c>
      <c r="G2484" t="s">
        <v>9671</v>
      </c>
      <c r="I2484">
        <v>65.772890399999994</v>
      </c>
      <c r="J2484">
        <v>-87.833748499999999</v>
      </c>
      <c r="K2484" s="1" t="str">
        <f t="shared" si="247"/>
        <v>Till</v>
      </c>
      <c r="L2484" s="1" t="str">
        <f t="shared" si="249"/>
        <v>Grain Mount: 0.25 – 0.50 mm (carbon coated)</v>
      </c>
      <c r="M2484">
        <v>1</v>
      </c>
      <c r="AI2484">
        <v>35.223999999999997</v>
      </c>
      <c r="AJ2484">
        <v>30.456</v>
      </c>
      <c r="AK2484">
        <v>1E-3</v>
      </c>
      <c r="AL2484">
        <v>34.378</v>
      </c>
      <c r="AM2484">
        <v>0.36899999999999999</v>
      </c>
      <c r="AN2484">
        <v>0.01</v>
      </c>
      <c r="AO2484">
        <v>1.7999999999999999E-2</v>
      </c>
      <c r="AP2484">
        <v>1E-3</v>
      </c>
    </row>
    <row r="2485" spans="1:42" x14ac:dyDescent="0.3">
      <c r="A2485" t="s">
        <v>9672</v>
      </c>
      <c r="B2485" t="s">
        <v>9673</v>
      </c>
      <c r="C2485" t="s">
        <v>9674</v>
      </c>
      <c r="D2485" s="1" t="str">
        <f t="shared" si="248"/>
        <v>21:1191</v>
      </c>
      <c r="E2485" s="1" t="str">
        <f t="shared" si="245"/>
        <v>21:0387</v>
      </c>
      <c r="F2485" t="s">
        <v>5981</v>
      </c>
      <c r="G2485" t="s">
        <v>9675</v>
      </c>
      <c r="I2485">
        <v>65.670163799999997</v>
      </c>
      <c r="J2485">
        <v>-87.784060600000004</v>
      </c>
      <c r="K2485" s="1" t="str">
        <f t="shared" si="247"/>
        <v>Till</v>
      </c>
      <c r="L2485" s="1" t="str">
        <f t="shared" si="249"/>
        <v>Grain Mount: 0.25 – 0.50 mm (carbon coated)</v>
      </c>
      <c r="M2485">
        <v>1</v>
      </c>
      <c r="AI2485">
        <v>35.024000000000001</v>
      </c>
      <c r="AJ2485">
        <v>30.155000000000001</v>
      </c>
      <c r="AK2485">
        <v>1E-3</v>
      </c>
      <c r="AL2485">
        <v>34.308999999999997</v>
      </c>
      <c r="AM2485">
        <v>1E-3</v>
      </c>
      <c r="AN2485">
        <v>8.0000000000000002E-3</v>
      </c>
      <c r="AO2485">
        <v>1.6E-2</v>
      </c>
      <c r="AP2485">
        <v>1E-3</v>
      </c>
    </row>
    <row r="2486" spans="1:42" x14ac:dyDescent="0.3">
      <c r="A2486" t="s">
        <v>9676</v>
      </c>
      <c r="B2486" t="s">
        <v>9677</v>
      </c>
      <c r="C2486" t="s">
        <v>9678</v>
      </c>
      <c r="D2486" s="1" t="str">
        <f t="shared" si="248"/>
        <v>21:1191</v>
      </c>
      <c r="E2486" s="1" t="str">
        <f t="shared" si="245"/>
        <v>21:0387</v>
      </c>
      <c r="F2486" t="s">
        <v>5981</v>
      </c>
      <c r="G2486" t="s">
        <v>9679</v>
      </c>
      <c r="I2486">
        <v>65.670163799999997</v>
      </c>
      <c r="J2486">
        <v>-87.784060600000004</v>
      </c>
      <c r="K2486" s="1" t="str">
        <f t="shared" si="247"/>
        <v>Till</v>
      </c>
      <c r="L2486" s="1" t="str">
        <f t="shared" si="249"/>
        <v>Grain Mount: 0.25 – 0.50 mm (carbon coated)</v>
      </c>
      <c r="M2486">
        <v>1</v>
      </c>
      <c r="AI2486">
        <v>34.884</v>
      </c>
      <c r="AJ2486">
        <v>30.076000000000001</v>
      </c>
      <c r="AK2486">
        <v>1E-3</v>
      </c>
      <c r="AL2486">
        <v>34.383000000000003</v>
      </c>
      <c r="AM2486">
        <v>1.4999999999999999E-2</v>
      </c>
      <c r="AN2486">
        <v>1.7999999999999999E-2</v>
      </c>
      <c r="AO2486">
        <v>1.2999999999999999E-2</v>
      </c>
      <c r="AP2486">
        <v>1E-3</v>
      </c>
    </row>
    <row r="2487" spans="1:42" x14ac:dyDescent="0.3">
      <c r="A2487" t="s">
        <v>9680</v>
      </c>
      <c r="B2487" t="s">
        <v>9681</v>
      </c>
      <c r="C2487" t="s">
        <v>9682</v>
      </c>
      <c r="D2487" s="1" t="str">
        <f t="shared" si="248"/>
        <v>21:1191</v>
      </c>
      <c r="E2487" s="1" t="str">
        <f t="shared" si="245"/>
        <v>21:0387</v>
      </c>
      <c r="F2487" t="s">
        <v>5998</v>
      </c>
      <c r="G2487" t="s">
        <v>9683</v>
      </c>
      <c r="I2487">
        <v>66.960848499999997</v>
      </c>
      <c r="J2487">
        <v>-89.906777500000004</v>
      </c>
      <c r="K2487" s="1" t="str">
        <f t="shared" si="247"/>
        <v>Till</v>
      </c>
      <c r="L2487" s="1" t="str">
        <f t="shared" si="249"/>
        <v>Grain Mount: 0.25 – 0.50 mm (carbon coated)</v>
      </c>
      <c r="M2487">
        <v>1</v>
      </c>
      <c r="AI2487">
        <v>34.975999999999999</v>
      </c>
      <c r="AJ2487">
        <v>30.032</v>
      </c>
      <c r="AK2487">
        <v>1E-3</v>
      </c>
      <c r="AL2487">
        <v>34.619999999999997</v>
      </c>
      <c r="AM2487">
        <v>3.1E-2</v>
      </c>
      <c r="AN2487">
        <v>6.0000000000000001E-3</v>
      </c>
      <c r="AO2487">
        <v>2.1999999999999999E-2</v>
      </c>
      <c r="AP2487">
        <v>3.0000000000000001E-3</v>
      </c>
    </row>
    <row r="2488" spans="1:42" x14ac:dyDescent="0.3">
      <c r="A2488" t="s">
        <v>9684</v>
      </c>
      <c r="B2488" t="s">
        <v>9685</v>
      </c>
      <c r="C2488" t="s">
        <v>9686</v>
      </c>
      <c r="D2488" s="1" t="str">
        <f t="shared" si="248"/>
        <v>21:1191</v>
      </c>
      <c r="E2488" s="1" t="str">
        <f t="shared" si="245"/>
        <v>21:0387</v>
      </c>
      <c r="F2488" t="s">
        <v>6007</v>
      </c>
      <c r="G2488" t="s">
        <v>9687</v>
      </c>
      <c r="I2488">
        <v>66.867161800000005</v>
      </c>
      <c r="J2488">
        <v>-89.769505800000005</v>
      </c>
      <c r="K2488" s="1" t="str">
        <f t="shared" si="247"/>
        <v>Till</v>
      </c>
      <c r="L2488" s="1" t="str">
        <f t="shared" si="249"/>
        <v>Grain Mount: 0.25 – 0.50 mm (carbon coated)</v>
      </c>
      <c r="M2488">
        <v>1</v>
      </c>
      <c r="AI2488">
        <v>35.012999999999998</v>
      </c>
      <c r="AJ2488">
        <v>30.466000000000001</v>
      </c>
      <c r="AK2488">
        <v>1E-3</v>
      </c>
      <c r="AL2488">
        <v>34.645000000000003</v>
      </c>
      <c r="AM2488">
        <v>3.0000000000000001E-3</v>
      </c>
      <c r="AN2488">
        <v>1E-3</v>
      </c>
      <c r="AO2488">
        <v>3.6999999999999998E-2</v>
      </c>
      <c r="AP2488">
        <v>2E-3</v>
      </c>
    </row>
    <row r="2489" spans="1:42" x14ac:dyDescent="0.3">
      <c r="A2489" t="s">
        <v>9688</v>
      </c>
      <c r="B2489" t="s">
        <v>9689</v>
      </c>
      <c r="C2489" t="s">
        <v>9690</v>
      </c>
      <c r="D2489" s="1" t="str">
        <f t="shared" si="248"/>
        <v>21:1191</v>
      </c>
      <c r="E2489" s="1" t="str">
        <f t="shared" si="245"/>
        <v>21:0387</v>
      </c>
      <c r="F2489" t="s">
        <v>6007</v>
      </c>
      <c r="G2489" t="s">
        <v>9691</v>
      </c>
      <c r="I2489">
        <v>66.867161800000005</v>
      </c>
      <c r="J2489">
        <v>-89.769505800000005</v>
      </c>
      <c r="K2489" s="1" t="str">
        <f t="shared" si="247"/>
        <v>Till</v>
      </c>
      <c r="L2489" s="1" t="str">
        <f t="shared" si="249"/>
        <v>Grain Mount: 0.25 – 0.50 mm (carbon coated)</v>
      </c>
      <c r="M2489">
        <v>1</v>
      </c>
      <c r="AI2489">
        <v>34.834000000000003</v>
      </c>
      <c r="AJ2489">
        <v>30.335000000000001</v>
      </c>
      <c r="AK2489">
        <v>7.0000000000000001E-3</v>
      </c>
      <c r="AL2489">
        <v>34.408000000000001</v>
      </c>
      <c r="AM2489">
        <v>7.3999999999999996E-2</v>
      </c>
      <c r="AN2489">
        <v>5.0000000000000001E-3</v>
      </c>
      <c r="AO2489">
        <v>3.6999999999999998E-2</v>
      </c>
      <c r="AP2489">
        <v>1E-3</v>
      </c>
    </row>
    <row r="2490" spans="1:42" x14ac:dyDescent="0.3">
      <c r="A2490" t="s">
        <v>9692</v>
      </c>
      <c r="B2490" t="s">
        <v>9693</v>
      </c>
      <c r="C2490" t="s">
        <v>9694</v>
      </c>
      <c r="D2490" s="1" t="str">
        <f t="shared" si="248"/>
        <v>21:1191</v>
      </c>
      <c r="E2490" s="1" t="str">
        <f t="shared" si="245"/>
        <v>21:0387</v>
      </c>
      <c r="F2490" t="s">
        <v>2772</v>
      </c>
      <c r="G2490" t="s">
        <v>9695</v>
      </c>
      <c r="I2490">
        <v>66.731746599999994</v>
      </c>
      <c r="J2490">
        <v>-89.533250100000004</v>
      </c>
      <c r="K2490" s="1" t="str">
        <f t="shared" si="247"/>
        <v>Till</v>
      </c>
      <c r="L2490" s="1" t="str">
        <f t="shared" si="249"/>
        <v>Grain Mount: 0.25 – 0.50 mm (carbon coated)</v>
      </c>
      <c r="M2490">
        <v>1</v>
      </c>
      <c r="AI2490">
        <v>34.866999999999997</v>
      </c>
      <c r="AJ2490">
        <v>30.303999999999998</v>
      </c>
      <c r="AK2490">
        <v>1E-3</v>
      </c>
      <c r="AL2490">
        <v>34.697000000000003</v>
      </c>
      <c r="AM2490">
        <v>1E-3</v>
      </c>
      <c r="AN2490">
        <v>1E-3</v>
      </c>
      <c r="AO2490">
        <v>0.01</v>
      </c>
      <c r="AP2490">
        <v>7.0000000000000001E-3</v>
      </c>
    </row>
    <row r="2491" spans="1:42" x14ac:dyDescent="0.3">
      <c r="A2491" t="s">
        <v>9696</v>
      </c>
      <c r="B2491" t="s">
        <v>9697</v>
      </c>
      <c r="C2491" t="s">
        <v>9698</v>
      </c>
      <c r="D2491" s="1" t="str">
        <f t="shared" si="248"/>
        <v>21:1191</v>
      </c>
      <c r="E2491" s="1" t="str">
        <f t="shared" si="245"/>
        <v>21:0387</v>
      </c>
      <c r="F2491" t="s">
        <v>2772</v>
      </c>
      <c r="G2491" t="s">
        <v>9699</v>
      </c>
      <c r="I2491">
        <v>66.731746599999994</v>
      </c>
      <c r="J2491">
        <v>-89.533250100000004</v>
      </c>
      <c r="K2491" s="1" t="str">
        <f t="shared" si="247"/>
        <v>Till</v>
      </c>
      <c r="L2491" s="1" t="str">
        <f t="shared" si="249"/>
        <v>Grain Mount: 0.25 – 0.50 mm (carbon coated)</v>
      </c>
      <c r="M2491">
        <v>1</v>
      </c>
      <c r="AI2491">
        <v>34.997</v>
      </c>
      <c r="AJ2491">
        <v>30.308</v>
      </c>
      <c r="AK2491">
        <v>6.0000000000000001E-3</v>
      </c>
      <c r="AL2491">
        <v>34.515000000000001</v>
      </c>
      <c r="AM2491">
        <v>5.5E-2</v>
      </c>
      <c r="AN2491">
        <v>6.0000000000000001E-3</v>
      </c>
      <c r="AO2491">
        <v>2.7E-2</v>
      </c>
      <c r="AP2491">
        <v>1.0999999999999999E-2</v>
      </c>
    </row>
    <row r="2492" spans="1:42" x14ac:dyDescent="0.3">
      <c r="A2492" t="s">
        <v>9700</v>
      </c>
      <c r="B2492" t="s">
        <v>9701</v>
      </c>
      <c r="C2492" t="s">
        <v>9702</v>
      </c>
      <c r="D2492" s="1" t="str">
        <f t="shared" si="248"/>
        <v>21:1191</v>
      </c>
      <c r="E2492" s="1" t="str">
        <f t="shared" si="245"/>
        <v>21:0387</v>
      </c>
      <c r="F2492" t="s">
        <v>2772</v>
      </c>
      <c r="G2492" t="s">
        <v>9703</v>
      </c>
      <c r="I2492">
        <v>66.731746599999994</v>
      </c>
      <c r="J2492">
        <v>-89.533250100000004</v>
      </c>
      <c r="K2492" s="1" t="str">
        <f t="shared" si="247"/>
        <v>Till</v>
      </c>
      <c r="L2492" s="1" t="str">
        <f t="shared" si="249"/>
        <v>Grain Mount: 0.25 – 0.50 mm (carbon coated)</v>
      </c>
      <c r="M2492">
        <v>1</v>
      </c>
      <c r="AI2492">
        <v>35.045000000000002</v>
      </c>
      <c r="AJ2492">
        <v>30.11</v>
      </c>
      <c r="AK2492">
        <v>1E-3</v>
      </c>
      <c r="AL2492">
        <v>34.457999999999998</v>
      </c>
      <c r="AM2492">
        <v>1E-3</v>
      </c>
      <c r="AN2492">
        <v>6.0000000000000001E-3</v>
      </c>
      <c r="AO2492">
        <v>5.0000000000000001E-3</v>
      </c>
      <c r="AP2492">
        <v>1E-3</v>
      </c>
    </row>
    <row r="2493" spans="1:42" x14ac:dyDescent="0.3">
      <c r="A2493" t="s">
        <v>9704</v>
      </c>
      <c r="B2493" t="s">
        <v>9705</v>
      </c>
      <c r="C2493" t="s">
        <v>9706</v>
      </c>
      <c r="D2493" s="1" t="str">
        <f t="shared" si="248"/>
        <v>21:1191</v>
      </c>
      <c r="E2493" s="1" t="str">
        <f t="shared" si="245"/>
        <v>21:0387</v>
      </c>
      <c r="F2493" t="s">
        <v>2772</v>
      </c>
      <c r="G2493" t="s">
        <v>9707</v>
      </c>
      <c r="I2493">
        <v>66.731746599999994</v>
      </c>
      <c r="J2493">
        <v>-89.533250100000004</v>
      </c>
      <c r="K2493" s="1" t="str">
        <f t="shared" si="247"/>
        <v>Till</v>
      </c>
      <c r="L2493" s="1" t="str">
        <f t="shared" si="249"/>
        <v>Grain Mount: 0.25 – 0.50 mm (carbon coated)</v>
      </c>
      <c r="M2493">
        <v>1</v>
      </c>
      <c r="AI2493">
        <v>34.906999999999996</v>
      </c>
      <c r="AJ2493">
        <v>30.157</v>
      </c>
      <c r="AK2493">
        <v>1E-3</v>
      </c>
      <c r="AL2493">
        <v>34.64</v>
      </c>
      <c r="AM2493">
        <v>1E-3</v>
      </c>
      <c r="AN2493">
        <v>4.0000000000000001E-3</v>
      </c>
      <c r="AO2493">
        <v>1.4E-2</v>
      </c>
      <c r="AP2493">
        <v>6.0000000000000001E-3</v>
      </c>
    </row>
    <row r="2494" spans="1:42" x14ac:dyDescent="0.3">
      <c r="A2494" t="s">
        <v>9708</v>
      </c>
      <c r="B2494" t="s">
        <v>9709</v>
      </c>
      <c r="C2494" t="s">
        <v>9710</v>
      </c>
      <c r="D2494" s="1" t="str">
        <f t="shared" si="248"/>
        <v>21:1191</v>
      </c>
      <c r="E2494" s="1" t="str">
        <f t="shared" si="245"/>
        <v>21:0387</v>
      </c>
      <c r="F2494" t="s">
        <v>2772</v>
      </c>
      <c r="G2494" t="s">
        <v>9711</v>
      </c>
      <c r="I2494">
        <v>66.731746599999994</v>
      </c>
      <c r="J2494">
        <v>-89.533250100000004</v>
      </c>
      <c r="K2494" s="1" t="str">
        <f t="shared" si="247"/>
        <v>Till</v>
      </c>
      <c r="L2494" s="1" t="str">
        <f t="shared" si="249"/>
        <v>Grain Mount: 0.25 – 0.50 mm (carbon coated)</v>
      </c>
      <c r="M2494">
        <v>1</v>
      </c>
      <c r="AI2494">
        <v>35.107999999999997</v>
      </c>
      <c r="AJ2494">
        <v>30.099</v>
      </c>
      <c r="AK2494">
        <v>6.0000000000000001E-3</v>
      </c>
      <c r="AL2494">
        <v>34.512</v>
      </c>
      <c r="AM2494">
        <v>5.6000000000000001E-2</v>
      </c>
      <c r="AN2494">
        <v>0.129</v>
      </c>
      <c r="AO2494">
        <v>0.21299999999999999</v>
      </c>
      <c r="AP2494">
        <v>0.01</v>
      </c>
    </row>
    <row r="2495" spans="1:42" x14ac:dyDescent="0.3">
      <c r="A2495" t="s">
        <v>9712</v>
      </c>
      <c r="B2495" t="s">
        <v>9713</v>
      </c>
      <c r="C2495" t="s">
        <v>9714</v>
      </c>
      <c r="D2495" s="1" t="str">
        <f t="shared" si="248"/>
        <v>21:1191</v>
      </c>
      <c r="E2495" s="1" t="str">
        <f t="shared" si="245"/>
        <v>21:0387</v>
      </c>
      <c r="F2495" t="s">
        <v>2772</v>
      </c>
      <c r="G2495" t="s">
        <v>9715</v>
      </c>
      <c r="I2495">
        <v>66.731746599999994</v>
      </c>
      <c r="J2495">
        <v>-89.533250100000004</v>
      </c>
      <c r="K2495" s="1" t="str">
        <f t="shared" si="247"/>
        <v>Till</v>
      </c>
      <c r="L2495" s="1" t="str">
        <f t="shared" si="249"/>
        <v>Grain Mount: 0.25 – 0.50 mm (carbon coated)</v>
      </c>
      <c r="M2495">
        <v>1</v>
      </c>
      <c r="AI2495">
        <v>34.969000000000001</v>
      </c>
      <c r="AJ2495">
        <v>30.398</v>
      </c>
      <c r="AK2495">
        <v>4.0000000000000001E-3</v>
      </c>
      <c r="AL2495">
        <v>34.640999999999998</v>
      </c>
      <c r="AM2495">
        <v>1.4E-2</v>
      </c>
      <c r="AN2495">
        <v>1.7000000000000001E-2</v>
      </c>
      <c r="AO2495">
        <v>3.5999999999999997E-2</v>
      </c>
      <c r="AP2495">
        <v>1E-3</v>
      </c>
    </row>
    <row r="2496" spans="1:42" x14ac:dyDescent="0.3">
      <c r="A2496" t="s">
        <v>9716</v>
      </c>
      <c r="B2496" t="s">
        <v>9717</v>
      </c>
      <c r="C2496" t="s">
        <v>9718</v>
      </c>
      <c r="D2496" s="1" t="str">
        <f t="shared" si="248"/>
        <v>21:1191</v>
      </c>
      <c r="E2496" s="1" t="str">
        <f t="shared" si="245"/>
        <v>21:0387</v>
      </c>
      <c r="F2496" t="s">
        <v>2772</v>
      </c>
      <c r="G2496" t="s">
        <v>9719</v>
      </c>
      <c r="I2496">
        <v>66.731746599999994</v>
      </c>
      <c r="J2496">
        <v>-89.533250100000004</v>
      </c>
      <c r="K2496" s="1" t="str">
        <f t="shared" si="247"/>
        <v>Till</v>
      </c>
      <c r="L2496" s="1" t="str">
        <f t="shared" si="249"/>
        <v>Grain Mount: 0.25 – 0.50 mm (carbon coated)</v>
      </c>
      <c r="M2496">
        <v>1</v>
      </c>
      <c r="AI2496">
        <v>35.15</v>
      </c>
      <c r="AJ2496">
        <v>30.198</v>
      </c>
      <c r="AK2496">
        <v>1E-3</v>
      </c>
      <c r="AL2496">
        <v>34.533999999999999</v>
      </c>
      <c r="AM2496">
        <v>1E-3</v>
      </c>
      <c r="AN2496">
        <v>1E-3</v>
      </c>
      <c r="AO2496">
        <v>3.4000000000000002E-2</v>
      </c>
      <c r="AP2496">
        <v>1E-3</v>
      </c>
    </row>
    <row r="2497" spans="1:42" x14ac:dyDescent="0.3">
      <c r="A2497" t="s">
        <v>9720</v>
      </c>
      <c r="B2497" t="s">
        <v>9721</v>
      </c>
      <c r="C2497" t="s">
        <v>9722</v>
      </c>
      <c r="D2497" s="1" t="str">
        <f t="shared" si="248"/>
        <v>21:1191</v>
      </c>
      <c r="E2497" s="1" t="str">
        <f t="shared" si="245"/>
        <v>21:0387</v>
      </c>
      <c r="F2497" t="s">
        <v>2772</v>
      </c>
      <c r="G2497" t="s">
        <v>9723</v>
      </c>
      <c r="I2497">
        <v>66.731746599999994</v>
      </c>
      <c r="J2497">
        <v>-89.533250100000004</v>
      </c>
      <c r="K2497" s="1" t="str">
        <f t="shared" si="247"/>
        <v>Till</v>
      </c>
      <c r="L2497" s="1" t="str">
        <f>HYPERLINK("http://geochem.nrcan.gc.ca/cdogs/content/kwd/kwd080108_e.htm", "Grain Mount: 0.50 – 1.00 mm (carbon coated)")</f>
        <v>Grain Mount: 0.50 – 1.00 mm (carbon coated)</v>
      </c>
      <c r="M2497">
        <v>1</v>
      </c>
      <c r="AI2497">
        <v>34.908999999999999</v>
      </c>
      <c r="AJ2497">
        <v>30.274999999999999</v>
      </c>
      <c r="AK2497">
        <v>1E-3</v>
      </c>
      <c r="AL2497">
        <v>34.155000000000001</v>
      </c>
      <c r="AM2497">
        <v>1E-3</v>
      </c>
      <c r="AN2497">
        <v>1E-3</v>
      </c>
      <c r="AO2497">
        <v>3.1E-2</v>
      </c>
      <c r="AP2497">
        <v>5.0000000000000001E-3</v>
      </c>
    </row>
    <row r="2498" spans="1:42" x14ac:dyDescent="0.3">
      <c r="A2498" t="s">
        <v>9724</v>
      </c>
      <c r="B2498" t="s">
        <v>9725</v>
      </c>
      <c r="C2498" t="s">
        <v>9726</v>
      </c>
      <c r="D2498" s="1" t="str">
        <f t="shared" si="248"/>
        <v>21:1191</v>
      </c>
      <c r="E2498" s="1" t="str">
        <f t="shared" si="245"/>
        <v>21:0387</v>
      </c>
      <c r="F2498" t="s">
        <v>2777</v>
      </c>
      <c r="G2498" t="s">
        <v>9727</v>
      </c>
      <c r="I2498">
        <v>66.748806200000004</v>
      </c>
      <c r="J2498">
        <v>-89.352201600000001</v>
      </c>
      <c r="K2498" s="1" t="str">
        <f t="shared" si="247"/>
        <v>Till</v>
      </c>
      <c r="L2498" s="1" t="str">
        <f t="shared" ref="L2498:L2535" si="250">HYPERLINK("http://geochem.nrcan.gc.ca/cdogs/content/kwd/kwd080107_e.htm", "Grain Mount: 0.25 – 0.50 mm (carbon coated)")</f>
        <v>Grain Mount: 0.25 – 0.50 mm (carbon coated)</v>
      </c>
      <c r="M2498">
        <v>1</v>
      </c>
      <c r="AI2498">
        <v>35.186999999999998</v>
      </c>
      <c r="AJ2498">
        <v>30.398</v>
      </c>
      <c r="AK2498">
        <v>2E-3</v>
      </c>
      <c r="AL2498">
        <v>34.542000000000002</v>
      </c>
      <c r="AM2498">
        <v>1E-3</v>
      </c>
      <c r="AN2498">
        <v>8.0000000000000002E-3</v>
      </c>
      <c r="AO2498">
        <v>1.4E-2</v>
      </c>
      <c r="AP2498">
        <v>5.0000000000000001E-3</v>
      </c>
    </row>
    <row r="2499" spans="1:42" x14ac:dyDescent="0.3">
      <c r="A2499" t="s">
        <v>9728</v>
      </c>
      <c r="B2499" t="s">
        <v>9729</v>
      </c>
      <c r="C2499" t="s">
        <v>9730</v>
      </c>
      <c r="D2499" s="1" t="str">
        <f t="shared" si="248"/>
        <v>21:1191</v>
      </c>
      <c r="E2499" s="1" t="str">
        <f t="shared" si="245"/>
        <v>21:0387</v>
      </c>
      <c r="F2499" t="s">
        <v>2777</v>
      </c>
      <c r="G2499" t="s">
        <v>9731</v>
      </c>
      <c r="I2499">
        <v>66.748806200000004</v>
      </c>
      <c r="J2499">
        <v>-89.352201600000001</v>
      </c>
      <c r="K2499" s="1" t="str">
        <f t="shared" si="247"/>
        <v>Till</v>
      </c>
      <c r="L2499" s="1" t="str">
        <f t="shared" si="250"/>
        <v>Grain Mount: 0.25 – 0.50 mm (carbon coated)</v>
      </c>
      <c r="M2499">
        <v>1</v>
      </c>
      <c r="AI2499">
        <v>34.828000000000003</v>
      </c>
      <c r="AJ2499">
        <v>30.265999999999998</v>
      </c>
      <c r="AK2499">
        <v>1E-3</v>
      </c>
      <c r="AL2499">
        <v>34.499000000000002</v>
      </c>
      <c r="AM2499">
        <v>1E-3</v>
      </c>
      <c r="AN2499">
        <v>0.01</v>
      </c>
      <c r="AO2499">
        <v>1E-3</v>
      </c>
      <c r="AP2499">
        <v>1E-3</v>
      </c>
    </row>
    <row r="2500" spans="1:42" x14ac:dyDescent="0.3">
      <c r="A2500" t="s">
        <v>9732</v>
      </c>
      <c r="B2500" t="s">
        <v>9733</v>
      </c>
      <c r="C2500" t="s">
        <v>9734</v>
      </c>
      <c r="D2500" s="1" t="str">
        <f t="shared" si="248"/>
        <v>21:1191</v>
      </c>
      <c r="E2500" s="1" t="str">
        <f t="shared" si="245"/>
        <v>21:0387</v>
      </c>
      <c r="F2500" t="s">
        <v>2777</v>
      </c>
      <c r="G2500" t="s">
        <v>9735</v>
      </c>
      <c r="I2500">
        <v>66.748806200000004</v>
      </c>
      <c r="J2500">
        <v>-89.352201600000001</v>
      </c>
      <c r="K2500" s="1" t="str">
        <f t="shared" si="247"/>
        <v>Till</v>
      </c>
      <c r="L2500" s="1" t="str">
        <f t="shared" si="250"/>
        <v>Grain Mount: 0.25 – 0.50 mm (carbon coated)</v>
      </c>
      <c r="M2500">
        <v>1</v>
      </c>
      <c r="AI2500">
        <v>35.002000000000002</v>
      </c>
      <c r="AJ2500">
        <v>30.076000000000001</v>
      </c>
      <c r="AK2500">
        <v>1E-3</v>
      </c>
      <c r="AL2500">
        <v>34.756999999999998</v>
      </c>
      <c r="AM2500">
        <v>2E-3</v>
      </c>
      <c r="AN2500">
        <v>1.0999999999999999E-2</v>
      </c>
      <c r="AO2500">
        <v>2.8000000000000001E-2</v>
      </c>
      <c r="AP2500">
        <v>2E-3</v>
      </c>
    </row>
    <row r="2501" spans="1:42" x14ac:dyDescent="0.3">
      <c r="A2501" t="s">
        <v>9736</v>
      </c>
      <c r="B2501" t="s">
        <v>9737</v>
      </c>
      <c r="C2501" t="s">
        <v>9738</v>
      </c>
      <c r="D2501" s="1" t="str">
        <f t="shared" si="248"/>
        <v>21:1191</v>
      </c>
      <c r="E2501" s="1" t="str">
        <f t="shared" si="245"/>
        <v>21:0387</v>
      </c>
      <c r="F2501" t="s">
        <v>2777</v>
      </c>
      <c r="G2501" t="s">
        <v>9739</v>
      </c>
      <c r="I2501">
        <v>66.748806200000004</v>
      </c>
      <c r="J2501">
        <v>-89.352201600000001</v>
      </c>
      <c r="K2501" s="1" t="str">
        <f t="shared" si="247"/>
        <v>Till</v>
      </c>
      <c r="L2501" s="1" t="str">
        <f t="shared" si="250"/>
        <v>Grain Mount: 0.25 – 0.50 mm (carbon coated)</v>
      </c>
      <c r="M2501">
        <v>1</v>
      </c>
      <c r="AI2501">
        <v>34.843000000000004</v>
      </c>
      <c r="AJ2501">
        <v>30.225999999999999</v>
      </c>
      <c r="AK2501">
        <v>1E-3</v>
      </c>
      <c r="AL2501">
        <v>34.603000000000002</v>
      </c>
      <c r="AM2501">
        <v>6.9000000000000006E-2</v>
      </c>
      <c r="AN2501">
        <v>1E-3</v>
      </c>
      <c r="AO2501">
        <v>1.9E-2</v>
      </c>
      <c r="AP2501">
        <v>4.0000000000000001E-3</v>
      </c>
    </row>
    <row r="2502" spans="1:42" x14ac:dyDescent="0.3">
      <c r="A2502" t="s">
        <v>9740</v>
      </c>
      <c r="B2502" t="s">
        <v>9741</v>
      </c>
      <c r="C2502" t="s">
        <v>9742</v>
      </c>
      <c r="D2502" s="1" t="str">
        <f t="shared" si="248"/>
        <v>21:1191</v>
      </c>
      <c r="E2502" s="1" t="str">
        <f t="shared" si="245"/>
        <v>21:0387</v>
      </c>
      <c r="F2502" t="s">
        <v>2777</v>
      </c>
      <c r="G2502" t="s">
        <v>9743</v>
      </c>
      <c r="I2502">
        <v>66.748806200000004</v>
      </c>
      <c r="J2502">
        <v>-89.352201600000001</v>
      </c>
      <c r="K2502" s="1" t="str">
        <f t="shared" si="247"/>
        <v>Till</v>
      </c>
      <c r="L2502" s="1" t="str">
        <f t="shared" si="250"/>
        <v>Grain Mount: 0.25 – 0.50 mm (carbon coated)</v>
      </c>
      <c r="M2502">
        <v>1</v>
      </c>
      <c r="AI2502">
        <v>34.969000000000001</v>
      </c>
      <c r="AJ2502">
        <v>30.469000000000001</v>
      </c>
      <c r="AK2502">
        <v>1.2E-2</v>
      </c>
      <c r="AL2502">
        <v>34.594999999999999</v>
      </c>
      <c r="AM2502">
        <v>1.2E-2</v>
      </c>
      <c r="AN2502">
        <v>7.0000000000000001E-3</v>
      </c>
      <c r="AO2502">
        <v>1E-3</v>
      </c>
      <c r="AP2502">
        <v>1.6E-2</v>
      </c>
    </row>
    <row r="2503" spans="1:42" x14ac:dyDescent="0.3">
      <c r="A2503" t="s">
        <v>9744</v>
      </c>
      <c r="B2503" t="s">
        <v>9745</v>
      </c>
      <c r="C2503" t="s">
        <v>9746</v>
      </c>
      <c r="D2503" s="1" t="str">
        <f t="shared" si="248"/>
        <v>21:1191</v>
      </c>
      <c r="E2503" s="1" t="str">
        <f t="shared" si="245"/>
        <v>21:0387</v>
      </c>
      <c r="F2503" t="s">
        <v>2777</v>
      </c>
      <c r="G2503" t="s">
        <v>9747</v>
      </c>
      <c r="I2503">
        <v>66.748806200000004</v>
      </c>
      <c r="J2503">
        <v>-89.352201600000001</v>
      </c>
      <c r="K2503" s="1" t="str">
        <f t="shared" si="247"/>
        <v>Till</v>
      </c>
      <c r="L2503" s="1" t="str">
        <f t="shared" si="250"/>
        <v>Grain Mount: 0.25 – 0.50 mm (carbon coated)</v>
      </c>
      <c r="M2503">
        <v>1</v>
      </c>
      <c r="AI2503">
        <v>34.960999999999999</v>
      </c>
      <c r="AJ2503">
        <v>30.26</v>
      </c>
      <c r="AK2503">
        <v>1E-3</v>
      </c>
      <c r="AL2503">
        <v>34.332000000000001</v>
      </c>
      <c r="AM2503">
        <v>1E-3</v>
      </c>
      <c r="AN2503">
        <v>8.9999999999999993E-3</v>
      </c>
      <c r="AO2503">
        <v>1E-3</v>
      </c>
      <c r="AP2503">
        <v>1E-3</v>
      </c>
    </row>
    <row r="2504" spans="1:42" x14ac:dyDescent="0.3">
      <c r="A2504" t="s">
        <v>9748</v>
      </c>
      <c r="B2504" t="s">
        <v>9749</v>
      </c>
      <c r="C2504" t="s">
        <v>9750</v>
      </c>
      <c r="D2504" s="1" t="str">
        <f t="shared" si="248"/>
        <v>21:1191</v>
      </c>
      <c r="E2504" s="1" t="str">
        <f t="shared" si="245"/>
        <v>21:0387</v>
      </c>
      <c r="F2504" t="s">
        <v>2777</v>
      </c>
      <c r="G2504" t="s">
        <v>9751</v>
      </c>
      <c r="I2504">
        <v>66.748806200000004</v>
      </c>
      <c r="J2504">
        <v>-89.352201600000001</v>
      </c>
      <c r="K2504" s="1" t="str">
        <f t="shared" si="247"/>
        <v>Till</v>
      </c>
      <c r="L2504" s="1" t="str">
        <f t="shared" si="250"/>
        <v>Grain Mount: 0.25 – 0.50 mm (carbon coated)</v>
      </c>
      <c r="M2504">
        <v>1</v>
      </c>
      <c r="AI2504">
        <v>35.090000000000003</v>
      </c>
      <c r="AJ2504">
        <v>30.132000000000001</v>
      </c>
      <c r="AK2504">
        <v>3.0000000000000001E-3</v>
      </c>
      <c r="AL2504">
        <v>34.587000000000003</v>
      </c>
      <c r="AM2504">
        <v>1E-3</v>
      </c>
      <c r="AN2504">
        <v>1.2999999999999999E-2</v>
      </c>
      <c r="AO2504">
        <v>1.7000000000000001E-2</v>
      </c>
      <c r="AP2504">
        <v>1E-3</v>
      </c>
    </row>
    <row r="2505" spans="1:42" x14ac:dyDescent="0.3">
      <c r="A2505" t="s">
        <v>9752</v>
      </c>
      <c r="B2505" t="s">
        <v>9753</v>
      </c>
      <c r="C2505" t="s">
        <v>9754</v>
      </c>
      <c r="D2505" s="1" t="str">
        <f t="shared" si="248"/>
        <v>21:1191</v>
      </c>
      <c r="E2505" s="1" t="str">
        <f t="shared" si="245"/>
        <v>21:0387</v>
      </c>
      <c r="F2505" t="s">
        <v>2777</v>
      </c>
      <c r="G2505" t="s">
        <v>9755</v>
      </c>
      <c r="I2505">
        <v>66.748806200000004</v>
      </c>
      <c r="J2505">
        <v>-89.352201600000001</v>
      </c>
      <c r="K2505" s="1" t="str">
        <f t="shared" si="247"/>
        <v>Till</v>
      </c>
      <c r="L2505" s="1" t="str">
        <f t="shared" si="250"/>
        <v>Grain Mount: 0.25 – 0.50 mm (carbon coated)</v>
      </c>
      <c r="M2505">
        <v>1</v>
      </c>
      <c r="AI2505">
        <v>34.951999999999998</v>
      </c>
      <c r="AJ2505">
        <v>30.087</v>
      </c>
      <c r="AK2505">
        <v>1E-3</v>
      </c>
      <c r="AL2505">
        <v>34.561</v>
      </c>
      <c r="AM2505">
        <v>1E-3</v>
      </c>
      <c r="AN2505">
        <v>8.0000000000000002E-3</v>
      </c>
      <c r="AO2505">
        <v>1E-3</v>
      </c>
      <c r="AP2505">
        <v>1E-3</v>
      </c>
    </row>
    <row r="2506" spans="1:42" x14ac:dyDescent="0.3">
      <c r="A2506" t="s">
        <v>9756</v>
      </c>
      <c r="B2506" t="s">
        <v>9757</v>
      </c>
      <c r="C2506" t="s">
        <v>9758</v>
      </c>
      <c r="D2506" s="1" t="str">
        <f t="shared" si="248"/>
        <v>21:1191</v>
      </c>
      <c r="E2506" s="1" t="str">
        <f t="shared" si="245"/>
        <v>21:0387</v>
      </c>
      <c r="F2506" t="s">
        <v>2777</v>
      </c>
      <c r="G2506" t="s">
        <v>9759</v>
      </c>
      <c r="I2506">
        <v>66.748806200000004</v>
      </c>
      <c r="J2506">
        <v>-89.352201600000001</v>
      </c>
      <c r="K2506" s="1" t="str">
        <f t="shared" si="247"/>
        <v>Till</v>
      </c>
      <c r="L2506" s="1" t="str">
        <f t="shared" si="250"/>
        <v>Grain Mount: 0.25 – 0.50 mm (carbon coated)</v>
      </c>
      <c r="M2506">
        <v>1</v>
      </c>
      <c r="AI2506">
        <v>33.564</v>
      </c>
      <c r="AJ2506">
        <v>27.234999999999999</v>
      </c>
      <c r="AK2506">
        <v>1.7999999999999999E-2</v>
      </c>
      <c r="AL2506">
        <v>32.44</v>
      </c>
      <c r="AM2506">
        <v>6.0999999999999999E-2</v>
      </c>
      <c r="AN2506">
        <v>2.7E-2</v>
      </c>
      <c r="AO2506">
        <v>3.5000000000000003E-2</v>
      </c>
      <c r="AP2506">
        <v>2.1999999999999999E-2</v>
      </c>
    </row>
    <row r="2507" spans="1:42" x14ac:dyDescent="0.3">
      <c r="A2507" t="s">
        <v>9760</v>
      </c>
      <c r="B2507" t="s">
        <v>9761</v>
      </c>
      <c r="C2507" t="s">
        <v>9762</v>
      </c>
      <c r="D2507" s="1" t="str">
        <f t="shared" si="248"/>
        <v>21:1191</v>
      </c>
      <c r="E2507" s="1" t="str">
        <f t="shared" si="245"/>
        <v>21:0387</v>
      </c>
      <c r="F2507" t="s">
        <v>2777</v>
      </c>
      <c r="G2507" t="s">
        <v>9763</v>
      </c>
      <c r="I2507">
        <v>66.748806200000004</v>
      </c>
      <c r="J2507">
        <v>-89.352201600000001</v>
      </c>
      <c r="K2507" s="1" t="str">
        <f t="shared" si="247"/>
        <v>Till</v>
      </c>
      <c r="L2507" s="1" t="str">
        <f t="shared" si="250"/>
        <v>Grain Mount: 0.25 – 0.50 mm (carbon coated)</v>
      </c>
      <c r="M2507">
        <v>1</v>
      </c>
      <c r="AI2507">
        <v>34.975000000000001</v>
      </c>
      <c r="AJ2507">
        <v>30.231000000000002</v>
      </c>
      <c r="AK2507">
        <v>2E-3</v>
      </c>
      <c r="AL2507">
        <v>34.555999999999997</v>
      </c>
      <c r="AM2507">
        <v>5.0000000000000001E-3</v>
      </c>
      <c r="AN2507">
        <v>2E-3</v>
      </c>
      <c r="AO2507">
        <v>3.2000000000000001E-2</v>
      </c>
      <c r="AP2507">
        <v>1E-3</v>
      </c>
    </row>
    <row r="2508" spans="1:42" x14ac:dyDescent="0.3">
      <c r="A2508" t="s">
        <v>9764</v>
      </c>
      <c r="B2508" t="s">
        <v>9765</v>
      </c>
      <c r="C2508" t="s">
        <v>9766</v>
      </c>
      <c r="D2508" s="1" t="str">
        <f t="shared" si="248"/>
        <v>21:1191</v>
      </c>
      <c r="E2508" s="1" t="str">
        <f t="shared" si="245"/>
        <v>21:0387</v>
      </c>
      <c r="F2508" t="s">
        <v>6028</v>
      </c>
      <c r="G2508" t="s">
        <v>9767</v>
      </c>
      <c r="I2508">
        <v>66.625700100000003</v>
      </c>
      <c r="J2508">
        <v>-89.609764799999994</v>
      </c>
      <c r="K2508" s="1" t="str">
        <f t="shared" si="247"/>
        <v>Till</v>
      </c>
      <c r="L2508" s="1" t="str">
        <f t="shared" si="250"/>
        <v>Grain Mount: 0.25 – 0.50 mm (carbon coated)</v>
      </c>
      <c r="M2508">
        <v>1</v>
      </c>
      <c r="AI2508">
        <v>34.896000000000001</v>
      </c>
      <c r="AJ2508">
        <v>30.21</v>
      </c>
      <c r="AK2508">
        <v>1E-3</v>
      </c>
      <c r="AL2508">
        <v>34.280999999999999</v>
      </c>
      <c r="AM2508">
        <v>1E-3</v>
      </c>
      <c r="AN2508">
        <v>1E-3</v>
      </c>
      <c r="AO2508">
        <v>1.7000000000000001E-2</v>
      </c>
      <c r="AP2508">
        <v>6.0000000000000001E-3</v>
      </c>
    </row>
    <row r="2509" spans="1:42" x14ac:dyDescent="0.3">
      <c r="A2509" t="s">
        <v>9768</v>
      </c>
      <c r="B2509" t="s">
        <v>9769</v>
      </c>
      <c r="C2509" t="s">
        <v>9770</v>
      </c>
      <c r="D2509" s="1" t="str">
        <f t="shared" si="248"/>
        <v>21:1191</v>
      </c>
      <c r="E2509" s="1" t="str">
        <f t="shared" ref="E2509:E2572" si="251">HYPERLINK("http://geochem.nrcan.gc.ca/cdogs/content/svy/svy210387_e.htm", "21:0387")</f>
        <v>21:0387</v>
      </c>
      <c r="F2509" t="s">
        <v>6028</v>
      </c>
      <c r="G2509" t="s">
        <v>9771</v>
      </c>
      <c r="I2509">
        <v>66.625700100000003</v>
      </c>
      <c r="J2509">
        <v>-89.609764799999994</v>
      </c>
      <c r="K2509" s="1" t="str">
        <f t="shared" si="247"/>
        <v>Till</v>
      </c>
      <c r="L2509" s="1" t="str">
        <f t="shared" si="250"/>
        <v>Grain Mount: 0.25 – 0.50 mm (carbon coated)</v>
      </c>
      <c r="M2509">
        <v>1</v>
      </c>
      <c r="AI2509">
        <v>35.104999999999997</v>
      </c>
      <c r="AJ2509">
        <v>30.122</v>
      </c>
      <c r="AK2509">
        <v>1E-3</v>
      </c>
      <c r="AL2509">
        <v>34.35</v>
      </c>
      <c r="AM2509">
        <v>1E-3</v>
      </c>
      <c r="AN2509">
        <v>1.0999999999999999E-2</v>
      </c>
      <c r="AO2509">
        <v>1E-3</v>
      </c>
      <c r="AP2509">
        <v>8.9999999999999993E-3</v>
      </c>
    </row>
    <row r="2510" spans="1:42" x14ac:dyDescent="0.3">
      <c r="A2510" t="s">
        <v>9772</v>
      </c>
      <c r="B2510" t="s">
        <v>9773</v>
      </c>
      <c r="C2510" t="s">
        <v>9774</v>
      </c>
      <c r="D2510" s="1" t="str">
        <f t="shared" si="248"/>
        <v>21:1191</v>
      </c>
      <c r="E2510" s="1" t="str">
        <f t="shared" si="251"/>
        <v>21:0387</v>
      </c>
      <c r="F2510" t="s">
        <v>2791</v>
      </c>
      <c r="G2510" t="s">
        <v>9775</v>
      </c>
      <c r="I2510">
        <v>66.305770899999999</v>
      </c>
      <c r="J2510">
        <v>-89.562756199999995</v>
      </c>
      <c r="K2510" s="1" t="str">
        <f t="shared" si="247"/>
        <v>Till</v>
      </c>
      <c r="L2510" s="1" t="str">
        <f t="shared" si="250"/>
        <v>Grain Mount: 0.25 – 0.50 mm (carbon coated)</v>
      </c>
      <c r="M2510">
        <v>1</v>
      </c>
      <c r="AI2510">
        <v>34.948999999999998</v>
      </c>
      <c r="AJ2510">
        <v>30.414999999999999</v>
      </c>
      <c r="AK2510">
        <v>4.0000000000000001E-3</v>
      </c>
      <c r="AL2510">
        <v>34.533000000000001</v>
      </c>
      <c r="AM2510">
        <v>1E-3</v>
      </c>
      <c r="AN2510">
        <v>1.7999999999999999E-2</v>
      </c>
      <c r="AO2510">
        <v>1.9E-2</v>
      </c>
      <c r="AP2510">
        <v>1E-3</v>
      </c>
    </row>
    <row r="2511" spans="1:42" x14ac:dyDescent="0.3">
      <c r="A2511" t="s">
        <v>9776</v>
      </c>
      <c r="B2511" t="s">
        <v>9777</v>
      </c>
      <c r="C2511" t="s">
        <v>9778</v>
      </c>
      <c r="D2511" s="1" t="str">
        <f t="shared" si="248"/>
        <v>21:1191</v>
      </c>
      <c r="E2511" s="1" t="str">
        <f t="shared" si="251"/>
        <v>21:0387</v>
      </c>
      <c r="F2511" t="s">
        <v>2791</v>
      </c>
      <c r="G2511" t="s">
        <v>9779</v>
      </c>
      <c r="I2511">
        <v>66.305770899999999</v>
      </c>
      <c r="J2511">
        <v>-89.562756199999995</v>
      </c>
      <c r="K2511" s="1" t="str">
        <f t="shared" si="247"/>
        <v>Till</v>
      </c>
      <c r="L2511" s="1" t="str">
        <f t="shared" si="250"/>
        <v>Grain Mount: 0.25 – 0.50 mm (carbon coated)</v>
      </c>
      <c r="M2511">
        <v>1</v>
      </c>
      <c r="AI2511">
        <v>35.136000000000003</v>
      </c>
      <c r="AJ2511">
        <v>30.149000000000001</v>
      </c>
      <c r="AK2511">
        <v>8.9999999999999993E-3</v>
      </c>
      <c r="AL2511">
        <v>34.299999999999997</v>
      </c>
      <c r="AM2511">
        <v>1.4E-2</v>
      </c>
      <c r="AN2511">
        <v>5.0000000000000001E-3</v>
      </c>
      <c r="AO2511">
        <v>1.4E-2</v>
      </c>
      <c r="AP2511">
        <v>3.0000000000000001E-3</v>
      </c>
    </row>
    <row r="2512" spans="1:42" x14ac:dyDescent="0.3">
      <c r="A2512" t="s">
        <v>9780</v>
      </c>
      <c r="B2512" t="s">
        <v>9781</v>
      </c>
      <c r="C2512" t="s">
        <v>9782</v>
      </c>
      <c r="D2512" s="1" t="str">
        <f t="shared" si="248"/>
        <v>21:1191</v>
      </c>
      <c r="E2512" s="1" t="str">
        <f t="shared" si="251"/>
        <v>21:0387</v>
      </c>
      <c r="F2512" t="s">
        <v>2791</v>
      </c>
      <c r="G2512" t="s">
        <v>9783</v>
      </c>
      <c r="I2512">
        <v>66.305770899999999</v>
      </c>
      <c r="J2512">
        <v>-89.562756199999995</v>
      </c>
      <c r="K2512" s="1" t="str">
        <f t="shared" si="247"/>
        <v>Till</v>
      </c>
      <c r="L2512" s="1" t="str">
        <f t="shared" si="250"/>
        <v>Grain Mount: 0.25 – 0.50 mm (carbon coated)</v>
      </c>
      <c r="M2512">
        <v>1</v>
      </c>
      <c r="AI2512">
        <v>35.000999999999998</v>
      </c>
      <c r="AJ2512">
        <v>30.085000000000001</v>
      </c>
      <c r="AK2512">
        <v>1E-3</v>
      </c>
      <c r="AL2512">
        <v>34.317999999999998</v>
      </c>
      <c r="AM2512">
        <v>1.4E-2</v>
      </c>
      <c r="AN2512">
        <v>7.0000000000000001E-3</v>
      </c>
      <c r="AO2512">
        <v>1.9E-2</v>
      </c>
      <c r="AP2512">
        <v>1.0999999999999999E-2</v>
      </c>
    </row>
    <row r="2513" spans="1:42" x14ac:dyDescent="0.3">
      <c r="A2513" t="s">
        <v>9784</v>
      </c>
      <c r="B2513" t="s">
        <v>9785</v>
      </c>
      <c r="C2513" t="s">
        <v>9786</v>
      </c>
      <c r="D2513" s="1" t="str">
        <f t="shared" si="248"/>
        <v>21:1191</v>
      </c>
      <c r="E2513" s="1" t="str">
        <f t="shared" si="251"/>
        <v>21:0387</v>
      </c>
      <c r="F2513" t="s">
        <v>2791</v>
      </c>
      <c r="G2513" t="s">
        <v>9787</v>
      </c>
      <c r="I2513">
        <v>66.305770899999999</v>
      </c>
      <c r="J2513">
        <v>-89.562756199999995</v>
      </c>
      <c r="K2513" s="1" t="str">
        <f t="shared" si="247"/>
        <v>Till</v>
      </c>
      <c r="L2513" s="1" t="str">
        <f t="shared" si="250"/>
        <v>Grain Mount: 0.25 – 0.50 mm (carbon coated)</v>
      </c>
      <c r="M2513">
        <v>1</v>
      </c>
      <c r="AI2513">
        <v>34.841999999999999</v>
      </c>
      <c r="AJ2513">
        <v>30.170999999999999</v>
      </c>
      <c r="AK2513">
        <v>4.0000000000000001E-3</v>
      </c>
      <c r="AL2513">
        <v>34.371000000000002</v>
      </c>
      <c r="AM2513">
        <v>1E-3</v>
      </c>
      <c r="AN2513">
        <v>2E-3</v>
      </c>
      <c r="AO2513">
        <v>0.02</v>
      </c>
      <c r="AP2513">
        <v>1E-3</v>
      </c>
    </row>
    <row r="2514" spans="1:42" x14ac:dyDescent="0.3">
      <c r="A2514" t="s">
        <v>9788</v>
      </c>
      <c r="B2514" t="s">
        <v>9789</v>
      </c>
      <c r="C2514" t="s">
        <v>9790</v>
      </c>
      <c r="D2514" s="1" t="str">
        <f t="shared" si="248"/>
        <v>21:1191</v>
      </c>
      <c r="E2514" s="1" t="str">
        <f t="shared" si="251"/>
        <v>21:0387</v>
      </c>
      <c r="F2514" t="s">
        <v>2791</v>
      </c>
      <c r="G2514" t="s">
        <v>9791</v>
      </c>
      <c r="I2514">
        <v>66.305770899999999</v>
      </c>
      <c r="J2514">
        <v>-89.562756199999995</v>
      </c>
      <c r="K2514" s="1" t="str">
        <f t="shared" si="247"/>
        <v>Till</v>
      </c>
      <c r="L2514" s="1" t="str">
        <f t="shared" si="250"/>
        <v>Grain Mount: 0.25 – 0.50 mm (carbon coated)</v>
      </c>
      <c r="M2514">
        <v>1</v>
      </c>
      <c r="AI2514">
        <v>35.026000000000003</v>
      </c>
      <c r="AJ2514">
        <v>30.309000000000001</v>
      </c>
      <c r="AK2514">
        <v>3.0000000000000001E-3</v>
      </c>
      <c r="AL2514">
        <v>34.479999999999997</v>
      </c>
      <c r="AM2514">
        <v>1.6E-2</v>
      </c>
      <c r="AN2514">
        <v>7.0000000000000001E-3</v>
      </c>
      <c r="AO2514">
        <v>2.3E-2</v>
      </c>
      <c r="AP2514">
        <v>1E-3</v>
      </c>
    </row>
    <row r="2515" spans="1:42" x14ac:dyDescent="0.3">
      <c r="A2515" t="s">
        <v>9792</v>
      </c>
      <c r="B2515" t="s">
        <v>9793</v>
      </c>
      <c r="C2515" t="s">
        <v>9794</v>
      </c>
      <c r="D2515" s="1" t="str">
        <f t="shared" si="248"/>
        <v>21:1191</v>
      </c>
      <c r="E2515" s="1" t="str">
        <f t="shared" si="251"/>
        <v>21:0387</v>
      </c>
      <c r="F2515" t="s">
        <v>2791</v>
      </c>
      <c r="G2515" t="s">
        <v>9795</v>
      </c>
      <c r="I2515">
        <v>66.305770899999999</v>
      </c>
      <c r="J2515">
        <v>-89.562756199999995</v>
      </c>
      <c r="K2515" s="1" t="str">
        <f t="shared" si="247"/>
        <v>Till</v>
      </c>
      <c r="L2515" s="1" t="str">
        <f t="shared" si="250"/>
        <v>Grain Mount: 0.25 – 0.50 mm (carbon coated)</v>
      </c>
      <c r="M2515">
        <v>1</v>
      </c>
      <c r="AI2515">
        <v>35.002000000000002</v>
      </c>
      <c r="AJ2515">
        <v>30.318000000000001</v>
      </c>
      <c r="AK2515">
        <v>5.0000000000000001E-3</v>
      </c>
      <c r="AL2515">
        <v>34.226999999999997</v>
      </c>
      <c r="AM2515">
        <v>6.0000000000000001E-3</v>
      </c>
      <c r="AN2515">
        <v>1E-3</v>
      </c>
      <c r="AO2515">
        <v>4.1000000000000002E-2</v>
      </c>
      <c r="AP2515">
        <v>1E-3</v>
      </c>
    </row>
    <row r="2516" spans="1:42" x14ac:dyDescent="0.3">
      <c r="A2516" t="s">
        <v>9796</v>
      </c>
      <c r="B2516" t="s">
        <v>9797</v>
      </c>
      <c r="C2516" t="s">
        <v>9798</v>
      </c>
      <c r="D2516" s="1" t="str">
        <f t="shared" si="248"/>
        <v>21:1191</v>
      </c>
      <c r="E2516" s="1" t="str">
        <f t="shared" si="251"/>
        <v>21:0387</v>
      </c>
      <c r="F2516" t="s">
        <v>2820</v>
      </c>
      <c r="G2516" t="s">
        <v>9799</v>
      </c>
      <c r="I2516">
        <v>66.414917200000005</v>
      </c>
      <c r="J2516">
        <v>-89.719497000000004</v>
      </c>
      <c r="K2516" s="1" t="str">
        <f t="shared" si="247"/>
        <v>Till</v>
      </c>
      <c r="L2516" s="1" t="str">
        <f t="shared" si="250"/>
        <v>Grain Mount: 0.25 – 0.50 mm (carbon coated)</v>
      </c>
      <c r="M2516">
        <v>1</v>
      </c>
      <c r="AI2516">
        <v>34.985999999999997</v>
      </c>
      <c r="AJ2516">
        <v>30.175999999999998</v>
      </c>
      <c r="AK2516">
        <v>3.0000000000000001E-3</v>
      </c>
      <c r="AL2516">
        <v>34.331000000000003</v>
      </c>
      <c r="AM2516">
        <v>2E-3</v>
      </c>
      <c r="AN2516">
        <v>0.02</v>
      </c>
      <c r="AO2516">
        <v>8.0000000000000002E-3</v>
      </c>
      <c r="AP2516">
        <v>1E-3</v>
      </c>
    </row>
    <row r="2517" spans="1:42" x14ac:dyDescent="0.3">
      <c r="A2517" t="s">
        <v>9800</v>
      </c>
      <c r="B2517" t="s">
        <v>9801</v>
      </c>
      <c r="C2517" t="s">
        <v>9802</v>
      </c>
      <c r="D2517" s="1" t="str">
        <f t="shared" si="248"/>
        <v>21:1191</v>
      </c>
      <c r="E2517" s="1" t="str">
        <f t="shared" si="251"/>
        <v>21:0387</v>
      </c>
      <c r="F2517" t="s">
        <v>2820</v>
      </c>
      <c r="G2517" t="s">
        <v>9803</v>
      </c>
      <c r="I2517">
        <v>66.414917200000005</v>
      </c>
      <c r="J2517">
        <v>-89.719497000000004</v>
      </c>
      <c r="K2517" s="1" t="str">
        <f t="shared" si="247"/>
        <v>Till</v>
      </c>
      <c r="L2517" s="1" t="str">
        <f t="shared" si="250"/>
        <v>Grain Mount: 0.25 – 0.50 mm (carbon coated)</v>
      </c>
      <c r="M2517">
        <v>1</v>
      </c>
      <c r="AI2517">
        <v>34.939</v>
      </c>
      <c r="AJ2517">
        <v>30.408999999999999</v>
      </c>
      <c r="AK2517">
        <v>1E-3</v>
      </c>
      <c r="AL2517">
        <v>34.652000000000001</v>
      </c>
      <c r="AM2517">
        <v>1E-3</v>
      </c>
      <c r="AN2517">
        <v>1E-3</v>
      </c>
      <c r="AO2517">
        <v>1.6E-2</v>
      </c>
      <c r="AP2517">
        <v>1E-3</v>
      </c>
    </row>
    <row r="2518" spans="1:42" x14ac:dyDescent="0.3">
      <c r="A2518" t="s">
        <v>9804</v>
      </c>
      <c r="B2518" t="s">
        <v>9805</v>
      </c>
      <c r="C2518" t="s">
        <v>9806</v>
      </c>
      <c r="D2518" s="1" t="str">
        <f t="shared" si="248"/>
        <v>21:1191</v>
      </c>
      <c r="E2518" s="1" t="str">
        <f t="shared" si="251"/>
        <v>21:0387</v>
      </c>
      <c r="F2518" t="s">
        <v>2820</v>
      </c>
      <c r="G2518" t="s">
        <v>9807</v>
      </c>
      <c r="I2518">
        <v>66.414917200000005</v>
      </c>
      <c r="J2518">
        <v>-89.719497000000004</v>
      </c>
      <c r="K2518" s="1" t="str">
        <f t="shared" si="247"/>
        <v>Till</v>
      </c>
      <c r="L2518" s="1" t="str">
        <f t="shared" si="250"/>
        <v>Grain Mount: 0.25 – 0.50 mm (carbon coated)</v>
      </c>
      <c r="M2518">
        <v>1</v>
      </c>
      <c r="AI2518">
        <v>35.247</v>
      </c>
      <c r="AJ2518">
        <v>30.148</v>
      </c>
      <c r="AK2518">
        <v>3.0000000000000001E-3</v>
      </c>
      <c r="AL2518">
        <v>34.351999999999997</v>
      </c>
      <c r="AM2518">
        <v>8.9999999999999993E-3</v>
      </c>
      <c r="AN2518">
        <v>6.0000000000000001E-3</v>
      </c>
      <c r="AO2518">
        <v>2.5000000000000001E-2</v>
      </c>
      <c r="AP2518">
        <v>4.0000000000000001E-3</v>
      </c>
    </row>
    <row r="2519" spans="1:42" x14ac:dyDescent="0.3">
      <c r="A2519" t="s">
        <v>9808</v>
      </c>
      <c r="B2519" t="s">
        <v>9809</v>
      </c>
      <c r="C2519" t="s">
        <v>9810</v>
      </c>
      <c r="D2519" s="1" t="str">
        <f t="shared" si="248"/>
        <v>21:1191</v>
      </c>
      <c r="E2519" s="1" t="str">
        <f t="shared" si="251"/>
        <v>21:0387</v>
      </c>
      <c r="F2519" t="s">
        <v>2820</v>
      </c>
      <c r="G2519" t="s">
        <v>9811</v>
      </c>
      <c r="I2519">
        <v>66.414917200000005</v>
      </c>
      <c r="J2519">
        <v>-89.719497000000004</v>
      </c>
      <c r="K2519" s="1" t="str">
        <f t="shared" si="247"/>
        <v>Till</v>
      </c>
      <c r="L2519" s="1" t="str">
        <f t="shared" si="250"/>
        <v>Grain Mount: 0.25 – 0.50 mm (carbon coated)</v>
      </c>
      <c r="M2519">
        <v>1</v>
      </c>
      <c r="AI2519">
        <v>35.106000000000002</v>
      </c>
      <c r="AJ2519">
        <v>30.56</v>
      </c>
      <c r="AK2519">
        <v>4.0000000000000001E-3</v>
      </c>
      <c r="AL2519">
        <v>34.618000000000002</v>
      </c>
      <c r="AM2519">
        <v>1.4999999999999999E-2</v>
      </c>
      <c r="AN2519">
        <v>7.0000000000000001E-3</v>
      </c>
      <c r="AO2519">
        <v>2.7E-2</v>
      </c>
      <c r="AP2519">
        <v>1E-3</v>
      </c>
    </row>
    <row r="2520" spans="1:42" x14ac:dyDescent="0.3">
      <c r="A2520" t="s">
        <v>9812</v>
      </c>
      <c r="B2520" t="s">
        <v>9813</v>
      </c>
      <c r="C2520" t="s">
        <v>9814</v>
      </c>
      <c r="D2520" s="1" t="str">
        <f t="shared" si="248"/>
        <v>21:1191</v>
      </c>
      <c r="E2520" s="1" t="str">
        <f t="shared" si="251"/>
        <v>21:0387</v>
      </c>
      <c r="F2520" t="s">
        <v>2820</v>
      </c>
      <c r="G2520" t="s">
        <v>9815</v>
      </c>
      <c r="I2520">
        <v>66.414917200000005</v>
      </c>
      <c r="J2520">
        <v>-89.719497000000004</v>
      </c>
      <c r="K2520" s="1" t="str">
        <f t="shared" si="247"/>
        <v>Till</v>
      </c>
      <c r="L2520" s="1" t="str">
        <f t="shared" si="250"/>
        <v>Grain Mount: 0.25 – 0.50 mm (carbon coated)</v>
      </c>
      <c r="M2520">
        <v>1</v>
      </c>
      <c r="AI2520">
        <v>35.191000000000003</v>
      </c>
      <c r="AJ2520">
        <v>30.033000000000001</v>
      </c>
      <c r="AK2520">
        <v>1E-3</v>
      </c>
      <c r="AL2520">
        <v>34.356999999999999</v>
      </c>
      <c r="AM2520">
        <v>2.8000000000000001E-2</v>
      </c>
      <c r="AN2520">
        <v>1.6E-2</v>
      </c>
      <c r="AO2520">
        <v>3.5000000000000003E-2</v>
      </c>
      <c r="AP2520">
        <v>1E-3</v>
      </c>
    </row>
    <row r="2521" spans="1:42" x14ac:dyDescent="0.3">
      <c r="A2521" t="s">
        <v>9816</v>
      </c>
      <c r="B2521" t="s">
        <v>9817</v>
      </c>
      <c r="C2521" t="s">
        <v>9818</v>
      </c>
      <c r="D2521" s="1" t="str">
        <f t="shared" si="248"/>
        <v>21:1191</v>
      </c>
      <c r="E2521" s="1" t="str">
        <f t="shared" si="251"/>
        <v>21:0387</v>
      </c>
      <c r="F2521" t="s">
        <v>2820</v>
      </c>
      <c r="G2521" t="s">
        <v>9819</v>
      </c>
      <c r="I2521">
        <v>66.414917200000005</v>
      </c>
      <c r="J2521">
        <v>-89.719497000000004</v>
      </c>
      <c r="K2521" s="1" t="str">
        <f t="shared" si="247"/>
        <v>Till</v>
      </c>
      <c r="L2521" s="1" t="str">
        <f t="shared" si="250"/>
        <v>Grain Mount: 0.25 – 0.50 mm (carbon coated)</v>
      </c>
      <c r="M2521">
        <v>1</v>
      </c>
      <c r="AI2521">
        <v>35.002000000000002</v>
      </c>
      <c r="AJ2521">
        <v>30.166</v>
      </c>
      <c r="AK2521">
        <v>1E-3</v>
      </c>
      <c r="AL2521">
        <v>34.585999999999999</v>
      </c>
      <c r="AM2521">
        <v>4.0000000000000001E-3</v>
      </c>
      <c r="AN2521">
        <v>3.0000000000000001E-3</v>
      </c>
      <c r="AO2521">
        <v>1.4999999999999999E-2</v>
      </c>
      <c r="AP2521">
        <v>1E-3</v>
      </c>
    </row>
    <row r="2522" spans="1:42" x14ac:dyDescent="0.3">
      <c r="A2522" t="s">
        <v>9820</v>
      </c>
      <c r="B2522" t="s">
        <v>9821</v>
      </c>
      <c r="C2522" t="s">
        <v>9822</v>
      </c>
      <c r="D2522" s="1" t="str">
        <f t="shared" si="248"/>
        <v>21:1191</v>
      </c>
      <c r="E2522" s="1" t="str">
        <f t="shared" si="251"/>
        <v>21:0387</v>
      </c>
      <c r="F2522" t="s">
        <v>2820</v>
      </c>
      <c r="G2522" t="s">
        <v>9823</v>
      </c>
      <c r="I2522">
        <v>66.414917200000005</v>
      </c>
      <c r="J2522">
        <v>-89.719497000000004</v>
      </c>
      <c r="K2522" s="1" t="str">
        <f t="shared" si="247"/>
        <v>Till</v>
      </c>
      <c r="L2522" s="1" t="str">
        <f t="shared" si="250"/>
        <v>Grain Mount: 0.25 – 0.50 mm (carbon coated)</v>
      </c>
      <c r="M2522">
        <v>1</v>
      </c>
      <c r="AI2522">
        <v>35.133000000000003</v>
      </c>
      <c r="AJ2522">
        <v>30.167999999999999</v>
      </c>
      <c r="AK2522">
        <v>3.0000000000000001E-3</v>
      </c>
      <c r="AL2522">
        <v>34.393999999999998</v>
      </c>
      <c r="AM2522">
        <v>1E-3</v>
      </c>
      <c r="AN2522">
        <v>1.2E-2</v>
      </c>
      <c r="AO2522">
        <v>1.9E-2</v>
      </c>
      <c r="AP2522">
        <v>1E-3</v>
      </c>
    </row>
    <row r="2523" spans="1:42" x14ac:dyDescent="0.3">
      <c r="A2523" t="s">
        <v>9824</v>
      </c>
      <c r="B2523" t="s">
        <v>9825</v>
      </c>
      <c r="C2523" t="s">
        <v>9826</v>
      </c>
      <c r="D2523" s="1" t="str">
        <f t="shared" si="248"/>
        <v>21:1191</v>
      </c>
      <c r="E2523" s="1" t="str">
        <f t="shared" si="251"/>
        <v>21:0387</v>
      </c>
      <c r="F2523" t="s">
        <v>2820</v>
      </c>
      <c r="G2523" t="s">
        <v>9827</v>
      </c>
      <c r="I2523">
        <v>66.414917200000005</v>
      </c>
      <c r="J2523">
        <v>-89.719497000000004</v>
      </c>
      <c r="K2523" s="1" t="str">
        <f t="shared" si="247"/>
        <v>Till</v>
      </c>
      <c r="L2523" s="1" t="str">
        <f t="shared" si="250"/>
        <v>Grain Mount: 0.25 – 0.50 mm (carbon coated)</v>
      </c>
      <c r="M2523">
        <v>1</v>
      </c>
      <c r="AI2523">
        <v>34.813000000000002</v>
      </c>
      <c r="AJ2523">
        <v>30.262</v>
      </c>
      <c r="AK2523">
        <v>3.0000000000000001E-3</v>
      </c>
      <c r="AL2523">
        <v>34.402999999999999</v>
      </c>
      <c r="AM2523">
        <v>3.0000000000000001E-3</v>
      </c>
      <c r="AN2523">
        <v>1.0999999999999999E-2</v>
      </c>
      <c r="AO2523">
        <v>3.6999999999999998E-2</v>
      </c>
      <c r="AP2523">
        <v>7.0000000000000001E-3</v>
      </c>
    </row>
    <row r="2524" spans="1:42" x14ac:dyDescent="0.3">
      <c r="A2524" t="s">
        <v>9828</v>
      </c>
      <c r="B2524" t="s">
        <v>9829</v>
      </c>
      <c r="C2524" t="s">
        <v>9830</v>
      </c>
      <c r="D2524" s="1" t="str">
        <f t="shared" si="248"/>
        <v>21:1191</v>
      </c>
      <c r="E2524" s="1" t="str">
        <f t="shared" si="251"/>
        <v>21:0387</v>
      </c>
      <c r="F2524" t="s">
        <v>2820</v>
      </c>
      <c r="G2524" t="s">
        <v>9831</v>
      </c>
      <c r="I2524">
        <v>66.414917200000005</v>
      </c>
      <c r="J2524">
        <v>-89.719497000000004</v>
      </c>
      <c r="K2524" s="1" t="str">
        <f t="shared" si="247"/>
        <v>Till</v>
      </c>
      <c r="L2524" s="1" t="str">
        <f t="shared" si="250"/>
        <v>Grain Mount: 0.25 – 0.50 mm (carbon coated)</v>
      </c>
      <c r="M2524">
        <v>1</v>
      </c>
      <c r="AI2524">
        <v>35.185000000000002</v>
      </c>
      <c r="AJ2524">
        <v>30.347000000000001</v>
      </c>
      <c r="AK2524">
        <v>2E-3</v>
      </c>
      <c r="AL2524">
        <v>34.372</v>
      </c>
      <c r="AM2524">
        <v>1.2E-2</v>
      </c>
      <c r="AN2524">
        <v>6.0000000000000001E-3</v>
      </c>
      <c r="AO2524">
        <v>2.5999999999999999E-2</v>
      </c>
      <c r="AP2524">
        <v>1E-3</v>
      </c>
    </row>
    <row r="2525" spans="1:42" x14ac:dyDescent="0.3">
      <c r="A2525" t="s">
        <v>9832</v>
      </c>
      <c r="B2525" t="s">
        <v>9833</v>
      </c>
      <c r="C2525" t="s">
        <v>9834</v>
      </c>
      <c r="D2525" s="1" t="str">
        <f t="shared" si="248"/>
        <v>21:1191</v>
      </c>
      <c r="E2525" s="1" t="str">
        <f t="shared" si="251"/>
        <v>21:0387</v>
      </c>
      <c r="F2525" t="s">
        <v>2820</v>
      </c>
      <c r="G2525" t="s">
        <v>9835</v>
      </c>
      <c r="I2525">
        <v>66.414917200000005</v>
      </c>
      <c r="J2525">
        <v>-89.719497000000004</v>
      </c>
      <c r="K2525" s="1" t="str">
        <f t="shared" si="247"/>
        <v>Till</v>
      </c>
      <c r="L2525" s="1" t="str">
        <f t="shared" si="250"/>
        <v>Grain Mount: 0.25 – 0.50 mm (carbon coated)</v>
      </c>
      <c r="M2525">
        <v>1</v>
      </c>
      <c r="AI2525">
        <v>34.948</v>
      </c>
      <c r="AJ2525">
        <v>30.361999999999998</v>
      </c>
      <c r="AK2525">
        <v>1E-3</v>
      </c>
      <c r="AL2525">
        <v>34.625</v>
      </c>
      <c r="AM2525">
        <v>1E-3</v>
      </c>
      <c r="AN2525">
        <v>3.1E-2</v>
      </c>
      <c r="AO2525">
        <v>2.8000000000000001E-2</v>
      </c>
      <c r="AP2525">
        <v>1E-3</v>
      </c>
    </row>
    <row r="2526" spans="1:42" x14ac:dyDescent="0.3">
      <c r="A2526" t="s">
        <v>9836</v>
      </c>
      <c r="B2526" t="s">
        <v>9837</v>
      </c>
      <c r="C2526" t="s">
        <v>9838</v>
      </c>
      <c r="D2526" s="1" t="str">
        <f t="shared" si="248"/>
        <v>21:1191</v>
      </c>
      <c r="E2526" s="1" t="str">
        <f t="shared" si="251"/>
        <v>21:0387</v>
      </c>
      <c r="F2526" t="s">
        <v>2820</v>
      </c>
      <c r="G2526" t="s">
        <v>9839</v>
      </c>
      <c r="I2526">
        <v>66.414917200000005</v>
      </c>
      <c r="J2526">
        <v>-89.719497000000004</v>
      </c>
      <c r="K2526" s="1" t="str">
        <f t="shared" si="247"/>
        <v>Till</v>
      </c>
      <c r="L2526" s="1" t="str">
        <f t="shared" si="250"/>
        <v>Grain Mount: 0.25 – 0.50 mm (carbon coated)</v>
      </c>
      <c r="M2526">
        <v>1</v>
      </c>
      <c r="AI2526">
        <v>35.101999999999997</v>
      </c>
      <c r="AJ2526">
        <v>30.314</v>
      </c>
      <c r="AK2526">
        <v>5.0000000000000001E-3</v>
      </c>
      <c r="AL2526">
        <v>34.29</v>
      </c>
      <c r="AM2526">
        <v>1E-3</v>
      </c>
      <c r="AN2526">
        <v>3.0000000000000001E-3</v>
      </c>
      <c r="AO2526">
        <v>5.0000000000000001E-3</v>
      </c>
      <c r="AP2526">
        <v>1E-3</v>
      </c>
    </row>
    <row r="2527" spans="1:42" x14ac:dyDescent="0.3">
      <c r="A2527" t="s">
        <v>9840</v>
      </c>
      <c r="B2527" t="s">
        <v>9841</v>
      </c>
      <c r="C2527" t="s">
        <v>9842</v>
      </c>
      <c r="D2527" s="1" t="str">
        <f t="shared" si="248"/>
        <v>21:1191</v>
      </c>
      <c r="E2527" s="1" t="str">
        <f t="shared" si="251"/>
        <v>21:0387</v>
      </c>
      <c r="F2527" t="s">
        <v>2837</v>
      </c>
      <c r="G2527" t="s">
        <v>9843</v>
      </c>
      <c r="I2527">
        <v>66.471335199999999</v>
      </c>
      <c r="J2527">
        <v>-89.844049499999997</v>
      </c>
      <c r="K2527" s="1" t="str">
        <f t="shared" si="247"/>
        <v>Till</v>
      </c>
      <c r="L2527" s="1" t="str">
        <f t="shared" si="250"/>
        <v>Grain Mount: 0.25 – 0.50 mm (carbon coated)</v>
      </c>
      <c r="M2527">
        <v>1</v>
      </c>
      <c r="AI2527">
        <v>35.024000000000001</v>
      </c>
      <c r="AJ2527">
        <v>30.254999999999999</v>
      </c>
      <c r="AK2527">
        <v>1E-3</v>
      </c>
      <c r="AL2527">
        <v>34.593000000000004</v>
      </c>
      <c r="AM2527">
        <v>1E-3</v>
      </c>
      <c r="AN2527">
        <v>3.0000000000000001E-3</v>
      </c>
      <c r="AO2527">
        <v>8.0000000000000002E-3</v>
      </c>
      <c r="AP2527">
        <v>1E-3</v>
      </c>
    </row>
    <row r="2528" spans="1:42" x14ac:dyDescent="0.3">
      <c r="A2528" t="s">
        <v>9844</v>
      </c>
      <c r="B2528" t="s">
        <v>9845</v>
      </c>
      <c r="C2528" t="s">
        <v>9846</v>
      </c>
      <c r="D2528" s="1" t="str">
        <f t="shared" si="248"/>
        <v>21:1191</v>
      </c>
      <c r="E2528" s="1" t="str">
        <f t="shared" si="251"/>
        <v>21:0387</v>
      </c>
      <c r="F2528" t="s">
        <v>2837</v>
      </c>
      <c r="G2528" t="s">
        <v>9847</v>
      </c>
      <c r="I2528">
        <v>66.471335199999999</v>
      </c>
      <c r="J2528">
        <v>-89.844049499999997</v>
      </c>
      <c r="K2528" s="1" t="str">
        <f t="shared" si="247"/>
        <v>Till</v>
      </c>
      <c r="L2528" s="1" t="str">
        <f t="shared" si="250"/>
        <v>Grain Mount: 0.25 – 0.50 mm (carbon coated)</v>
      </c>
      <c r="M2528">
        <v>1</v>
      </c>
      <c r="AI2528">
        <v>35.094000000000001</v>
      </c>
      <c r="AJ2528">
        <v>30.297000000000001</v>
      </c>
      <c r="AK2528">
        <v>1E-3</v>
      </c>
      <c r="AL2528">
        <v>34.543999999999997</v>
      </c>
      <c r="AM2528">
        <v>1E-3</v>
      </c>
      <c r="AN2528">
        <v>1E-3</v>
      </c>
      <c r="AO2528">
        <v>1.4999999999999999E-2</v>
      </c>
      <c r="AP2528">
        <v>1E-3</v>
      </c>
    </row>
    <row r="2529" spans="1:42" x14ac:dyDescent="0.3">
      <c r="A2529" t="s">
        <v>9848</v>
      </c>
      <c r="B2529" t="s">
        <v>9849</v>
      </c>
      <c r="C2529" t="s">
        <v>9850</v>
      </c>
      <c r="D2529" s="1" t="str">
        <f t="shared" si="248"/>
        <v>21:1191</v>
      </c>
      <c r="E2529" s="1" t="str">
        <f t="shared" si="251"/>
        <v>21:0387</v>
      </c>
      <c r="F2529" t="s">
        <v>2837</v>
      </c>
      <c r="G2529" t="s">
        <v>9851</v>
      </c>
      <c r="I2529">
        <v>66.471335199999999</v>
      </c>
      <c r="J2529">
        <v>-89.844049499999997</v>
      </c>
      <c r="K2529" s="1" t="str">
        <f t="shared" si="247"/>
        <v>Till</v>
      </c>
      <c r="L2529" s="1" t="str">
        <f t="shared" si="250"/>
        <v>Grain Mount: 0.25 – 0.50 mm (carbon coated)</v>
      </c>
      <c r="M2529">
        <v>1</v>
      </c>
      <c r="AI2529">
        <v>34.941000000000003</v>
      </c>
      <c r="AJ2529">
        <v>30.050999999999998</v>
      </c>
      <c r="AK2529">
        <v>2E-3</v>
      </c>
      <c r="AL2529">
        <v>34.335999999999999</v>
      </c>
      <c r="AM2529">
        <v>1E-3</v>
      </c>
      <c r="AN2529">
        <v>1.4999999999999999E-2</v>
      </c>
      <c r="AO2529">
        <v>7.0000000000000001E-3</v>
      </c>
      <c r="AP2529">
        <v>6.0000000000000001E-3</v>
      </c>
    </row>
    <row r="2530" spans="1:42" x14ac:dyDescent="0.3">
      <c r="A2530" t="s">
        <v>9852</v>
      </c>
      <c r="B2530" t="s">
        <v>9853</v>
      </c>
      <c r="C2530" t="s">
        <v>9854</v>
      </c>
      <c r="D2530" s="1" t="str">
        <f t="shared" si="248"/>
        <v>21:1191</v>
      </c>
      <c r="E2530" s="1" t="str">
        <f t="shared" si="251"/>
        <v>21:0387</v>
      </c>
      <c r="F2530" t="s">
        <v>2837</v>
      </c>
      <c r="G2530" t="s">
        <v>9855</v>
      </c>
      <c r="I2530">
        <v>66.471335199999999</v>
      </c>
      <c r="J2530">
        <v>-89.844049499999997</v>
      </c>
      <c r="K2530" s="1" t="str">
        <f t="shared" si="247"/>
        <v>Till</v>
      </c>
      <c r="L2530" s="1" t="str">
        <f t="shared" si="250"/>
        <v>Grain Mount: 0.25 – 0.50 mm (carbon coated)</v>
      </c>
      <c r="M2530">
        <v>1</v>
      </c>
      <c r="AI2530">
        <v>34.981999999999999</v>
      </c>
      <c r="AJ2530">
        <v>30.227</v>
      </c>
      <c r="AK2530">
        <v>1E-3</v>
      </c>
      <c r="AL2530">
        <v>34.496000000000002</v>
      </c>
      <c r="AM2530">
        <v>1E-3</v>
      </c>
      <c r="AN2530">
        <v>1.7999999999999999E-2</v>
      </c>
      <c r="AO2530">
        <v>1.9E-2</v>
      </c>
      <c r="AP2530">
        <v>1E-3</v>
      </c>
    </row>
    <row r="2531" spans="1:42" x14ac:dyDescent="0.3">
      <c r="A2531" t="s">
        <v>9856</v>
      </c>
      <c r="B2531" t="s">
        <v>9857</v>
      </c>
      <c r="C2531" t="s">
        <v>9858</v>
      </c>
      <c r="D2531" s="1" t="str">
        <f t="shared" si="248"/>
        <v>21:1191</v>
      </c>
      <c r="E2531" s="1" t="str">
        <f t="shared" si="251"/>
        <v>21:0387</v>
      </c>
      <c r="F2531" t="s">
        <v>2837</v>
      </c>
      <c r="G2531" t="s">
        <v>9859</v>
      </c>
      <c r="I2531">
        <v>66.471335199999999</v>
      </c>
      <c r="J2531">
        <v>-89.844049499999997</v>
      </c>
      <c r="K2531" s="1" t="str">
        <f t="shared" si="247"/>
        <v>Till</v>
      </c>
      <c r="L2531" s="1" t="str">
        <f t="shared" si="250"/>
        <v>Grain Mount: 0.25 – 0.50 mm (carbon coated)</v>
      </c>
      <c r="M2531">
        <v>1</v>
      </c>
      <c r="AI2531">
        <v>34.914999999999999</v>
      </c>
      <c r="AJ2531">
        <v>30.183</v>
      </c>
      <c r="AK2531">
        <v>1E-3</v>
      </c>
      <c r="AL2531">
        <v>34.363999999999997</v>
      </c>
      <c r="AM2531">
        <v>1E-3</v>
      </c>
      <c r="AN2531">
        <v>1E-3</v>
      </c>
      <c r="AO2531">
        <v>2.1000000000000001E-2</v>
      </c>
      <c r="AP2531">
        <v>1E-3</v>
      </c>
    </row>
    <row r="2532" spans="1:42" x14ac:dyDescent="0.3">
      <c r="A2532" t="s">
        <v>9860</v>
      </c>
      <c r="B2532" t="s">
        <v>9861</v>
      </c>
      <c r="C2532" t="s">
        <v>9862</v>
      </c>
      <c r="D2532" s="1" t="str">
        <f t="shared" si="248"/>
        <v>21:1191</v>
      </c>
      <c r="E2532" s="1" t="str">
        <f t="shared" si="251"/>
        <v>21:0387</v>
      </c>
      <c r="F2532" t="s">
        <v>2837</v>
      </c>
      <c r="G2532" t="s">
        <v>9863</v>
      </c>
      <c r="I2532">
        <v>66.471335199999999</v>
      </c>
      <c r="J2532">
        <v>-89.844049499999997</v>
      </c>
      <c r="K2532" s="1" t="str">
        <f t="shared" si="247"/>
        <v>Till</v>
      </c>
      <c r="L2532" s="1" t="str">
        <f t="shared" si="250"/>
        <v>Grain Mount: 0.25 – 0.50 mm (carbon coated)</v>
      </c>
      <c r="M2532">
        <v>1</v>
      </c>
      <c r="AI2532">
        <v>35.127000000000002</v>
      </c>
      <c r="AJ2532">
        <v>30.28</v>
      </c>
      <c r="AK2532">
        <v>1E-3</v>
      </c>
      <c r="AL2532">
        <v>34.405999999999999</v>
      </c>
      <c r="AM2532">
        <v>1E-3</v>
      </c>
      <c r="AN2532">
        <v>2.4E-2</v>
      </c>
      <c r="AO2532">
        <v>2.5000000000000001E-2</v>
      </c>
      <c r="AP2532">
        <v>8.0000000000000002E-3</v>
      </c>
    </row>
    <row r="2533" spans="1:42" x14ac:dyDescent="0.3">
      <c r="A2533" t="s">
        <v>9864</v>
      </c>
      <c r="B2533" t="s">
        <v>9865</v>
      </c>
      <c r="C2533" t="s">
        <v>9866</v>
      </c>
      <c r="D2533" s="1" t="str">
        <f t="shared" si="248"/>
        <v>21:1191</v>
      </c>
      <c r="E2533" s="1" t="str">
        <f t="shared" si="251"/>
        <v>21:0387</v>
      </c>
      <c r="F2533" t="s">
        <v>2837</v>
      </c>
      <c r="G2533" t="s">
        <v>9867</v>
      </c>
      <c r="I2533">
        <v>66.471335199999999</v>
      </c>
      <c r="J2533">
        <v>-89.844049499999997</v>
      </c>
      <c r="K2533" s="1" t="str">
        <f t="shared" si="247"/>
        <v>Till</v>
      </c>
      <c r="L2533" s="1" t="str">
        <f t="shared" si="250"/>
        <v>Grain Mount: 0.25 – 0.50 mm (carbon coated)</v>
      </c>
      <c r="M2533">
        <v>1</v>
      </c>
      <c r="AI2533">
        <v>35.225000000000001</v>
      </c>
      <c r="AJ2533">
        <v>30.331</v>
      </c>
      <c r="AK2533">
        <v>1E-3</v>
      </c>
      <c r="AL2533">
        <v>34.36</v>
      </c>
      <c r="AM2533">
        <v>1E-3</v>
      </c>
      <c r="AN2533">
        <v>1E-3</v>
      </c>
      <c r="AO2533">
        <v>1.7999999999999999E-2</v>
      </c>
      <c r="AP2533">
        <v>1.2E-2</v>
      </c>
    </row>
    <row r="2534" spans="1:42" x14ac:dyDescent="0.3">
      <c r="A2534" t="s">
        <v>9868</v>
      </c>
      <c r="B2534" t="s">
        <v>9869</v>
      </c>
      <c r="C2534" t="s">
        <v>9870</v>
      </c>
      <c r="D2534" s="1" t="str">
        <f t="shared" si="248"/>
        <v>21:1191</v>
      </c>
      <c r="E2534" s="1" t="str">
        <f t="shared" si="251"/>
        <v>21:0387</v>
      </c>
      <c r="F2534" t="s">
        <v>2837</v>
      </c>
      <c r="G2534" t="s">
        <v>9871</v>
      </c>
      <c r="I2534">
        <v>66.471335199999999</v>
      </c>
      <c r="J2534">
        <v>-89.844049499999997</v>
      </c>
      <c r="K2534" s="1" t="str">
        <f t="shared" si="247"/>
        <v>Till</v>
      </c>
      <c r="L2534" s="1" t="str">
        <f t="shared" si="250"/>
        <v>Grain Mount: 0.25 – 0.50 mm (carbon coated)</v>
      </c>
      <c r="M2534">
        <v>1</v>
      </c>
      <c r="AI2534">
        <v>34.738</v>
      </c>
      <c r="AJ2534">
        <v>30.35</v>
      </c>
      <c r="AK2534">
        <v>2E-3</v>
      </c>
      <c r="AL2534">
        <v>34.465000000000003</v>
      </c>
      <c r="AM2534">
        <v>1E-3</v>
      </c>
      <c r="AN2534">
        <v>3.0000000000000001E-3</v>
      </c>
      <c r="AO2534">
        <v>2.1000000000000001E-2</v>
      </c>
      <c r="AP2534">
        <v>1.4E-2</v>
      </c>
    </row>
    <row r="2535" spans="1:42" x14ac:dyDescent="0.3">
      <c r="A2535" t="s">
        <v>9872</v>
      </c>
      <c r="B2535" t="s">
        <v>9873</v>
      </c>
      <c r="C2535" t="s">
        <v>9874</v>
      </c>
      <c r="D2535" s="1" t="str">
        <f t="shared" si="248"/>
        <v>21:1191</v>
      </c>
      <c r="E2535" s="1" t="str">
        <f t="shared" si="251"/>
        <v>21:0387</v>
      </c>
      <c r="F2535" t="s">
        <v>2837</v>
      </c>
      <c r="G2535" t="s">
        <v>9875</v>
      </c>
      <c r="I2535">
        <v>66.471335199999999</v>
      </c>
      <c r="J2535">
        <v>-89.844049499999997</v>
      </c>
      <c r="K2535" s="1" t="str">
        <f t="shared" ref="K2535:K2598" si="252">HYPERLINK("http://geochem.nrcan.gc.ca/cdogs/content/kwd/kwd020044_e.htm", "Till")</f>
        <v>Till</v>
      </c>
      <c r="L2535" s="1" t="str">
        <f t="shared" si="250"/>
        <v>Grain Mount: 0.25 – 0.50 mm (carbon coated)</v>
      </c>
      <c r="M2535">
        <v>1</v>
      </c>
      <c r="AI2535">
        <v>35.031999999999996</v>
      </c>
      <c r="AJ2535">
        <v>30.274999999999999</v>
      </c>
      <c r="AK2535">
        <v>1E-3</v>
      </c>
      <c r="AL2535">
        <v>34.298999999999999</v>
      </c>
      <c r="AM2535">
        <v>2E-3</v>
      </c>
      <c r="AN2535">
        <v>1.0999999999999999E-2</v>
      </c>
      <c r="AO2535">
        <v>2.3E-2</v>
      </c>
      <c r="AP2535">
        <v>3.0000000000000001E-3</v>
      </c>
    </row>
    <row r="2536" spans="1:42" x14ac:dyDescent="0.3">
      <c r="A2536" t="s">
        <v>9876</v>
      </c>
      <c r="B2536" t="s">
        <v>9877</v>
      </c>
      <c r="C2536" t="s">
        <v>9878</v>
      </c>
      <c r="D2536" s="1" t="str">
        <f t="shared" si="248"/>
        <v>21:1191</v>
      </c>
      <c r="E2536" s="1" t="str">
        <f t="shared" si="251"/>
        <v>21:0387</v>
      </c>
      <c r="F2536" t="s">
        <v>2837</v>
      </c>
      <c r="G2536" t="s">
        <v>9879</v>
      </c>
      <c r="I2536">
        <v>66.471335199999999</v>
      </c>
      <c r="J2536">
        <v>-89.844049499999997</v>
      </c>
      <c r="K2536" s="1" t="str">
        <f t="shared" si="252"/>
        <v>Till</v>
      </c>
      <c r="L2536" s="1" t="str">
        <f>HYPERLINK("http://geochem.nrcan.gc.ca/cdogs/content/kwd/kwd080108_e.htm", "Grain Mount: 0.50 – 1.00 mm (carbon coated)")</f>
        <v>Grain Mount: 0.50 – 1.00 mm (carbon coated)</v>
      </c>
      <c r="M2536">
        <v>1</v>
      </c>
      <c r="AI2536">
        <v>34.853000000000002</v>
      </c>
      <c r="AJ2536">
        <v>30.524999999999999</v>
      </c>
      <c r="AK2536">
        <v>1E-3</v>
      </c>
      <c r="AL2536">
        <v>34.26</v>
      </c>
      <c r="AM2536">
        <v>2E-3</v>
      </c>
      <c r="AN2536">
        <v>1.0999999999999999E-2</v>
      </c>
      <c r="AO2536">
        <v>2.4E-2</v>
      </c>
      <c r="AP2536">
        <v>1E-3</v>
      </c>
    </row>
    <row r="2537" spans="1:42" x14ac:dyDescent="0.3">
      <c r="A2537" t="s">
        <v>9880</v>
      </c>
      <c r="B2537" t="s">
        <v>9881</v>
      </c>
      <c r="C2537" t="s">
        <v>9882</v>
      </c>
      <c r="D2537" s="1" t="str">
        <f t="shared" si="248"/>
        <v>21:1191</v>
      </c>
      <c r="E2537" s="1" t="str">
        <f t="shared" si="251"/>
        <v>21:0387</v>
      </c>
      <c r="F2537" t="s">
        <v>2910</v>
      </c>
      <c r="G2537" t="s">
        <v>9883</v>
      </c>
      <c r="I2537">
        <v>66.5556524</v>
      </c>
      <c r="J2537">
        <v>-89.797962699999999</v>
      </c>
      <c r="K2537" s="1" t="str">
        <f t="shared" si="252"/>
        <v>Till</v>
      </c>
      <c r="L2537" s="1" t="str">
        <f>HYPERLINK("http://geochem.nrcan.gc.ca/cdogs/content/kwd/kwd080107_e.htm", "Grain Mount: 0.25 – 0.50 mm (carbon coated)")</f>
        <v>Grain Mount: 0.25 – 0.50 mm (carbon coated)</v>
      </c>
      <c r="M2537">
        <v>1</v>
      </c>
      <c r="AI2537">
        <v>35.375</v>
      </c>
      <c r="AJ2537">
        <v>30.202000000000002</v>
      </c>
      <c r="AK2537">
        <v>5.0000000000000001E-3</v>
      </c>
      <c r="AL2537">
        <v>34.097999999999999</v>
      </c>
      <c r="AM2537">
        <v>8.9999999999999993E-3</v>
      </c>
      <c r="AN2537">
        <v>5.0000000000000001E-3</v>
      </c>
      <c r="AO2537">
        <v>3.5000000000000003E-2</v>
      </c>
      <c r="AP2537">
        <v>1E-3</v>
      </c>
    </row>
    <row r="2538" spans="1:42" x14ac:dyDescent="0.3">
      <c r="A2538" t="s">
        <v>9884</v>
      </c>
      <c r="B2538" t="s">
        <v>9885</v>
      </c>
      <c r="C2538" t="s">
        <v>9886</v>
      </c>
      <c r="D2538" s="1" t="str">
        <f t="shared" si="248"/>
        <v>21:1191</v>
      </c>
      <c r="E2538" s="1" t="str">
        <f t="shared" si="251"/>
        <v>21:0387</v>
      </c>
      <c r="F2538" t="s">
        <v>2910</v>
      </c>
      <c r="G2538" t="s">
        <v>9887</v>
      </c>
      <c r="I2538">
        <v>66.5556524</v>
      </c>
      <c r="J2538">
        <v>-89.797962699999999</v>
      </c>
      <c r="K2538" s="1" t="str">
        <f t="shared" si="252"/>
        <v>Till</v>
      </c>
      <c r="L2538" s="1" t="str">
        <f>HYPERLINK("http://geochem.nrcan.gc.ca/cdogs/content/kwd/kwd080108_e.htm", "Grain Mount: 0.50 – 1.00 mm (carbon coated)")</f>
        <v>Grain Mount: 0.50 – 1.00 mm (carbon coated)</v>
      </c>
      <c r="M2538">
        <v>1</v>
      </c>
      <c r="AI2538">
        <v>35.143999999999998</v>
      </c>
      <c r="AJ2538">
        <v>30.734000000000002</v>
      </c>
      <c r="AK2538">
        <v>5.0000000000000001E-3</v>
      </c>
      <c r="AL2538">
        <v>34.173000000000002</v>
      </c>
      <c r="AM2538">
        <v>5.0000000000000001E-3</v>
      </c>
      <c r="AN2538">
        <v>1.7000000000000001E-2</v>
      </c>
      <c r="AO2538">
        <v>0.03</v>
      </c>
      <c r="AP2538">
        <v>3.0000000000000001E-3</v>
      </c>
    </row>
    <row r="2539" spans="1:42" x14ac:dyDescent="0.3">
      <c r="A2539" t="s">
        <v>9888</v>
      </c>
      <c r="B2539" t="s">
        <v>9889</v>
      </c>
      <c r="C2539" t="s">
        <v>9890</v>
      </c>
      <c r="D2539" s="1" t="str">
        <f t="shared" si="248"/>
        <v>21:1191</v>
      </c>
      <c r="E2539" s="1" t="str">
        <f t="shared" si="251"/>
        <v>21:0387</v>
      </c>
      <c r="F2539" t="s">
        <v>2923</v>
      </c>
      <c r="G2539" t="s">
        <v>9891</v>
      </c>
      <c r="I2539">
        <v>66.523933600000007</v>
      </c>
      <c r="J2539">
        <v>-89.523229700000002</v>
      </c>
      <c r="K2539" s="1" t="str">
        <f t="shared" si="252"/>
        <v>Till</v>
      </c>
      <c r="L2539" s="1" t="str">
        <f t="shared" ref="L2539:L2544" si="253">HYPERLINK("http://geochem.nrcan.gc.ca/cdogs/content/kwd/kwd080107_e.htm", "Grain Mount: 0.25 – 0.50 mm (carbon coated)")</f>
        <v>Grain Mount: 0.25 – 0.50 mm (carbon coated)</v>
      </c>
      <c r="M2539">
        <v>1</v>
      </c>
      <c r="AI2539">
        <v>35.014000000000003</v>
      </c>
      <c r="AJ2539">
        <v>30.436</v>
      </c>
      <c r="AK2539">
        <v>1E-3</v>
      </c>
      <c r="AL2539">
        <v>34.555</v>
      </c>
      <c r="AM2539">
        <v>1E-3</v>
      </c>
      <c r="AN2539">
        <v>8.0000000000000002E-3</v>
      </c>
      <c r="AO2539">
        <v>1E-3</v>
      </c>
      <c r="AP2539">
        <v>8.9999999999999993E-3</v>
      </c>
    </row>
    <row r="2540" spans="1:42" x14ac:dyDescent="0.3">
      <c r="A2540" t="s">
        <v>9892</v>
      </c>
      <c r="B2540" t="s">
        <v>9893</v>
      </c>
      <c r="C2540" t="s">
        <v>9894</v>
      </c>
      <c r="D2540" s="1" t="str">
        <f t="shared" si="248"/>
        <v>21:1191</v>
      </c>
      <c r="E2540" s="1" t="str">
        <f t="shared" si="251"/>
        <v>21:0387</v>
      </c>
      <c r="F2540" t="s">
        <v>2923</v>
      </c>
      <c r="G2540" t="s">
        <v>9895</v>
      </c>
      <c r="I2540">
        <v>66.523933600000007</v>
      </c>
      <c r="J2540">
        <v>-89.523229700000002</v>
      </c>
      <c r="K2540" s="1" t="str">
        <f t="shared" si="252"/>
        <v>Till</v>
      </c>
      <c r="L2540" s="1" t="str">
        <f t="shared" si="253"/>
        <v>Grain Mount: 0.25 – 0.50 mm (carbon coated)</v>
      </c>
      <c r="M2540">
        <v>1</v>
      </c>
      <c r="AI2540">
        <v>34.972000000000001</v>
      </c>
      <c r="AJ2540">
        <v>30.431000000000001</v>
      </c>
      <c r="AK2540">
        <v>1E-3</v>
      </c>
      <c r="AL2540">
        <v>34.374000000000002</v>
      </c>
      <c r="AM2540">
        <v>4.0000000000000001E-3</v>
      </c>
      <c r="AN2540">
        <v>7.0000000000000001E-3</v>
      </c>
      <c r="AO2540">
        <v>3.5000000000000003E-2</v>
      </c>
      <c r="AP2540">
        <v>6.0000000000000001E-3</v>
      </c>
    </row>
    <row r="2541" spans="1:42" x14ac:dyDescent="0.3">
      <c r="A2541" t="s">
        <v>9896</v>
      </c>
      <c r="B2541" t="s">
        <v>9897</v>
      </c>
      <c r="C2541" t="s">
        <v>9898</v>
      </c>
      <c r="D2541" s="1" t="str">
        <f t="shared" si="248"/>
        <v>21:1191</v>
      </c>
      <c r="E2541" s="1" t="str">
        <f t="shared" si="251"/>
        <v>21:0387</v>
      </c>
      <c r="F2541" t="s">
        <v>2923</v>
      </c>
      <c r="G2541" t="s">
        <v>9899</v>
      </c>
      <c r="I2541">
        <v>66.523933600000007</v>
      </c>
      <c r="J2541">
        <v>-89.523229700000002</v>
      </c>
      <c r="K2541" s="1" t="str">
        <f t="shared" si="252"/>
        <v>Till</v>
      </c>
      <c r="L2541" s="1" t="str">
        <f t="shared" si="253"/>
        <v>Grain Mount: 0.25 – 0.50 mm (carbon coated)</v>
      </c>
      <c r="M2541">
        <v>1</v>
      </c>
      <c r="AI2541">
        <v>35.223999999999997</v>
      </c>
      <c r="AJ2541">
        <v>30.506</v>
      </c>
      <c r="AK2541">
        <v>2E-3</v>
      </c>
      <c r="AL2541">
        <v>34.706000000000003</v>
      </c>
      <c r="AM2541">
        <v>4.0000000000000001E-3</v>
      </c>
      <c r="AN2541">
        <v>1.2E-2</v>
      </c>
      <c r="AO2541">
        <v>1E-3</v>
      </c>
      <c r="AP2541">
        <v>6.0000000000000001E-3</v>
      </c>
    </row>
    <row r="2542" spans="1:42" x14ac:dyDescent="0.3">
      <c r="A2542" t="s">
        <v>9900</v>
      </c>
      <c r="B2542" t="s">
        <v>9901</v>
      </c>
      <c r="C2542" t="s">
        <v>9902</v>
      </c>
      <c r="D2542" s="1" t="str">
        <f t="shared" si="248"/>
        <v>21:1191</v>
      </c>
      <c r="E2542" s="1" t="str">
        <f t="shared" si="251"/>
        <v>21:0387</v>
      </c>
      <c r="F2542" t="s">
        <v>2923</v>
      </c>
      <c r="G2542" t="s">
        <v>9903</v>
      </c>
      <c r="I2542">
        <v>66.523933600000007</v>
      </c>
      <c r="J2542">
        <v>-89.523229700000002</v>
      </c>
      <c r="K2542" s="1" t="str">
        <f t="shared" si="252"/>
        <v>Till</v>
      </c>
      <c r="L2542" s="1" t="str">
        <f t="shared" si="253"/>
        <v>Grain Mount: 0.25 – 0.50 mm (carbon coated)</v>
      </c>
      <c r="M2542">
        <v>1</v>
      </c>
      <c r="AI2542">
        <v>35.095999999999997</v>
      </c>
      <c r="AJ2542">
        <v>30.193999999999999</v>
      </c>
      <c r="AK2542">
        <v>0.01</v>
      </c>
      <c r="AL2542">
        <v>34.481999999999999</v>
      </c>
      <c r="AM2542">
        <v>1E-3</v>
      </c>
      <c r="AN2542">
        <v>3.0000000000000001E-3</v>
      </c>
      <c r="AO2542">
        <v>3.5999999999999997E-2</v>
      </c>
      <c r="AP2542">
        <v>5.0000000000000001E-3</v>
      </c>
    </row>
    <row r="2543" spans="1:42" x14ac:dyDescent="0.3">
      <c r="A2543" t="s">
        <v>9904</v>
      </c>
      <c r="B2543" t="s">
        <v>9905</v>
      </c>
      <c r="C2543" t="s">
        <v>9906</v>
      </c>
      <c r="D2543" s="1" t="str">
        <f t="shared" si="248"/>
        <v>21:1191</v>
      </c>
      <c r="E2543" s="1" t="str">
        <f t="shared" si="251"/>
        <v>21:0387</v>
      </c>
      <c r="F2543" t="s">
        <v>2923</v>
      </c>
      <c r="G2543" t="s">
        <v>9907</v>
      </c>
      <c r="I2543">
        <v>66.523933600000007</v>
      </c>
      <c r="J2543">
        <v>-89.523229700000002</v>
      </c>
      <c r="K2543" s="1" t="str">
        <f t="shared" si="252"/>
        <v>Till</v>
      </c>
      <c r="L2543" s="1" t="str">
        <f t="shared" si="253"/>
        <v>Grain Mount: 0.25 – 0.50 mm (carbon coated)</v>
      </c>
      <c r="M2543">
        <v>1</v>
      </c>
      <c r="AI2543">
        <v>34.942999999999998</v>
      </c>
      <c r="AJ2543">
        <v>30.167000000000002</v>
      </c>
      <c r="AK2543">
        <v>1E-3</v>
      </c>
      <c r="AL2543">
        <v>34.31</v>
      </c>
      <c r="AM2543">
        <v>1E-3</v>
      </c>
      <c r="AN2543">
        <v>1.4E-2</v>
      </c>
      <c r="AO2543">
        <v>1E-3</v>
      </c>
      <c r="AP2543">
        <v>1E-3</v>
      </c>
    </row>
    <row r="2544" spans="1:42" x14ac:dyDescent="0.3">
      <c r="A2544" t="s">
        <v>9908</v>
      </c>
      <c r="B2544" t="s">
        <v>9909</v>
      </c>
      <c r="C2544" t="s">
        <v>9910</v>
      </c>
      <c r="D2544" s="1" t="str">
        <f t="shared" si="248"/>
        <v>21:1191</v>
      </c>
      <c r="E2544" s="1" t="str">
        <f t="shared" si="251"/>
        <v>21:0387</v>
      </c>
      <c r="F2544" t="s">
        <v>2923</v>
      </c>
      <c r="G2544" t="s">
        <v>9911</v>
      </c>
      <c r="I2544">
        <v>66.523933600000007</v>
      </c>
      <c r="J2544">
        <v>-89.523229700000002</v>
      </c>
      <c r="K2544" s="1" t="str">
        <f t="shared" si="252"/>
        <v>Till</v>
      </c>
      <c r="L2544" s="1" t="str">
        <f t="shared" si="253"/>
        <v>Grain Mount: 0.25 – 0.50 mm (carbon coated)</v>
      </c>
      <c r="M2544">
        <v>1</v>
      </c>
      <c r="AI2544">
        <v>34.963000000000001</v>
      </c>
      <c r="AJ2544">
        <v>30.012</v>
      </c>
      <c r="AK2544">
        <v>1E-3</v>
      </c>
      <c r="AL2544">
        <v>34.445999999999998</v>
      </c>
      <c r="AM2544">
        <v>1E-3</v>
      </c>
      <c r="AN2544">
        <v>1.0999999999999999E-2</v>
      </c>
      <c r="AO2544">
        <v>2.1999999999999999E-2</v>
      </c>
      <c r="AP2544">
        <v>4.0000000000000001E-3</v>
      </c>
    </row>
    <row r="2545" spans="1:42" x14ac:dyDescent="0.3">
      <c r="A2545" t="s">
        <v>9912</v>
      </c>
      <c r="B2545" t="s">
        <v>9913</v>
      </c>
      <c r="C2545" t="s">
        <v>9914</v>
      </c>
      <c r="D2545" s="1" t="str">
        <f t="shared" si="248"/>
        <v>21:1191</v>
      </c>
      <c r="E2545" s="1" t="str">
        <f t="shared" si="251"/>
        <v>21:0387</v>
      </c>
      <c r="F2545" t="s">
        <v>2923</v>
      </c>
      <c r="G2545" t="s">
        <v>9915</v>
      </c>
      <c r="I2545">
        <v>66.523933600000007</v>
      </c>
      <c r="J2545">
        <v>-89.523229700000002</v>
      </c>
      <c r="K2545" s="1" t="str">
        <f t="shared" si="252"/>
        <v>Till</v>
      </c>
      <c r="L2545" s="1" t="str">
        <f>HYPERLINK("http://geochem.nrcan.gc.ca/cdogs/content/kwd/kwd080108_e.htm", "Grain Mount: 0.50 – 1.00 mm (carbon coated)")</f>
        <v>Grain Mount: 0.50 – 1.00 mm (carbon coated)</v>
      </c>
      <c r="M2545">
        <v>1</v>
      </c>
      <c r="AI2545">
        <v>35.191000000000003</v>
      </c>
      <c r="AJ2545">
        <v>30.643000000000001</v>
      </c>
      <c r="AK2545">
        <v>5.0000000000000001E-3</v>
      </c>
      <c r="AL2545">
        <v>34.222000000000001</v>
      </c>
      <c r="AM2545">
        <v>1.2999999999999999E-2</v>
      </c>
      <c r="AN2545">
        <v>1E-3</v>
      </c>
      <c r="AO2545">
        <v>1.2999999999999999E-2</v>
      </c>
      <c r="AP2545">
        <v>7.0000000000000001E-3</v>
      </c>
    </row>
    <row r="2546" spans="1:42" x14ac:dyDescent="0.3">
      <c r="A2546" t="s">
        <v>9916</v>
      </c>
      <c r="B2546" t="s">
        <v>9917</v>
      </c>
      <c r="C2546" t="s">
        <v>9918</v>
      </c>
      <c r="D2546" s="1" t="str">
        <f t="shared" si="248"/>
        <v>21:1191</v>
      </c>
      <c r="E2546" s="1" t="str">
        <f t="shared" si="251"/>
        <v>21:0387</v>
      </c>
      <c r="F2546" t="s">
        <v>2932</v>
      </c>
      <c r="G2546" t="s">
        <v>9919</v>
      </c>
      <c r="I2546">
        <v>66.392247999999995</v>
      </c>
      <c r="J2546">
        <v>-89.599254299999998</v>
      </c>
      <c r="K2546" s="1" t="str">
        <f t="shared" si="252"/>
        <v>Till</v>
      </c>
      <c r="L2546" s="1" t="str">
        <f t="shared" ref="L2546:L2576" si="254">HYPERLINK("http://geochem.nrcan.gc.ca/cdogs/content/kwd/kwd080107_e.htm", "Grain Mount: 0.25 – 0.50 mm (carbon coated)")</f>
        <v>Grain Mount: 0.25 – 0.50 mm (carbon coated)</v>
      </c>
      <c r="M2546">
        <v>1</v>
      </c>
      <c r="AI2546">
        <v>35.017000000000003</v>
      </c>
      <c r="AJ2546">
        <v>30.050999999999998</v>
      </c>
      <c r="AK2546">
        <v>5.0000000000000001E-3</v>
      </c>
      <c r="AL2546">
        <v>34.213999999999999</v>
      </c>
      <c r="AM2546">
        <v>1E-3</v>
      </c>
      <c r="AN2546">
        <v>0.01</v>
      </c>
      <c r="AO2546">
        <v>8.0000000000000002E-3</v>
      </c>
      <c r="AP2546">
        <v>3.0000000000000001E-3</v>
      </c>
    </row>
    <row r="2547" spans="1:42" x14ac:dyDescent="0.3">
      <c r="A2547" t="s">
        <v>9920</v>
      </c>
      <c r="B2547" t="s">
        <v>9921</v>
      </c>
      <c r="C2547" t="s">
        <v>9922</v>
      </c>
      <c r="D2547" s="1" t="str">
        <f t="shared" ref="D2547:D2610" si="255">HYPERLINK("http://geochem.nrcan.gc.ca/cdogs/content/bdl/bdl211191_e.htm", "21:1191")</f>
        <v>21:1191</v>
      </c>
      <c r="E2547" s="1" t="str">
        <f t="shared" si="251"/>
        <v>21:0387</v>
      </c>
      <c r="F2547" t="s">
        <v>2941</v>
      </c>
      <c r="G2547" t="s">
        <v>9923</v>
      </c>
      <c r="I2547">
        <v>65.574546699999999</v>
      </c>
      <c r="J2547">
        <v>-87.966058899999993</v>
      </c>
      <c r="K2547" s="1" t="str">
        <f t="shared" si="252"/>
        <v>Till</v>
      </c>
      <c r="L2547" s="1" t="str">
        <f t="shared" si="254"/>
        <v>Grain Mount: 0.25 – 0.50 mm (carbon coated)</v>
      </c>
      <c r="M2547">
        <v>1</v>
      </c>
      <c r="AI2547">
        <v>35.225999999999999</v>
      </c>
      <c r="AJ2547">
        <v>30.195</v>
      </c>
      <c r="AK2547">
        <v>1E-3</v>
      </c>
      <c r="AL2547">
        <v>34.356999999999999</v>
      </c>
      <c r="AM2547">
        <v>1E-3</v>
      </c>
      <c r="AN2547">
        <v>8.0000000000000002E-3</v>
      </c>
      <c r="AO2547">
        <v>3.4000000000000002E-2</v>
      </c>
      <c r="AP2547">
        <v>1E-3</v>
      </c>
    </row>
    <row r="2548" spans="1:42" x14ac:dyDescent="0.3">
      <c r="A2548" t="s">
        <v>9924</v>
      </c>
      <c r="B2548" t="s">
        <v>9925</v>
      </c>
      <c r="C2548" t="s">
        <v>9926</v>
      </c>
      <c r="D2548" s="1" t="str">
        <f t="shared" si="255"/>
        <v>21:1191</v>
      </c>
      <c r="E2548" s="1" t="str">
        <f t="shared" si="251"/>
        <v>21:0387</v>
      </c>
      <c r="F2548" t="s">
        <v>3002</v>
      </c>
      <c r="G2548" t="s">
        <v>9927</v>
      </c>
      <c r="I2548">
        <v>66.092797899999994</v>
      </c>
      <c r="J2548">
        <v>-89.729335000000006</v>
      </c>
      <c r="K2548" s="1" t="str">
        <f t="shared" si="252"/>
        <v>Till</v>
      </c>
      <c r="L2548" s="1" t="str">
        <f t="shared" si="254"/>
        <v>Grain Mount: 0.25 – 0.50 mm (carbon coated)</v>
      </c>
      <c r="M2548">
        <v>1</v>
      </c>
      <c r="AI2548">
        <v>35.021000000000001</v>
      </c>
      <c r="AJ2548">
        <v>30.242000000000001</v>
      </c>
      <c r="AK2548">
        <v>6.0000000000000001E-3</v>
      </c>
      <c r="AL2548">
        <v>34.573</v>
      </c>
      <c r="AM2548">
        <v>5.0000000000000001E-3</v>
      </c>
      <c r="AN2548">
        <v>1E-3</v>
      </c>
      <c r="AO2548">
        <v>3.7999999999999999E-2</v>
      </c>
      <c r="AP2548">
        <v>1E-3</v>
      </c>
    </row>
    <row r="2549" spans="1:42" x14ac:dyDescent="0.3">
      <c r="A2549" t="s">
        <v>9928</v>
      </c>
      <c r="B2549" t="s">
        <v>9929</v>
      </c>
      <c r="C2549" t="s">
        <v>9930</v>
      </c>
      <c r="D2549" s="1" t="str">
        <f t="shared" si="255"/>
        <v>21:1191</v>
      </c>
      <c r="E2549" s="1" t="str">
        <f t="shared" si="251"/>
        <v>21:0387</v>
      </c>
      <c r="F2549" t="s">
        <v>3002</v>
      </c>
      <c r="G2549" t="s">
        <v>9931</v>
      </c>
      <c r="I2549">
        <v>66.092797899999994</v>
      </c>
      <c r="J2549">
        <v>-89.729335000000006</v>
      </c>
      <c r="K2549" s="1" t="str">
        <f t="shared" si="252"/>
        <v>Till</v>
      </c>
      <c r="L2549" s="1" t="str">
        <f t="shared" si="254"/>
        <v>Grain Mount: 0.25 – 0.50 mm (carbon coated)</v>
      </c>
      <c r="M2549">
        <v>1</v>
      </c>
      <c r="AI2549">
        <v>34.875</v>
      </c>
      <c r="AJ2549">
        <v>30.186</v>
      </c>
      <c r="AK2549">
        <v>1E-3</v>
      </c>
      <c r="AL2549">
        <v>34.447000000000003</v>
      </c>
      <c r="AM2549">
        <v>1.2999999999999999E-2</v>
      </c>
      <c r="AN2549">
        <v>1E-3</v>
      </c>
      <c r="AO2549">
        <v>1.2E-2</v>
      </c>
      <c r="AP2549">
        <v>4.0000000000000001E-3</v>
      </c>
    </row>
    <row r="2550" spans="1:42" x14ac:dyDescent="0.3">
      <c r="A2550" t="s">
        <v>9932</v>
      </c>
      <c r="B2550" t="s">
        <v>9933</v>
      </c>
      <c r="C2550" t="s">
        <v>9934</v>
      </c>
      <c r="D2550" s="1" t="str">
        <f t="shared" si="255"/>
        <v>21:1191</v>
      </c>
      <c r="E2550" s="1" t="str">
        <f t="shared" si="251"/>
        <v>21:0387</v>
      </c>
      <c r="F2550" t="s">
        <v>3002</v>
      </c>
      <c r="G2550" t="s">
        <v>9935</v>
      </c>
      <c r="I2550">
        <v>66.092797899999994</v>
      </c>
      <c r="J2550">
        <v>-89.729335000000006</v>
      </c>
      <c r="K2550" s="1" t="str">
        <f t="shared" si="252"/>
        <v>Till</v>
      </c>
      <c r="L2550" s="1" t="str">
        <f t="shared" si="254"/>
        <v>Grain Mount: 0.25 – 0.50 mm (carbon coated)</v>
      </c>
      <c r="M2550">
        <v>1</v>
      </c>
      <c r="AI2550">
        <v>35.119</v>
      </c>
      <c r="AJ2550">
        <v>30.077000000000002</v>
      </c>
      <c r="AK2550">
        <v>1.2999999999999999E-2</v>
      </c>
      <c r="AL2550">
        <v>34.540999999999997</v>
      </c>
      <c r="AM2550">
        <v>1E-3</v>
      </c>
      <c r="AN2550">
        <v>1E-3</v>
      </c>
      <c r="AO2550">
        <v>2.9000000000000001E-2</v>
      </c>
      <c r="AP2550">
        <v>1E-3</v>
      </c>
    </row>
    <row r="2551" spans="1:42" x14ac:dyDescent="0.3">
      <c r="A2551" t="s">
        <v>9936</v>
      </c>
      <c r="B2551" t="s">
        <v>9937</v>
      </c>
      <c r="C2551" t="s">
        <v>9938</v>
      </c>
      <c r="D2551" s="1" t="str">
        <f t="shared" si="255"/>
        <v>21:1191</v>
      </c>
      <c r="E2551" s="1" t="str">
        <f t="shared" si="251"/>
        <v>21:0387</v>
      </c>
      <c r="F2551" t="s">
        <v>3002</v>
      </c>
      <c r="G2551" t="s">
        <v>9939</v>
      </c>
      <c r="I2551">
        <v>66.092797899999994</v>
      </c>
      <c r="J2551">
        <v>-89.729335000000006</v>
      </c>
      <c r="K2551" s="1" t="str">
        <f t="shared" si="252"/>
        <v>Till</v>
      </c>
      <c r="L2551" s="1" t="str">
        <f t="shared" si="254"/>
        <v>Grain Mount: 0.25 – 0.50 mm (carbon coated)</v>
      </c>
      <c r="M2551">
        <v>1</v>
      </c>
      <c r="AI2551">
        <v>35.198</v>
      </c>
      <c r="AJ2551">
        <v>30.414000000000001</v>
      </c>
      <c r="AK2551">
        <v>1.2E-2</v>
      </c>
      <c r="AL2551">
        <v>34.661999999999999</v>
      </c>
      <c r="AM2551">
        <v>2.8000000000000001E-2</v>
      </c>
      <c r="AN2551">
        <v>7.0000000000000001E-3</v>
      </c>
      <c r="AO2551">
        <v>1.0999999999999999E-2</v>
      </c>
      <c r="AP2551">
        <v>3.0000000000000001E-3</v>
      </c>
    </row>
    <row r="2552" spans="1:42" x14ac:dyDescent="0.3">
      <c r="A2552" t="s">
        <v>9940</v>
      </c>
      <c r="B2552" t="s">
        <v>9941</v>
      </c>
      <c r="C2552" t="s">
        <v>9942</v>
      </c>
      <c r="D2552" s="1" t="str">
        <f t="shared" si="255"/>
        <v>21:1191</v>
      </c>
      <c r="E2552" s="1" t="str">
        <f t="shared" si="251"/>
        <v>21:0387</v>
      </c>
      <c r="F2552" t="s">
        <v>3002</v>
      </c>
      <c r="G2552" t="s">
        <v>9943</v>
      </c>
      <c r="I2552">
        <v>66.092797899999994</v>
      </c>
      <c r="J2552">
        <v>-89.729335000000006</v>
      </c>
      <c r="K2552" s="1" t="str">
        <f t="shared" si="252"/>
        <v>Till</v>
      </c>
      <c r="L2552" s="1" t="str">
        <f t="shared" si="254"/>
        <v>Grain Mount: 0.25 – 0.50 mm (carbon coated)</v>
      </c>
      <c r="M2552">
        <v>1</v>
      </c>
      <c r="AI2552">
        <v>34.9</v>
      </c>
      <c r="AJ2552">
        <v>30.282</v>
      </c>
      <c r="AK2552">
        <v>1E-3</v>
      </c>
      <c r="AL2552">
        <v>34.087000000000003</v>
      </c>
      <c r="AM2552">
        <v>0.72699999999999998</v>
      </c>
      <c r="AN2552">
        <v>8.0000000000000002E-3</v>
      </c>
      <c r="AO2552">
        <v>4.8000000000000001E-2</v>
      </c>
      <c r="AP2552">
        <v>4.0000000000000001E-3</v>
      </c>
    </row>
    <row r="2553" spans="1:42" x14ac:dyDescent="0.3">
      <c r="A2553" t="s">
        <v>9944</v>
      </c>
      <c r="B2553" t="s">
        <v>9945</v>
      </c>
      <c r="C2553" t="s">
        <v>9946</v>
      </c>
      <c r="D2553" s="1" t="str">
        <f t="shared" si="255"/>
        <v>21:1191</v>
      </c>
      <c r="E2553" s="1" t="str">
        <f t="shared" si="251"/>
        <v>21:0387</v>
      </c>
      <c r="F2553" t="s">
        <v>3690</v>
      </c>
      <c r="G2553" t="s">
        <v>9947</v>
      </c>
      <c r="I2553">
        <v>66.182464800000005</v>
      </c>
      <c r="J2553">
        <v>-89.931782900000002</v>
      </c>
      <c r="K2553" s="1" t="str">
        <f t="shared" si="252"/>
        <v>Till</v>
      </c>
      <c r="L2553" s="1" t="str">
        <f t="shared" si="254"/>
        <v>Grain Mount: 0.25 – 0.50 mm (carbon coated)</v>
      </c>
      <c r="M2553">
        <v>1</v>
      </c>
      <c r="AI2553">
        <v>35.155999999999999</v>
      </c>
      <c r="AJ2553">
        <v>30.402000000000001</v>
      </c>
      <c r="AK2553">
        <v>1E-3</v>
      </c>
      <c r="AL2553">
        <v>34.412999999999997</v>
      </c>
      <c r="AM2553">
        <v>0.01</v>
      </c>
      <c r="AN2553">
        <v>1E-3</v>
      </c>
      <c r="AO2553">
        <v>1E-3</v>
      </c>
      <c r="AP2553">
        <v>1E-3</v>
      </c>
    </row>
    <row r="2554" spans="1:42" x14ac:dyDescent="0.3">
      <c r="A2554" t="s">
        <v>9948</v>
      </c>
      <c r="B2554" t="s">
        <v>9949</v>
      </c>
      <c r="C2554" t="s">
        <v>9950</v>
      </c>
      <c r="D2554" s="1" t="str">
        <f t="shared" si="255"/>
        <v>21:1191</v>
      </c>
      <c r="E2554" s="1" t="str">
        <f t="shared" si="251"/>
        <v>21:0387</v>
      </c>
      <c r="F2554" t="s">
        <v>3690</v>
      </c>
      <c r="G2554" t="s">
        <v>9951</v>
      </c>
      <c r="I2554">
        <v>66.182464800000005</v>
      </c>
      <c r="J2554">
        <v>-89.931782900000002</v>
      </c>
      <c r="K2554" s="1" t="str">
        <f t="shared" si="252"/>
        <v>Till</v>
      </c>
      <c r="L2554" s="1" t="str">
        <f t="shared" si="254"/>
        <v>Grain Mount: 0.25 – 0.50 mm (carbon coated)</v>
      </c>
      <c r="M2554">
        <v>1</v>
      </c>
      <c r="AI2554">
        <v>34.966999999999999</v>
      </c>
      <c r="AJ2554">
        <v>30.161000000000001</v>
      </c>
      <c r="AK2554">
        <v>2E-3</v>
      </c>
      <c r="AL2554">
        <v>34.42</v>
      </c>
      <c r="AM2554">
        <v>6.0000000000000001E-3</v>
      </c>
      <c r="AN2554">
        <v>5.0000000000000001E-3</v>
      </c>
      <c r="AO2554">
        <v>1E-3</v>
      </c>
      <c r="AP2554">
        <v>1E-3</v>
      </c>
    </row>
    <row r="2555" spans="1:42" x14ac:dyDescent="0.3">
      <c r="A2555" t="s">
        <v>9952</v>
      </c>
      <c r="B2555" t="s">
        <v>9953</v>
      </c>
      <c r="C2555" t="s">
        <v>9954</v>
      </c>
      <c r="D2555" s="1" t="str">
        <f t="shared" si="255"/>
        <v>21:1191</v>
      </c>
      <c r="E2555" s="1" t="str">
        <f t="shared" si="251"/>
        <v>21:0387</v>
      </c>
      <c r="F2555" t="s">
        <v>3690</v>
      </c>
      <c r="G2555" t="s">
        <v>9955</v>
      </c>
      <c r="I2555">
        <v>66.182464800000005</v>
      </c>
      <c r="J2555">
        <v>-89.931782900000002</v>
      </c>
      <c r="K2555" s="1" t="str">
        <f t="shared" si="252"/>
        <v>Till</v>
      </c>
      <c r="L2555" s="1" t="str">
        <f t="shared" si="254"/>
        <v>Grain Mount: 0.25 – 0.50 mm (carbon coated)</v>
      </c>
      <c r="M2555">
        <v>1</v>
      </c>
      <c r="AI2555">
        <v>34.866</v>
      </c>
      <c r="AJ2555">
        <v>30.265999999999998</v>
      </c>
      <c r="AK2555">
        <v>1E-3</v>
      </c>
      <c r="AL2555">
        <v>34.533999999999999</v>
      </c>
      <c r="AM2555">
        <v>1E-3</v>
      </c>
      <c r="AN2555">
        <v>6.5000000000000002E-2</v>
      </c>
      <c r="AO2555">
        <v>1E-3</v>
      </c>
      <c r="AP2555">
        <v>1E-3</v>
      </c>
    </row>
    <row r="2556" spans="1:42" x14ac:dyDescent="0.3">
      <c r="A2556" t="s">
        <v>9956</v>
      </c>
      <c r="B2556" t="s">
        <v>9957</v>
      </c>
      <c r="C2556" t="s">
        <v>9958</v>
      </c>
      <c r="D2556" s="1" t="str">
        <f t="shared" si="255"/>
        <v>21:1191</v>
      </c>
      <c r="E2556" s="1" t="str">
        <f t="shared" si="251"/>
        <v>21:0387</v>
      </c>
      <c r="F2556" t="s">
        <v>3690</v>
      </c>
      <c r="G2556" t="s">
        <v>9959</v>
      </c>
      <c r="I2556">
        <v>66.182464800000005</v>
      </c>
      <c r="J2556">
        <v>-89.931782900000002</v>
      </c>
      <c r="K2556" s="1" t="str">
        <f t="shared" si="252"/>
        <v>Till</v>
      </c>
      <c r="L2556" s="1" t="str">
        <f t="shared" si="254"/>
        <v>Grain Mount: 0.25 – 0.50 mm (carbon coated)</v>
      </c>
      <c r="M2556">
        <v>1</v>
      </c>
      <c r="AI2556">
        <v>34.927</v>
      </c>
      <c r="AJ2556">
        <v>30.335999999999999</v>
      </c>
      <c r="AK2556">
        <v>1E-3</v>
      </c>
      <c r="AL2556">
        <v>34.353999999999999</v>
      </c>
      <c r="AM2556">
        <v>1E-3</v>
      </c>
      <c r="AN2556">
        <v>9.2999999999999999E-2</v>
      </c>
      <c r="AO2556">
        <v>2.1000000000000001E-2</v>
      </c>
      <c r="AP2556">
        <v>1E-3</v>
      </c>
    </row>
    <row r="2557" spans="1:42" x14ac:dyDescent="0.3">
      <c r="A2557" t="s">
        <v>9960</v>
      </c>
      <c r="B2557" t="s">
        <v>9961</v>
      </c>
      <c r="C2557" t="s">
        <v>9962</v>
      </c>
      <c r="D2557" s="1" t="str">
        <f t="shared" si="255"/>
        <v>21:1191</v>
      </c>
      <c r="E2557" s="1" t="str">
        <f t="shared" si="251"/>
        <v>21:0387</v>
      </c>
      <c r="F2557" t="s">
        <v>3690</v>
      </c>
      <c r="G2557" t="s">
        <v>9963</v>
      </c>
      <c r="I2557">
        <v>66.182464800000005</v>
      </c>
      <c r="J2557">
        <v>-89.931782900000002</v>
      </c>
      <c r="K2557" s="1" t="str">
        <f t="shared" si="252"/>
        <v>Till</v>
      </c>
      <c r="L2557" s="1" t="str">
        <f t="shared" si="254"/>
        <v>Grain Mount: 0.25 – 0.50 mm (carbon coated)</v>
      </c>
      <c r="M2557">
        <v>1</v>
      </c>
      <c r="AI2557">
        <v>34.981999999999999</v>
      </c>
      <c r="AJ2557">
        <v>30.506</v>
      </c>
      <c r="AK2557">
        <v>5.0000000000000001E-3</v>
      </c>
      <c r="AL2557">
        <v>34.432000000000002</v>
      </c>
      <c r="AM2557">
        <v>1.9E-2</v>
      </c>
      <c r="AN2557">
        <v>0.01</v>
      </c>
      <c r="AO2557">
        <v>4.3999999999999997E-2</v>
      </c>
      <c r="AP2557">
        <v>1E-3</v>
      </c>
    </row>
    <row r="2558" spans="1:42" x14ac:dyDescent="0.3">
      <c r="A2558" t="s">
        <v>9964</v>
      </c>
      <c r="B2558" t="s">
        <v>9965</v>
      </c>
      <c r="C2558" t="s">
        <v>9966</v>
      </c>
      <c r="D2558" s="1" t="str">
        <f t="shared" si="255"/>
        <v>21:1191</v>
      </c>
      <c r="E2558" s="1" t="str">
        <f t="shared" si="251"/>
        <v>21:0387</v>
      </c>
      <c r="F2558" t="s">
        <v>3690</v>
      </c>
      <c r="G2558" t="s">
        <v>9967</v>
      </c>
      <c r="I2558">
        <v>66.182464800000005</v>
      </c>
      <c r="J2558">
        <v>-89.931782900000002</v>
      </c>
      <c r="K2558" s="1" t="str">
        <f t="shared" si="252"/>
        <v>Till</v>
      </c>
      <c r="L2558" s="1" t="str">
        <f t="shared" si="254"/>
        <v>Grain Mount: 0.25 – 0.50 mm (carbon coated)</v>
      </c>
      <c r="M2558">
        <v>1</v>
      </c>
      <c r="AI2558">
        <v>34.847999999999999</v>
      </c>
      <c r="AJ2558">
        <v>30.614999999999998</v>
      </c>
      <c r="AK2558">
        <v>3.0000000000000001E-3</v>
      </c>
      <c r="AL2558">
        <v>34.404000000000003</v>
      </c>
      <c r="AM2558">
        <v>1E-3</v>
      </c>
      <c r="AN2558">
        <v>4.0000000000000001E-3</v>
      </c>
      <c r="AO2558">
        <v>5.7000000000000002E-2</v>
      </c>
      <c r="AP2558">
        <v>7.0000000000000001E-3</v>
      </c>
    </row>
    <row r="2559" spans="1:42" x14ac:dyDescent="0.3">
      <c r="A2559" t="s">
        <v>9968</v>
      </c>
      <c r="B2559" t="s">
        <v>9969</v>
      </c>
      <c r="C2559" t="s">
        <v>9970</v>
      </c>
      <c r="D2559" s="1" t="str">
        <f t="shared" si="255"/>
        <v>21:1191</v>
      </c>
      <c r="E2559" s="1" t="str">
        <f t="shared" si="251"/>
        <v>21:0387</v>
      </c>
      <c r="F2559" t="s">
        <v>3690</v>
      </c>
      <c r="G2559" t="s">
        <v>9971</v>
      </c>
      <c r="I2559">
        <v>66.182464800000005</v>
      </c>
      <c r="J2559">
        <v>-89.931782900000002</v>
      </c>
      <c r="K2559" s="1" t="str">
        <f t="shared" si="252"/>
        <v>Till</v>
      </c>
      <c r="L2559" s="1" t="str">
        <f t="shared" si="254"/>
        <v>Grain Mount: 0.25 – 0.50 mm (carbon coated)</v>
      </c>
      <c r="M2559">
        <v>1</v>
      </c>
      <c r="AI2559">
        <v>35.049999999999997</v>
      </c>
      <c r="AJ2559">
        <v>30.37</v>
      </c>
      <c r="AK2559">
        <v>3.0000000000000001E-3</v>
      </c>
      <c r="AL2559">
        <v>34.488999999999997</v>
      </c>
      <c r="AM2559">
        <v>1E-3</v>
      </c>
      <c r="AN2559">
        <v>2.5000000000000001E-2</v>
      </c>
      <c r="AO2559">
        <v>1.4999999999999999E-2</v>
      </c>
      <c r="AP2559">
        <v>6.0000000000000001E-3</v>
      </c>
    </row>
    <row r="2560" spans="1:42" x14ac:dyDescent="0.3">
      <c r="A2560" t="s">
        <v>9972</v>
      </c>
      <c r="B2560" t="s">
        <v>9973</v>
      </c>
      <c r="C2560" t="s">
        <v>9974</v>
      </c>
      <c r="D2560" s="1" t="str">
        <f t="shared" si="255"/>
        <v>21:1191</v>
      </c>
      <c r="E2560" s="1" t="str">
        <f t="shared" si="251"/>
        <v>21:0387</v>
      </c>
      <c r="F2560" t="s">
        <v>3690</v>
      </c>
      <c r="G2560" t="s">
        <v>9975</v>
      </c>
      <c r="I2560">
        <v>66.182464800000005</v>
      </c>
      <c r="J2560">
        <v>-89.931782900000002</v>
      </c>
      <c r="K2560" s="1" t="str">
        <f t="shared" si="252"/>
        <v>Till</v>
      </c>
      <c r="L2560" s="1" t="str">
        <f t="shared" si="254"/>
        <v>Grain Mount: 0.25 – 0.50 mm (carbon coated)</v>
      </c>
      <c r="M2560">
        <v>1</v>
      </c>
      <c r="AI2560">
        <v>35.156999999999996</v>
      </c>
      <c r="AJ2560">
        <v>30.49</v>
      </c>
      <c r="AK2560">
        <v>1E-3</v>
      </c>
      <c r="AL2560">
        <v>34.591000000000001</v>
      </c>
      <c r="AM2560">
        <v>4.0000000000000001E-3</v>
      </c>
      <c r="AN2560">
        <v>1E-3</v>
      </c>
      <c r="AO2560">
        <v>2.1999999999999999E-2</v>
      </c>
      <c r="AP2560">
        <v>3.0000000000000001E-3</v>
      </c>
    </row>
    <row r="2561" spans="1:42" x14ac:dyDescent="0.3">
      <c r="A2561" t="s">
        <v>9976</v>
      </c>
      <c r="B2561" t="s">
        <v>9977</v>
      </c>
      <c r="C2561" t="s">
        <v>9978</v>
      </c>
      <c r="D2561" s="1" t="str">
        <f t="shared" si="255"/>
        <v>21:1191</v>
      </c>
      <c r="E2561" s="1" t="str">
        <f t="shared" si="251"/>
        <v>21:0387</v>
      </c>
      <c r="F2561" t="s">
        <v>3690</v>
      </c>
      <c r="G2561" t="s">
        <v>9979</v>
      </c>
      <c r="I2561">
        <v>66.182464800000005</v>
      </c>
      <c r="J2561">
        <v>-89.931782900000002</v>
      </c>
      <c r="K2561" s="1" t="str">
        <f t="shared" si="252"/>
        <v>Till</v>
      </c>
      <c r="L2561" s="1" t="str">
        <f t="shared" si="254"/>
        <v>Grain Mount: 0.25 – 0.50 mm (carbon coated)</v>
      </c>
      <c r="M2561">
        <v>1</v>
      </c>
      <c r="AI2561">
        <v>35.012</v>
      </c>
      <c r="AJ2561">
        <v>30.215</v>
      </c>
      <c r="AK2561">
        <v>1E-3</v>
      </c>
      <c r="AL2561">
        <v>34.338999999999999</v>
      </c>
      <c r="AM2561">
        <v>1.7999999999999999E-2</v>
      </c>
      <c r="AN2561">
        <v>1E-3</v>
      </c>
      <c r="AO2561">
        <v>1E-3</v>
      </c>
      <c r="AP2561">
        <v>6.0000000000000001E-3</v>
      </c>
    </row>
    <row r="2562" spans="1:42" x14ac:dyDescent="0.3">
      <c r="A2562" t="s">
        <v>9980</v>
      </c>
      <c r="B2562" t="s">
        <v>9981</v>
      </c>
      <c r="C2562" t="s">
        <v>9982</v>
      </c>
      <c r="D2562" s="1" t="str">
        <f t="shared" si="255"/>
        <v>21:1191</v>
      </c>
      <c r="E2562" s="1" t="str">
        <f t="shared" si="251"/>
        <v>21:0387</v>
      </c>
      <c r="F2562" t="s">
        <v>3690</v>
      </c>
      <c r="G2562" t="s">
        <v>9983</v>
      </c>
      <c r="I2562">
        <v>66.182464800000005</v>
      </c>
      <c r="J2562">
        <v>-89.931782900000002</v>
      </c>
      <c r="K2562" s="1" t="str">
        <f t="shared" si="252"/>
        <v>Till</v>
      </c>
      <c r="L2562" s="1" t="str">
        <f t="shared" si="254"/>
        <v>Grain Mount: 0.25 – 0.50 mm (carbon coated)</v>
      </c>
      <c r="M2562">
        <v>1</v>
      </c>
      <c r="AI2562">
        <v>35.034999999999997</v>
      </c>
      <c r="AJ2562">
        <v>30.468</v>
      </c>
      <c r="AK2562">
        <v>7.0000000000000001E-3</v>
      </c>
      <c r="AL2562">
        <v>34.53</v>
      </c>
      <c r="AM2562">
        <v>7.0000000000000001E-3</v>
      </c>
      <c r="AN2562">
        <v>4.0000000000000001E-3</v>
      </c>
      <c r="AO2562">
        <v>1.7999999999999999E-2</v>
      </c>
      <c r="AP2562">
        <v>2E-3</v>
      </c>
    </row>
    <row r="2563" spans="1:42" x14ac:dyDescent="0.3">
      <c r="A2563" t="s">
        <v>9984</v>
      </c>
      <c r="B2563" t="s">
        <v>9985</v>
      </c>
      <c r="C2563" t="s">
        <v>9986</v>
      </c>
      <c r="D2563" s="1" t="str">
        <f t="shared" si="255"/>
        <v>21:1191</v>
      </c>
      <c r="E2563" s="1" t="str">
        <f t="shared" si="251"/>
        <v>21:0387</v>
      </c>
      <c r="F2563" t="s">
        <v>3690</v>
      </c>
      <c r="G2563" t="s">
        <v>9987</v>
      </c>
      <c r="I2563">
        <v>66.182464800000005</v>
      </c>
      <c r="J2563">
        <v>-89.931782900000002</v>
      </c>
      <c r="K2563" s="1" t="str">
        <f t="shared" si="252"/>
        <v>Till</v>
      </c>
      <c r="L2563" s="1" t="str">
        <f t="shared" si="254"/>
        <v>Grain Mount: 0.25 – 0.50 mm (carbon coated)</v>
      </c>
      <c r="M2563">
        <v>1</v>
      </c>
      <c r="AI2563">
        <v>34.847000000000001</v>
      </c>
      <c r="AJ2563">
        <v>30.126000000000001</v>
      </c>
      <c r="AK2563">
        <v>5.0000000000000001E-3</v>
      </c>
      <c r="AL2563">
        <v>34.265000000000001</v>
      </c>
      <c r="AM2563">
        <v>1E-3</v>
      </c>
      <c r="AN2563">
        <v>0.02</v>
      </c>
      <c r="AO2563">
        <v>2.7E-2</v>
      </c>
      <c r="AP2563">
        <v>8.9999999999999993E-3</v>
      </c>
    </row>
    <row r="2564" spans="1:42" x14ac:dyDescent="0.3">
      <c r="A2564" t="s">
        <v>9988</v>
      </c>
      <c r="B2564" t="s">
        <v>9989</v>
      </c>
      <c r="C2564" t="s">
        <v>9990</v>
      </c>
      <c r="D2564" s="1" t="str">
        <f t="shared" si="255"/>
        <v>21:1191</v>
      </c>
      <c r="E2564" s="1" t="str">
        <f t="shared" si="251"/>
        <v>21:0387</v>
      </c>
      <c r="F2564" t="s">
        <v>3690</v>
      </c>
      <c r="G2564" t="s">
        <v>9991</v>
      </c>
      <c r="I2564">
        <v>66.182464800000005</v>
      </c>
      <c r="J2564">
        <v>-89.931782900000002</v>
      </c>
      <c r="K2564" s="1" t="str">
        <f t="shared" si="252"/>
        <v>Till</v>
      </c>
      <c r="L2564" s="1" t="str">
        <f t="shared" si="254"/>
        <v>Grain Mount: 0.25 – 0.50 mm (carbon coated)</v>
      </c>
      <c r="M2564">
        <v>1</v>
      </c>
      <c r="AI2564">
        <v>35.070999999999998</v>
      </c>
      <c r="AJ2564">
        <v>30.358000000000001</v>
      </c>
      <c r="AK2564">
        <v>1E-3</v>
      </c>
      <c r="AL2564">
        <v>34.404000000000003</v>
      </c>
      <c r="AM2564">
        <v>6.0000000000000001E-3</v>
      </c>
      <c r="AN2564">
        <v>1.4E-2</v>
      </c>
      <c r="AO2564">
        <v>7.0000000000000001E-3</v>
      </c>
      <c r="AP2564">
        <v>3.0000000000000001E-3</v>
      </c>
    </row>
    <row r="2565" spans="1:42" x14ac:dyDescent="0.3">
      <c r="A2565" t="s">
        <v>9992</v>
      </c>
      <c r="B2565" t="s">
        <v>9993</v>
      </c>
      <c r="C2565" t="s">
        <v>9994</v>
      </c>
      <c r="D2565" s="1" t="str">
        <f t="shared" si="255"/>
        <v>21:1191</v>
      </c>
      <c r="E2565" s="1" t="str">
        <f t="shared" si="251"/>
        <v>21:0387</v>
      </c>
      <c r="F2565" t="s">
        <v>3690</v>
      </c>
      <c r="G2565" t="s">
        <v>9995</v>
      </c>
      <c r="I2565">
        <v>66.182464800000005</v>
      </c>
      <c r="J2565">
        <v>-89.931782900000002</v>
      </c>
      <c r="K2565" s="1" t="str">
        <f t="shared" si="252"/>
        <v>Till</v>
      </c>
      <c r="L2565" s="1" t="str">
        <f t="shared" si="254"/>
        <v>Grain Mount: 0.25 – 0.50 mm (carbon coated)</v>
      </c>
      <c r="M2565">
        <v>1</v>
      </c>
      <c r="AI2565">
        <v>34.985999999999997</v>
      </c>
      <c r="AJ2565">
        <v>30.361999999999998</v>
      </c>
      <c r="AK2565">
        <v>1E-3</v>
      </c>
      <c r="AL2565">
        <v>34.149000000000001</v>
      </c>
      <c r="AM2565">
        <v>1.4999999999999999E-2</v>
      </c>
      <c r="AN2565">
        <v>1E-3</v>
      </c>
      <c r="AO2565">
        <v>1.4999999999999999E-2</v>
      </c>
      <c r="AP2565">
        <v>1E-3</v>
      </c>
    </row>
    <row r="2566" spans="1:42" x14ac:dyDescent="0.3">
      <c r="A2566" t="s">
        <v>9996</v>
      </c>
      <c r="B2566" t="s">
        <v>9997</v>
      </c>
      <c r="C2566" t="s">
        <v>9998</v>
      </c>
      <c r="D2566" s="1" t="str">
        <f t="shared" si="255"/>
        <v>21:1191</v>
      </c>
      <c r="E2566" s="1" t="str">
        <f t="shared" si="251"/>
        <v>21:0387</v>
      </c>
      <c r="F2566" t="s">
        <v>3690</v>
      </c>
      <c r="G2566" t="s">
        <v>9999</v>
      </c>
      <c r="I2566">
        <v>66.182464800000005</v>
      </c>
      <c r="J2566">
        <v>-89.931782900000002</v>
      </c>
      <c r="K2566" s="1" t="str">
        <f t="shared" si="252"/>
        <v>Till</v>
      </c>
      <c r="L2566" s="1" t="str">
        <f t="shared" si="254"/>
        <v>Grain Mount: 0.25 – 0.50 mm (carbon coated)</v>
      </c>
      <c r="M2566">
        <v>1</v>
      </c>
      <c r="AI2566">
        <v>34.901000000000003</v>
      </c>
      <c r="AJ2566">
        <v>30.123000000000001</v>
      </c>
      <c r="AK2566">
        <v>3.0000000000000001E-3</v>
      </c>
      <c r="AL2566">
        <v>34.508000000000003</v>
      </c>
      <c r="AM2566">
        <v>4.0000000000000001E-3</v>
      </c>
      <c r="AN2566">
        <v>1E-3</v>
      </c>
      <c r="AO2566">
        <v>2.7E-2</v>
      </c>
      <c r="AP2566">
        <v>4.0000000000000001E-3</v>
      </c>
    </row>
    <row r="2567" spans="1:42" x14ac:dyDescent="0.3">
      <c r="A2567" t="s">
        <v>10000</v>
      </c>
      <c r="B2567" t="s">
        <v>10001</v>
      </c>
      <c r="C2567" t="s">
        <v>10002</v>
      </c>
      <c r="D2567" s="1" t="str">
        <f t="shared" si="255"/>
        <v>21:1191</v>
      </c>
      <c r="E2567" s="1" t="str">
        <f t="shared" si="251"/>
        <v>21:0387</v>
      </c>
      <c r="F2567" t="s">
        <v>3690</v>
      </c>
      <c r="G2567" t="s">
        <v>10003</v>
      </c>
      <c r="I2567">
        <v>66.182464800000005</v>
      </c>
      <c r="J2567">
        <v>-89.931782900000002</v>
      </c>
      <c r="K2567" s="1" t="str">
        <f t="shared" si="252"/>
        <v>Till</v>
      </c>
      <c r="L2567" s="1" t="str">
        <f t="shared" si="254"/>
        <v>Grain Mount: 0.25 – 0.50 mm (carbon coated)</v>
      </c>
      <c r="M2567">
        <v>1</v>
      </c>
      <c r="AI2567">
        <v>35.005000000000003</v>
      </c>
      <c r="AJ2567">
        <v>30.433</v>
      </c>
      <c r="AK2567">
        <v>1E-3</v>
      </c>
      <c r="AL2567">
        <v>34.576999999999998</v>
      </c>
      <c r="AM2567">
        <v>1E-3</v>
      </c>
      <c r="AN2567">
        <v>8.0000000000000002E-3</v>
      </c>
      <c r="AO2567">
        <v>0.04</v>
      </c>
      <c r="AP2567">
        <v>6.0000000000000001E-3</v>
      </c>
    </row>
    <row r="2568" spans="1:42" x14ac:dyDescent="0.3">
      <c r="A2568" t="s">
        <v>10004</v>
      </c>
      <c r="B2568" t="s">
        <v>10005</v>
      </c>
      <c r="C2568" t="s">
        <v>10006</v>
      </c>
      <c r="D2568" s="1" t="str">
        <f t="shared" si="255"/>
        <v>21:1191</v>
      </c>
      <c r="E2568" s="1" t="str">
        <f t="shared" si="251"/>
        <v>21:0387</v>
      </c>
      <c r="F2568" t="s">
        <v>3690</v>
      </c>
      <c r="G2568" t="s">
        <v>10007</v>
      </c>
      <c r="I2568">
        <v>66.182464800000005</v>
      </c>
      <c r="J2568">
        <v>-89.931782900000002</v>
      </c>
      <c r="K2568" s="1" t="str">
        <f t="shared" si="252"/>
        <v>Till</v>
      </c>
      <c r="L2568" s="1" t="str">
        <f t="shared" si="254"/>
        <v>Grain Mount: 0.25 – 0.50 mm (carbon coated)</v>
      </c>
      <c r="M2568">
        <v>1</v>
      </c>
      <c r="AI2568">
        <v>34.887999999999998</v>
      </c>
      <c r="AJ2568">
        <v>30.234999999999999</v>
      </c>
      <c r="AK2568">
        <v>1E-3</v>
      </c>
      <c r="AL2568">
        <v>34.575000000000003</v>
      </c>
      <c r="AM2568">
        <v>1E-3</v>
      </c>
      <c r="AN2568">
        <v>5.0000000000000001E-3</v>
      </c>
      <c r="AO2568">
        <v>1.2E-2</v>
      </c>
      <c r="AP2568">
        <v>1E-3</v>
      </c>
    </row>
    <row r="2569" spans="1:42" x14ac:dyDescent="0.3">
      <c r="A2569" t="s">
        <v>10008</v>
      </c>
      <c r="B2569" t="s">
        <v>10009</v>
      </c>
      <c r="C2569" t="s">
        <v>10010</v>
      </c>
      <c r="D2569" s="1" t="str">
        <f t="shared" si="255"/>
        <v>21:1191</v>
      </c>
      <c r="E2569" s="1" t="str">
        <f t="shared" si="251"/>
        <v>21:0387</v>
      </c>
      <c r="F2569" t="s">
        <v>3690</v>
      </c>
      <c r="G2569" t="s">
        <v>10011</v>
      </c>
      <c r="I2569">
        <v>66.182464800000005</v>
      </c>
      <c r="J2569">
        <v>-89.931782900000002</v>
      </c>
      <c r="K2569" s="1" t="str">
        <f t="shared" si="252"/>
        <v>Till</v>
      </c>
      <c r="L2569" s="1" t="str">
        <f t="shared" si="254"/>
        <v>Grain Mount: 0.25 – 0.50 mm (carbon coated)</v>
      </c>
      <c r="M2569">
        <v>1</v>
      </c>
      <c r="AI2569">
        <v>35.036000000000001</v>
      </c>
      <c r="AJ2569">
        <v>30.257000000000001</v>
      </c>
      <c r="AK2569">
        <v>1E-3</v>
      </c>
      <c r="AL2569">
        <v>34.487000000000002</v>
      </c>
      <c r="AM2569">
        <v>1E-3</v>
      </c>
      <c r="AN2569">
        <v>8.0000000000000002E-3</v>
      </c>
      <c r="AO2569">
        <v>1.9E-2</v>
      </c>
      <c r="AP2569">
        <v>4.0000000000000001E-3</v>
      </c>
    </row>
    <row r="2570" spans="1:42" x14ac:dyDescent="0.3">
      <c r="A2570" t="s">
        <v>10012</v>
      </c>
      <c r="B2570" t="s">
        <v>10013</v>
      </c>
      <c r="C2570" t="s">
        <v>10014</v>
      </c>
      <c r="D2570" s="1" t="str">
        <f t="shared" si="255"/>
        <v>21:1191</v>
      </c>
      <c r="E2570" s="1" t="str">
        <f t="shared" si="251"/>
        <v>21:0387</v>
      </c>
      <c r="F2570" t="s">
        <v>3690</v>
      </c>
      <c r="G2570" t="s">
        <v>10015</v>
      </c>
      <c r="I2570">
        <v>66.182464800000005</v>
      </c>
      <c r="J2570">
        <v>-89.931782900000002</v>
      </c>
      <c r="K2570" s="1" t="str">
        <f t="shared" si="252"/>
        <v>Till</v>
      </c>
      <c r="L2570" s="1" t="str">
        <f t="shared" si="254"/>
        <v>Grain Mount: 0.25 – 0.50 mm (carbon coated)</v>
      </c>
      <c r="M2570">
        <v>1</v>
      </c>
      <c r="AI2570">
        <v>34.926000000000002</v>
      </c>
      <c r="AJ2570">
        <v>30.372</v>
      </c>
      <c r="AK2570">
        <v>4.0000000000000001E-3</v>
      </c>
      <c r="AL2570">
        <v>34.354999999999997</v>
      </c>
      <c r="AM2570">
        <v>1E-3</v>
      </c>
      <c r="AN2570">
        <v>1.7000000000000001E-2</v>
      </c>
      <c r="AO2570">
        <v>1.4999999999999999E-2</v>
      </c>
      <c r="AP2570">
        <v>5.0000000000000001E-3</v>
      </c>
    </row>
    <row r="2571" spans="1:42" x14ac:dyDescent="0.3">
      <c r="A2571" t="s">
        <v>10016</v>
      </c>
      <c r="B2571" t="s">
        <v>10017</v>
      </c>
      <c r="C2571" t="s">
        <v>10018</v>
      </c>
      <c r="D2571" s="1" t="str">
        <f t="shared" si="255"/>
        <v>21:1191</v>
      </c>
      <c r="E2571" s="1" t="str">
        <f t="shared" si="251"/>
        <v>21:0387</v>
      </c>
      <c r="F2571" t="s">
        <v>3690</v>
      </c>
      <c r="G2571" t="s">
        <v>10019</v>
      </c>
      <c r="I2571">
        <v>66.182464800000005</v>
      </c>
      <c r="J2571">
        <v>-89.931782900000002</v>
      </c>
      <c r="K2571" s="1" t="str">
        <f t="shared" si="252"/>
        <v>Till</v>
      </c>
      <c r="L2571" s="1" t="str">
        <f t="shared" si="254"/>
        <v>Grain Mount: 0.25 – 0.50 mm (carbon coated)</v>
      </c>
      <c r="M2571">
        <v>1</v>
      </c>
      <c r="AI2571">
        <v>35.058999999999997</v>
      </c>
      <c r="AJ2571">
        <v>30.257000000000001</v>
      </c>
      <c r="AK2571">
        <v>1E-3</v>
      </c>
      <c r="AL2571">
        <v>34.341999999999999</v>
      </c>
      <c r="AM2571">
        <v>1E-3</v>
      </c>
      <c r="AN2571">
        <v>7.0000000000000001E-3</v>
      </c>
      <c r="AO2571">
        <v>4.3999999999999997E-2</v>
      </c>
      <c r="AP2571">
        <v>1E-3</v>
      </c>
    </row>
    <row r="2572" spans="1:42" x14ac:dyDescent="0.3">
      <c r="A2572" t="s">
        <v>10020</v>
      </c>
      <c r="B2572" t="s">
        <v>10021</v>
      </c>
      <c r="C2572" t="s">
        <v>10022</v>
      </c>
      <c r="D2572" s="1" t="str">
        <f t="shared" si="255"/>
        <v>21:1191</v>
      </c>
      <c r="E2572" s="1" t="str">
        <f t="shared" si="251"/>
        <v>21:0387</v>
      </c>
      <c r="F2572" t="s">
        <v>3690</v>
      </c>
      <c r="G2572" t="s">
        <v>10023</v>
      </c>
      <c r="I2572">
        <v>66.182464800000005</v>
      </c>
      <c r="J2572">
        <v>-89.931782900000002</v>
      </c>
      <c r="K2572" s="1" t="str">
        <f t="shared" si="252"/>
        <v>Till</v>
      </c>
      <c r="L2572" s="1" t="str">
        <f t="shared" si="254"/>
        <v>Grain Mount: 0.25 – 0.50 mm (carbon coated)</v>
      </c>
      <c r="M2572">
        <v>1</v>
      </c>
      <c r="AI2572">
        <v>35.151000000000003</v>
      </c>
      <c r="AJ2572">
        <v>30.361000000000001</v>
      </c>
      <c r="AK2572">
        <v>4.0000000000000001E-3</v>
      </c>
      <c r="AL2572">
        <v>34.332999999999998</v>
      </c>
      <c r="AM2572">
        <v>5.7000000000000002E-2</v>
      </c>
      <c r="AN2572">
        <v>0.02</v>
      </c>
      <c r="AO2572">
        <v>4.2000000000000003E-2</v>
      </c>
      <c r="AP2572">
        <v>1E-3</v>
      </c>
    </row>
    <row r="2573" spans="1:42" x14ac:dyDescent="0.3">
      <c r="A2573" t="s">
        <v>10024</v>
      </c>
      <c r="B2573" t="s">
        <v>10025</v>
      </c>
      <c r="C2573" t="s">
        <v>10026</v>
      </c>
      <c r="D2573" s="1" t="str">
        <f t="shared" si="255"/>
        <v>21:1191</v>
      </c>
      <c r="E2573" s="1" t="str">
        <f t="shared" ref="E2573:E2636" si="256">HYPERLINK("http://geochem.nrcan.gc.ca/cdogs/content/svy/svy210387_e.htm", "21:0387")</f>
        <v>21:0387</v>
      </c>
      <c r="F2573" t="s">
        <v>3690</v>
      </c>
      <c r="G2573" t="s">
        <v>10027</v>
      </c>
      <c r="I2573">
        <v>66.182464800000005</v>
      </c>
      <c r="J2573">
        <v>-89.931782900000002</v>
      </c>
      <c r="K2573" s="1" t="str">
        <f t="shared" si="252"/>
        <v>Till</v>
      </c>
      <c r="L2573" s="1" t="str">
        <f t="shared" si="254"/>
        <v>Grain Mount: 0.25 – 0.50 mm (carbon coated)</v>
      </c>
      <c r="M2573">
        <v>1</v>
      </c>
      <c r="AI2573">
        <v>35.058</v>
      </c>
      <c r="AJ2573">
        <v>30.308</v>
      </c>
      <c r="AK2573">
        <v>6.0000000000000001E-3</v>
      </c>
      <c r="AL2573">
        <v>34.326000000000001</v>
      </c>
      <c r="AM2573">
        <v>1.0999999999999999E-2</v>
      </c>
      <c r="AN2573">
        <v>1E-3</v>
      </c>
      <c r="AO2573">
        <v>1.7999999999999999E-2</v>
      </c>
      <c r="AP2573">
        <v>1E-3</v>
      </c>
    </row>
    <row r="2574" spans="1:42" x14ac:dyDescent="0.3">
      <c r="A2574" t="s">
        <v>10028</v>
      </c>
      <c r="B2574" t="s">
        <v>10029</v>
      </c>
      <c r="C2574" t="s">
        <v>10030</v>
      </c>
      <c r="D2574" s="1" t="str">
        <f t="shared" si="255"/>
        <v>21:1191</v>
      </c>
      <c r="E2574" s="1" t="str">
        <f t="shared" si="256"/>
        <v>21:0387</v>
      </c>
      <c r="F2574" t="s">
        <v>3690</v>
      </c>
      <c r="G2574" t="s">
        <v>10031</v>
      </c>
      <c r="I2574">
        <v>66.182464800000005</v>
      </c>
      <c r="J2574">
        <v>-89.931782900000002</v>
      </c>
      <c r="K2574" s="1" t="str">
        <f t="shared" si="252"/>
        <v>Till</v>
      </c>
      <c r="L2574" s="1" t="str">
        <f t="shared" si="254"/>
        <v>Grain Mount: 0.25 – 0.50 mm (carbon coated)</v>
      </c>
      <c r="M2574">
        <v>1</v>
      </c>
      <c r="AI2574">
        <v>35.067</v>
      </c>
      <c r="AJ2574">
        <v>30.207999999999998</v>
      </c>
      <c r="AK2574">
        <v>1E-3</v>
      </c>
      <c r="AL2574">
        <v>34.460999999999999</v>
      </c>
      <c r="AM2574">
        <v>1E-3</v>
      </c>
      <c r="AN2574">
        <v>5.0000000000000001E-3</v>
      </c>
      <c r="AO2574">
        <v>2.4E-2</v>
      </c>
      <c r="AP2574">
        <v>4.0000000000000001E-3</v>
      </c>
    </row>
    <row r="2575" spans="1:42" x14ac:dyDescent="0.3">
      <c r="A2575" t="s">
        <v>10032</v>
      </c>
      <c r="B2575" t="s">
        <v>10033</v>
      </c>
      <c r="C2575" t="s">
        <v>10034</v>
      </c>
      <c r="D2575" s="1" t="str">
        <f t="shared" si="255"/>
        <v>21:1191</v>
      </c>
      <c r="E2575" s="1" t="str">
        <f t="shared" si="256"/>
        <v>21:0387</v>
      </c>
      <c r="F2575" t="s">
        <v>3690</v>
      </c>
      <c r="G2575" t="s">
        <v>10035</v>
      </c>
      <c r="I2575">
        <v>66.182464800000005</v>
      </c>
      <c r="J2575">
        <v>-89.931782900000002</v>
      </c>
      <c r="K2575" s="1" t="str">
        <f t="shared" si="252"/>
        <v>Till</v>
      </c>
      <c r="L2575" s="1" t="str">
        <f t="shared" si="254"/>
        <v>Grain Mount: 0.25 – 0.50 mm (carbon coated)</v>
      </c>
      <c r="M2575">
        <v>1</v>
      </c>
      <c r="AI2575">
        <v>34.985999999999997</v>
      </c>
      <c r="AJ2575">
        <v>30.321999999999999</v>
      </c>
      <c r="AK2575">
        <v>5.0000000000000001E-3</v>
      </c>
      <c r="AL2575">
        <v>34.17</v>
      </c>
      <c r="AM2575">
        <v>1.0999999999999999E-2</v>
      </c>
      <c r="AN2575">
        <v>0.01</v>
      </c>
      <c r="AO2575">
        <v>0.03</v>
      </c>
      <c r="AP2575">
        <v>2E-3</v>
      </c>
    </row>
    <row r="2576" spans="1:42" x14ac:dyDescent="0.3">
      <c r="A2576" t="s">
        <v>10036</v>
      </c>
      <c r="B2576" t="s">
        <v>10037</v>
      </c>
      <c r="C2576" t="s">
        <v>10038</v>
      </c>
      <c r="D2576" s="1" t="str">
        <f t="shared" si="255"/>
        <v>21:1191</v>
      </c>
      <c r="E2576" s="1" t="str">
        <f t="shared" si="256"/>
        <v>21:0387</v>
      </c>
      <c r="F2576" t="s">
        <v>3690</v>
      </c>
      <c r="G2576" t="s">
        <v>10039</v>
      </c>
      <c r="I2576">
        <v>66.182464800000005</v>
      </c>
      <c r="J2576">
        <v>-89.931782900000002</v>
      </c>
      <c r="K2576" s="1" t="str">
        <f t="shared" si="252"/>
        <v>Till</v>
      </c>
      <c r="L2576" s="1" t="str">
        <f t="shared" si="254"/>
        <v>Grain Mount: 0.25 – 0.50 mm (carbon coated)</v>
      </c>
      <c r="M2576">
        <v>1</v>
      </c>
      <c r="AI2576">
        <v>35.011000000000003</v>
      </c>
      <c r="AJ2576">
        <v>30.338000000000001</v>
      </c>
      <c r="AK2576">
        <v>1E-3</v>
      </c>
      <c r="AL2576">
        <v>34.462000000000003</v>
      </c>
      <c r="AM2576">
        <v>1E-3</v>
      </c>
      <c r="AN2576">
        <v>1E-3</v>
      </c>
      <c r="AO2576">
        <v>0.01</v>
      </c>
      <c r="AP2576">
        <v>8.9999999999999993E-3</v>
      </c>
    </row>
    <row r="2577" spans="1:42" x14ac:dyDescent="0.3">
      <c r="A2577" t="s">
        <v>10040</v>
      </c>
      <c r="B2577" t="s">
        <v>10041</v>
      </c>
      <c r="C2577" t="s">
        <v>10042</v>
      </c>
      <c r="D2577" s="1" t="str">
        <f t="shared" si="255"/>
        <v>21:1191</v>
      </c>
      <c r="E2577" s="1" t="str">
        <f t="shared" si="256"/>
        <v>21:0387</v>
      </c>
      <c r="F2577" t="s">
        <v>3690</v>
      </c>
      <c r="G2577" t="s">
        <v>10043</v>
      </c>
      <c r="I2577">
        <v>66.182464800000005</v>
      </c>
      <c r="J2577">
        <v>-89.931782900000002</v>
      </c>
      <c r="K2577" s="1" t="str">
        <f t="shared" si="252"/>
        <v>Till</v>
      </c>
      <c r="L2577" s="1" t="str">
        <f>HYPERLINK("http://geochem.nrcan.gc.ca/cdogs/content/kwd/kwd080108_e.htm", "Grain Mount: 0.50 – 1.00 mm (carbon coated)")</f>
        <v>Grain Mount: 0.50 – 1.00 mm (carbon coated)</v>
      </c>
      <c r="M2577">
        <v>1</v>
      </c>
      <c r="AI2577">
        <v>35.097000000000001</v>
      </c>
      <c r="AJ2577">
        <v>30.481999999999999</v>
      </c>
      <c r="AK2577">
        <v>3.0000000000000001E-3</v>
      </c>
      <c r="AL2577">
        <v>34.110999999999997</v>
      </c>
      <c r="AM2577">
        <v>2E-3</v>
      </c>
      <c r="AN2577">
        <v>5.0000000000000001E-3</v>
      </c>
      <c r="AO2577">
        <v>2.5000000000000001E-2</v>
      </c>
      <c r="AP2577">
        <v>1E-3</v>
      </c>
    </row>
    <row r="2578" spans="1:42" x14ac:dyDescent="0.3">
      <c r="A2578" t="s">
        <v>10044</v>
      </c>
      <c r="B2578" t="s">
        <v>10045</v>
      </c>
      <c r="C2578" t="s">
        <v>10046</v>
      </c>
      <c r="D2578" s="1" t="str">
        <f t="shared" si="255"/>
        <v>21:1191</v>
      </c>
      <c r="E2578" s="1" t="str">
        <f t="shared" si="256"/>
        <v>21:0387</v>
      </c>
      <c r="F2578" t="s">
        <v>3035</v>
      </c>
      <c r="G2578" t="s">
        <v>10047</v>
      </c>
      <c r="I2578">
        <v>66.160525699999994</v>
      </c>
      <c r="J2578">
        <v>-89.608422700000006</v>
      </c>
      <c r="K2578" s="1" t="str">
        <f t="shared" si="252"/>
        <v>Till</v>
      </c>
      <c r="L2578" s="1" t="str">
        <f t="shared" ref="L2578:L2592" si="257">HYPERLINK("http://geochem.nrcan.gc.ca/cdogs/content/kwd/kwd080107_e.htm", "Grain Mount: 0.25 – 0.50 mm (carbon coated)")</f>
        <v>Grain Mount: 0.25 – 0.50 mm (carbon coated)</v>
      </c>
      <c r="M2578">
        <v>1</v>
      </c>
      <c r="AI2578">
        <v>35.054000000000002</v>
      </c>
      <c r="AJ2578">
        <v>30.213999999999999</v>
      </c>
      <c r="AK2578">
        <v>1E-3</v>
      </c>
      <c r="AL2578">
        <v>34.350999999999999</v>
      </c>
      <c r="AM2578">
        <v>7.0000000000000001E-3</v>
      </c>
      <c r="AN2578">
        <v>1.0999999999999999E-2</v>
      </c>
      <c r="AO2578">
        <v>1E-3</v>
      </c>
      <c r="AP2578">
        <v>1E-3</v>
      </c>
    </row>
    <row r="2579" spans="1:42" x14ac:dyDescent="0.3">
      <c r="A2579" t="s">
        <v>10048</v>
      </c>
      <c r="B2579" t="s">
        <v>10049</v>
      </c>
      <c r="C2579" t="s">
        <v>10050</v>
      </c>
      <c r="D2579" s="1" t="str">
        <f t="shared" si="255"/>
        <v>21:1191</v>
      </c>
      <c r="E2579" s="1" t="str">
        <f t="shared" si="256"/>
        <v>21:0387</v>
      </c>
      <c r="F2579" t="s">
        <v>3035</v>
      </c>
      <c r="G2579" t="s">
        <v>10051</v>
      </c>
      <c r="I2579">
        <v>66.160525699999994</v>
      </c>
      <c r="J2579">
        <v>-89.608422700000006</v>
      </c>
      <c r="K2579" s="1" t="str">
        <f t="shared" si="252"/>
        <v>Till</v>
      </c>
      <c r="L2579" s="1" t="str">
        <f t="shared" si="257"/>
        <v>Grain Mount: 0.25 – 0.50 mm (carbon coated)</v>
      </c>
      <c r="M2579">
        <v>1</v>
      </c>
      <c r="AI2579">
        <v>35.018000000000001</v>
      </c>
      <c r="AJ2579">
        <v>30.140999999999998</v>
      </c>
      <c r="AK2579">
        <v>1E-3</v>
      </c>
      <c r="AL2579">
        <v>34.604999999999997</v>
      </c>
      <c r="AM2579">
        <v>1E-3</v>
      </c>
      <c r="AN2579">
        <v>1E-3</v>
      </c>
      <c r="AO2579">
        <v>0.03</v>
      </c>
      <c r="AP2579">
        <v>1E-3</v>
      </c>
    </row>
    <row r="2580" spans="1:42" x14ac:dyDescent="0.3">
      <c r="A2580" t="s">
        <v>10052</v>
      </c>
      <c r="B2580" t="s">
        <v>10053</v>
      </c>
      <c r="C2580" t="s">
        <v>10054</v>
      </c>
      <c r="D2580" s="1" t="str">
        <f t="shared" si="255"/>
        <v>21:1191</v>
      </c>
      <c r="E2580" s="1" t="str">
        <f t="shared" si="256"/>
        <v>21:0387</v>
      </c>
      <c r="F2580" t="s">
        <v>3035</v>
      </c>
      <c r="G2580" t="s">
        <v>10055</v>
      </c>
      <c r="I2580">
        <v>66.160525699999994</v>
      </c>
      <c r="J2580">
        <v>-89.608422700000006</v>
      </c>
      <c r="K2580" s="1" t="str">
        <f t="shared" si="252"/>
        <v>Till</v>
      </c>
      <c r="L2580" s="1" t="str">
        <f t="shared" si="257"/>
        <v>Grain Mount: 0.25 – 0.50 mm (carbon coated)</v>
      </c>
      <c r="M2580">
        <v>1</v>
      </c>
      <c r="AI2580">
        <v>35.155999999999999</v>
      </c>
      <c r="AJ2580">
        <v>30.31</v>
      </c>
      <c r="AK2580">
        <v>1E-3</v>
      </c>
      <c r="AL2580">
        <v>34.628999999999998</v>
      </c>
      <c r="AM2580">
        <v>1E-3</v>
      </c>
      <c r="AN2580">
        <v>3.0000000000000001E-3</v>
      </c>
      <c r="AO2580">
        <v>2.4E-2</v>
      </c>
      <c r="AP2580">
        <v>1E-3</v>
      </c>
    </row>
    <row r="2581" spans="1:42" x14ac:dyDescent="0.3">
      <c r="A2581" t="s">
        <v>10056</v>
      </c>
      <c r="B2581" t="s">
        <v>10057</v>
      </c>
      <c r="C2581" t="s">
        <v>10058</v>
      </c>
      <c r="D2581" s="1" t="str">
        <f t="shared" si="255"/>
        <v>21:1191</v>
      </c>
      <c r="E2581" s="1" t="str">
        <f t="shared" si="256"/>
        <v>21:0387</v>
      </c>
      <c r="F2581" t="s">
        <v>3035</v>
      </c>
      <c r="G2581" t="s">
        <v>10059</v>
      </c>
      <c r="I2581">
        <v>66.160525699999994</v>
      </c>
      <c r="J2581">
        <v>-89.608422700000006</v>
      </c>
      <c r="K2581" s="1" t="str">
        <f t="shared" si="252"/>
        <v>Till</v>
      </c>
      <c r="L2581" s="1" t="str">
        <f t="shared" si="257"/>
        <v>Grain Mount: 0.25 – 0.50 mm (carbon coated)</v>
      </c>
      <c r="M2581">
        <v>1</v>
      </c>
      <c r="AI2581">
        <v>34.869</v>
      </c>
      <c r="AJ2581">
        <v>30.288</v>
      </c>
      <c r="AK2581">
        <v>2E-3</v>
      </c>
      <c r="AL2581">
        <v>34.283999999999999</v>
      </c>
      <c r="AM2581">
        <v>1E-3</v>
      </c>
      <c r="AN2581">
        <v>8.0000000000000002E-3</v>
      </c>
      <c r="AO2581">
        <v>4.0000000000000001E-3</v>
      </c>
      <c r="AP2581">
        <v>1E-3</v>
      </c>
    </row>
    <row r="2582" spans="1:42" x14ac:dyDescent="0.3">
      <c r="A2582" t="s">
        <v>10060</v>
      </c>
      <c r="B2582" t="s">
        <v>10061</v>
      </c>
      <c r="C2582" t="s">
        <v>10062</v>
      </c>
      <c r="D2582" s="1" t="str">
        <f t="shared" si="255"/>
        <v>21:1191</v>
      </c>
      <c r="E2582" s="1" t="str">
        <f t="shared" si="256"/>
        <v>21:0387</v>
      </c>
      <c r="F2582" t="s">
        <v>3035</v>
      </c>
      <c r="G2582" t="s">
        <v>10063</v>
      </c>
      <c r="I2582">
        <v>66.160525699999994</v>
      </c>
      <c r="J2582">
        <v>-89.608422700000006</v>
      </c>
      <c r="K2582" s="1" t="str">
        <f t="shared" si="252"/>
        <v>Till</v>
      </c>
      <c r="L2582" s="1" t="str">
        <f t="shared" si="257"/>
        <v>Grain Mount: 0.25 – 0.50 mm (carbon coated)</v>
      </c>
      <c r="M2582">
        <v>1</v>
      </c>
      <c r="AI2582">
        <v>34.801000000000002</v>
      </c>
      <c r="AJ2582">
        <v>30.018999999999998</v>
      </c>
      <c r="AK2582">
        <v>1E-3</v>
      </c>
      <c r="AL2582">
        <v>33.948999999999998</v>
      </c>
      <c r="AM2582">
        <v>0.24399999999999999</v>
      </c>
      <c r="AN2582">
        <v>7.0000000000000001E-3</v>
      </c>
      <c r="AO2582">
        <v>2.9000000000000001E-2</v>
      </c>
      <c r="AP2582">
        <v>0.01</v>
      </c>
    </row>
    <row r="2583" spans="1:42" x14ac:dyDescent="0.3">
      <c r="A2583" t="s">
        <v>10064</v>
      </c>
      <c r="B2583" t="s">
        <v>10065</v>
      </c>
      <c r="C2583" t="s">
        <v>10066</v>
      </c>
      <c r="D2583" s="1" t="str">
        <f t="shared" si="255"/>
        <v>21:1191</v>
      </c>
      <c r="E2583" s="1" t="str">
        <f t="shared" si="256"/>
        <v>21:0387</v>
      </c>
      <c r="F2583" t="s">
        <v>3035</v>
      </c>
      <c r="G2583" t="s">
        <v>10067</v>
      </c>
      <c r="I2583">
        <v>66.160525699999994</v>
      </c>
      <c r="J2583">
        <v>-89.608422700000006</v>
      </c>
      <c r="K2583" s="1" t="str">
        <f t="shared" si="252"/>
        <v>Till</v>
      </c>
      <c r="L2583" s="1" t="str">
        <f t="shared" si="257"/>
        <v>Grain Mount: 0.25 – 0.50 mm (carbon coated)</v>
      </c>
      <c r="M2583">
        <v>1</v>
      </c>
      <c r="AI2583">
        <v>35.054000000000002</v>
      </c>
      <c r="AJ2583">
        <v>30.146999999999998</v>
      </c>
      <c r="AK2583">
        <v>2E-3</v>
      </c>
      <c r="AL2583">
        <v>34.348999999999997</v>
      </c>
      <c r="AM2583">
        <v>0.01</v>
      </c>
      <c r="AN2583">
        <v>1E-3</v>
      </c>
      <c r="AO2583">
        <v>2.3E-2</v>
      </c>
      <c r="AP2583">
        <v>4.0000000000000001E-3</v>
      </c>
    </row>
    <row r="2584" spans="1:42" x14ac:dyDescent="0.3">
      <c r="A2584" t="s">
        <v>10068</v>
      </c>
      <c r="B2584" t="s">
        <v>10069</v>
      </c>
      <c r="C2584" t="s">
        <v>10070</v>
      </c>
      <c r="D2584" s="1" t="str">
        <f t="shared" si="255"/>
        <v>21:1191</v>
      </c>
      <c r="E2584" s="1" t="str">
        <f t="shared" si="256"/>
        <v>21:0387</v>
      </c>
      <c r="F2584" t="s">
        <v>3060</v>
      </c>
      <c r="G2584" t="s">
        <v>10071</v>
      </c>
      <c r="I2584">
        <v>66.106727699999993</v>
      </c>
      <c r="J2584">
        <v>-89.370697100000001</v>
      </c>
      <c r="K2584" s="1" t="str">
        <f t="shared" si="252"/>
        <v>Till</v>
      </c>
      <c r="L2584" s="1" t="str">
        <f t="shared" si="257"/>
        <v>Grain Mount: 0.25 – 0.50 mm (carbon coated)</v>
      </c>
      <c r="M2584">
        <v>1</v>
      </c>
      <c r="AI2584">
        <v>34.917999999999999</v>
      </c>
      <c r="AJ2584">
        <v>30.152999999999999</v>
      </c>
      <c r="AK2584">
        <v>6.0000000000000001E-3</v>
      </c>
      <c r="AL2584">
        <v>34.377000000000002</v>
      </c>
      <c r="AM2584">
        <v>1E-3</v>
      </c>
      <c r="AN2584">
        <v>3.0000000000000001E-3</v>
      </c>
      <c r="AO2584">
        <v>1.9E-2</v>
      </c>
      <c r="AP2584">
        <v>1E-3</v>
      </c>
    </row>
    <row r="2585" spans="1:42" x14ac:dyDescent="0.3">
      <c r="A2585" t="s">
        <v>10072</v>
      </c>
      <c r="B2585" t="s">
        <v>10073</v>
      </c>
      <c r="C2585" t="s">
        <v>10074</v>
      </c>
      <c r="D2585" s="1" t="str">
        <f t="shared" si="255"/>
        <v>21:1191</v>
      </c>
      <c r="E2585" s="1" t="str">
        <f t="shared" si="256"/>
        <v>21:0387</v>
      </c>
      <c r="F2585" t="s">
        <v>6418</v>
      </c>
      <c r="G2585" t="s">
        <v>10075</v>
      </c>
      <c r="I2585">
        <v>66.283591799999996</v>
      </c>
      <c r="J2585">
        <v>-89.401026099999996</v>
      </c>
      <c r="K2585" s="1" t="str">
        <f t="shared" si="252"/>
        <v>Till</v>
      </c>
      <c r="L2585" s="1" t="str">
        <f t="shared" si="257"/>
        <v>Grain Mount: 0.25 – 0.50 mm (carbon coated)</v>
      </c>
      <c r="M2585">
        <v>1</v>
      </c>
      <c r="AI2585">
        <v>35.438000000000002</v>
      </c>
      <c r="AJ2585">
        <v>30.268999999999998</v>
      </c>
      <c r="AK2585">
        <v>1E-3</v>
      </c>
      <c r="AL2585">
        <v>34.052</v>
      </c>
      <c r="AM2585">
        <v>1.2E-2</v>
      </c>
      <c r="AN2585">
        <v>1.4E-2</v>
      </c>
      <c r="AO2585">
        <v>2.5999999999999999E-2</v>
      </c>
      <c r="AP2585">
        <v>7.0000000000000001E-3</v>
      </c>
    </row>
    <row r="2586" spans="1:42" x14ac:dyDescent="0.3">
      <c r="A2586" t="s">
        <v>10076</v>
      </c>
      <c r="B2586" t="s">
        <v>10077</v>
      </c>
      <c r="C2586" t="s">
        <v>10078</v>
      </c>
      <c r="D2586" s="1" t="str">
        <f t="shared" si="255"/>
        <v>21:1191</v>
      </c>
      <c r="E2586" s="1" t="str">
        <f t="shared" si="256"/>
        <v>21:0387</v>
      </c>
      <c r="F2586" t="s">
        <v>6418</v>
      </c>
      <c r="G2586" t="s">
        <v>10079</v>
      </c>
      <c r="I2586">
        <v>66.283591799999996</v>
      </c>
      <c r="J2586">
        <v>-89.401026099999996</v>
      </c>
      <c r="K2586" s="1" t="str">
        <f t="shared" si="252"/>
        <v>Till</v>
      </c>
      <c r="L2586" s="1" t="str">
        <f t="shared" si="257"/>
        <v>Grain Mount: 0.25 – 0.50 mm (carbon coated)</v>
      </c>
      <c r="M2586">
        <v>1</v>
      </c>
      <c r="AI2586">
        <v>35.067999999999998</v>
      </c>
      <c r="AJ2586">
        <v>30.228000000000002</v>
      </c>
      <c r="AK2586">
        <v>1E-3</v>
      </c>
      <c r="AL2586">
        <v>34.457000000000001</v>
      </c>
      <c r="AM2586">
        <v>0.106</v>
      </c>
      <c r="AN2586">
        <v>5.0000000000000001E-3</v>
      </c>
      <c r="AO2586">
        <v>2.7E-2</v>
      </c>
      <c r="AP2586">
        <v>1E-3</v>
      </c>
    </row>
    <row r="2587" spans="1:42" x14ac:dyDescent="0.3">
      <c r="A2587" t="s">
        <v>10080</v>
      </c>
      <c r="B2587" t="s">
        <v>10081</v>
      </c>
      <c r="C2587" t="s">
        <v>10082</v>
      </c>
      <c r="D2587" s="1" t="str">
        <f t="shared" si="255"/>
        <v>21:1191</v>
      </c>
      <c r="E2587" s="1" t="str">
        <f t="shared" si="256"/>
        <v>21:0387</v>
      </c>
      <c r="F2587" t="s">
        <v>3081</v>
      </c>
      <c r="G2587" t="s">
        <v>10083</v>
      </c>
      <c r="I2587">
        <v>65.721301600000004</v>
      </c>
      <c r="J2587">
        <v>-88.227604200000002</v>
      </c>
      <c r="K2587" s="1" t="str">
        <f t="shared" si="252"/>
        <v>Till</v>
      </c>
      <c r="L2587" s="1" t="str">
        <f t="shared" si="257"/>
        <v>Grain Mount: 0.25 – 0.50 mm (carbon coated)</v>
      </c>
      <c r="M2587">
        <v>1</v>
      </c>
      <c r="AI2587">
        <v>34.951000000000001</v>
      </c>
      <c r="AJ2587">
        <v>30.486000000000001</v>
      </c>
      <c r="AK2587">
        <v>1E-3</v>
      </c>
      <c r="AL2587">
        <v>34.625</v>
      </c>
      <c r="AM2587">
        <v>3.1E-2</v>
      </c>
      <c r="AN2587">
        <v>1E-3</v>
      </c>
      <c r="AO2587">
        <v>1.2E-2</v>
      </c>
      <c r="AP2587">
        <v>2E-3</v>
      </c>
    </row>
    <row r="2588" spans="1:42" x14ac:dyDescent="0.3">
      <c r="A2588" t="s">
        <v>10084</v>
      </c>
      <c r="B2588" t="s">
        <v>10085</v>
      </c>
      <c r="C2588" t="s">
        <v>10086</v>
      </c>
      <c r="D2588" s="1" t="str">
        <f t="shared" si="255"/>
        <v>21:1191</v>
      </c>
      <c r="E2588" s="1" t="str">
        <f t="shared" si="256"/>
        <v>21:0387</v>
      </c>
      <c r="F2588" t="s">
        <v>3081</v>
      </c>
      <c r="G2588" t="s">
        <v>10087</v>
      </c>
      <c r="I2588">
        <v>65.721301600000004</v>
      </c>
      <c r="J2588">
        <v>-88.227604200000002</v>
      </c>
      <c r="K2588" s="1" t="str">
        <f t="shared" si="252"/>
        <v>Till</v>
      </c>
      <c r="L2588" s="1" t="str">
        <f t="shared" si="257"/>
        <v>Grain Mount: 0.25 – 0.50 mm (carbon coated)</v>
      </c>
      <c r="M2588">
        <v>1</v>
      </c>
      <c r="AI2588">
        <v>35.201999999999998</v>
      </c>
      <c r="AJ2588">
        <v>30.36</v>
      </c>
      <c r="AK2588">
        <v>1E-3</v>
      </c>
      <c r="AL2588">
        <v>34.543999999999997</v>
      </c>
      <c r="AM2588">
        <v>1E-3</v>
      </c>
      <c r="AN2588">
        <v>1E-3</v>
      </c>
      <c r="AO2588">
        <v>1.2999999999999999E-2</v>
      </c>
      <c r="AP2588">
        <v>1E-3</v>
      </c>
    </row>
    <row r="2589" spans="1:42" x14ac:dyDescent="0.3">
      <c r="A2589" t="s">
        <v>10088</v>
      </c>
      <c r="B2589" t="s">
        <v>10089</v>
      </c>
      <c r="C2589" t="s">
        <v>10090</v>
      </c>
      <c r="D2589" s="1" t="str">
        <f t="shared" si="255"/>
        <v>21:1191</v>
      </c>
      <c r="E2589" s="1" t="str">
        <f t="shared" si="256"/>
        <v>21:0387</v>
      </c>
      <c r="F2589" t="s">
        <v>3081</v>
      </c>
      <c r="G2589" t="s">
        <v>10091</v>
      </c>
      <c r="I2589">
        <v>65.721301600000004</v>
      </c>
      <c r="J2589">
        <v>-88.227604200000002</v>
      </c>
      <c r="K2589" s="1" t="str">
        <f t="shared" si="252"/>
        <v>Till</v>
      </c>
      <c r="L2589" s="1" t="str">
        <f t="shared" si="257"/>
        <v>Grain Mount: 0.25 – 0.50 mm (carbon coated)</v>
      </c>
      <c r="M2589">
        <v>1</v>
      </c>
      <c r="AI2589">
        <v>34.973999999999997</v>
      </c>
      <c r="AJ2589">
        <v>30.13</v>
      </c>
      <c r="AK2589">
        <v>5.0000000000000001E-3</v>
      </c>
      <c r="AL2589">
        <v>34.411000000000001</v>
      </c>
      <c r="AM2589">
        <v>1E-3</v>
      </c>
      <c r="AN2589">
        <v>1.4999999999999999E-2</v>
      </c>
      <c r="AO2589">
        <v>8.9999999999999993E-3</v>
      </c>
      <c r="AP2589">
        <v>1E-3</v>
      </c>
    </row>
    <row r="2590" spans="1:42" x14ac:dyDescent="0.3">
      <c r="A2590" t="s">
        <v>10092</v>
      </c>
      <c r="B2590" t="s">
        <v>10093</v>
      </c>
      <c r="C2590" t="s">
        <v>10094</v>
      </c>
      <c r="D2590" s="1" t="str">
        <f t="shared" si="255"/>
        <v>21:1191</v>
      </c>
      <c r="E2590" s="1" t="str">
        <f t="shared" si="256"/>
        <v>21:0387</v>
      </c>
      <c r="F2590" t="s">
        <v>3081</v>
      </c>
      <c r="G2590" t="s">
        <v>10095</v>
      </c>
      <c r="I2590">
        <v>65.721301600000004</v>
      </c>
      <c r="J2590">
        <v>-88.227604200000002</v>
      </c>
      <c r="K2590" s="1" t="str">
        <f t="shared" si="252"/>
        <v>Till</v>
      </c>
      <c r="L2590" s="1" t="str">
        <f t="shared" si="257"/>
        <v>Grain Mount: 0.25 – 0.50 mm (carbon coated)</v>
      </c>
      <c r="M2590">
        <v>1</v>
      </c>
      <c r="AI2590">
        <v>34.877000000000002</v>
      </c>
      <c r="AJ2590">
        <v>30.271000000000001</v>
      </c>
      <c r="AK2590">
        <v>6.0000000000000001E-3</v>
      </c>
      <c r="AL2590">
        <v>34.158999999999999</v>
      </c>
      <c r="AM2590">
        <v>4.0000000000000001E-3</v>
      </c>
      <c r="AN2590">
        <v>6.8000000000000005E-2</v>
      </c>
      <c r="AO2590">
        <v>2.5000000000000001E-2</v>
      </c>
      <c r="AP2590">
        <v>1E-3</v>
      </c>
    </row>
    <row r="2591" spans="1:42" x14ac:dyDescent="0.3">
      <c r="A2591" t="s">
        <v>10096</v>
      </c>
      <c r="B2591" t="s">
        <v>10097</v>
      </c>
      <c r="C2591" t="s">
        <v>10098</v>
      </c>
      <c r="D2591" s="1" t="str">
        <f t="shared" si="255"/>
        <v>21:1191</v>
      </c>
      <c r="E2591" s="1" t="str">
        <f t="shared" si="256"/>
        <v>21:0387</v>
      </c>
      <c r="F2591" t="s">
        <v>3081</v>
      </c>
      <c r="G2591" t="s">
        <v>10099</v>
      </c>
      <c r="I2591">
        <v>65.721301600000004</v>
      </c>
      <c r="J2591">
        <v>-88.227604200000002</v>
      </c>
      <c r="K2591" s="1" t="str">
        <f t="shared" si="252"/>
        <v>Till</v>
      </c>
      <c r="L2591" s="1" t="str">
        <f t="shared" si="257"/>
        <v>Grain Mount: 0.25 – 0.50 mm (carbon coated)</v>
      </c>
      <c r="M2591">
        <v>1</v>
      </c>
      <c r="AI2591">
        <v>34.957000000000001</v>
      </c>
      <c r="AJ2591">
        <v>30.425999999999998</v>
      </c>
      <c r="AK2591">
        <v>4.0000000000000001E-3</v>
      </c>
      <c r="AL2591">
        <v>34.435000000000002</v>
      </c>
      <c r="AM2591">
        <v>6.0000000000000001E-3</v>
      </c>
      <c r="AN2591">
        <v>8.0000000000000002E-3</v>
      </c>
      <c r="AO2591">
        <v>1.0999999999999999E-2</v>
      </c>
      <c r="AP2591">
        <v>3.0000000000000001E-3</v>
      </c>
    </row>
    <row r="2592" spans="1:42" x14ac:dyDescent="0.3">
      <c r="A2592" t="s">
        <v>10100</v>
      </c>
      <c r="B2592" t="s">
        <v>10101</v>
      </c>
      <c r="C2592" t="s">
        <v>10102</v>
      </c>
      <c r="D2592" s="1" t="str">
        <f t="shared" si="255"/>
        <v>21:1191</v>
      </c>
      <c r="E2592" s="1" t="str">
        <f t="shared" si="256"/>
        <v>21:0387</v>
      </c>
      <c r="F2592" t="s">
        <v>3081</v>
      </c>
      <c r="G2592" t="s">
        <v>10103</v>
      </c>
      <c r="I2592">
        <v>65.721301600000004</v>
      </c>
      <c r="J2592">
        <v>-88.227604200000002</v>
      </c>
      <c r="K2592" s="1" t="str">
        <f t="shared" si="252"/>
        <v>Till</v>
      </c>
      <c r="L2592" s="1" t="str">
        <f t="shared" si="257"/>
        <v>Grain Mount: 0.25 – 0.50 mm (carbon coated)</v>
      </c>
      <c r="M2592">
        <v>1</v>
      </c>
      <c r="AI2592">
        <v>35.24</v>
      </c>
      <c r="AJ2592">
        <v>30.158000000000001</v>
      </c>
      <c r="AK2592">
        <v>1E-3</v>
      </c>
      <c r="AL2592">
        <v>34.405999999999999</v>
      </c>
      <c r="AM2592">
        <v>8.0000000000000002E-3</v>
      </c>
      <c r="AN2592">
        <v>1E-3</v>
      </c>
      <c r="AO2592">
        <v>1.0999999999999999E-2</v>
      </c>
      <c r="AP2592">
        <v>1.0999999999999999E-2</v>
      </c>
    </row>
    <row r="2593" spans="1:42" x14ac:dyDescent="0.3">
      <c r="A2593" t="s">
        <v>10104</v>
      </c>
      <c r="B2593" t="s">
        <v>10105</v>
      </c>
      <c r="C2593" t="s">
        <v>10106</v>
      </c>
      <c r="D2593" s="1" t="str">
        <f t="shared" si="255"/>
        <v>21:1191</v>
      </c>
      <c r="E2593" s="1" t="str">
        <f t="shared" si="256"/>
        <v>21:0387</v>
      </c>
      <c r="F2593" t="s">
        <v>3081</v>
      </c>
      <c r="G2593" t="s">
        <v>10107</v>
      </c>
      <c r="I2593">
        <v>65.721301600000004</v>
      </c>
      <c r="J2593">
        <v>-88.227604200000002</v>
      </c>
      <c r="K2593" s="1" t="str">
        <f t="shared" si="252"/>
        <v>Till</v>
      </c>
      <c r="L2593" s="1" t="str">
        <f>HYPERLINK("http://geochem.nrcan.gc.ca/cdogs/content/kwd/kwd080108_e.htm", "Grain Mount: 0.50 – 1.00 mm (carbon coated)")</f>
        <v>Grain Mount: 0.50 – 1.00 mm (carbon coated)</v>
      </c>
      <c r="M2593">
        <v>1</v>
      </c>
      <c r="AI2593">
        <v>35.097999999999999</v>
      </c>
      <c r="AJ2593">
        <v>30.53</v>
      </c>
      <c r="AK2593">
        <v>1E-3</v>
      </c>
      <c r="AL2593">
        <v>34.313000000000002</v>
      </c>
      <c r="AM2593">
        <v>3.0000000000000001E-3</v>
      </c>
      <c r="AN2593">
        <v>7.0000000000000001E-3</v>
      </c>
      <c r="AO2593">
        <v>0.02</v>
      </c>
      <c r="AP2593">
        <v>6.0000000000000001E-3</v>
      </c>
    </row>
    <row r="2594" spans="1:42" x14ac:dyDescent="0.3">
      <c r="A2594" t="s">
        <v>10108</v>
      </c>
      <c r="B2594" t="s">
        <v>10109</v>
      </c>
      <c r="C2594" t="s">
        <v>10110</v>
      </c>
      <c r="D2594" s="1" t="str">
        <f t="shared" si="255"/>
        <v>21:1191</v>
      </c>
      <c r="E2594" s="1" t="str">
        <f t="shared" si="256"/>
        <v>21:0387</v>
      </c>
      <c r="F2594" t="s">
        <v>3081</v>
      </c>
      <c r="G2594" t="s">
        <v>10111</v>
      </c>
      <c r="I2594">
        <v>65.721301600000004</v>
      </c>
      <c r="J2594">
        <v>-88.227604200000002</v>
      </c>
      <c r="K2594" s="1" t="str">
        <f t="shared" si="252"/>
        <v>Till</v>
      </c>
      <c r="L2594" s="1" t="str">
        <f>HYPERLINK("http://geochem.nrcan.gc.ca/cdogs/content/kwd/kwd080108_e.htm", "Grain Mount: 0.50 – 1.00 mm (carbon coated)")</f>
        <v>Grain Mount: 0.50 – 1.00 mm (carbon coated)</v>
      </c>
      <c r="M2594">
        <v>1</v>
      </c>
      <c r="AI2594">
        <v>34.887</v>
      </c>
      <c r="AJ2594">
        <v>30.247</v>
      </c>
      <c r="AK2594">
        <v>3.0000000000000001E-3</v>
      </c>
      <c r="AL2594">
        <v>34.235999999999997</v>
      </c>
      <c r="AM2594">
        <v>1E-3</v>
      </c>
      <c r="AN2594">
        <v>0.02</v>
      </c>
      <c r="AO2594">
        <v>2.1000000000000001E-2</v>
      </c>
      <c r="AP2594">
        <v>3.0000000000000001E-3</v>
      </c>
    </row>
    <row r="2595" spans="1:42" x14ac:dyDescent="0.3">
      <c r="A2595" t="s">
        <v>10112</v>
      </c>
      <c r="B2595" t="s">
        <v>10113</v>
      </c>
      <c r="C2595" t="s">
        <v>10114</v>
      </c>
      <c r="D2595" s="1" t="str">
        <f t="shared" si="255"/>
        <v>21:1191</v>
      </c>
      <c r="E2595" s="1" t="str">
        <f t="shared" si="256"/>
        <v>21:0387</v>
      </c>
      <c r="F2595" t="s">
        <v>3081</v>
      </c>
      <c r="G2595" t="s">
        <v>10115</v>
      </c>
      <c r="I2595">
        <v>65.721301600000004</v>
      </c>
      <c r="J2595">
        <v>-88.227604200000002</v>
      </c>
      <c r="K2595" s="1" t="str">
        <f t="shared" si="252"/>
        <v>Till</v>
      </c>
      <c r="L2595" s="1" t="str">
        <f>HYPERLINK("http://geochem.nrcan.gc.ca/cdogs/content/kwd/kwd080108_e.htm", "Grain Mount: 0.50 – 1.00 mm (carbon coated)")</f>
        <v>Grain Mount: 0.50 – 1.00 mm (carbon coated)</v>
      </c>
      <c r="M2595">
        <v>1</v>
      </c>
      <c r="AI2595">
        <v>34.902999999999999</v>
      </c>
      <c r="AJ2595">
        <v>30.492000000000001</v>
      </c>
      <c r="AK2595">
        <v>4.0000000000000001E-3</v>
      </c>
      <c r="AL2595">
        <v>34.07</v>
      </c>
      <c r="AM2595">
        <v>1E-3</v>
      </c>
      <c r="AN2595">
        <v>2.5000000000000001E-2</v>
      </c>
      <c r="AO2595">
        <v>1.4E-2</v>
      </c>
      <c r="AP2595">
        <v>2E-3</v>
      </c>
    </row>
    <row r="2596" spans="1:42" x14ac:dyDescent="0.3">
      <c r="A2596" t="s">
        <v>10116</v>
      </c>
      <c r="B2596" t="s">
        <v>10117</v>
      </c>
      <c r="C2596" t="s">
        <v>10118</v>
      </c>
      <c r="D2596" s="1" t="str">
        <f t="shared" si="255"/>
        <v>21:1191</v>
      </c>
      <c r="E2596" s="1" t="str">
        <f t="shared" si="256"/>
        <v>21:0387</v>
      </c>
      <c r="F2596" t="s">
        <v>3127</v>
      </c>
      <c r="G2596" t="s">
        <v>10119</v>
      </c>
      <c r="I2596">
        <v>65.670512700000003</v>
      </c>
      <c r="J2596">
        <v>-88.650518399999996</v>
      </c>
      <c r="K2596" s="1" t="str">
        <f t="shared" si="252"/>
        <v>Till</v>
      </c>
      <c r="L2596" s="1" t="str">
        <f t="shared" ref="L2596:L2614" si="258">HYPERLINK("http://geochem.nrcan.gc.ca/cdogs/content/kwd/kwd080107_e.htm", "Grain Mount: 0.25 – 0.50 mm (carbon coated)")</f>
        <v>Grain Mount: 0.25 – 0.50 mm (carbon coated)</v>
      </c>
      <c r="M2596">
        <v>1</v>
      </c>
      <c r="AI2596">
        <v>35.148000000000003</v>
      </c>
      <c r="AJ2596">
        <v>30.381</v>
      </c>
      <c r="AK2596">
        <v>3.0000000000000001E-3</v>
      </c>
      <c r="AL2596">
        <v>34.709000000000003</v>
      </c>
      <c r="AM2596">
        <v>1E-3</v>
      </c>
      <c r="AN2596">
        <v>1.6E-2</v>
      </c>
      <c r="AO2596">
        <v>2.5999999999999999E-2</v>
      </c>
      <c r="AP2596">
        <v>2E-3</v>
      </c>
    </row>
    <row r="2597" spans="1:42" x14ac:dyDescent="0.3">
      <c r="A2597" t="s">
        <v>10120</v>
      </c>
      <c r="B2597" t="s">
        <v>10121</v>
      </c>
      <c r="C2597" t="s">
        <v>10122</v>
      </c>
      <c r="D2597" s="1" t="str">
        <f t="shared" si="255"/>
        <v>21:1191</v>
      </c>
      <c r="E2597" s="1" t="str">
        <f t="shared" si="256"/>
        <v>21:0387</v>
      </c>
      <c r="F2597" t="s">
        <v>3127</v>
      </c>
      <c r="G2597" t="s">
        <v>10123</v>
      </c>
      <c r="I2597">
        <v>65.670512700000003</v>
      </c>
      <c r="J2597">
        <v>-88.650518399999996</v>
      </c>
      <c r="K2597" s="1" t="str">
        <f t="shared" si="252"/>
        <v>Till</v>
      </c>
      <c r="L2597" s="1" t="str">
        <f t="shared" si="258"/>
        <v>Grain Mount: 0.25 – 0.50 mm (carbon coated)</v>
      </c>
      <c r="M2597">
        <v>1</v>
      </c>
      <c r="AI2597">
        <v>34.981000000000002</v>
      </c>
      <c r="AJ2597">
        <v>30.425000000000001</v>
      </c>
      <c r="AK2597">
        <v>1E-3</v>
      </c>
      <c r="AL2597">
        <v>34.69</v>
      </c>
      <c r="AM2597">
        <v>1E-3</v>
      </c>
      <c r="AN2597">
        <v>8.9999999999999993E-3</v>
      </c>
      <c r="AO2597">
        <v>2.1000000000000001E-2</v>
      </c>
      <c r="AP2597">
        <v>1E-3</v>
      </c>
    </row>
    <row r="2598" spans="1:42" x14ac:dyDescent="0.3">
      <c r="A2598" t="s">
        <v>10124</v>
      </c>
      <c r="B2598" t="s">
        <v>10125</v>
      </c>
      <c r="C2598" t="s">
        <v>10126</v>
      </c>
      <c r="D2598" s="1" t="str">
        <f t="shared" si="255"/>
        <v>21:1191</v>
      </c>
      <c r="E2598" s="1" t="str">
        <f t="shared" si="256"/>
        <v>21:0387</v>
      </c>
      <c r="F2598" t="s">
        <v>3127</v>
      </c>
      <c r="G2598" t="s">
        <v>10127</v>
      </c>
      <c r="I2598">
        <v>65.670512700000003</v>
      </c>
      <c r="J2598">
        <v>-88.650518399999996</v>
      </c>
      <c r="K2598" s="1" t="str">
        <f t="shared" si="252"/>
        <v>Till</v>
      </c>
      <c r="L2598" s="1" t="str">
        <f t="shared" si="258"/>
        <v>Grain Mount: 0.25 – 0.50 mm (carbon coated)</v>
      </c>
      <c r="M2598">
        <v>1</v>
      </c>
      <c r="AI2598">
        <v>35.033999999999999</v>
      </c>
      <c r="AJ2598">
        <v>30.448</v>
      </c>
      <c r="AK2598">
        <v>1E-3</v>
      </c>
      <c r="AL2598">
        <v>34.712000000000003</v>
      </c>
      <c r="AM2598">
        <v>0.01</v>
      </c>
      <c r="AN2598">
        <v>7.0000000000000001E-3</v>
      </c>
      <c r="AO2598">
        <v>1.2E-2</v>
      </c>
      <c r="AP2598">
        <v>7.0000000000000001E-3</v>
      </c>
    </row>
    <row r="2599" spans="1:42" x14ac:dyDescent="0.3">
      <c r="A2599" t="s">
        <v>10128</v>
      </c>
      <c r="B2599" t="s">
        <v>10129</v>
      </c>
      <c r="C2599" t="s">
        <v>10130</v>
      </c>
      <c r="D2599" s="1" t="str">
        <f t="shared" si="255"/>
        <v>21:1191</v>
      </c>
      <c r="E2599" s="1" t="str">
        <f t="shared" si="256"/>
        <v>21:0387</v>
      </c>
      <c r="F2599" t="s">
        <v>3127</v>
      </c>
      <c r="G2599" t="s">
        <v>10131</v>
      </c>
      <c r="I2599">
        <v>65.670512700000003</v>
      </c>
      <c r="J2599">
        <v>-88.650518399999996</v>
      </c>
      <c r="K2599" s="1" t="str">
        <f t="shared" ref="K2599:K2662" si="259">HYPERLINK("http://geochem.nrcan.gc.ca/cdogs/content/kwd/kwd020044_e.htm", "Till")</f>
        <v>Till</v>
      </c>
      <c r="L2599" s="1" t="str">
        <f t="shared" si="258"/>
        <v>Grain Mount: 0.25 – 0.50 mm (carbon coated)</v>
      </c>
      <c r="M2599">
        <v>1</v>
      </c>
      <c r="AI2599">
        <v>35.249000000000002</v>
      </c>
      <c r="AJ2599">
        <v>30.553000000000001</v>
      </c>
      <c r="AK2599">
        <v>1E-3</v>
      </c>
      <c r="AL2599">
        <v>34.604999999999997</v>
      </c>
      <c r="AM2599">
        <v>1E-3</v>
      </c>
      <c r="AN2599">
        <v>3.0000000000000001E-3</v>
      </c>
      <c r="AO2599">
        <v>6.0000000000000001E-3</v>
      </c>
      <c r="AP2599">
        <v>1E-3</v>
      </c>
    </row>
    <row r="2600" spans="1:42" x14ac:dyDescent="0.3">
      <c r="A2600" t="s">
        <v>10132</v>
      </c>
      <c r="B2600" t="s">
        <v>10133</v>
      </c>
      <c r="C2600" t="s">
        <v>10134</v>
      </c>
      <c r="D2600" s="1" t="str">
        <f t="shared" si="255"/>
        <v>21:1191</v>
      </c>
      <c r="E2600" s="1" t="str">
        <f t="shared" si="256"/>
        <v>21:0387</v>
      </c>
      <c r="F2600" t="s">
        <v>3127</v>
      </c>
      <c r="G2600" t="s">
        <v>10135</v>
      </c>
      <c r="I2600">
        <v>65.670512700000003</v>
      </c>
      <c r="J2600">
        <v>-88.650518399999996</v>
      </c>
      <c r="K2600" s="1" t="str">
        <f t="shared" si="259"/>
        <v>Till</v>
      </c>
      <c r="L2600" s="1" t="str">
        <f t="shared" si="258"/>
        <v>Grain Mount: 0.25 – 0.50 mm (carbon coated)</v>
      </c>
      <c r="M2600">
        <v>1</v>
      </c>
      <c r="AI2600">
        <v>35.046999999999997</v>
      </c>
      <c r="AJ2600">
        <v>30.626000000000001</v>
      </c>
      <c r="AK2600">
        <v>1E-3</v>
      </c>
      <c r="AL2600">
        <v>34.728999999999999</v>
      </c>
      <c r="AM2600">
        <v>1E-3</v>
      </c>
      <c r="AN2600">
        <v>3.1E-2</v>
      </c>
      <c r="AO2600">
        <v>3.5999999999999997E-2</v>
      </c>
      <c r="AP2600">
        <v>8.9999999999999993E-3</v>
      </c>
    </row>
    <row r="2601" spans="1:42" x14ac:dyDescent="0.3">
      <c r="A2601" t="s">
        <v>10136</v>
      </c>
      <c r="B2601" t="s">
        <v>10137</v>
      </c>
      <c r="C2601" t="s">
        <v>10138</v>
      </c>
      <c r="D2601" s="1" t="str">
        <f t="shared" si="255"/>
        <v>21:1191</v>
      </c>
      <c r="E2601" s="1" t="str">
        <f t="shared" si="256"/>
        <v>21:0387</v>
      </c>
      <c r="F2601" t="s">
        <v>3127</v>
      </c>
      <c r="G2601" t="s">
        <v>10139</v>
      </c>
      <c r="I2601">
        <v>65.670512700000003</v>
      </c>
      <c r="J2601">
        <v>-88.650518399999996</v>
      </c>
      <c r="K2601" s="1" t="str">
        <f t="shared" si="259"/>
        <v>Till</v>
      </c>
      <c r="L2601" s="1" t="str">
        <f t="shared" si="258"/>
        <v>Grain Mount: 0.25 – 0.50 mm (carbon coated)</v>
      </c>
      <c r="M2601">
        <v>1</v>
      </c>
      <c r="AI2601">
        <v>34.869999999999997</v>
      </c>
      <c r="AJ2601">
        <v>30.536999999999999</v>
      </c>
      <c r="AK2601">
        <v>1E-3</v>
      </c>
      <c r="AL2601">
        <v>34.612000000000002</v>
      </c>
      <c r="AM2601">
        <v>1E-3</v>
      </c>
      <c r="AN2601">
        <v>1E-3</v>
      </c>
      <c r="AO2601">
        <v>2E-3</v>
      </c>
      <c r="AP2601">
        <v>5.0000000000000001E-3</v>
      </c>
    </row>
    <row r="2602" spans="1:42" x14ac:dyDescent="0.3">
      <c r="A2602" t="s">
        <v>10140</v>
      </c>
      <c r="B2602" t="s">
        <v>10141</v>
      </c>
      <c r="C2602" t="s">
        <v>10142</v>
      </c>
      <c r="D2602" s="1" t="str">
        <f t="shared" si="255"/>
        <v>21:1191</v>
      </c>
      <c r="E2602" s="1" t="str">
        <f t="shared" si="256"/>
        <v>21:0387</v>
      </c>
      <c r="F2602" t="s">
        <v>3127</v>
      </c>
      <c r="G2602" t="s">
        <v>10143</v>
      </c>
      <c r="I2602">
        <v>65.670512700000003</v>
      </c>
      <c r="J2602">
        <v>-88.650518399999996</v>
      </c>
      <c r="K2602" s="1" t="str">
        <f t="shared" si="259"/>
        <v>Till</v>
      </c>
      <c r="L2602" s="1" t="str">
        <f t="shared" si="258"/>
        <v>Grain Mount: 0.25 – 0.50 mm (carbon coated)</v>
      </c>
      <c r="M2602">
        <v>1</v>
      </c>
      <c r="AI2602">
        <v>34.957000000000001</v>
      </c>
      <c r="AJ2602">
        <v>30.690999999999999</v>
      </c>
      <c r="AK2602">
        <v>1E-3</v>
      </c>
      <c r="AL2602">
        <v>34.621000000000002</v>
      </c>
      <c r="AM2602">
        <v>1E-3</v>
      </c>
      <c r="AN2602">
        <v>3.6999999999999998E-2</v>
      </c>
      <c r="AO2602">
        <v>2.7E-2</v>
      </c>
      <c r="AP2602">
        <v>6.0000000000000001E-3</v>
      </c>
    </row>
    <row r="2603" spans="1:42" x14ac:dyDescent="0.3">
      <c r="A2603" t="s">
        <v>10144</v>
      </c>
      <c r="B2603" t="s">
        <v>10145</v>
      </c>
      <c r="C2603" t="s">
        <v>10146</v>
      </c>
      <c r="D2603" s="1" t="str">
        <f t="shared" si="255"/>
        <v>21:1191</v>
      </c>
      <c r="E2603" s="1" t="str">
        <f t="shared" si="256"/>
        <v>21:0387</v>
      </c>
      <c r="F2603" t="s">
        <v>3127</v>
      </c>
      <c r="G2603" t="s">
        <v>10147</v>
      </c>
      <c r="I2603">
        <v>65.670512700000003</v>
      </c>
      <c r="J2603">
        <v>-88.650518399999996</v>
      </c>
      <c r="K2603" s="1" t="str">
        <f t="shared" si="259"/>
        <v>Till</v>
      </c>
      <c r="L2603" s="1" t="str">
        <f t="shared" si="258"/>
        <v>Grain Mount: 0.25 – 0.50 mm (carbon coated)</v>
      </c>
      <c r="M2603">
        <v>1</v>
      </c>
      <c r="AI2603">
        <v>35.039000000000001</v>
      </c>
      <c r="AJ2603">
        <v>30.863</v>
      </c>
      <c r="AK2603">
        <v>1E-3</v>
      </c>
      <c r="AL2603">
        <v>34.53</v>
      </c>
      <c r="AM2603">
        <v>1E-3</v>
      </c>
      <c r="AN2603">
        <v>3.5000000000000003E-2</v>
      </c>
      <c r="AO2603">
        <v>8.9999999999999993E-3</v>
      </c>
      <c r="AP2603">
        <v>1E-3</v>
      </c>
    </row>
    <row r="2604" spans="1:42" x14ac:dyDescent="0.3">
      <c r="A2604" t="s">
        <v>10148</v>
      </c>
      <c r="B2604" t="s">
        <v>10149</v>
      </c>
      <c r="C2604" t="s">
        <v>10150</v>
      </c>
      <c r="D2604" s="1" t="str">
        <f t="shared" si="255"/>
        <v>21:1191</v>
      </c>
      <c r="E2604" s="1" t="str">
        <f t="shared" si="256"/>
        <v>21:0387</v>
      </c>
      <c r="F2604" t="s">
        <v>3127</v>
      </c>
      <c r="G2604" t="s">
        <v>10151</v>
      </c>
      <c r="I2604">
        <v>65.670512700000003</v>
      </c>
      <c r="J2604">
        <v>-88.650518399999996</v>
      </c>
      <c r="K2604" s="1" t="str">
        <f t="shared" si="259"/>
        <v>Till</v>
      </c>
      <c r="L2604" s="1" t="str">
        <f t="shared" si="258"/>
        <v>Grain Mount: 0.25 – 0.50 mm (carbon coated)</v>
      </c>
      <c r="M2604">
        <v>1</v>
      </c>
      <c r="AI2604">
        <v>34.881999999999998</v>
      </c>
      <c r="AJ2604">
        <v>30.521999999999998</v>
      </c>
      <c r="AK2604">
        <v>1E-3</v>
      </c>
      <c r="AL2604">
        <v>34.445999999999998</v>
      </c>
      <c r="AM2604">
        <v>1E-3</v>
      </c>
      <c r="AN2604">
        <v>1.0999999999999999E-2</v>
      </c>
      <c r="AO2604">
        <v>2.1000000000000001E-2</v>
      </c>
      <c r="AP2604">
        <v>1E-3</v>
      </c>
    </row>
    <row r="2605" spans="1:42" x14ac:dyDescent="0.3">
      <c r="A2605" t="s">
        <v>10152</v>
      </c>
      <c r="B2605" t="s">
        <v>10153</v>
      </c>
      <c r="C2605" t="s">
        <v>10154</v>
      </c>
      <c r="D2605" s="1" t="str">
        <f t="shared" si="255"/>
        <v>21:1191</v>
      </c>
      <c r="E2605" s="1" t="str">
        <f t="shared" si="256"/>
        <v>21:0387</v>
      </c>
      <c r="F2605" t="s">
        <v>3127</v>
      </c>
      <c r="G2605" t="s">
        <v>10155</v>
      </c>
      <c r="I2605">
        <v>65.670512700000003</v>
      </c>
      <c r="J2605">
        <v>-88.650518399999996</v>
      </c>
      <c r="K2605" s="1" t="str">
        <f t="shared" si="259"/>
        <v>Till</v>
      </c>
      <c r="L2605" s="1" t="str">
        <f t="shared" si="258"/>
        <v>Grain Mount: 0.25 – 0.50 mm (carbon coated)</v>
      </c>
      <c r="M2605">
        <v>1</v>
      </c>
      <c r="AI2605">
        <v>34.912999999999997</v>
      </c>
      <c r="AJ2605">
        <v>30.483000000000001</v>
      </c>
      <c r="AK2605">
        <v>7.0000000000000001E-3</v>
      </c>
      <c r="AL2605">
        <v>34.326000000000001</v>
      </c>
      <c r="AM2605">
        <v>1E-3</v>
      </c>
      <c r="AN2605">
        <v>1.6E-2</v>
      </c>
      <c r="AO2605">
        <v>8.0000000000000002E-3</v>
      </c>
      <c r="AP2605">
        <v>7.0000000000000001E-3</v>
      </c>
    </row>
    <row r="2606" spans="1:42" x14ac:dyDescent="0.3">
      <c r="A2606" t="s">
        <v>10156</v>
      </c>
      <c r="B2606" t="s">
        <v>10157</v>
      </c>
      <c r="C2606" t="s">
        <v>10158</v>
      </c>
      <c r="D2606" s="1" t="str">
        <f t="shared" si="255"/>
        <v>21:1191</v>
      </c>
      <c r="E2606" s="1" t="str">
        <f t="shared" si="256"/>
        <v>21:0387</v>
      </c>
      <c r="F2606" t="s">
        <v>3127</v>
      </c>
      <c r="G2606" t="s">
        <v>10159</v>
      </c>
      <c r="I2606">
        <v>65.670512700000003</v>
      </c>
      <c r="J2606">
        <v>-88.650518399999996</v>
      </c>
      <c r="K2606" s="1" t="str">
        <f t="shared" si="259"/>
        <v>Till</v>
      </c>
      <c r="L2606" s="1" t="str">
        <f t="shared" si="258"/>
        <v>Grain Mount: 0.25 – 0.50 mm (carbon coated)</v>
      </c>
      <c r="M2606">
        <v>1</v>
      </c>
      <c r="AI2606">
        <v>35.118000000000002</v>
      </c>
      <c r="AJ2606">
        <v>30.562000000000001</v>
      </c>
      <c r="AK2606">
        <v>1E-3</v>
      </c>
      <c r="AL2606">
        <v>34.456000000000003</v>
      </c>
      <c r="AM2606">
        <v>7.0000000000000001E-3</v>
      </c>
      <c r="AN2606">
        <v>1E-3</v>
      </c>
      <c r="AO2606">
        <v>7.0000000000000001E-3</v>
      </c>
      <c r="AP2606">
        <v>1E-3</v>
      </c>
    </row>
    <row r="2607" spans="1:42" x14ac:dyDescent="0.3">
      <c r="A2607" t="s">
        <v>10160</v>
      </c>
      <c r="B2607" t="s">
        <v>10161</v>
      </c>
      <c r="C2607" t="s">
        <v>10162</v>
      </c>
      <c r="D2607" s="1" t="str">
        <f t="shared" si="255"/>
        <v>21:1191</v>
      </c>
      <c r="E2607" s="1" t="str">
        <f t="shared" si="256"/>
        <v>21:0387</v>
      </c>
      <c r="F2607" t="s">
        <v>3127</v>
      </c>
      <c r="G2607" t="s">
        <v>10163</v>
      </c>
      <c r="I2607">
        <v>65.670512700000003</v>
      </c>
      <c r="J2607">
        <v>-88.650518399999996</v>
      </c>
      <c r="K2607" s="1" t="str">
        <f t="shared" si="259"/>
        <v>Till</v>
      </c>
      <c r="L2607" s="1" t="str">
        <f t="shared" si="258"/>
        <v>Grain Mount: 0.25 – 0.50 mm (carbon coated)</v>
      </c>
      <c r="M2607">
        <v>1</v>
      </c>
      <c r="AI2607">
        <v>34.823</v>
      </c>
      <c r="AJ2607">
        <v>30.664999999999999</v>
      </c>
      <c r="AK2607">
        <v>8.9999999999999993E-3</v>
      </c>
      <c r="AL2607">
        <v>34.598999999999997</v>
      </c>
      <c r="AM2607">
        <v>1E-3</v>
      </c>
      <c r="AN2607">
        <v>1.2E-2</v>
      </c>
      <c r="AO2607">
        <v>5.0000000000000001E-3</v>
      </c>
      <c r="AP2607">
        <v>4.0000000000000001E-3</v>
      </c>
    </row>
    <row r="2608" spans="1:42" x14ac:dyDescent="0.3">
      <c r="A2608" t="s">
        <v>10164</v>
      </c>
      <c r="B2608" t="s">
        <v>10165</v>
      </c>
      <c r="C2608" t="s">
        <v>10166</v>
      </c>
      <c r="D2608" s="1" t="str">
        <f t="shared" si="255"/>
        <v>21:1191</v>
      </c>
      <c r="E2608" s="1" t="str">
        <f t="shared" si="256"/>
        <v>21:0387</v>
      </c>
      <c r="F2608" t="s">
        <v>3127</v>
      </c>
      <c r="G2608" t="s">
        <v>10167</v>
      </c>
      <c r="I2608">
        <v>65.670512700000003</v>
      </c>
      <c r="J2608">
        <v>-88.650518399999996</v>
      </c>
      <c r="K2608" s="1" t="str">
        <f t="shared" si="259"/>
        <v>Till</v>
      </c>
      <c r="L2608" s="1" t="str">
        <f t="shared" si="258"/>
        <v>Grain Mount: 0.25 – 0.50 mm (carbon coated)</v>
      </c>
      <c r="M2608">
        <v>1</v>
      </c>
      <c r="AI2608">
        <v>34.848999999999997</v>
      </c>
      <c r="AJ2608">
        <v>30.419</v>
      </c>
      <c r="AK2608">
        <v>1E-3</v>
      </c>
      <c r="AL2608">
        <v>34.646999999999998</v>
      </c>
      <c r="AM2608">
        <v>1E-3</v>
      </c>
      <c r="AN2608">
        <v>1E-3</v>
      </c>
      <c r="AO2608">
        <v>8.0000000000000002E-3</v>
      </c>
      <c r="AP2608">
        <v>4.0000000000000001E-3</v>
      </c>
    </row>
    <row r="2609" spans="1:42" x14ac:dyDescent="0.3">
      <c r="A2609" t="s">
        <v>10168</v>
      </c>
      <c r="B2609" t="s">
        <v>10169</v>
      </c>
      <c r="C2609" t="s">
        <v>10170</v>
      </c>
      <c r="D2609" s="1" t="str">
        <f t="shared" si="255"/>
        <v>21:1191</v>
      </c>
      <c r="E2609" s="1" t="str">
        <f t="shared" si="256"/>
        <v>21:0387</v>
      </c>
      <c r="F2609" t="s">
        <v>3127</v>
      </c>
      <c r="G2609" t="s">
        <v>10171</v>
      </c>
      <c r="I2609">
        <v>65.670512700000003</v>
      </c>
      <c r="J2609">
        <v>-88.650518399999996</v>
      </c>
      <c r="K2609" s="1" t="str">
        <f t="shared" si="259"/>
        <v>Till</v>
      </c>
      <c r="L2609" s="1" t="str">
        <f t="shared" si="258"/>
        <v>Grain Mount: 0.25 – 0.50 mm (carbon coated)</v>
      </c>
      <c r="M2609">
        <v>1</v>
      </c>
      <c r="AI2609">
        <v>34.734999999999999</v>
      </c>
      <c r="AJ2609">
        <v>30.501000000000001</v>
      </c>
      <c r="AK2609">
        <v>1E-3</v>
      </c>
      <c r="AL2609">
        <v>34.451999999999998</v>
      </c>
      <c r="AM2609">
        <v>0.02</v>
      </c>
      <c r="AN2609">
        <v>1E-3</v>
      </c>
      <c r="AO2609">
        <v>1E-3</v>
      </c>
      <c r="AP2609">
        <v>1E-3</v>
      </c>
    </row>
    <row r="2610" spans="1:42" x14ac:dyDescent="0.3">
      <c r="A2610" t="s">
        <v>10172</v>
      </c>
      <c r="B2610" t="s">
        <v>10173</v>
      </c>
      <c r="C2610" t="s">
        <v>10174</v>
      </c>
      <c r="D2610" s="1" t="str">
        <f t="shared" si="255"/>
        <v>21:1191</v>
      </c>
      <c r="E2610" s="1" t="str">
        <f t="shared" si="256"/>
        <v>21:0387</v>
      </c>
      <c r="F2610" t="s">
        <v>3127</v>
      </c>
      <c r="G2610" t="s">
        <v>10175</v>
      </c>
      <c r="I2610">
        <v>65.670512700000003</v>
      </c>
      <c r="J2610">
        <v>-88.650518399999996</v>
      </c>
      <c r="K2610" s="1" t="str">
        <f t="shared" si="259"/>
        <v>Till</v>
      </c>
      <c r="L2610" s="1" t="str">
        <f t="shared" si="258"/>
        <v>Grain Mount: 0.25 – 0.50 mm (carbon coated)</v>
      </c>
      <c r="M2610">
        <v>1</v>
      </c>
      <c r="AI2610">
        <v>34.979999999999997</v>
      </c>
      <c r="AJ2610">
        <v>30.6</v>
      </c>
      <c r="AK2610">
        <v>8.9999999999999993E-3</v>
      </c>
      <c r="AL2610">
        <v>34.252000000000002</v>
      </c>
      <c r="AM2610">
        <v>1E-3</v>
      </c>
      <c r="AN2610">
        <v>1E-3</v>
      </c>
      <c r="AO2610">
        <v>0.02</v>
      </c>
      <c r="AP2610">
        <v>6.0000000000000001E-3</v>
      </c>
    </row>
    <row r="2611" spans="1:42" x14ac:dyDescent="0.3">
      <c r="A2611" t="s">
        <v>10176</v>
      </c>
      <c r="B2611" t="s">
        <v>10177</v>
      </c>
      <c r="C2611" t="s">
        <v>10178</v>
      </c>
      <c r="D2611" s="1" t="str">
        <f t="shared" ref="D2611:D2674" si="260">HYPERLINK("http://geochem.nrcan.gc.ca/cdogs/content/bdl/bdl211191_e.htm", "21:1191")</f>
        <v>21:1191</v>
      </c>
      <c r="E2611" s="1" t="str">
        <f t="shared" si="256"/>
        <v>21:0387</v>
      </c>
      <c r="F2611" t="s">
        <v>3127</v>
      </c>
      <c r="G2611" t="s">
        <v>10179</v>
      </c>
      <c r="I2611">
        <v>65.670512700000003</v>
      </c>
      <c r="J2611">
        <v>-88.650518399999996</v>
      </c>
      <c r="K2611" s="1" t="str">
        <f t="shared" si="259"/>
        <v>Till</v>
      </c>
      <c r="L2611" s="1" t="str">
        <f t="shared" si="258"/>
        <v>Grain Mount: 0.25 – 0.50 mm (carbon coated)</v>
      </c>
      <c r="M2611">
        <v>1</v>
      </c>
      <c r="AI2611">
        <v>34.731999999999999</v>
      </c>
      <c r="AJ2611">
        <v>30.536999999999999</v>
      </c>
      <c r="AK2611">
        <v>1E-3</v>
      </c>
      <c r="AL2611">
        <v>34.429000000000002</v>
      </c>
      <c r="AM2611">
        <v>1.9E-2</v>
      </c>
      <c r="AN2611">
        <v>0.01</v>
      </c>
      <c r="AO2611">
        <v>2.1000000000000001E-2</v>
      </c>
      <c r="AP2611">
        <v>7.0000000000000001E-3</v>
      </c>
    </row>
    <row r="2612" spans="1:42" x14ac:dyDescent="0.3">
      <c r="A2612" t="s">
        <v>10180</v>
      </c>
      <c r="B2612" t="s">
        <v>10181</v>
      </c>
      <c r="C2612" t="s">
        <v>10182</v>
      </c>
      <c r="D2612" s="1" t="str">
        <f t="shared" si="260"/>
        <v>21:1191</v>
      </c>
      <c r="E2612" s="1" t="str">
        <f t="shared" si="256"/>
        <v>21:0387</v>
      </c>
      <c r="F2612" t="s">
        <v>3127</v>
      </c>
      <c r="G2612" t="s">
        <v>10183</v>
      </c>
      <c r="I2612">
        <v>65.670512700000003</v>
      </c>
      <c r="J2612">
        <v>-88.650518399999996</v>
      </c>
      <c r="K2612" s="1" t="str">
        <f t="shared" si="259"/>
        <v>Till</v>
      </c>
      <c r="L2612" s="1" t="str">
        <f t="shared" si="258"/>
        <v>Grain Mount: 0.25 – 0.50 mm (carbon coated)</v>
      </c>
      <c r="M2612">
        <v>1</v>
      </c>
      <c r="AI2612">
        <v>35.101999999999997</v>
      </c>
      <c r="AJ2612">
        <v>30.405000000000001</v>
      </c>
      <c r="AK2612">
        <v>1E-3</v>
      </c>
      <c r="AL2612">
        <v>34.411000000000001</v>
      </c>
      <c r="AM2612">
        <v>1E-3</v>
      </c>
      <c r="AN2612">
        <v>1.2E-2</v>
      </c>
      <c r="AO2612">
        <v>3.6999999999999998E-2</v>
      </c>
      <c r="AP2612">
        <v>6.0000000000000001E-3</v>
      </c>
    </row>
    <row r="2613" spans="1:42" x14ac:dyDescent="0.3">
      <c r="A2613" t="s">
        <v>10184</v>
      </c>
      <c r="B2613" t="s">
        <v>10185</v>
      </c>
      <c r="C2613" t="s">
        <v>10186</v>
      </c>
      <c r="D2613" s="1" t="str">
        <f t="shared" si="260"/>
        <v>21:1191</v>
      </c>
      <c r="E2613" s="1" t="str">
        <f t="shared" si="256"/>
        <v>21:0387</v>
      </c>
      <c r="F2613" t="s">
        <v>3127</v>
      </c>
      <c r="G2613" t="s">
        <v>10187</v>
      </c>
      <c r="I2613">
        <v>65.670512700000003</v>
      </c>
      <c r="J2613">
        <v>-88.650518399999996</v>
      </c>
      <c r="K2613" s="1" t="str">
        <f t="shared" si="259"/>
        <v>Till</v>
      </c>
      <c r="L2613" s="1" t="str">
        <f t="shared" si="258"/>
        <v>Grain Mount: 0.25 – 0.50 mm (carbon coated)</v>
      </c>
      <c r="M2613">
        <v>1</v>
      </c>
      <c r="AI2613">
        <v>34.988999999999997</v>
      </c>
      <c r="AJ2613">
        <v>30.408999999999999</v>
      </c>
      <c r="AK2613">
        <v>2E-3</v>
      </c>
      <c r="AL2613">
        <v>34.319000000000003</v>
      </c>
      <c r="AM2613">
        <v>1E-3</v>
      </c>
      <c r="AN2613">
        <v>1E-3</v>
      </c>
      <c r="AO2613">
        <v>2.5999999999999999E-2</v>
      </c>
      <c r="AP2613">
        <v>1E-3</v>
      </c>
    </row>
    <row r="2614" spans="1:42" x14ac:dyDescent="0.3">
      <c r="A2614" t="s">
        <v>10188</v>
      </c>
      <c r="B2614" t="s">
        <v>10189</v>
      </c>
      <c r="C2614" t="s">
        <v>10190</v>
      </c>
      <c r="D2614" s="1" t="str">
        <f t="shared" si="260"/>
        <v>21:1191</v>
      </c>
      <c r="E2614" s="1" t="str">
        <f t="shared" si="256"/>
        <v>21:0387</v>
      </c>
      <c r="F2614" t="s">
        <v>3127</v>
      </c>
      <c r="G2614" t="s">
        <v>10191</v>
      </c>
      <c r="I2614">
        <v>65.670512700000003</v>
      </c>
      <c r="J2614">
        <v>-88.650518399999996</v>
      </c>
      <c r="K2614" s="1" t="str">
        <f t="shared" si="259"/>
        <v>Till</v>
      </c>
      <c r="L2614" s="1" t="str">
        <f t="shared" si="258"/>
        <v>Grain Mount: 0.25 – 0.50 mm (carbon coated)</v>
      </c>
      <c r="M2614">
        <v>1</v>
      </c>
      <c r="AI2614">
        <v>35.142000000000003</v>
      </c>
      <c r="AJ2614">
        <v>30.562000000000001</v>
      </c>
      <c r="AK2614">
        <v>1E-3</v>
      </c>
      <c r="AL2614">
        <v>34.43</v>
      </c>
      <c r="AM2614">
        <v>1E-3</v>
      </c>
      <c r="AN2614">
        <v>1.4999999999999999E-2</v>
      </c>
      <c r="AO2614">
        <v>7.0000000000000001E-3</v>
      </c>
      <c r="AP2614">
        <v>2E-3</v>
      </c>
    </row>
    <row r="2615" spans="1:42" x14ac:dyDescent="0.3">
      <c r="A2615" t="s">
        <v>10192</v>
      </c>
      <c r="B2615" t="s">
        <v>10193</v>
      </c>
      <c r="C2615" t="s">
        <v>10194</v>
      </c>
      <c r="D2615" s="1" t="str">
        <f t="shared" si="260"/>
        <v>21:1191</v>
      </c>
      <c r="E2615" s="1" t="str">
        <f t="shared" si="256"/>
        <v>21:0387</v>
      </c>
      <c r="F2615" t="s">
        <v>3127</v>
      </c>
      <c r="G2615" t="s">
        <v>10195</v>
      </c>
      <c r="I2615">
        <v>65.670512700000003</v>
      </c>
      <c r="J2615">
        <v>-88.650518399999996</v>
      </c>
      <c r="K2615" s="1" t="str">
        <f t="shared" si="259"/>
        <v>Till</v>
      </c>
      <c r="L2615" s="1" t="str">
        <f>HYPERLINK("http://geochem.nrcan.gc.ca/cdogs/content/kwd/kwd080108_e.htm", "Grain Mount: 0.50 – 1.00 mm (carbon coated)")</f>
        <v>Grain Mount: 0.50 – 1.00 mm (carbon coated)</v>
      </c>
      <c r="M2615">
        <v>1</v>
      </c>
      <c r="AI2615">
        <v>35.027999999999999</v>
      </c>
      <c r="AJ2615">
        <v>30.622</v>
      </c>
      <c r="AK2615">
        <v>1E-3</v>
      </c>
      <c r="AL2615">
        <v>34.268999999999998</v>
      </c>
      <c r="AM2615">
        <v>1E-3</v>
      </c>
      <c r="AN2615">
        <v>3.0000000000000001E-3</v>
      </c>
      <c r="AO2615">
        <v>6.0000000000000001E-3</v>
      </c>
      <c r="AP2615">
        <v>1E-3</v>
      </c>
    </row>
    <row r="2616" spans="1:42" x14ac:dyDescent="0.3">
      <c r="A2616" t="s">
        <v>10196</v>
      </c>
      <c r="B2616" t="s">
        <v>10197</v>
      </c>
      <c r="C2616" t="s">
        <v>10198</v>
      </c>
      <c r="D2616" s="1" t="str">
        <f t="shared" si="260"/>
        <v>21:1191</v>
      </c>
      <c r="E2616" s="1" t="str">
        <f t="shared" si="256"/>
        <v>21:0387</v>
      </c>
      <c r="F2616" t="s">
        <v>3164</v>
      </c>
      <c r="G2616" t="s">
        <v>10199</v>
      </c>
      <c r="I2616">
        <v>65.763929899999994</v>
      </c>
      <c r="J2616">
        <v>-88.476099500000004</v>
      </c>
      <c r="K2616" s="1" t="str">
        <f t="shared" si="259"/>
        <v>Till</v>
      </c>
      <c r="L2616" s="1" t="str">
        <f t="shared" ref="L2616:L2637" si="261">HYPERLINK("http://geochem.nrcan.gc.ca/cdogs/content/kwd/kwd080107_e.htm", "Grain Mount: 0.25 – 0.50 mm (carbon coated)")</f>
        <v>Grain Mount: 0.25 – 0.50 mm (carbon coated)</v>
      </c>
      <c r="M2616">
        <v>1</v>
      </c>
      <c r="AI2616">
        <v>34.844999999999999</v>
      </c>
      <c r="AJ2616">
        <v>30.501000000000001</v>
      </c>
      <c r="AK2616">
        <v>1E-3</v>
      </c>
      <c r="AL2616">
        <v>34.536999999999999</v>
      </c>
      <c r="AM2616">
        <v>1E-3</v>
      </c>
      <c r="AN2616">
        <v>1E-3</v>
      </c>
      <c r="AO2616">
        <v>2E-3</v>
      </c>
      <c r="AP2616">
        <v>1E-3</v>
      </c>
    </row>
    <row r="2617" spans="1:42" x14ac:dyDescent="0.3">
      <c r="A2617" t="s">
        <v>10200</v>
      </c>
      <c r="B2617" t="s">
        <v>10201</v>
      </c>
      <c r="C2617" t="s">
        <v>10202</v>
      </c>
      <c r="D2617" s="1" t="str">
        <f t="shared" si="260"/>
        <v>21:1191</v>
      </c>
      <c r="E2617" s="1" t="str">
        <f t="shared" si="256"/>
        <v>21:0387</v>
      </c>
      <c r="F2617" t="s">
        <v>3164</v>
      </c>
      <c r="G2617" t="s">
        <v>10203</v>
      </c>
      <c r="I2617">
        <v>65.763929899999994</v>
      </c>
      <c r="J2617">
        <v>-88.476099500000004</v>
      </c>
      <c r="K2617" s="1" t="str">
        <f t="shared" si="259"/>
        <v>Till</v>
      </c>
      <c r="L2617" s="1" t="str">
        <f t="shared" si="261"/>
        <v>Grain Mount: 0.25 – 0.50 mm (carbon coated)</v>
      </c>
      <c r="M2617">
        <v>1</v>
      </c>
      <c r="AI2617">
        <v>34.942999999999998</v>
      </c>
      <c r="AJ2617">
        <v>30.271999999999998</v>
      </c>
      <c r="AK2617">
        <v>5.0000000000000001E-3</v>
      </c>
      <c r="AL2617">
        <v>34.774000000000001</v>
      </c>
      <c r="AM2617">
        <v>0.01</v>
      </c>
      <c r="AN2617">
        <v>1E-3</v>
      </c>
      <c r="AO2617">
        <v>1E-3</v>
      </c>
      <c r="AP2617">
        <v>2E-3</v>
      </c>
    </row>
    <row r="2618" spans="1:42" x14ac:dyDescent="0.3">
      <c r="A2618" t="s">
        <v>10204</v>
      </c>
      <c r="B2618" t="s">
        <v>10205</v>
      </c>
      <c r="C2618" t="s">
        <v>10206</v>
      </c>
      <c r="D2618" s="1" t="str">
        <f t="shared" si="260"/>
        <v>21:1191</v>
      </c>
      <c r="E2618" s="1" t="str">
        <f t="shared" si="256"/>
        <v>21:0387</v>
      </c>
      <c r="F2618" t="s">
        <v>3164</v>
      </c>
      <c r="G2618" t="s">
        <v>10207</v>
      </c>
      <c r="I2618">
        <v>65.763929899999994</v>
      </c>
      <c r="J2618">
        <v>-88.476099500000004</v>
      </c>
      <c r="K2618" s="1" t="str">
        <f t="shared" si="259"/>
        <v>Till</v>
      </c>
      <c r="L2618" s="1" t="str">
        <f t="shared" si="261"/>
        <v>Grain Mount: 0.25 – 0.50 mm (carbon coated)</v>
      </c>
      <c r="M2618">
        <v>1</v>
      </c>
      <c r="AI2618">
        <v>35.088999999999999</v>
      </c>
      <c r="AJ2618">
        <v>30.584</v>
      </c>
      <c r="AK2618">
        <v>7.0000000000000001E-3</v>
      </c>
      <c r="AL2618">
        <v>34.65</v>
      </c>
      <c r="AM2618">
        <v>1E-3</v>
      </c>
      <c r="AN2618">
        <v>8.0000000000000002E-3</v>
      </c>
      <c r="AO2618">
        <v>1E-3</v>
      </c>
      <c r="AP2618">
        <v>1E-3</v>
      </c>
    </row>
    <row r="2619" spans="1:42" x14ac:dyDescent="0.3">
      <c r="A2619" t="s">
        <v>10208</v>
      </c>
      <c r="B2619" t="s">
        <v>10209</v>
      </c>
      <c r="C2619" t="s">
        <v>10210</v>
      </c>
      <c r="D2619" s="1" t="str">
        <f t="shared" si="260"/>
        <v>21:1191</v>
      </c>
      <c r="E2619" s="1" t="str">
        <f t="shared" si="256"/>
        <v>21:0387</v>
      </c>
      <c r="F2619" t="s">
        <v>3164</v>
      </c>
      <c r="G2619" t="s">
        <v>10211</v>
      </c>
      <c r="I2619">
        <v>65.763929899999994</v>
      </c>
      <c r="J2619">
        <v>-88.476099500000004</v>
      </c>
      <c r="K2619" s="1" t="str">
        <f t="shared" si="259"/>
        <v>Till</v>
      </c>
      <c r="L2619" s="1" t="str">
        <f t="shared" si="261"/>
        <v>Grain Mount: 0.25 – 0.50 mm (carbon coated)</v>
      </c>
      <c r="M2619">
        <v>1</v>
      </c>
      <c r="AI2619">
        <v>34.999000000000002</v>
      </c>
      <c r="AJ2619">
        <v>30.603999999999999</v>
      </c>
      <c r="AK2619">
        <v>1E-3</v>
      </c>
      <c r="AL2619">
        <v>34.448999999999998</v>
      </c>
      <c r="AM2619">
        <v>1E-3</v>
      </c>
      <c r="AN2619">
        <v>2E-3</v>
      </c>
      <c r="AO2619">
        <v>2.5999999999999999E-2</v>
      </c>
      <c r="AP2619">
        <v>0.01</v>
      </c>
    </row>
    <row r="2620" spans="1:42" x14ac:dyDescent="0.3">
      <c r="A2620" t="s">
        <v>10212</v>
      </c>
      <c r="B2620" t="s">
        <v>10213</v>
      </c>
      <c r="C2620" t="s">
        <v>10214</v>
      </c>
      <c r="D2620" s="1" t="str">
        <f t="shared" si="260"/>
        <v>21:1191</v>
      </c>
      <c r="E2620" s="1" t="str">
        <f t="shared" si="256"/>
        <v>21:0387</v>
      </c>
      <c r="F2620" t="s">
        <v>3164</v>
      </c>
      <c r="G2620" t="s">
        <v>10215</v>
      </c>
      <c r="I2620">
        <v>65.763929899999994</v>
      </c>
      <c r="J2620">
        <v>-88.476099500000004</v>
      </c>
      <c r="K2620" s="1" t="str">
        <f t="shared" si="259"/>
        <v>Till</v>
      </c>
      <c r="L2620" s="1" t="str">
        <f t="shared" si="261"/>
        <v>Grain Mount: 0.25 – 0.50 mm (carbon coated)</v>
      </c>
      <c r="M2620">
        <v>1</v>
      </c>
      <c r="AI2620">
        <v>35.097000000000001</v>
      </c>
      <c r="AJ2620">
        <v>30.693000000000001</v>
      </c>
      <c r="AK2620">
        <v>3.0000000000000001E-3</v>
      </c>
      <c r="AL2620">
        <v>34.228999999999999</v>
      </c>
      <c r="AM2620">
        <v>1E-3</v>
      </c>
      <c r="AN2620">
        <v>0.03</v>
      </c>
      <c r="AO2620">
        <v>8.9999999999999993E-3</v>
      </c>
      <c r="AP2620">
        <v>6.0000000000000001E-3</v>
      </c>
    </row>
    <row r="2621" spans="1:42" x14ac:dyDescent="0.3">
      <c r="A2621" t="s">
        <v>10216</v>
      </c>
      <c r="B2621" t="s">
        <v>10217</v>
      </c>
      <c r="C2621" t="s">
        <v>10218</v>
      </c>
      <c r="D2621" s="1" t="str">
        <f t="shared" si="260"/>
        <v>21:1191</v>
      </c>
      <c r="E2621" s="1" t="str">
        <f t="shared" si="256"/>
        <v>21:0387</v>
      </c>
      <c r="F2621" t="s">
        <v>3164</v>
      </c>
      <c r="G2621" t="s">
        <v>10219</v>
      </c>
      <c r="I2621">
        <v>65.763929899999994</v>
      </c>
      <c r="J2621">
        <v>-88.476099500000004</v>
      </c>
      <c r="K2621" s="1" t="str">
        <f t="shared" si="259"/>
        <v>Till</v>
      </c>
      <c r="L2621" s="1" t="str">
        <f t="shared" si="261"/>
        <v>Grain Mount: 0.25 – 0.50 mm (carbon coated)</v>
      </c>
      <c r="M2621">
        <v>1</v>
      </c>
      <c r="AI2621">
        <v>34.773000000000003</v>
      </c>
      <c r="AJ2621">
        <v>30.475999999999999</v>
      </c>
      <c r="AK2621">
        <v>2E-3</v>
      </c>
      <c r="AL2621">
        <v>34.475000000000001</v>
      </c>
      <c r="AM2621">
        <v>7.0000000000000001E-3</v>
      </c>
      <c r="AN2621">
        <v>5.0000000000000001E-3</v>
      </c>
      <c r="AO2621">
        <v>1.7000000000000001E-2</v>
      </c>
      <c r="AP2621">
        <v>5.0000000000000001E-3</v>
      </c>
    </row>
    <row r="2622" spans="1:42" x14ac:dyDescent="0.3">
      <c r="A2622" t="s">
        <v>10220</v>
      </c>
      <c r="B2622" t="s">
        <v>10221</v>
      </c>
      <c r="C2622" t="s">
        <v>10222</v>
      </c>
      <c r="D2622" s="1" t="str">
        <f t="shared" si="260"/>
        <v>21:1191</v>
      </c>
      <c r="E2622" s="1" t="str">
        <f t="shared" si="256"/>
        <v>21:0387</v>
      </c>
      <c r="F2622" t="s">
        <v>3164</v>
      </c>
      <c r="G2622" t="s">
        <v>10223</v>
      </c>
      <c r="I2622">
        <v>65.763929899999994</v>
      </c>
      <c r="J2622">
        <v>-88.476099500000004</v>
      </c>
      <c r="K2622" s="1" t="str">
        <f t="shared" si="259"/>
        <v>Till</v>
      </c>
      <c r="L2622" s="1" t="str">
        <f t="shared" si="261"/>
        <v>Grain Mount: 0.25 – 0.50 mm (carbon coated)</v>
      </c>
      <c r="M2622">
        <v>1</v>
      </c>
      <c r="AI2622">
        <v>34.835000000000001</v>
      </c>
      <c r="AJ2622">
        <v>30.539000000000001</v>
      </c>
      <c r="AK2622">
        <v>2E-3</v>
      </c>
      <c r="AL2622">
        <v>34.545999999999999</v>
      </c>
      <c r="AM2622">
        <v>7.0000000000000001E-3</v>
      </c>
      <c r="AN2622">
        <v>1E-3</v>
      </c>
      <c r="AO2622">
        <v>2.7E-2</v>
      </c>
      <c r="AP2622">
        <v>1E-3</v>
      </c>
    </row>
    <row r="2623" spans="1:42" x14ac:dyDescent="0.3">
      <c r="A2623" t="s">
        <v>10224</v>
      </c>
      <c r="B2623" t="s">
        <v>10225</v>
      </c>
      <c r="C2623" t="s">
        <v>10226</v>
      </c>
      <c r="D2623" s="1" t="str">
        <f t="shared" si="260"/>
        <v>21:1191</v>
      </c>
      <c r="E2623" s="1" t="str">
        <f t="shared" si="256"/>
        <v>21:0387</v>
      </c>
      <c r="F2623" t="s">
        <v>3164</v>
      </c>
      <c r="G2623" t="s">
        <v>10227</v>
      </c>
      <c r="I2623">
        <v>65.763929899999994</v>
      </c>
      <c r="J2623">
        <v>-88.476099500000004</v>
      </c>
      <c r="K2623" s="1" t="str">
        <f t="shared" si="259"/>
        <v>Till</v>
      </c>
      <c r="L2623" s="1" t="str">
        <f t="shared" si="261"/>
        <v>Grain Mount: 0.25 – 0.50 mm (carbon coated)</v>
      </c>
      <c r="M2623">
        <v>1</v>
      </c>
      <c r="AI2623">
        <v>34.932000000000002</v>
      </c>
      <c r="AJ2623">
        <v>30.437999999999999</v>
      </c>
      <c r="AK2623">
        <v>1E-3</v>
      </c>
      <c r="AL2623">
        <v>34.640999999999998</v>
      </c>
      <c r="AM2623">
        <v>1E-3</v>
      </c>
      <c r="AN2623">
        <v>2.5999999999999999E-2</v>
      </c>
      <c r="AO2623">
        <v>1E-3</v>
      </c>
      <c r="AP2623">
        <v>1E-3</v>
      </c>
    </row>
    <row r="2624" spans="1:42" x14ac:dyDescent="0.3">
      <c r="A2624" t="s">
        <v>10228</v>
      </c>
      <c r="B2624" t="s">
        <v>10229</v>
      </c>
      <c r="C2624" t="s">
        <v>10230</v>
      </c>
      <c r="D2624" s="1" t="str">
        <f t="shared" si="260"/>
        <v>21:1191</v>
      </c>
      <c r="E2624" s="1" t="str">
        <f t="shared" si="256"/>
        <v>21:0387</v>
      </c>
      <c r="F2624" t="s">
        <v>3164</v>
      </c>
      <c r="G2624" t="s">
        <v>10231</v>
      </c>
      <c r="I2624">
        <v>65.763929899999994</v>
      </c>
      <c r="J2624">
        <v>-88.476099500000004</v>
      </c>
      <c r="K2624" s="1" t="str">
        <f t="shared" si="259"/>
        <v>Till</v>
      </c>
      <c r="L2624" s="1" t="str">
        <f t="shared" si="261"/>
        <v>Grain Mount: 0.25 – 0.50 mm (carbon coated)</v>
      </c>
      <c r="M2624">
        <v>1</v>
      </c>
      <c r="AI2624">
        <v>34.792999999999999</v>
      </c>
      <c r="AJ2624">
        <v>30.465</v>
      </c>
      <c r="AK2624">
        <v>1E-3</v>
      </c>
      <c r="AL2624">
        <v>34.646999999999998</v>
      </c>
      <c r="AM2624">
        <v>3.0000000000000001E-3</v>
      </c>
      <c r="AN2624">
        <v>1.4999999999999999E-2</v>
      </c>
      <c r="AO2624">
        <v>1E-3</v>
      </c>
      <c r="AP2624">
        <v>1E-3</v>
      </c>
    </row>
    <row r="2625" spans="1:42" x14ac:dyDescent="0.3">
      <c r="A2625" t="s">
        <v>10232</v>
      </c>
      <c r="B2625" t="s">
        <v>10233</v>
      </c>
      <c r="C2625" t="s">
        <v>10234</v>
      </c>
      <c r="D2625" s="1" t="str">
        <f t="shared" si="260"/>
        <v>21:1191</v>
      </c>
      <c r="E2625" s="1" t="str">
        <f t="shared" si="256"/>
        <v>21:0387</v>
      </c>
      <c r="F2625" t="s">
        <v>3164</v>
      </c>
      <c r="G2625" t="s">
        <v>10235</v>
      </c>
      <c r="I2625">
        <v>65.763929899999994</v>
      </c>
      <c r="J2625">
        <v>-88.476099500000004</v>
      </c>
      <c r="K2625" s="1" t="str">
        <f t="shared" si="259"/>
        <v>Till</v>
      </c>
      <c r="L2625" s="1" t="str">
        <f t="shared" si="261"/>
        <v>Grain Mount: 0.25 – 0.50 mm (carbon coated)</v>
      </c>
      <c r="M2625">
        <v>1</v>
      </c>
      <c r="AI2625">
        <v>34.851999999999997</v>
      </c>
      <c r="AJ2625">
        <v>30.515999999999998</v>
      </c>
      <c r="AK2625">
        <v>1E-3</v>
      </c>
      <c r="AL2625">
        <v>34.148000000000003</v>
      </c>
      <c r="AM2625">
        <v>6.0000000000000001E-3</v>
      </c>
      <c r="AN2625">
        <v>8.0000000000000002E-3</v>
      </c>
      <c r="AO2625">
        <v>2.5000000000000001E-2</v>
      </c>
      <c r="AP2625">
        <v>1.0999999999999999E-2</v>
      </c>
    </row>
    <row r="2626" spans="1:42" x14ac:dyDescent="0.3">
      <c r="A2626" t="s">
        <v>10236</v>
      </c>
      <c r="B2626" t="s">
        <v>10237</v>
      </c>
      <c r="C2626" t="s">
        <v>10238</v>
      </c>
      <c r="D2626" s="1" t="str">
        <f t="shared" si="260"/>
        <v>21:1191</v>
      </c>
      <c r="E2626" s="1" t="str">
        <f t="shared" si="256"/>
        <v>21:0387</v>
      </c>
      <c r="F2626" t="s">
        <v>3164</v>
      </c>
      <c r="G2626" t="s">
        <v>10239</v>
      </c>
      <c r="I2626">
        <v>65.763929899999994</v>
      </c>
      <c r="J2626">
        <v>-88.476099500000004</v>
      </c>
      <c r="K2626" s="1" t="str">
        <f t="shared" si="259"/>
        <v>Till</v>
      </c>
      <c r="L2626" s="1" t="str">
        <f t="shared" si="261"/>
        <v>Grain Mount: 0.25 – 0.50 mm (carbon coated)</v>
      </c>
      <c r="M2626">
        <v>1</v>
      </c>
      <c r="AI2626">
        <v>35.01</v>
      </c>
      <c r="AJ2626">
        <v>30.488</v>
      </c>
      <c r="AK2626">
        <v>1E-3</v>
      </c>
      <c r="AL2626">
        <v>34.561999999999998</v>
      </c>
      <c r="AM2626">
        <v>1E-3</v>
      </c>
      <c r="AN2626">
        <v>3.6999999999999998E-2</v>
      </c>
      <c r="AO2626">
        <v>2.8000000000000001E-2</v>
      </c>
      <c r="AP2626">
        <v>1E-3</v>
      </c>
    </row>
    <row r="2627" spans="1:42" x14ac:dyDescent="0.3">
      <c r="A2627" t="s">
        <v>10240</v>
      </c>
      <c r="B2627" t="s">
        <v>10241</v>
      </c>
      <c r="C2627" t="s">
        <v>10242</v>
      </c>
      <c r="D2627" s="1" t="str">
        <f t="shared" si="260"/>
        <v>21:1191</v>
      </c>
      <c r="E2627" s="1" t="str">
        <f t="shared" si="256"/>
        <v>21:0387</v>
      </c>
      <c r="F2627" t="s">
        <v>3164</v>
      </c>
      <c r="G2627" t="s">
        <v>10243</v>
      </c>
      <c r="I2627">
        <v>65.763929899999994</v>
      </c>
      <c r="J2627">
        <v>-88.476099500000004</v>
      </c>
      <c r="K2627" s="1" t="str">
        <f t="shared" si="259"/>
        <v>Till</v>
      </c>
      <c r="L2627" s="1" t="str">
        <f t="shared" si="261"/>
        <v>Grain Mount: 0.25 – 0.50 mm (carbon coated)</v>
      </c>
      <c r="M2627">
        <v>1</v>
      </c>
      <c r="AI2627">
        <v>34.85</v>
      </c>
      <c r="AJ2627">
        <v>30.414999999999999</v>
      </c>
      <c r="AK2627">
        <v>6.0000000000000001E-3</v>
      </c>
      <c r="AL2627">
        <v>34.67</v>
      </c>
      <c r="AM2627">
        <v>1E-3</v>
      </c>
      <c r="AN2627">
        <v>0.01</v>
      </c>
      <c r="AO2627">
        <v>2.3E-2</v>
      </c>
      <c r="AP2627">
        <v>4.0000000000000001E-3</v>
      </c>
    </row>
    <row r="2628" spans="1:42" x14ac:dyDescent="0.3">
      <c r="A2628" t="s">
        <v>10244</v>
      </c>
      <c r="B2628" t="s">
        <v>10245</v>
      </c>
      <c r="C2628" t="s">
        <v>10246</v>
      </c>
      <c r="D2628" s="1" t="str">
        <f t="shared" si="260"/>
        <v>21:1191</v>
      </c>
      <c r="E2628" s="1" t="str">
        <f t="shared" si="256"/>
        <v>21:0387</v>
      </c>
      <c r="F2628" t="s">
        <v>3164</v>
      </c>
      <c r="G2628" t="s">
        <v>10247</v>
      </c>
      <c r="I2628">
        <v>65.763929899999994</v>
      </c>
      <c r="J2628">
        <v>-88.476099500000004</v>
      </c>
      <c r="K2628" s="1" t="str">
        <f t="shared" si="259"/>
        <v>Till</v>
      </c>
      <c r="L2628" s="1" t="str">
        <f t="shared" si="261"/>
        <v>Grain Mount: 0.25 – 0.50 mm (carbon coated)</v>
      </c>
      <c r="M2628">
        <v>1</v>
      </c>
      <c r="AI2628">
        <v>34.94</v>
      </c>
      <c r="AJ2628">
        <v>30.565999999999999</v>
      </c>
      <c r="AK2628">
        <v>1E-3</v>
      </c>
      <c r="AL2628">
        <v>34.335000000000001</v>
      </c>
      <c r="AM2628">
        <v>1E-3</v>
      </c>
      <c r="AN2628">
        <v>1.7000000000000001E-2</v>
      </c>
      <c r="AO2628">
        <v>4.2000000000000003E-2</v>
      </c>
      <c r="AP2628">
        <v>1E-3</v>
      </c>
    </row>
    <row r="2629" spans="1:42" x14ac:dyDescent="0.3">
      <c r="A2629" t="s">
        <v>10248</v>
      </c>
      <c r="B2629" t="s">
        <v>10249</v>
      </c>
      <c r="C2629" t="s">
        <v>10250</v>
      </c>
      <c r="D2629" s="1" t="str">
        <f t="shared" si="260"/>
        <v>21:1191</v>
      </c>
      <c r="E2629" s="1" t="str">
        <f t="shared" si="256"/>
        <v>21:0387</v>
      </c>
      <c r="F2629" t="s">
        <v>3164</v>
      </c>
      <c r="G2629" t="s">
        <v>10251</v>
      </c>
      <c r="I2629">
        <v>65.763929899999994</v>
      </c>
      <c r="J2629">
        <v>-88.476099500000004</v>
      </c>
      <c r="K2629" s="1" t="str">
        <f t="shared" si="259"/>
        <v>Till</v>
      </c>
      <c r="L2629" s="1" t="str">
        <f t="shared" si="261"/>
        <v>Grain Mount: 0.25 – 0.50 mm (carbon coated)</v>
      </c>
      <c r="M2629">
        <v>1</v>
      </c>
      <c r="AI2629">
        <v>35.002000000000002</v>
      </c>
      <c r="AJ2629">
        <v>30.396999999999998</v>
      </c>
      <c r="AK2629">
        <v>1E-3</v>
      </c>
      <c r="AL2629">
        <v>34.588000000000001</v>
      </c>
      <c r="AM2629">
        <v>1E-3</v>
      </c>
      <c r="AN2629">
        <v>6.0000000000000001E-3</v>
      </c>
      <c r="AO2629">
        <v>3.3000000000000002E-2</v>
      </c>
      <c r="AP2629">
        <v>1E-3</v>
      </c>
    </row>
    <row r="2630" spans="1:42" x14ac:dyDescent="0.3">
      <c r="A2630" t="s">
        <v>10252</v>
      </c>
      <c r="B2630" t="s">
        <v>10253</v>
      </c>
      <c r="C2630" t="s">
        <v>10254</v>
      </c>
      <c r="D2630" s="1" t="str">
        <f t="shared" si="260"/>
        <v>21:1191</v>
      </c>
      <c r="E2630" s="1" t="str">
        <f t="shared" si="256"/>
        <v>21:0387</v>
      </c>
      <c r="F2630" t="s">
        <v>3164</v>
      </c>
      <c r="G2630" t="s">
        <v>10255</v>
      </c>
      <c r="I2630">
        <v>65.763929899999994</v>
      </c>
      <c r="J2630">
        <v>-88.476099500000004</v>
      </c>
      <c r="K2630" s="1" t="str">
        <f t="shared" si="259"/>
        <v>Till</v>
      </c>
      <c r="L2630" s="1" t="str">
        <f t="shared" si="261"/>
        <v>Grain Mount: 0.25 – 0.50 mm (carbon coated)</v>
      </c>
      <c r="M2630">
        <v>1</v>
      </c>
      <c r="AI2630">
        <v>34.89</v>
      </c>
      <c r="AJ2630">
        <v>30.492000000000001</v>
      </c>
      <c r="AK2630">
        <v>1E-3</v>
      </c>
      <c r="AL2630">
        <v>34.652000000000001</v>
      </c>
      <c r="AM2630">
        <v>1E-3</v>
      </c>
      <c r="AN2630">
        <v>1.7000000000000001E-2</v>
      </c>
      <c r="AO2630">
        <v>1.2999999999999999E-2</v>
      </c>
      <c r="AP2630">
        <v>6.0000000000000001E-3</v>
      </c>
    </row>
    <row r="2631" spans="1:42" x14ac:dyDescent="0.3">
      <c r="A2631" t="s">
        <v>10256</v>
      </c>
      <c r="B2631" t="s">
        <v>10257</v>
      </c>
      <c r="C2631" t="s">
        <v>10258</v>
      </c>
      <c r="D2631" s="1" t="str">
        <f t="shared" si="260"/>
        <v>21:1191</v>
      </c>
      <c r="E2631" s="1" t="str">
        <f t="shared" si="256"/>
        <v>21:0387</v>
      </c>
      <c r="F2631" t="s">
        <v>3164</v>
      </c>
      <c r="G2631" t="s">
        <v>10259</v>
      </c>
      <c r="I2631">
        <v>65.763929899999994</v>
      </c>
      <c r="J2631">
        <v>-88.476099500000004</v>
      </c>
      <c r="K2631" s="1" t="str">
        <f t="shared" si="259"/>
        <v>Till</v>
      </c>
      <c r="L2631" s="1" t="str">
        <f t="shared" si="261"/>
        <v>Grain Mount: 0.25 – 0.50 mm (carbon coated)</v>
      </c>
      <c r="M2631">
        <v>1</v>
      </c>
      <c r="AI2631">
        <v>34.875999999999998</v>
      </c>
      <c r="AJ2631">
        <v>30.565000000000001</v>
      </c>
      <c r="AK2631">
        <v>1E-3</v>
      </c>
      <c r="AL2631">
        <v>34.444000000000003</v>
      </c>
      <c r="AM2631">
        <v>1E-3</v>
      </c>
      <c r="AN2631">
        <v>2.3E-2</v>
      </c>
      <c r="AO2631">
        <v>1E-3</v>
      </c>
      <c r="AP2631">
        <v>3.0000000000000001E-3</v>
      </c>
    </row>
    <row r="2632" spans="1:42" x14ac:dyDescent="0.3">
      <c r="A2632" t="s">
        <v>10260</v>
      </c>
      <c r="B2632" t="s">
        <v>10261</v>
      </c>
      <c r="C2632" t="s">
        <v>10262</v>
      </c>
      <c r="D2632" s="1" t="str">
        <f t="shared" si="260"/>
        <v>21:1191</v>
      </c>
      <c r="E2632" s="1" t="str">
        <f t="shared" si="256"/>
        <v>21:0387</v>
      </c>
      <c r="F2632" t="s">
        <v>3164</v>
      </c>
      <c r="G2632" t="s">
        <v>10263</v>
      </c>
      <c r="I2632">
        <v>65.763929899999994</v>
      </c>
      <c r="J2632">
        <v>-88.476099500000004</v>
      </c>
      <c r="K2632" s="1" t="str">
        <f t="shared" si="259"/>
        <v>Till</v>
      </c>
      <c r="L2632" s="1" t="str">
        <f t="shared" si="261"/>
        <v>Grain Mount: 0.25 – 0.50 mm (carbon coated)</v>
      </c>
      <c r="M2632">
        <v>1</v>
      </c>
      <c r="AI2632">
        <v>34.947000000000003</v>
      </c>
      <c r="AJ2632">
        <v>30.641999999999999</v>
      </c>
      <c r="AK2632">
        <v>1E-3</v>
      </c>
      <c r="AL2632">
        <v>34.743000000000002</v>
      </c>
      <c r="AM2632">
        <v>1E-3</v>
      </c>
      <c r="AN2632">
        <v>5.0999999999999997E-2</v>
      </c>
      <c r="AO2632">
        <v>3.2000000000000001E-2</v>
      </c>
      <c r="AP2632">
        <v>7.0000000000000001E-3</v>
      </c>
    </row>
    <row r="2633" spans="1:42" x14ac:dyDescent="0.3">
      <c r="A2633" t="s">
        <v>10264</v>
      </c>
      <c r="B2633" t="s">
        <v>10265</v>
      </c>
      <c r="C2633" t="s">
        <v>10266</v>
      </c>
      <c r="D2633" s="1" t="str">
        <f t="shared" si="260"/>
        <v>21:1191</v>
      </c>
      <c r="E2633" s="1" t="str">
        <f t="shared" si="256"/>
        <v>21:0387</v>
      </c>
      <c r="F2633" t="s">
        <v>3164</v>
      </c>
      <c r="G2633" t="s">
        <v>10267</v>
      </c>
      <c r="I2633">
        <v>65.763929899999994</v>
      </c>
      <c r="J2633">
        <v>-88.476099500000004</v>
      </c>
      <c r="K2633" s="1" t="str">
        <f t="shared" si="259"/>
        <v>Till</v>
      </c>
      <c r="L2633" s="1" t="str">
        <f t="shared" si="261"/>
        <v>Grain Mount: 0.25 – 0.50 mm (carbon coated)</v>
      </c>
      <c r="M2633">
        <v>1</v>
      </c>
      <c r="AI2633">
        <v>35.085999999999999</v>
      </c>
      <c r="AJ2633">
        <v>30.605</v>
      </c>
      <c r="AK2633">
        <v>5.0000000000000001E-3</v>
      </c>
      <c r="AL2633">
        <v>34.28</v>
      </c>
      <c r="AM2633">
        <v>1.0999999999999999E-2</v>
      </c>
      <c r="AN2633">
        <v>5.0000000000000001E-3</v>
      </c>
      <c r="AO2633">
        <v>0.02</v>
      </c>
      <c r="AP2633">
        <v>6.0000000000000001E-3</v>
      </c>
    </row>
    <row r="2634" spans="1:42" x14ac:dyDescent="0.3">
      <c r="A2634" t="s">
        <v>10268</v>
      </c>
      <c r="B2634" t="s">
        <v>10269</v>
      </c>
      <c r="C2634" t="s">
        <v>10270</v>
      </c>
      <c r="D2634" s="1" t="str">
        <f t="shared" si="260"/>
        <v>21:1191</v>
      </c>
      <c r="E2634" s="1" t="str">
        <f t="shared" si="256"/>
        <v>21:0387</v>
      </c>
      <c r="F2634" t="s">
        <v>3164</v>
      </c>
      <c r="G2634" t="s">
        <v>10271</v>
      </c>
      <c r="I2634">
        <v>65.763929899999994</v>
      </c>
      <c r="J2634">
        <v>-88.476099500000004</v>
      </c>
      <c r="K2634" s="1" t="str">
        <f t="shared" si="259"/>
        <v>Till</v>
      </c>
      <c r="L2634" s="1" t="str">
        <f t="shared" si="261"/>
        <v>Grain Mount: 0.25 – 0.50 mm (carbon coated)</v>
      </c>
      <c r="M2634">
        <v>1</v>
      </c>
      <c r="AI2634">
        <v>34.871000000000002</v>
      </c>
      <c r="AJ2634">
        <v>30.524999999999999</v>
      </c>
      <c r="AK2634">
        <v>1E-3</v>
      </c>
      <c r="AL2634">
        <v>34.265999999999998</v>
      </c>
      <c r="AM2634">
        <v>1E-3</v>
      </c>
      <c r="AN2634">
        <v>3.1E-2</v>
      </c>
      <c r="AO2634">
        <v>2E-3</v>
      </c>
      <c r="AP2634">
        <v>7.0000000000000001E-3</v>
      </c>
    </row>
    <row r="2635" spans="1:42" x14ac:dyDescent="0.3">
      <c r="A2635" t="s">
        <v>10272</v>
      </c>
      <c r="B2635" t="s">
        <v>10273</v>
      </c>
      <c r="C2635" t="s">
        <v>10274</v>
      </c>
      <c r="D2635" s="1" t="str">
        <f t="shared" si="260"/>
        <v>21:1191</v>
      </c>
      <c r="E2635" s="1" t="str">
        <f t="shared" si="256"/>
        <v>21:0387</v>
      </c>
      <c r="F2635" t="s">
        <v>3164</v>
      </c>
      <c r="G2635" t="s">
        <v>10275</v>
      </c>
      <c r="I2635">
        <v>65.763929899999994</v>
      </c>
      <c r="J2635">
        <v>-88.476099500000004</v>
      </c>
      <c r="K2635" s="1" t="str">
        <f t="shared" si="259"/>
        <v>Till</v>
      </c>
      <c r="L2635" s="1" t="str">
        <f t="shared" si="261"/>
        <v>Grain Mount: 0.25 – 0.50 mm (carbon coated)</v>
      </c>
      <c r="M2635">
        <v>1</v>
      </c>
      <c r="AI2635">
        <v>35.148000000000003</v>
      </c>
      <c r="AJ2635">
        <v>30.850999999999999</v>
      </c>
      <c r="AK2635">
        <v>1E-3</v>
      </c>
      <c r="AL2635">
        <v>34.338000000000001</v>
      </c>
      <c r="AM2635">
        <v>1.4E-2</v>
      </c>
      <c r="AN2635">
        <v>0.01</v>
      </c>
      <c r="AO2635">
        <v>2.1000000000000001E-2</v>
      </c>
      <c r="AP2635">
        <v>1E-3</v>
      </c>
    </row>
    <row r="2636" spans="1:42" x14ac:dyDescent="0.3">
      <c r="A2636" t="s">
        <v>10276</v>
      </c>
      <c r="B2636" t="s">
        <v>10277</v>
      </c>
      <c r="C2636" t="s">
        <v>10278</v>
      </c>
      <c r="D2636" s="1" t="str">
        <f t="shared" si="260"/>
        <v>21:1191</v>
      </c>
      <c r="E2636" s="1" t="str">
        <f t="shared" si="256"/>
        <v>21:0387</v>
      </c>
      <c r="F2636" t="s">
        <v>3164</v>
      </c>
      <c r="G2636" t="s">
        <v>10279</v>
      </c>
      <c r="I2636">
        <v>65.763929899999994</v>
      </c>
      <c r="J2636">
        <v>-88.476099500000004</v>
      </c>
      <c r="K2636" s="1" t="str">
        <f t="shared" si="259"/>
        <v>Till</v>
      </c>
      <c r="L2636" s="1" t="str">
        <f t="shared" si="261"/>
        <v>Grain Mount: 0.25 – 0.50 mm (carbon coated)</v>
      </c>
      <c r="M2636">
        <v>1</v>
      </c>
      <c r="AI2636">
        <v>34.838999999999999</v>
      </c>
      <c r="AJ2636">
        <v>30.741</v>
      </c>
      <c r="AK2636">
        <v>2E-3</v>
      </c>
      <c r="AL2636">
        <v>34.463000000000001</v>
      </c>
      <c r="AM2636">
        <v>1E-3</v>
      </c>
      <c r="AN2636">
        <v>3.2000000000000001E-2</v>
      </c>
      <c r="AO2636">
        <v>1.4999999999999999E-2</v>
      </c>
      <c r="AP2636">
        <v>4.0000000000000001E-3</v>
      </c>
    </row>
    <row r="2637" spans="1:42" x14ac:dyDescent="0.3">
      <c r="A2637" t="s">
        <v>10280</v>
      </c>
      <c r="B2637" t="s">
        <v>10281</v>
      </c>
      <c r="C2637" t="s">
        <v>10282</v>
      </c>
      <c r="D2637" s="1" t="str">
        <f t="shared" si="260"/>
        <v>21:1191</v>
      </c>
      <c r="E2637" s="1" t="str">
        <f t="shared" ref="E2637:E2690" si="262">HYPERLINK("http://geochem.nrcan.gc.ca/cdogs/content/svy/svy210387_e.htm", "21:0387")</f>
        <v>21:0387</v>
      </c>
      <c r="F2637" t="s">
        <v>3164</v>
      </c>
      <c r="G2637" t="s">
        <v>10283</v>
      </c>
      <c r="I2637">
        <v>65.763929899999994</v>
      </c>
      <c r="J2637">
        <v>-88.476099500000004</v>
      </c>
      <c r="K2637" s="1" t="str">
        <f t="shared" si="259"/>
        <v>Till</v>
      </c>
      <c r="L2637" s="1" t="str">
        <f t="shared" si="261"/>
        <v>Grain Mount: 0.25 – 0.50 mm (carbon coated)</v>
      </c>
      <c r="M2637">
        <v>1</v>
      </c>
      <c r="AI2637">
        <v>34.695</v>
      </c>
      <c r="AJ2637">
        <v>30.5</v>
      </c>
      <c r="AK2637">
        <v>6.0000000000000001E-3</v>
      </c>
      <c r="AL2637">
        <v>34.438000000000002</v>
      </c>
      <c r="AM2637">
        <v>1E-3</v>
      </c>
      <c r="AN2637">
        <v>0.04</v>
      </c>
      <c r="AO2637">
        <v>1.4999999999999999E-2</v>
      </c>
      <c r="AP2637">
        <v>1E-3</v>
      </c>
    </row>
    <row r="2638" spans="1:42" x14ac:dyDescent="0.3">
      <c r="A2638" t="s">
        <v>10284</v>
      </c>
      <c r="B2638" t="s">
        <v>10285</v>
      </c>
      <c r="C2638" t="s">
        <v>10286</v>
      </c>
      <c r="D2638" s="1" t="str">
        <f t="shared" si="260"/>
        <v>21:1191</v>
      </c>
      <c r="E2638" s="1" t="str">
        <f t="shared" si="262"/>
        <v>21:0387</v>
      </c>
      <c r="F2638" t="s">
        <v>3164</v>
      </c>
      <c r="G2638" t="s">
        <v>10287</v>
      </c>
      <c r="I2638">
        <v>65.763929899999994</v>
      </c>
      <c r="J2638">
        <v>-88.476099500000004</v>
      </c>
      <c r="K2638" s="1" t="str">
        <f t="shared" si="259"/>
        <v>Till</v>
      </c>
      <c r="L2638" s="1" t="str">
        <f>HYPERLINK("http://geochem.nrcan.gc.ca/cdogs/content/kwd/kwd080108_e.htm", "Grain Mount: 0.50 – 1.00 mm (carbon coated)")</f>
        <v>Grain Mount: 0.50 – 1.00 mm (carbon coated)</v>
      </c>
      <c r="M2638">
        <v>1</v>
      </c>
      <c r="AI2638">
        <v>35.011000000000003</v>
      </c>
      <c r="AJ2638">
        <v>30.611999999999998</v>
      </c>
      <c r="AK2638">
        <v>1E-3</v>
      </c>
      <c r="AL2638">
        <v>34.435000000000002</v>
      </c>
      <c r="AM2638">
        <v>1E-3</v>
      </c>
      <c r="AN2638">
        <v>2.3E-2</v>
      </c>
      <c r="AO2638">
        <v>3.3000000000000002E-2</v>
      </c>
      <c r="AP2638">
        <v>3.0000000000000001E-3</v>
      </c>
    </row>
    <row r="2639" spans="1:42" x14ac:dyDescent="0.3">
      <c r="A2639" t="s">
        <v>10288</v>
      </c>
      <c r="B2639" t="s">
        <v>10289</v>
      </c>
      <c r="C2639" t="s">
        <v>10290</v>
      </c>
      <c r="D2639" s="1" t="str">
        <f t="shared" si="260"/>
        <v>21:1191</v>
      </c>
      <c r="E2639" s="1" t="str">
        <f t="shared" si="262"/>
        <v>21:0387</v>
      </c>
      <c r="F2639" t="s">
        <v>3164</v>
      </c>
      <c r="G2639" t="s">
        <v>10291</v>
      </c>
      <c r="I2639">
        <v>65.763929899999994</v>
      </c>
      <c r="J2639">
        <v>-88.476099500000004</v>
      </c>
      <c r="K2639" s="1" t="str">
        <f t="shared" si="259"/>
        <v>Till</v>
      </c>
      <c r="L2639" s="1" t="str">
        <f>HYPERLINK("http://geochem.nrcan.gc.ca/cdogs/content/kwd/kwd080108_e.htm", "Grain Mount: 0.50 – 1.00 mm (carbon coated)")</f>
        <v>Grain Mount: 0.50 – 1.00 mm (carbon coated)</v>
      </c>
      <c r="M2639">
        <v>1</v>
      </c>
      <c r="AI2639">
        <v>34.982999999999997</v>
      </c>
      <c r="AJ2639">
        <v>30.474</v>
      </c>
      <c r="AK2639">
        <v>4.0000000000000001E-3</v>
      </c>
      <c r="AL2639">
        <v>34.08</v>
      </c>
      <c r="AM2639">
        <v>1E-3</v>
      </c>
      <c r="AN2639">
        <v>1.4999999999999999E-2</v>
      </c>
      <c r="AO2639">
        <v>4.0000000000000001E-3</v>
      </c>
      <c r="AP2639">
        <v>3.0000000000000001E-3</v>
      </c>
    </row>
    <row r="2640" spans="1:42" x14ac:dyDescent="0.3">
      <c r="A2640" t="s">
        <v>10292</v>
      </c>
      <c r="B2640" t="s">
        <v>10293</v>
      </c>
      <c r="C2640" t="s">
        <v>10294</v>
      </c>
      <c r="D2640" s="1" t="str">
        <f t="shared" si="260"/>
        <v>21:1191</v>
      </c>
      <c r="E2640" s="1" t="str">
        <f t="shared" si="262"/>
        <v>21:0387</v>
      </c>
      <c r="F2640" t="s">
        <v>3164</v>
      </c>
      <c r="G2640" t="s">
        <v>10295</v>
      </c>
      <c r="I2640">
        <v>65.763929899999994</v>
      </c>
      <c r="J2640">
        <v>-88.476099500000004</v>
      </c>
      <c r="K2640" s="1" t="str">
        <f t="shared" si="259"/>
        <v>Till</v>
      </c>
      <c r="L2640" s="1" t="str">
        <f>HYPERLINK("http://geochem.nrcan.gc.ca/cdogs/content/kwd/kwd080108_e.htm", "Grain Mount: 0.50 – 1.00 mm (carbon coated)")</f>
        <v>Grain Mount: 0.50 – 1.00 mm (carbon coated)</v>
      </c>
      <c r="M2640">
        <v>1</v>
      </c>
      <c r="AI2640">
        <v>34.978999999999999</v>
      </c>
      <c r="AJ2640">
        <v>30.556999999999999</v>
      </c>
      <c r="AK2640">
        <v>5.0000000000000001E-3</v>
      </c>
      <c r="AL2640">
        <v>34.334000000000003</v>
      </c>
      <c r="AM2640">
        <v>1E-3</v>
      </c>
      <c r="AN2640">
        <v>2.5000000000000001E-2</v>
      </c>
      <c r="AO2640">
        <v>4.5999999999999999E-2</v>
      </c>
      <c r="AP2640">
        <v>1E-3</v>
      </c>
    </row>
    <row r="2641" spans="1:42" x14ac:dyDescent="0.3">
      <c r="A2641" t="s">
        <v>10296</v>
      </c>
      <c r="B2641" t="s">
        <v>10297</v>
      </c>
      <c r="C2641" t="s">
        <v>10298</v>
      </c>
      <c r="D2641" s="1" t="str">
        <f t="shared" si="260"/>
        <v>21:1191</v>
      </c>
      <c r="E2641" s="1" t="str">
        <f t="shared" si="262"/>
        <v>21:0387</v>
      </c>
      <c r="F2641" t="s">
        <v>3189</v>
      </c>
      <c r="G2641" t="s">
        <v>10299</v>
      </c>
      <c r="I2641">
        <v>65.859606499999998</v>
      </c>
      <c r="J2641">
        <v>-88.697666799999993</v>
      </c>
      <c r="K2641" s="1" t="str">
        <f t="shared" si="259"/>
        <v>Till</v>
      </c>
      <c r="L2641" s="1" t="str">
        <f t="shared" ref="L2641:L2673" si="263">HYPERLINK("http://geochem.nrcan.gc.ca/cdogs/content/kwd/kwd080107_e.htm", "Grain Mount: 0.25 – 0.50 mm (carbon coated)")</f>
        <v>Grain Mount: 0.25 – 0.50 mm (carbon coated)</v>
      </c>
      <c r="M2641">
        <v>1</v>
      </c>
      <c r="AI2641">
        <v>34.945</v>
      </c>
      <c r="AJ2641">
        <v>30.494</v>
      </c>
      <c r="AK2641">
        <v>1.0999999999999999E-2</v>
      </c>
      <c r="AL2641">
        <v>34.469000000000001</v>
      </c>
      <c r="AM2641">
        <v>1E-3</v>
      </c>
      <c r="AN2641">
        <v>5.0000000000000001E-3</v>
      </c>
      <c r="AO2641">
        <v>1.9E-2</v>
      </c>
      <c r="AP2641">
        <v>6.0000000000000001E-3</v>
      </c>
    </row>
    <row r="2642" spans="1:42" x14ac:dyDescent="0.3">
      <c r="A2642" t="s">
        <v>10300</v>
      </c>
      <c r="B2642" t="s">
        <v>10301</v>
      </c>
      <c r="C2642" t="s">
        <v>10302</v>
      </c>
      <c r="D2642" s="1" t="str">
        <f t="shared" si="260"/>
        <v>21:1191</v>
      </c>
      <c r="E2642" s="1" t="str">
        <f t="shared" si="262"/>
        <v>21:0387</v>
      </c>
      <c r="F2642" t="s">
        <v>3189</v>
      </c>
      <c r="G2642" t="s">
        <v>10303</v>
      </c>
      <c r="I2642">
        <v>65.859606499999998</v>
      </c>
      <c r="J2642">
        <v>-88.697666799999993</v>
      </c>
      <c r="K2642" s="1" t="str">
        <f t="shared" si="259"/>
        <v>Till</v>
      </c>
      <c r="L2642" s="1" t="str">
        <f t="shared" si="263"/>
        <v>Grain Mount: 0.25 – 0.50 mm (carbon coated)</v>
      </c>
      <c r="M2642">
        <v>1</v>
      </c>
      <c r="AI2642">
        <v>34.905999999999999</v>
      </c>
      <c r="AJ2642">
        <v>30.48</v>
      </c>
      <c r="AK2642">
        <v>2E-3</v>
      </c>
      <c r="AL2642">
        <v>34.268000000000001</v>
      </c>
      <c r="AM2642">
        <v>1.7999999999999999E-2</v>
      </c>
      <c r="AN2642">
        <v>1.0999999999999999E-2</v>
      </c>
      <c r="AO2642">
        <v>1.2999999999999999E-2</v>
      </c>
      <c r="AP2642">
        <v>1E-3</v>
      </c>
    </row>
    <row r="2643" spans="1:42" x14ac:dyDescent="0.3">
      <c r="A2643" t="s">
        <v>10304</v>
      </c>
      <c r="B2643" t="s">
        <v>10305</v>
      </c>
      <c r="C2643" t="s">
        <v>10306</v>
      </c>
      <c r="D2643" s="1" t="str">
        <f t="shared" si="260"/>
        <v>21:1191</v>
      </c>
      <c r="E2643" s="1" t="str">
        <f t="shared" si="262"/>
        <v>21:0387</v>
      </c>
      <c r="F2643" t="s">
        <v>3189</v>
      </c>
      <c r="G2643" t="s">
        <v>10307</v>
      </c>
      <c r="I2643">
        <v>65.859606499999998</v>
      </c>
      <c r="J2643">
        <v>-88.697666799999993</v>
      </c>
      <c r="K2643" s="1" t="str">
        <f t="shared" si="259"/>
        <v>Till</v>
      </c>
      <c r="L2643" s="1" t="str">
        <f t="shared" si="263"/>
        <v>Grain Mount: 0.25 – 0.50 mm (carbon coated)</v>
      </c>
      <c r="M2643">
        <v>1</v>
      </c>
      <c r="AI2643">
        <v>34.944000000000003</v>
      </c>
      <c r="AJ2643">
        <v>30.491</v>
      </c>
      <c r="AK2643">
        <v>1E-3</v>
      </c>
      <c r="AL2643">
        <v>34.442999999999998</v>
      </c>
      <c r="AM2643">
        <v>0.01</v>
      </c>
      <c r="AN2643">
        <v>1E-3</v>
      </c>
      <c r="AO2643">
        <v>1E-3</v>
      </c>
      <c r="AP2643">
        <v>5.0000000000000001E-3</v>
      </c>
    </row>
    <row r="2644" spans="1:42" x14ac:dyDescent="0.3">
      <c r="A2644" t="s">
        <v>10308</v>
      </c>
      <c r="B2644" t="s">
        <v>10309</v>
      </c>
      <c r="C2644" t="s">
        <v>10310</v>
      </c>
      <c r="D2644" s="1" t="str">
        <f t="shared" si="260"/>
        <v>21:1191</v>
      </c>
      <c r="E2644" s="1" t="str">
        <f t="shared" si="262"/>
        <v>21:0387</v>
      </c>
      <c r="F2644" t="s">
        <v>3189</v>
      </c>
      <c r="G2644" t="s">
        <v>10311</v>
      </c>
      <c r="I2644">
        <v>65.859606499999998</v>
      </c>
      <c r="J2644">
        <v>-88.697666799999993</v>
      </c>
      <c r="K2644" s="1" t="str">
        <f t="shared" si="259"/>
        <v>Till</v>
      </c>
      <c r="L2644" s="1" t="str">
        <f t="shared" si="263"/>
        <v>Grain Mount: 0.25 – 0.50 mm (carbon coated)</v>
      </c>
      <c r="M2644">
        <v>1</v>
      </c>
      <c r="AI2644">
        <v>35.029000000000003</v>
      </c>
      <c r="AJ2644">
        <v>30.585000000000001</v>
      </c>
      <c r="AK2644">
        <v>5.0000000000000001E-3</v>
      </c>
      <c r="AL2644">
        <v>34.341000000000001</v>
      </c>
      <c r="AM2644">
        <v>1E-3</v>
      </c>
      <c r="AN2644">
        <v>1E-3</v>
      </c>
      <c r="AO2644">
        <v>1.9E-2</v>
      </c>
      <c r="AP2644">
        <v>5.0000000000000001E-3</v>
      </c>
    </row>
    <row r="2645" spans="1:42" x14ac:dyDescent="0.3">
      <c r="A2645" t="s">
        <v>10312</v>
      </c>
      <c r="B2645" t="s">
        <v>10313</v>
      </c>
      <c r="C2645" t="s">
        <v>10314</v>
      </c>
      <c r="D2645" s="1" t="str">
        <f t="shared" si="260"/>
        <v>21:1191</v>
      </c>
      <c r="E2645" s="1" t="str">
        <f t="shared" si="262"/>
        <v>21:0387</v>
      </c>
      <c r="F2645" t="s">
        <v>3189</v>
      </c>
      <c r="G2645" t="s">
        <v>10315</v>
      </c>
      <c r="I2645">
        <v>65.859606499999998</v>
      </c>
      <c r="J2645">
        <v>-88.697666799999993</v>
      </c>
      <c r="K2645" s="1" t="str">
        <f t="shared" si="259"/>
        <v>Till</v>
      </c>
      <c r="L2645" s="1" t="str">
        <f t="shared" si="263"/>
        <v>Grain Mount: 0.25 – 0.50 mm (carbon coated)</v>
      </c>
      <c r="M2645">
        <v>1</v>
      </c>
      <c r="AI2645">
        <v>34.856000000000002</v>
      </c>
      <c r="AJ2645">
        <v>30.66</v>
      </c>
      <c r="AK2645">
        <v>8.9999999999999993E-3</v>
      </c>
      <c r="AL2645">
        <v>34.173000000000002</v>
      </c>
      <c r="AM2645">
        <v>3.0000000000000001E-3</v>
      </c>
      <c r="AN2645">
        <v>6.0000000000000001E-3</v>
      </c>
      <c r="AO2645">
        <v>1E-3</v>
      </c>
      <c r="AP2645">
        <v>1E-3</v>
      </c>
    </row>
    <row r="2646" spans="1:42" x14ac:dyDescent="0.3">
      <c r="A2646" t="s">
        <v>10316</v>
      </c>
      <c r="B2646" t="s">
        <v>10317</v>
      </c>
      <c r="C2646" t="s">
        <v>10318</v>
      </c>
      <c r="D2646" s="1" t="str">
        <f t="shared" si="260"/>
        <v>21:1191</v>
      </c>
      <c r="E2646" s="1" t="str">
        <f t="shared" si="262"/>
        <v>21:0387</v>
      </c>
      <c r="F2646" t="s">
        <v>3189</v>
      </c>
      <c r="G2646" t="s">
        <v>10319</v>
      </c>
      <c r="I2646">
        <v>65.859606499999998</v>
      </c>
      <c r="J2646">
        <v>-88.697666799999993</v>
      </c>
      <c r="K2646" s="1" t="str">
        <f t="shared" si="259"/>
        <v>Till</v>
      </c>
      <c r="L2646" s="1" t="str">
        <f t="shared" si="263"/>
        <v>Grain Mount: 0.25 – 0.50 mm (carbon coated)</v>
      </c>
      <c r="M2646">
        <v>1</v>
      </c>
      <c r="AI2646">
        <v>35.014000000000003</v>
      </c>
      <c r="AJ2646">
        <v>30.620999999999999</v>
      </c>
      <c r="AK2646">
        <v>2E-3</v>
      </c>
      <c r="AL2646">
        <v>34.307000000000002</v>
      </c>
      <c r="AM2646">
        <v>0.20300000000000001</v>
      </c>
      <c r="AN2646">
        <v>3.0000000000000001E-3</v>
      </c>
      <c r="AO2646">
        <v>2.5000000000000001E-2</v>
      </c>
      <c r="AP2646">
        <v>0.01</v>
      </c>
    </row>
    <row r="2647" spans="1:42" x14ac:dyDescent="0.3">
      <c r="A2647" t="s">
        <v>10320</v>
      </c>
      <c r="B2647" t="s">
        <v>10321</v>
      </c>
      <c r="C2647" t="s">
        <v>10322</v>
      </c>
      <c r="D2647" s="1" t="str">
        <f t="shared" si="260"/>
        <v>21:1191</v>
      </c>
      <c r="E2647" s="1" t="str">
        <f t="shared" si="262"/>
        <v>21:0387</v>
      </c>
      <c r="F2647" t="s">
        <v>3189</v>
      </c>
      <c r="G2647" t="s">
        <v>10323</v>
      </c>
      <c r="I2647">
        <v>65.859606499999998</v>
      </c>
      <c r="J2647">
        <v>-88.697666799999993</v>
      </c>
      <c r="K2647" s="1" t="str">
        <f t="shared" si="259"/>
        <v>Till</v>
      </c>
      <c r="L2647" s="1" t="str">
        <f t="shared" si="263"/>
        <v>Grain Mount: 0.25 – 0.50 mm (carbon coated)</v>
      </c>
      <c r="M2647">
        <v>1</v>
      </c>
      <c r="AI2647">
        <v>34.89</v>
      </c>
      <c r="AJ2647">
        <v>30.794</v>
      </c>
      <c r="AK2647">
        <v>1E-3</v>
      </c>
      <c r="AL2647">
        <v>34.304000000000002</v>
      </c>
      <c r="AM2647">
        <v>2E-3</v>
      </c>
      <c r="AN2647">
        <v>1E-3</v>
      </c>
      <c r="AO2647">
        <v>2.4E-2</v>
      </c>
      <c r="AP2647">
        <v>1E-3</v>
      </c>
    </row>
    <row r="2648" spans="1:42" x14ac:dyDescent="0.3">
      <c r="A2648" t="s">
        <v>10324</v>
      </c>
      <c r="B2648" t="s">
        <v>10325</v>
      </c>
      <c r="C2648" t="s">
        <v>10326</v>
      </c>
      <c r="D2648" s="1" t="str">
        <f t="shared" si="260"/>
        <v>21:1191</v>
      </c>
      <c r="E2648" s="1" t="str">
        <f t="shared" si="262"/>
        <v>21:0387</v>
      </c>
      <c r="F2648" t="s">
        <v>3189</v>
      </c>
      <c r="G2648" t="s">
        <v>10327</v>
      </c>
      <c r="I2648">
        <v>65.859606499999998</v>
      </c>
      <c r="J2648">
        <v>-88.697666799999993</v>
      </c>
      <c r="K2648" s="1" t="str">
        <f t="shared" si="259"/>
        <v>Till</v>
      </c>
      <c r="L2648" s="1" t="str">
        <f t="shared" si="263"/>
        <v>Grain Mount: 0.25 – 0.50 mm (carbon coated)</v>
      </c>
      <c r="M2648">
        <v>1</v>
      </c>
      <c r="AI2648">
        <v>35.076000000000001</v>
      </c>
      <c r="AJ2648">
        <v>30.655999999999999</v>
      </c>
      <c r="AK2648">
        <v>8.0000000000000002E-3</v>
      </c>
      <c r="AL2648">
        <v>34.255000000000003</v>
      </c>
      <c r="AM2648">
        <v>4.0000000000000001E-3</v>
      </c>
      <c r="AN2648">
        <v>1E-3</v>
      </c>
      <c r="AO2648">
        <v>7.0000000000000001E-3</v>
      </c>
      <c r="AP2648">
        <v>2E-3</v>
      </c>
    </row>
    <row r="2649" spans="1:42" x14ac:dyDescent="0.3">
      <c r="A2649" t="s">
        <v>10328</v>
      </c>
      <c r="B2649" t="s">
        <v>10329</v>
      </c>
      <c r="C2649" t="s">
        <v>10330</v>
      </c>
      <c r="D2649" s="1" t="str">
        <f t="shared" si="260"/>
        <v>21:1191</v>
      </c>
      <c r="E2649" s="1" t="str">
        <f t="shared" si="262"/>
        <v>21:0387</v>
      </c>
      <c r="F2649" t="s">
        <v>3189</v>
      </c>
      <c r="G2649" t="s">
        <v>10331</v>
      </c>
      <c r="I2649">
        <v>65.859606499999998</v>
      </c>
      <c r="J2649">
        <v>-88.697666799999993</v>
      </c>
      <c r="K2649" s="1" t="str">
        <f t="shared" si="259"/>
        <v>Till</v>
      </c>
      <c r="L2649" s="1" t="str">
        <f t="shared" si="263"/>
        <v>Grain Mount: 0.25 – 0.50 mm (carbon coated)</v>
      </c>
      <c r="M2649">
        <v>1</v>
      </c>
      <c r="AI2649">
        <v>34.923000000000002</v>
      </c>
      <c r="AJ2649">
        <v>30.667000000000002</v>
      </c>
      <c r="AK2649">
        <v>1E-3</v>
      </c>
      <c r="AL2649">
        <v>34.215000000000003</v>
      </c>
      <c r="AM2649">
        <v>6.0000000000000001E-3</v>
      </c>
      <c r="AN2649">
        <v>1E-3</v>
      </c>
      <c r="AO2649">
        <v>2.5000000000000001E-2</v>
      </c>
      <c r="AP2649">
        <v>3.0000000000000001E-3</v>
      </c>
    </row>
    <row r="2650" spans="1:42" x14ac:dyDescent="0.3">
      <c r="A2650" t="s">
        <v>10332</v>
      </c>
      <c r="B2650" t="s">
        <v>10333</v>
      </c>
      <c r="C2650" t="s">
        <v>10334</v>
      </c>
      <c r="D2650" s="1" t="str">
        <f t="shared" si="260"/>
        <v>21:1191</v>
      </c>
      <c r="E2650" s="1" t="str">
        <f t="shared" si="262"/>
        <v>21:0387</v>
      </c>
      <c r="F2650" t="s">
        <v>3189</v>
      </c>
      <c r="G2650" t="s">
        <v>10335</v>
      </c>
      <c r="I2650">
        <v>65.859606499999998</v>
      </c>
      <c r="J2650">
        <v>-88.697666799999993</v>
      </c>
      <c r="K2650" s="1" t="str">
        <f t="shared" si="259"/>
        <v>Till</v>
      </c>
      <c r="L2650" s="1" t="str">
        <f t="shared" si="263"/>
        <v>Grain Mount: 0.25 – 0.50 mm (carbon coated)</v>
      </c>
      <c r="M2650">
        <v>1</v>
      </c>
      <c r="AI2650">
        <v>34.816000000000003</v>
      </c>
      <c r="AJ2650">
        <v>30.05</v>
      </c>
      <c r="AK2650">
        <v>1E-3</v>
      </c>
      <c r="AL2650">
        <v>33.048999999999999</v>
      </c>
      <c r="AM2650">
        <v>2.3E-2</v>
      </c>
      <c r="AN2650">
        <v>6.0000000000000001E-3</v>
      </c>
      <c r="AO2650">
        <v>1E-3</v>
      </c>
      <c r="AP2650">
        <v>1E-3</v>
      </c>
    </row>
    <row r="2651" spans="1:42" x14ac:dyDescent="0.3">
      <c r="A2651" t="s">
        <v>10336</v>
      </c>
      <c r="B2651" t="s">
        <v>10337</v>
      </c>
      <c r="C2651" t="s">
        <v>10338</v>
      </c>
      <c r="D2651" s="1" t="str">
        <f t="shared" si="260"/>
        <v>21:1191</v>
      </c>
      <c r="E2651" s="1" t="str">
        <f t="shared" si="262"/>
        <v>21:0387</v>
      </c>
      <c r="F2651" t="s">
        <v>3189</v>
      </c>
      <c r="G2651" t="s">
        <v>10339</v>
      </c>
      <c r="I2651">
        <v>65.859606499999998</v>
      </c>
      <c r="J2651">
        <v>-88.697666799999993</v>
      </c>
      <c r="K2651" s="1" t="str">
        <f t="shared" si="259"/>
        <v>Till</v>
      </c>
      <c r="L2651" s="1" t="str">
        <f t="shared" si="263"/>
        <v>Grain Mount: 0.25 – 0.50 mm (carbon coated)</v>
      </c>
      <c r="M2651">
        <v>1</v>
      </c>
      <c r="AI2651">
        <v>34.945</v>
      </c>
      <c r="AJ2651">
        <v>30.539000000000001</v>
      </c>
      <c r="AK2651">
        <v>1E-3</v>
      </c>
      <c r="AL2651">
        <v>34.265000000000001</v>
      </c>
      <c r="AM2651">
        <v>1.0999999999999999E-2</v>
      </c>
      <c r="AN2651">
        <v>2E-3</v>
      </c>
      <c r="AO2651">
        <v>2E-3</v>
      </c>
      <c r="AP2651">
        <v>7.0000000000000001E-3</v>
      </c>
    </row>
    <row r="2652" spans="1:42" x14ac:dyDescent="0.3">
      <c r="A2652" t="s">
        <v>10340</v>
      </c>
      <c r="B2652" t="s">
        <v>10341</v>
      </c>
      <c r="C2652" t="s">
        <v>10342</v>
      </c>
      <c r="D2652" s="1" t="str">
        <f t="shared" si="260"/>
        <v>21:1191</v>
      </c>
      <c r="E2652" s="1" t="str">
        <f t="shared" si="262"/>
        <v>21:0387</v>
      </c>
      <c r="F2652" t="s">
        <v>3218</v>
      </c>
      <c r="G2652" t="s">
        <v>10343</v>
      </c>
      <c r="I2652">
        <v>65.920614799999996</v>
      </c>
      <c r="J2652">
        <v>-88.445602500000007</v>
      </c>
      <c r="K2652" s="1" t="str">
        <f t="shared" si="259"/>
        <v>Till</v>
      </c>
      <c r="L2652" s="1" t="str">
        <f t="shared" si="263"/>
        <v>Grain Mount: 0.25 – 0.50 mm (carbon coated)</v>
      </c>
      <c r="M2652">
        <v>1</v>
      </c>
      <c r="AI2652">
        <v>35.1</v>
      </c>
      <c r="AJ2652">
        <v>30.225000000000001</v>
      </c>
      <c r="AK2652">
        <v>1E-3</v>
      </c>
      <c r="AL2652">
        <v>34.19</v>
      </c>
      <c r="AM2652">
        <v>2.4E-2</v>
      </c>
      <c r="AN2652">
        <v>1.2999999999999999E-2</v>
      </c>
      <c r="AO2652">
        <v>1.4999999999999999E-2</v>
      </c>
      <c r="AP2652">
        <v>1E-3</v>
      </c>
    </row>
    <row r="2653" spans="1:42" x14ac:dyDescent="0.3">
      <c r="A2653" t="s">
        <v>10344</v>
      </c>
      <c r="B2653" t="s">
        <v>10345</v>
      </c>
      <c r="C2653" t="s">
        <v>10346</v>
      </c>
      <c r="D2653" s="1" t="str">
        <f t="shared" si="260"/>
        <v>21:1191</v>
      </c>
      <c r="E2653" s="1" t="str">
        <f t="shared" si="262"/>
        <v>21:0387</v>
      </c>
      <c r="F2653" t="s">
        <v>3218</v>
      </c>
      <c r="G2653" t="s">
        <v>10347</v>
      </c>
      <c r="I2653">
        <v>65.920614799999996</v>
      </c>
      <c r="J2653">
        <v>-88.445602500000007</v>
      </c>
      <c r="K2653" s="1" t="str">
        <f t="shared" si="259"/>
        <v>Till</v>
      </c>
      <c r="L2653" s="1" t="str">
        <f t="shared" si="263"/>
        <v>Grain Mount: 0.25 – 0.50 mm (carbon coated)</v>
      </c>
      <c r="M2653">
        <v>1</v>
      </c>
      <c r="AI2653">
        <v>34.691000000000003</v>
      </c>
      <c r="AJ2653">
        <v>30.702999999999999</v>
      </c>
      <c r="AK2653">
        <v>3.0000000000000001E-3</v>
      </c>
      <c r="AL2653">
        <v>34.444000000000003</v>
      </c>
      <c r="AM2653">
        <v>1.4999999999999999E-2</v>
      </c>
      <c r="AN2653">
        <v>8.9999999999999993E-3</v>
      </c>
      <c r="AO2653">
        <v>3.4000000000000002E-2</v>
      </c>
      <c r="AP2653">
        <v>1E-3</v>
      </c>
    </row>
    <row r="2654" spans="1:42" x14ac:dyDescent="0.3">
      <c r="A2654" t="s">
        <v>10348</v>
      </c>
      <c r="B2654" t="s">
        <v>10349</v>
      </c>
      <c r="C2654" t="s">
        <v>10350</v>
      </c>
      <c r="D2654" s="1" t="str">
        <f t="shared" si="260"/>
        <v>21:1191</v>
      </c>
      <c r="E2654" s="1" t="str">
        <f t="shared" si="262"/>
        <v>21:0387</v>
      </c>
      <c r="F2654" t="s">
        <v>3218</v>
      </c>
      <c r="G2654" t="s">
        <v>10351</v>
      </c>
      <c r="I2654">
        <v>65.920614799999996</v>
      </c>
      <c r="J2654">
        <v>-88.445602500000007</v>
      </c>
      <c r="K2654" s="1" t="str">
        <f t="shared" si="259"/>
        <v>Till</v>
      </c>
      <c r="L2654" s="1" t="str">
        <f t="shared" si="263"/>
        <v>Grain Mount: 0.25 – 0.50 mm (carbon coated)</v>
      </c>
      <c r="M2654">
        <v>1</v>
      </c>
      <c r="AI2654">
        <v>35.104999999999997</v>
      </c>
      <c r="AJ2654">
        <v>30.613</v>
      </c>
      <c r="AK2654">
        <v>1E-3</v>
      </c>
      <c r="AL2654">
        <v>34.191000000000003</v>
      </c>
      <c r="AM2654">
        <v>6.0000000000000001E-3</v>
      </c>
      <c r="AN2654">
        <v>0.01</v>
      </c>
      <c r="AO2654">
        <v>3.7999999999999999E-2</v>
      </c>
      <c r="AP2654">
        <v>8.0000000000000002E-3</v>
      </c>
    </row>
    <row r="2655" spans="1:42" x14ac:dyDescent="0.3">
      <c r="A2655" t="s">
        <v>10352</v>
      </c>
      <c r="B2655" t="s">
        <v>10353</v>
      </c>
      <c r="C2655" t="s">
        <v>10354</v>
      </c>
      <c r="D2655" s="1" t="str">
        <f t="shared" si="260"/>
        <v>21:1191</v>
      </c>
      <c r="E2655" s="1" t="str">
        <f t="shared" si="262"/>
        <v>21:0387</v>
      </c>
      <c r="F2655" t="s">
        <v>3218</v>
      </c>
      <c r="G2655" t="s">
        <v>10355</v>
      </c>
      <c r="I2655">
        <v>65.920614799999996</v>
      </c>
      <c r="J2655">
        <v>-88.445602500000007</v>
      </c>
      <c r="K2655" s="1" t="str">
        <f t="shared" si="259"/>
        <v>Till</v>
      </c>
      <c r="L2655" s="1" t="str">
        <f t="shared" si="263"/>
        <v>Grain Mount: 0.25 – 0.50 mm (carbon coated)</v>
      </c>
      <c r="M2655">
        <v>1</v>
      </c>
      <c r="AI2655">
        <v>34.975999999999999</v>
      </c>
      <c r="AJ2655">
        <v>30.451000000000001</v>
      </c>
      <c r="AK2655">
        <v>3.0000000000000001E-3</v>
      </c>
      <c r="AL2655">
        <v>34.28</v>
      </c>
      <c r="AM2655">
        <v>1.2999999999999999E-2</v>
      </c>
      <c r="AN2655">
        <v>1E-3</v>
      </c>
      <c r="AO2655">
        <v>0.06</v>
      </c>
      <c r="AP2655">
        <v>0.02</v>
      </c>
    </row>
    <row r="2656" spans="1:42" x14ac:dyDescent="0.3">
      <c r="A2656" t="s">
        <v>10356</v>
      </c>
      <c r="B2656" t="s">
        <v>10357</v>
      </c>
      <c r="C2656" t="s">
        <v>10358</v>
      </c>
      <c r="D2656" s="1" t="str">
        <f t="shared" si="260"/>
        <v>21:1191</v>
      </c>
      <c r="E2656" s="1" t="str">
        <f t="shared" si="262"/>
        <v>21:0387</v>
      </c>
      <c r="F2656" t="s">
        <v>3218</v>
      </c>
      <c r="G2656" t="s">
        <v>10359</v>
      </c>
      <c r="I2656">
        <v>65.920614799999996</v>
      </c>
      <c r="J2656">
        <v>-88.445602500000007</v>
      </c>
      <c r="K2656" s="1" t="str">
        <f t="shared" si="259"/>
        <v>Till</v>
      </c>
      <c r="L2656" s="1" t="str">
        <f t="shared" si="263"/>
        <v>Grain Mount: 0.25 – 0.50 mm (carbon coated)</v>
      </c>
      <c r="M2656">
        <v>1</v>
      </c>
      <c r="AI2656">
        <v>35.006</v>
      </c>
      <c r="AJ2656">
        <v>30.312000000000001</v>
      </c>
      <c r="AK2656">
        <v>4.0000000000000001E-3</v>
      </c>
      <c r="AL2656">
        <v>34.536999999999999</v>
      </c>
      <c r="AM2656">
        <v>3.0000000000000001E-3</v>
      </c>
      <c r="AN2656">
        <v>8.0000000000000002E-3</v>
      </c>
      <c r="AO2656">
        <v>1.2E-2</v>
      </c>
      <c r="AP2656">
        <v>4.0000000000000001E-3</v>
      </c>
    </row>
    <row r="2657" spans="1:42" x14ac:dyDescent="0.3">
      <c r="A2657" t="s">
        <v>10360</v>
      </c>
      <c r="B2657" t="s">
        <v>10361</v>
      </c>
      <c r="C2657" t="s">
        <v>10362</v>
      </c>
      <c r="D2657" s="1" t="str">
        <f t="shared" si="260"/>
        <v>21:1191</v>
      </c>
      <c r="E2657" s="1" t="str">
        <f t="shared" si="262"/>
        <v>21:0387</v>
      </c>
      <c r="F2657" t="s">
        <v>3218</v>
      </c>
      <c r="G2657" t="s">
        <v>10363</v>
      </c>
      <c r="I2657">
        <v>65.920614799999996</v>
      </c>
      <c r="J2657">
        <v>-88.445602500000007</v>
      </c>
      <c r="K2657" s="1" t="str">
        <f t="shared" si="259"/>
        <v>Till</v>
      </c>
      <c r="L2657" s="1" t="str">
        <f t="shared" si="263"/>
        <v>Grain Mount: 0.25 – 0.50 mm (carbon coated)</v>
      </c>
      <c r="M2657">
        <v>1</v>
      </c>
      <c r="AI2657">
        <v>34.942</v>
      </c>
      <c r="AJ2657">
        <v>30.420999999999999</v>
      </c>
      <c r="AK2657">
        <v>1E-3</v>
      </c>
      <c r="AL2657">
        <v>34.107999999999997</v>
      </c>
      <c r="AM2657">
        <v>5.0000000000000001E-3</v>
      </c>
      <c r="AN2657">
        <v>1E-3</v>
      </c>
      <c r="AO2657">
        <v>4.0000000000000001E-3</v>
      </c>
      <c r="AP2657">
        <v>2E-3</v>
      </c>
    </row>
    <row r="2658" spans="1:42" x14ac:dyDescent="0.3">
      <c r="A2658" t="s">
        <v>10364</v>
      </c>
      <c r="B2658" t="s">
        <v>10365</v>
      </c>
      <c r="C2658" t="s">
        <v>10366</v>
      </c>
      <c r="D2658" s="1" t="str">
        <f t="shared" si="260"/>
        <v>21:1191</v>
      </c>
      <c r="E2658" s="1" t="str">
        <f t="shared" si="262"/>
        <v>21:0387</v>
      </c>
      <c r="F2658" t="s">
        <v>3218</v>
      </c>
      <c r="G2658" t="s">
        <v>10367</v>
      </c>
      <c r="I2658">
        <v>65.920614799999996</v>
      </c>
      <c r="J2658">
        <v>-88.445602500000007</v>
      </c>
      <c r="K2658" s="1" t="str">
        <f t="shared" si="259"/>
        <v>Till</v>
      </c>
      <c r="L2658" s="1" t="str">
        <f t="shared" si="263"/>
        <v>Grain Mount: 0.25 – 0.50 mm (carbon coated)</v>
      </c>
      <c r="M2658">
        <v>1</v>
      </c>
      <c r="AI2658">
        <v>34.805999999999997</v>
      </c>
      <c r="AJ2658">
        <v>30.591000000000001</v>
      </c>
      <c r="AK2658">
        <v>4.0000000000000001E-3</v>
      </c>
      <c r="AL2658">
        <v>34.363999999999997</v>
      </c>
      <c r="AM2658">
        <v>1E-3</v>
      </c>
      <c r="AN2658">
        <v>3.0000000000000001E-3</v>
      </c>
      <c r="AO2658">
        <v>3.2000000000000001E-2</v>
      </c>
      <c r="AP2658">
        <v>1E-3</v>
      </c>
    </row>
    <row r="2659" spans="1:42" x14ac:dyDescent="0.3">
      <c r="A2659" t="s">
        <v>10368</v>
      </c>
      <c r="B2659" t="s">
        <v>10369</v>
      </c>
      <c r="C2659" t="s">
        <v>10370</v>
      </c>
      <c r="D2659" s="1" t="str">
        <f t="shared" si="260"/>
        <v>21:1191</v>
      </c>
      <c r="E2659" s="1" t="str">
        <f t="shared" si="262"/>
        <v>21:0387</v>
      </c>
      <c r="F2659" t="s">
        <v>3218</v>
      </c>
      <c r="G2659" t="s">
        <v>10371</v>
      </c>
      <c r="I2659">
        <v>65.920614799999996</v>
      </c>
      <c r="J2659">
        <v>-88.445602500000007</v>
      </c>
      <c r="K2659" s="1" t="str">
        <f t="shared" si="259"/>
        <v>Till</v>
      </c>
      <c r="L2659" s="1" t="str">
        <f t="shared" si="263"/>
        <v>Grain Mount: 0.25 – 0.50 mm (carbon coated)</v>
      </c>
      <c r="M2659">
        <v>1</v>
      </c>
      <c r="AI2659">
        <v>35.073</v>
      </c>
      <c r="AJ2659">
        <v>30.606000000000002</v>
      </c>
      <c r="AK2659">
        <v>2E-3</v>
      </c>
      <c r="AL2659">
        <v>34.468000000000004</v>
      </c>
      <c r="AM2659">
        <v>4.5999999999999999E-2</v>
      </c>
      <c r="AN2659">
        <v>1E-3</v>
      </c>
      <c r="AO2659">
        <v>5.0000000000000001E-3</v>
      </c>
      <c r="AP2659">
        <v>6.0000000000000001E-3</v>
      </c>
    </row>
    <row r="2660" spans="1:42" x14ac:dyDescent="0.3">
      <c r="A2660" t="s">
        <v>10372</v>
      </c>
      <c r="B2660" t="s">
        <v>10373</v>
      </c>
      <c r="C2660" t="s">
        <v>10374</v>
      </c>
      <c r="D2660" s="1" t="str">
        <f t="shared" si="260"/>
        <v>21:1191</v>
      </c>
      <c r="E2660" s="1" t="str">
        <f t="shared" si="262"/>
        <v>21:0387</v>
      </c>
      <c r="F2660" t="s">
        <v>6707</v>
      </c>
      <c r="G2660" t="s">
        <v>10375</v>
      </c>
      <c r="I2660">
        <v>66.102308800000003</v>
      </c>
      <c r="J2660">
        <v>-88.423515100000003</v>
      </c>
      <c r="K2660" s="1" t="str">
        <f t="shared" si="259"/>
        <v>Till</v>
      </c>
      <c r="L2660" s="1" t="str">
        <f t="shared" si="263"/>
        <v>Grain Mount: 0.25 – 0.50 mm (carbon coated)</v>
      </c>
      <c r="M2660">
        <v>1</v>
      </c>
      <c r="AI2660">
        <v>35.156999999999996</v>
      </c>
      <c r="AJ2660">
        <v>30.466000000000001</v>
      </c>
      <c r="AK2660">
        <v>3.0000000000000001E-3</v>
      </c>
      <c r="AL2660">
        <v>34.334000000000003</v>
      </c>
      <c r="AM2660">
        <v>1E-3</v>
      </c>
      <c r="AN2660">
        <v>4.0000000000000001E-3</v>
      </c>
      <c r="AO2660">
        <v>3.7999999999999999E-2</v>
      </c>
      <c r="AP2660">
        <v>8.0000000000000002E-3</v>
      </c>
    </row>
    <row r="2661" spans="1:42" x14ac:dyDescent="0.3">
      <c r="A2661" t="s">
        <v>10376</v>
      </c>
      <c r="B2661" t="s">
        <v>10377</v>
      </c>
      <c r="C2661" t="s">
        <v>10378</v>
      </c>
      <c r="D2661" s="1" t="str">
        <f t="shared" si="260"/>
        <v>21:1191</v>
      </c>
      <c r="E2661" s="1" t="str">
        <f t="shared" si="262"/>
        <v>21:0387</v>
      </c>
      <c r="F2661" t="s">
        <v>3231</v>
      </c>
      <c r="G2661" t="s">
        <v>10379</v>
      </c>
      <c r="I2661">
        <v>66.037370600000003</v>
      </c>
      <c r="J2661">
        <v>-88.721366500000002</v>
      </c>
      <c r="K2661" s="1" t="str">
        <f t="shared" si="259"/>
        <v>Till</v>
      </c>
      <c r="L2661" s="1" t="str">
        <f t="shared" si="263"/>
        <v>Grain Mount: 0.25 – 0.50 mm (carbon coated)</v>
      </c>
      <c r="M2661">
        <v>1</v>
      </c>
      <c r="AI2661">
        <v>35.03</v>
      </c>
      <c r="AJ2661">
        <v>30.34</v>
      </c>
      <c r="AK2661">
        <v>4.0000000000000001E-3</v>
      </c>
      <c r="AL2661">
        <v>34.338000000000001</v>
      </c>
      <c r="AM2661">
        <v>1E-3</v>
      </c>
      <c r="AN2661">
        <v>1.9E-2</v>
      </c>
      <c r="AO2661">
        <v>1.2E-2</v>
      </c>
      <c r="AP2661">
        <v>1.2999999999999999E-2</v>
      </c>
    </row>
    <row r="2662" spans="1:42" x14ac:dyDescent="0.3">
      <c r="A2662" t="s">
        <v>10380</v>
      </c>
      <c r="B2662" t="s">
        <v>10381</v>
      </c>
      <c r="C2662" t="s">
        <v>10382</v>
      </c>
      <c r="D2662" s="1" t="str">
        <f t="shared" si="260"/>
        <v>21:1191</v>
      </c>
      <c r="E2662" s="1" t="str">
        <f t="shared" si="262"/>
        <v>21:0387</v>
      </c>
      <c r="F2662" t="s">
        <v>3260</v>
      </c>
      <c r="G2662" t="s">
        <v>10383</v>
      </c>
      <c r="I2662">
        <v>66.143486999999993</v>
      </c>
      <c r="J2662">
        <v>-88.806021999999999</v>
      </c>
      <c r="K2662" s="1" t="str">
        <f t="shared" si="259"/>
        <v>Till</v>
      </c>
      <c r="L2662" s="1" t="str">
        <f t="shared" si="263"/>
        <v>Grain Mount: 0.25 – 0.50 mm (carbon coated)</v>
      </c>
      <c r="M2662">
        <v>1</v>
      </c>
      <c r="AI2662">
        <v>34.795000000000002</v>
      </c>
      <c r="AJ2662">
        <v>30.591999999999999</v>
      </c>
      <c r="AK2662">
        <v>1E-3</v>
      </c>
      <c r="AL2662">
        <v>34.375999999999998</v>
      </c>
      <c r="AM2662">
        <v>0.02</v>
      </c>
      <c r="AN2662">
        <v>1.2999999999999999E-2</v>
      </c>
      <c r="AO2662">
        <v>1E-3</v>
      </c>
      <c r="AP2662">
        <v>6.0000000000000001E-3</v>
      </c>
    </row>
    <row r="2663" spans="1:42" x14ac:dyDescent="0.3">
      <c r="A2663" t="s">
        <v>10384</v>
      </c>
      <c r="B2663" t="s">
        <v>10385</v>
      </c>
      <c r="C2663" t="s">
        <v>10386</v>
      </c>
      <c r="D2663" s="1" t="str">
        <f t="shared" si="260"/>
        <v>21:1191</v>
      </c>
      <c r="E2663" s="1" t="str">
        <f t="shared" si="262"/>
        <v>21:0387</v>
      </c>
      <c r="F2663" t="s">
        <v>3260</v>
      </c>
      <c r="G2663" t="s">
        <v>10387</v>
      </c>
      <c r="I2663">
        <v>66.143486999999993</v>
      </c>
      <c r="J2663">
        <v>-88.806021999999999</v>
      </c>
      <c r="K2663" s="1" t="str">
        <f t="shared" ref="K2663:K2690" si="264">HYPERLINK("http://geochem.nrcan.gc.ca/cdogs/content/kwd/kwd020044_e.htm", "Till")</f>
        <v>Till</v>
      </c>
      <c r="L2663" s="1" t="str">
        <f t="shared" si="263"/>
        <v>Grain Mount: 0.25 – 0.50 mm (carbon coated)</v>
      </c>
      <c r="M2663">
        <v>1</v>
      </c>
      <c r="AI2663">
        <v>35.128999999999998</v>
      </c>
      <c r="AJ2663">
        <v>30.488</v>
      </c>
      <c r="AK2663">
        <v>2E-3</v>
      </c>
      <c r="AL2663">
        <v>34.31</v>
      </c>
      <c r="AM2663">
        <v>0.02</v>
      </c>
      <c r="AN2663">
        <v>1E-3</v>
      </c>
      <c r="AO2663">
        <v>1.2E-2</v>
      </c>
      <c r="AP2663">
        <v>1E-3</v>
      </c>
    </row>
    <row r="2664" spans="1:42" x14ac:dyDescent="0.3">
      <c r="A2664" t="s">
        <v>10388</v>
      </c>
      <c r="B2664" t="s">
        <v>10389</v>
      </c>
      <c r="C2664" t="s">
        <v>10390</v>
      </c>
      <c r="D2664" s="1" t="str">
        <f t="shared" si="260"/>
        <v>21:1191</v>
      </c>
      <c r="E2664" s="1" t="str">
        <f t="shared" si="262"/>
        <v>21:0387</v>
      </c>
      <c r="F2664" t="s">
        <v>3260</v>
      </c>
      <c r="G2664" t="s">
        <v>10391</v>
      </c>
      <c r="I2664">
        <v>66.143486999999993</v>
      </c>
      <c r="J2664">
        <v>-88.806021999999999</v>
      </c>
      <c r="K2664" s="1" t="str">
        <f t="shared" si="264"/>
        <v>Till</v>
      </c>
      <c r="L2664" s="1" t="str">
        <f t="shared" si="263"/>
        <v>Grain Mount: 0.25 – 0.50 mm (carbon coated)</v>
      </c>
      <c r="M2664">
        <v>1</v>
      </c>
      <c r="AI2664">
        <v>35.067</v>
      </c>
      <c r="AJ2664">
        <v>30.506</v>
      </c>
      <c r="AK2664">
        <v>1E-3</v>
      </c>
      <c r="AL2664">
        <v>34.274000000000001</v>
      </c>
      <c r="AM2664">
        <v>1.2E-2</v>
      </c>
      <c r="AN2664">
        <v>1E-3</v>
      </c>
      <c r="AO2664">
        <v>1.4E-2</v>
      </c>
      <c r="AP2664">
        <v>2E-3</v>
      </c>
    </row>
    <row r="2665" spans="1:42" x14ac:dyDescent="0.3">
      <c r="A2665" t="s">
        <v>10392</v>
      </c>
      <c r="B2665" t="s">
        <v>10393</v>
      </c>
      <c r="C2665" t="s">
        <v>10394</v>
      </c>
      <c r="D2665" s="1" t="str">
        <f t="shared" si="260"/>
        <v>21:1191</v>
      </c>
      <c r="E2665" s="1" t="str">
        <f t="shared" si="262"/>
        <v>21:0387</v>
      </c>
      <c r="F2665" t="s">
        <v>3260</v>
      </c>
      <c r="G2665" t="s">
        <v>10395</v>
      </c>
      <c r="I2665">
        <v>66.143486999999993</v>
      </c>
      <c r="J2665">
        <v>-88.806021999999999</v>
      </c>
      <c r="K2665" s="1" t="str">
        <f t="shared" si="264"/>
        <v>Till</v>
      </c>
      <c r="L2665" s="1" t="str">
        <f t="shared" si="263"/>
        <v>Grain Mount: 0.25 – 0.50 mm (carbon coated)</v>
      </c>
      <c r="M2665">
        <v>1</v>
      </c>
      <c r="AI2665">
        <v>35.21</v>
      </c>
      <c r="AJ2665">
        <v>30.596</v>
      </c>
      <c r="AK2665">
        <v>4.0000000000000001E-3</v>
      </c>
      <c r="AL2665">
        <v>34.216000000000001</v>
      </c>
      <c r="AM2665">
        <v>8.0000000000000002E-3</v>
      </c>
      <c r="AN2665">
        <v>2E-3</v>
      </c>
      <c r="AO2665">
        <v>1.4E-2</v>
      </c>
      <c r="AP2665">
        <v>6.0000000000000001E-3</v>
      </c>
    </row>
    <row r="2666" spans="1:42" x14ac:dyDescent="0.3">
      <c r="A2666" t="s">
        <v>10396</v>
      </c>
      <c r="B2666" t="s">
        <v>10397</v>
      </c>
      <c r="C2666" t="s">
        <v>10398</v>
      </c>
      <c r="D2666" s="1" t="str">
        <f t="shared" si="260"/>
        <v>21:1191</v>
      </c>
      <c r="E2666" s="1" t="str">
        <f t="shared" si="262"/>
        <v>21:0387</v>
      </c>
      <c r="F2666" t="s">
        <v>3273</v>
      </c>
      <c r="G2666" t="s">
        <v>10399</v>
      </c>
      <c r="I2666">
        <v>66.217604199999997</v>
      </c>
      <c r="J2666">
        <v>-89.149751300000005</v>
      </c>
      <c r="K2666" s="1" t="str">
        <f t="shared" si="264"/>
        <v>Till</v>
      </c>
      <c r="L2666" s="1" t="str">
        <f t="shared" si="263"/>
        <v>Grain Mount: 0.25 – 0.50 mm (carbon coated)</v>
      </c>
      <c r="M2666">
        <v>1</v>
      </c>
      <c r="AI2666">
        <v>34.878999999999998</v>
      </c>
      <c r="AJ2666">
        <v>30.562000000000001</v>
      </c>
      <c r="AK2666">
        <v>1E-3</v>
      </c>
      <c r="AL2666">
        <v>34.304000000000002</v>
      </c>
      <c r="AM2666">
        <v>3.0000000000000001E-3</v>
      </c>
      <c r="AN2666">
        <v>1E-3</v>
      </c>
      <c r="AO2666">
        <v>0.02</v>
      </c>
      <c r="AP2666">
        <v>1E-3</v>
      </c>
    </row>
    <row r="2667" spans="1:42" x14ac:dyDescent="0.3">
      <c r="A2667" t="s">
        <v>10400</v>
      </c>
      <c r="B2667" t="s">
        <v>10401</v>
      </c>
      <c r="C2667" t="s">
        <v>10402</v>
      </c>
      <c r="D2667" s="1" t="str">
        <f t="shared" si="260"/>
        <v>21:1191</v>
      </c>
      <c r="E2667" s="1" t="str">
        <f t="shared" si="262"/>
        <v>21:0387</v>
      </c>
      <c r="F2667" t="s">
        <v>3273</v>
      </c>
      <c r="G2667" t="s">
        <v>10403</v>
      </c>
      <c r="I2667">
        <v>66.217604199999997</v>
      </c>
      <c r="J2667">
        <v>-89.149751300000005</v>
      </c>
      <c r="K2667" s="1" t="str">
        <f t="shared" si="264"/>
        <v>Till</v>
      </c>
      <c r="L2667" s="1" t="str">
        <f t="shared" si="263"/>
        <v>Grain Mount: 0.25 – 0.50 mm (carbon coated)</v>
      </c>
      <c r="M2667">
        <v>1</v>
      </c>
      <c r="AI2667">
        <v>34.777999999999999</v>
      </c>
      <c r="AJ2667">
        <v>30.346</v>
      </c>
      <c r="AK2667">
        <v>1E-3</v>
      </c>
      <c r="AL2667">
        <v>34.212000000000003</v>
      </c>
      <c r="AM2667">
        <v>1E-3</v>
      </c>
      <c r="AN2667">
        <v>2.1000000000000001E-2</v>
      </c>
      <c r="AO2667">
        <v>1.2999999999999999E-2</v>
      </c>
      <c r="AP2667">
        <v>7.0000000000000001E-3</v>
      </c>
    </row>
    <row r="2668" spans="1:42" x14ac:dyDescent="0.3">
      <c r="A2668" t="s">
        <v>10404</v>
      </c>
      <c r="B2668" t="s">
        <v>10405</v>
      </c>
      <c r="C2668" t="s">
        <v>10406</v>
      </c>
      <c r="D2668" s="1" t="str">
        <f t="shared" si="260"/>
        <v>21:1191</v>
      </c>
      <c r="E2668" s="1" t="str">
        <f t="shared" si="262"/>
        <v>21:0387</v>
      </c>
      <c r="F2668" t="s">
        <v>3273</v>
      </c>
      <c r="G2668" t="s">
        <v>10407</v>
      </c>
      <c r="I2668">
        <v>66.217604199999997</v>
      </c>
      <c r="J2668">
        <v>-89.149751300000005</v>
      </c>
      <c r="K2668" s="1" t="str">
        <f t="shared" si="264"/>
        <v>Till</v>
      </c>
      <c r="L2668" s="1" t="str">
        <f t="shared" si="263"/>
        <v>Grain Mount: 0.25 – 0.50 mm (carbon coated)</v>
      </c>
      <c r="M2668">
        <v>1</v>
      </c>
      <c r="AI2668">
        <v>35</v>
      </c>
      <c r="AJ2668">
        <v>30.311</v>
      </c>
      <c r="AK2668">
        <v>3.0000000000000001E-3</v>
      </c>
      <c r="AL2668">
        <v>34.32</v>
      </c>
      <c r="AM2668">
        <v>2.5000000000000001E-2</v>
      </c>
      <c r="AN2668">
        <v>1E-3</v>
      </c>
      <c r="AO2668">
        <v>0.01</v>
      </c>
      <c r="AP2668">
        <v>3.0000000000000001E-3</v>
      </c>
    </row>
    <row r="2669" spans="1:42" x14ac:dyDescent="0.3">
      <c r="A2669" t="s">
        <v>10408</v>
      </c>
      <c r="B2669" t="s">
        <v>10409</v>
      </c>
      <c r="C2669" t="s">
        <v>10410</v>
      </c>
      <c r="D2669" s="1" t="str">
        <f t="shared" si="260"/>
        <v>21:1191</v>
      </c>
      <c r="E2669" s="1" t="str">
        <f t="shared" si="262"/>
        <v>21:0387</v>
      </c>
      <c r="F2669" t="s">
        <v>6992</v>
      </c>
      <c r="G2669" t="s">
        <v>10411</v>
      </c>
      <c r="I2669">
        <v>66.223184500000002</v>
      </c>
      <c r="J2669">
        <v>-88.664701199999996</v>
      </c>
      <c r="K2669" s="1" t="str">
        <f t="shared" si="264"/>
        <v>Till</v>
      </c>
      <c r="L2669" s="1" t="str">
        <f t="shared" si="263"/>
        <v>Grain Mount: 0.25 – 0.50 mm (carbon coated)</v>
      </c>
      <c r="M2669">
        <v>1</v>
      </c>
      <c r="AI2669">
        <v>34.933999999999997</v>
      </c>
      <c r="AJ2669">
        <v>30.626000000000001</v>
      </c>
      <c r="AK2669">
        <v>1E-3</v>
      </c>
      <c r="AL2669">
        <v>34.177</v>
      </c>
      <c r="AM2669">
        <v>5.0000000000000001E-3</v>
      </c>
      <c r="AN2669">
        <v>1E-3</v>
      </c>
      <c r="AO2669">
        <v>0.01</v>
      </c>
      <c r="AP2669">
        <v>1E-3</v>
      </c>
    </row>
    <row r="2670" spans="1:42" x14ac:dyDescent="0.3">
      <c r="A2670" t="s">
        <v>10412</v>
      </c>
      <c r="B2670" t="s">
        <v>10413</v>
      </c>
      <c r="C2670" t="s">
        <v>10414</v>
      </c>
      <c r="D2670" s="1" t="str">
        <f t="shared" si="260"/>
        <v>21:1191</v>
      </c>
      <c r="E2670" s="1" t="str">
        <f t="shared" si="262"/>
        <v>21:0387</v>
      </c>
      <c r="F2670" t="s">
        <v>6992</v>
      </c>
      <c r="G2670" t="s">
        <v>10415</v>
      </c>
      <c r="I2670">
        <v>66.223184500000002</v>
      </c>
      <c r="J2670">
        <v>-88.664701199999996</v>
      </c>
      <c r="K2670" s="1" t="str">
        <f t="shared" si="264"/>
        <v>Till</v>
      </c>
      <c r="L2670" s="1" t="str">
        <f t="shared" si="263"/>
        <v>Grain Mount: 0.25 – 0.50 mm (carbon coated)</v>
      </c>
      <c r="M2670">
        <v>1</v>
      </c>
      <c r="AI2670">
        <v>34.814999999999998</v>
      </c>
      <c r="AJ2670">
        <v>30.396000000000001</v>
      </c>
      <c r="AK2670">
        <v>2E-3</v>
      </c>
      <c r="AL2670">
        <v>34.488</v>
      </c>
      <c r="AM2670">
        <v>3.6999999999999998E-2</v>
      </c>
      <c r="AN2670">
        <v>2E-3</v>
      </c>
      <c r="AO2670">
        <v>0.01</v>
      </c>
      <c r="AP2670">
        <v>8.0000000000000002E-3</v>
      </c>
    </row>
    <row r="2671" spans="1:42" x14ac:dyDescent="0.3">
      <c r="A2671" t="s">
        <v>10416</v>
      </c>
      <c r="B2671" t="s">
        <v>10417</v>
      </c>
      <c r="C2671" t="s">
        <v>10418</v>
      </c>
      <c r="D2671" s="1" t="str">
        <f t="shared" si="260"/>
        <v>21:1191</v>
      </c>
      <c r="E2671" s="1" t="str">
        <f t="shared" si="262"/>
        <v>21:0387</v>
      </c>
      <c r="F2671" t="s">
        <v>6992</v>
      </c>
      <c r="G2671" t="s">
        <v>10419</v>
      </c>
      <c r="I2671">
        <v>66.223184500000002</v>
      </c>
      <c r="J2671">
        <v>-88.664701199999996</v>
      </c>
      <c r="K2671" s="1" t="str">
        <f t="shared" si="264"/>
        <v>Till</v>
      </c>
      <c r="L2671" s="1" t="str">
        <f t="shared" si="263"/>
        <v>Grain Mount: 0.25 – 0.50 mm (carbon coated)</v>
      </c>
      <c r="M2671">
        <v>1</v>
      </c>
      <c r="AI2671">
        <v>35.051000000000002</v>
      </c>
      <c r="AJ2671">
        <v>30.402999999999999</v>
      </c>
      <c r="AK2671">
        <v>1E-3</v>
      </c>
      <c r="AL2671">
        <v>34.122</v>
      </c>
      <c r="AM2671">
        <v>2E-3</v>
      </c>
      <c r="AN2671">
        <v>2.1999999999999999E-2</v>
      </c>
      <c r="AO2671">
        <v>8.0000000000000002E-3</v>
      </c>
      <c r="AP2671">
        <v>1E-3</v>
      </c>
    </row>
    <row r="2672" spans="1:42" x14ac:dyDescent="0.3">
      <c r="A2672" t="s">
        <v>10420</v>
      </c>
      <c r="B2672" t="s">
        <v>10421</v>
      </c>
      <c r="C2672" t="s">
        <v>10422</v>
      </c>
      <c r="D2672" s="1" t="str">
        <f t="shared" si="260"/>
        <v>21:1191</v>
      </c>
      <c r="E2672" s="1" t="str">
        <f t="shared" si="262"/>
        <v>21:0387</v>
      </c>
      <c r="F2672" t="s">
        <v>6992</v>
      </c>
      <c r="G2672" t="s">
        <v>10423</v>
      </c>
      <c r="I2672">
        <v>66.223184500000002</v>
      </c>
      <c r="J2672">
        <v>-88.664701199999996</v>
      </c>
      <c r="K2672" s="1" t="str">
        <f t="shared" si="264"/>
        <v>Till</v>
      </c>
      <c r="L2672" s="1" t="str">
        <f t="shared" si="263"/>
        <v>Grain Mount: 0.25 – 0.50 mm (carbon coated)</v>
      </c>
      <c r="M2672">
        <v>1</v>
      </c>
      <c r="AI2672">
        <v>34.862000000000002</v>
      </c>
      <c r="AJ2672">
        <v>30.405999999999999</v>
      </c>
      <c r="AK2672">
        <v>1E-3</v>
      </c>
      <c r="AL2672">
        <v>34.399000000000001</v>
      </c>
      <c r="AM2672">
        <v>4.5999999999999999E-2</v>
      </c>
      <c r="AN2672">
        <v>0.01</v>
      </c>
      <c r="AO2672">
        <v>2.1000000000000001E-2</v>
      </c>
      <c r="AP2672">
        <v>3.0000000000000001E-3</v>
      </c>
    </row>
    <row r="2673" spans="1:42" x14ac:dyDescent="0.3">
      <c r="A2673" t="s">
        <v>10424</v>
      </c>
      <c r="B2673" t="s">
        <v>10425</v>
      </c>
      <c r="C2673" t="s">
        <v>10426</v>
      </c>
      <c r="D2673" s="1" t="str">
        <f t="shared" si="260"/>
        <v>21:1191</v>
      </c>
      <c r="E2673" s="1" t="str">
        <f t="shared" si="262"/>
        <v>21:0387</v>
      </c>
      <c r="F2673" t="s">
        <v>3282</v>
      </c>
      <c r="G2673" t="s">
        <v>10427</v>
      </c>
      <c r="I2673">
        <v>66.309811400000001</v>
      </c>
      <c r="J2673">
        <v>-88.910946499999994</v>
      </c>
      <c r="K2673" s="1" t="str">
        <f t="shared" si="264"/>
        <v>Till</v>
      </c>
      <c r="L2673" s="1" t="str">
        <f t="shared" si="263"/>
        <v>Grain Mount: 0.25 – 0.50 mm (carbon coated)</v>
      </c>
      <c r="M2673">
        <v>1</v>
      </c>
      <c r="AI2673">
        <v>35.067999999999998</v>
      </c>
      <c r="AJ2673">
        <v>30.347000000000001</v>
      </c>
      <c r="AK2673">
        <v>2E-3</v>
      </c>
      <c r="AL2673">
        <v>34.344999999999999</v>
      </c>
      <c r="AM2673">
        <v>1E-3</v>
      </c>
      <c r="AN2673">
        <v>7.0000000000000001E-3</v>
      </c>
      <c r="AO2673">
        <v>0.02</v>
      </c>
      <c r="AP2673">
        <v>7.0000000000000001E-3</v>
      </c>
    </row>
    <row r="2674" spans="1:42" x14ac:dyDescent="0.3">
      <c r="A2674" t="s">
        <v>10428</v>
      </c>
      <c r="B2674" t="s">
        <v>10429</v>
      </c>
      <c r="C2674" t="s">
        <v>10430</v>
      </c>
      <c r="D2674" s="1" t="str">
        <f t="shared" si="260"/>
        <v>21:1191</v>
      </c>
      <c r="E2674" s="1" t="str">
        <f t="shared" si="262"/>
        <v>21:0387</v>
      </c>
      <c r="F2674" t="s">
        <v>3282</v>
      </c>
      <c r="G2674" t="s">
        <v>10431</v>
      </c>
      <c r="I2674">
        <v>66.309811400000001</v>
      </c>
      <c r="J2674">
        <v>-88.910946499999994</v>
      </c>
      <c r="K2674" s="1" t="str">
        <f t="shared" si="264"/>
        <v>Till</v>
      </c>
      <c r="L2674" s="1" t="str">
        <f>HYPERLINK("http://geochem.nrcan.gc.ca/cdogs/content/kwd/kwd080108_e.htm", "Grain Mount: 0.50 – 1.00 mm (carbon coated)")</f>
        <v>Grain Mount: 0.50 – 1.00 mm (carbon coated)</v>
      </c>
      <c r="M2674">
        <v>1</v>
      </c>
      <c r="AI2674">
        <v>35.094999999999999</v>
      </c>
      <c r="AJ2674">
        <v>30.274000000000001</v>
      </c>
      <c r="AK2674">
        <v>1E-3</v>
      </c>
      <c r="AL2674">
        <v>34.209000000000003</v>
      </c>
      <c r="AM2674">
        <v>1E-3</v>
      </c>
      <c r="AN2674">
        <v>1.0999999999999999E-2</v>
      </c>
      <c r="AO2674">
        <v>2.8000000000000001E-2</v>
      </c>
      <c r="AP2674">
        <v>5.0000000000000001E-3</v>
      </c>
    </row>
    <row r="2675" spans="1:42" x14ac:dyDescent="0.3">
      <c r="A2675" t="s">
        <v>10432</v>
      </c>
      <c r="B2675" t="s">
        <v>10433</v>
      </c>
      <c r="C2675" t="s">
        <v>10434</v>
      </c>
      <c r="D2675" s="1" t="str">
        <f t="shared" ref="D2675:D2738" si="265">HYPERLINK("http://geochem.nrcan.gc.ca/cdogs/content/bdl/bdl211191_e.htm", "21:1191")</f>
        <v>21:1191</v>
      </c>
      <c r="E2675" s="1" t="str">
        <f t="shared" si="262"/>
        <v>21:0387</v>
      </c>
      <c r="F2675" t="s">
        <v>3299</v>
      </c>
      <c r="G2675" t="s">
        <v>10435</v>
      </c>
      <c r="I2675">
        <v>66.427807700000002</v>
      </c>
      <c r="J2675">
        <v>-88.630024700000007</v>
      </c>
      <c r="K2675" s="1" t="str">
        <f t="shared" si="264"/>
        <v>Till</v>
      </c>
      <c r="L2675" s="1" t="str">
        <f t="shared" ref="L2675:L2690" si="266">HYPERLINK("http://geochem.nrcan.gc.ca/cdogs/content/kwd/kwd080107_e.htm", "Grain Mount: 0.25 – 0.50 mm (carbon coated)")</f>
        <v>Grain Mount: 0.25 – 0.50 mm (carbon coated)</v>
      </c>
      <c r="M2675">
        <v>1</v>
      </c>
      <c r="AI2675">
        <v>34.786000000000001</v>
      </c>
      <c r="AJ2675">
        <v>30.436</v>
      </c>
      <c r="AK2675">
        <v>1E-3</v>
      </c>
      <c r="AL2675">
        <v>34.207999999999998</v>
      </c>
      <c r="AM2675">
        <v>0.01</v>
      </c>
      <c r="AN2675">
        <v>1E-3</v>
      </c>
      <c r="AO2675">
        <v>4.8000000000000001E-2</v>
      </c>
      <c r="AP2675">
        <v>2E-3</v>
      </c>
    </row>
    <row r="2676" spans="1:42" x14ac:dyDescent="0.3">
      <c r="A2676" t="s">
        <v>10436</v>
      </c>
      <c r="B2676" t="s">
        <v>10437</v>
      </c>
      <c r="C2676" t="s">
        <v>10438</v>
      </c>
      <c r="D2676" s="1" t="str">
        <f t="shared" si="265"/>
        <v>21:1191</v>
      </c>
      <c r="E2676" s="1" t="str">
        <f t="shared" si="262"/>
        <v>21:0387</v>
      </c>
      <c r="F2676" t="s">
        <v>3299</v>
      </c>
      <c r="G2676" t="s">
        <v>10439</v>
      </c>
      <c r="I2676">
        <v>66.427807700000002</v>
      </c>
      <c r="J2676">
        <v>-88.630024700000007</v>
      </c>
      <c r="K2676" s="1" t="str">
        <f t="shared" si="264"/>
        <v>Till</v>
      </c>
      <c r="L2676" s="1" t="str">
        <f t="shared" si="266"/>
        <v>Grain Mount: 0.25 – 0.50 mm (carbon coated)</v>
      </c>
      <c r="M2676">
        <v>1</v>
      </c>
      <c r="AI2676">
        <v>34.832000000000001</v>
      </c>
      <c r="AJ2676">
        <v>30.31</v>
      </c>
      <c r="AK2676">
        <v>1E-3</v>
      </c>
      <c r="AL2676">
        <v>34.200000000000003</v>
      </c>
      <c r="AM2676">
        <v>9.4E-2</v>
      </c>
      <c r="AN2676">
        <v>1.0999999999999999E-2</v>
      </c>
      <c r="AO2676">
        <v>0.01</v>
      </c>
      <c r="AP2676">
        <v>1E-3</v>
      </c>
    </row>
    <row r="2677" spans="1:42" x14ac:dyDescent="0.3">
      <c r="A2677" t="s">
        <v>10440</v>
      </c>
      <c r="B2677" t="s">
        <v>10441</v>
      </c>
      <c r="C2677" t="s">
        <v>10442</v>
      </c>
      <c r="D2677" s="1" t="str">
        <f t="shared" si="265"/>
        <v>21:1191</v>
      </c>
      <c r="E2677" s="1" t="str">
        <f t="shared" si="262"/>
        <v>21:0387</v>
      </c>
      <c r="F2677" t="s">
        <v>3299</v>
      </c>
      <c r="G2677" t="s">
        <v>10443</v>
      </c>
      <c r="I2677">
        <v>66.427807700000002</v>
      </c>
      <c r="J2677">
        <v>-88.630024700000007</v>
      </c>
      <c r="K2677" s="1" t="str">
        <f t="shared" si="264"/>
        <v>Till</v>
      </c>
      <c r="L2677" s="1" t="str">
        <f t="shared" si="266"/>
        <v>Grain Mount: 0.25 – 0.50 mm (carbon coated)</v>
      </c>
      <c r="M2677">
        <v>1</v>
      </c>
      <c r="AI2677">
        <v>34.884999999999998</v>
      </c>
      <c r="AJ2677">
        <v>30.334</v>
      </c>
      <c r="AK2677">
        <v>6.0000000000000001E-3</v>
      </c>
      <c r="AL2677">
        <v>34.031999999999996</v>
      </c>
      <c r="AM2677">
        <v>7.0000000000000001E-3</v>
      </c>
      <c r="AN2677">
        <v>1E-3</v>
      </c>
      <c r="AO2677">
        <v>2.1999999999999999E-2</v>
      </c>
      <c r="AP2677">
        <v>1E-3</v>
      </c>
    </row>
    <row r="2678" spans="1:42" x14ac:dyDescent="0.3">
      <c r="A2678" t="s">
        <v>10444</v>
      </c>
      <c r="B2678" t="s">
        <v>10445</v>
      </c>
      <c r="C2678" t="s">
        <v>10446</v>
      </c>
      <c r="D2678" s="1" t="str">
        <f t="shared" si="265"/>
        <v>21:1191</v>
      </c>
      <c r="E2678" s="1" t="str">
        <f t="shared" si="262"/>
        <v>21:0387</v>
      </c>
      <c r="F2678" t="s">
        <v>3299</v>
      </c>
      <c r="G2678" t="s">
        <v>10447</v>
      </c>
      <c r="I2678">
        <v>66.427807700000002</v>
      </c>
      <c r="J2678">
        <v>-88.630024700000007</v>
      </c>
      <c r="K2678" s="1" t="str">
        <f t="shared" si="264"/>
        <v>Till</v>
      </c>
      <c r="L2678" s="1" t="str">
        <f t="shared" si="266"/>
        <v>Grain Mount: 0.25 – 0.50 mm (carbon coated)</v>
      </c>
      <c r="M2678">
        <v>1</v>
      </c>
      <c r="AI2678">
        <v>35.073999999999998</v>
      </c>
      <c r="AJ2678">
        <v>30.411000000000001</v>
      </c>
      <c r="AK2678">
        <v>5.0000000000000001E-3</v>
      </c>
      <c r="AL2678">
        <v>34.045000000000002</v>
      </c>
      <c r="AM2678">
        <v>7.4999999999999997E-2</v>
      </c>
      <c r="AN2678">
        <v>5.0000000000000001E-3</v>
      </c>
      <c r="AO2678">
        <v>2.8000000000000001E-2</v>
      </c>
      <c r="AP2678">
        <v>1E-3</v>
      </c>
    </row>
    <row r="2679" spans="1:42" x14ac:dyDescent="0.3">
      <c r="A2679" t="s">
        <v>10448</v>
      </c>
      <c r="B2679" t="s">
        <v>10449</v>
      </c>
      <c r="C2679" t="s">
        <v>10450</v>
      </c>
      <c r="D2679" s="1" t="str">
        <f t="shared" si="265"/>
        <v>21:1191</v>
      </c>
      <c r="E2679" s="1" t="str">
        <f t="shared" si="262"/>
        <v>21:0387</v>
      </c>
      <c r="F2679" t="s">
        <v>3377</v>
      </c>
      <c r="G2679" t="s">
        <v>10451</v>
      </c>
      <c r="I2679">
        <v>65.869745699999996</v>
      </c>
      <c r="J2679">
        <v>-89.130950499999997</v>
      </c>
      <c r="K2679" s="1" t="str">
        <f t="shared" si="264"/>
        <v>Till</v>
      </c>
      <c r="L2679" s="1" t="str">
        <f t="shared" si="266"/>
        <v>Grain Mount: 0.25 – 0.50 mm (carbon coated)</v>
      </c>
      <c r="M2679">
        <v>1</v>
      </c>
      <c r="AI2679">
        <v>34.729999999999997</v>
      </c>
      <c r="AJ2679">
        <v>30.359000000000002</v>
      </c>
      <c r="AK2679">
        <v>0.01</v>
      </c>
      <c r="AL2679">
        <v>34.375999999999998</v>
      </c>
      <c r="AM2679">
        <v>2.4E-2</v>
      </c>
      <c r="AN2679">
        <v>1.0999999999999999E-2</v>
      </c>
      <c r="AO2679">
        <v>3.1E-2</v>
      </c>
      <c r="AP2679">
        <v>2E-3</v>
      </c>
    </row>
    <row r="2680" spans="1:42" x14ac:dyDescent="0.3">
      <c r="A2680" t="s">
        <v>10452</v>
      </c>
      <c r="B2680" t="s">
        <v>10453</v>
      </c>
      <c r="C2680" t="s">
        <v>10454</v>
      </c>
      <c r="D2680" s="1" t="str">
        <f t="shared" si="265"/>
        <v>21:1191</v>
      </c>
      <c r="E2680" s="1" t="str">
        <f t="shared" si="262"/>
        <v>21:0387</v>
      </c>
      <c r="F2680" t="s">
        <v>3377</v>
      </c>
      <c r="G2680" t="s">
        <v>10455</v>
      </c>
      <c r="I2680">
        <v>65.869745699999996</v>
      </c>
      <c r="J2680">
        <v>-89.130950499999997</v>
      </c>
      <c r="K2680" s="1" t="str">
        <f t="shared" si="264"/>
        <v>Till</v>
      </c>
      <c r="L2680" s="1" t="str">
        <f t="shared" si="266"/>
        <v>Grain Mount: 0.25 – 0.50 mm (carbon coated)</v>
      </c>
      <c r="M2680">
        <v>1</v>
      </c>
      <c r="AI2680">
        <v>34.942</v>
      </c>
      <c r="AJ2680">
        <v>30.41</v>
      </c>
      <c r="AK2680">
        <v>1E-3</v>
      </c>
      <c r="AL2680">
        <v>34.412999999999997</v>
      </c>
      <c r="AM2680">
        <v>4.4999999999999998E-2</v>
      </c>
      <c r="AN2680">
        <v>3.0000000000000001E-3</v>
      </c>
      <c r="AO2680">
        <v>1.2E-2</v>
      </c>
      <c r="AP2680">
        <v>4.0000000000000001E-3</v>
      </c>
    </row>
    <row r="2681" spans="1:42" x14ac:dyDescent="0.3">
      <c r="A2681" t="s">
        <v>10456</v>
      </c>
      <c r="B2681" t="s">
        <v>10457</v>
      </c>
      <c r="C2681" t="s">
        <v>10458</v>
      </c>
      <c r="D2681" s="1" t="str">
        <f t="shared" si="265"/>
        <v>21:1191</v>
      </c>
      <c r="E2681" s="1" t="str">
        <f t="shared" si="262"/>
        <v>21:0387</v>
      </c>
      <c r="F2681" t="s">
        <v>3390</v>
      </c>
      <c r="G2681" t="s">
        <v>10459</v>
      </c>
      <c r="I2681">
        <v>65.922794199999998</v>
      </c>
      <c r="J2681">
        <v>-88.879866100000001</v>
      </c>
      <c r="K2681" s="1" t="str">
        <f t="shared" si="264"/>
        <v>Till</v>
      </c>
      <c r="L2681" s="1" t="str">
        <f t="shared" si="266"/>
        <v>Grain Mount: 0.25 – 0.50 mm (carbon coated)</v>
      </c>
      <c r="M2681">
        <v>1</v>
      </c>
      <c r="AI2681">
        <v>35.107999999999997</v>
      </c>
      <c r="AJ2681">
        <v>30.492999999999999</v>
      </c>
      <c r="AK2681">
        <v>4.0000000000000001E-3</v>
      </c>
      <c r="AL2681">
        <v>34.052999999999997</v>
      </c>
      <c r="AM2681">
        <v>0.49</v>
      </c>
      <c r="AN2681">
        <v>2E-3</v>
      </c>
      <c r="AO2681">
        <v>1.6E-2</v>
      </c>
      <c r="AP2681">
        <v>1E-3</v>
      </c>
    </row>
    <row r="2682" spans="1:42" x14ac:dyDescent="0.3">
      <c r="A2682" t="s">
        <v>10460</v>
      </c>
      <c r="B2682" t="s">
        <v>10461</v>
      </c>
      <c r="C2682" t="s">
        <v>10462</v>
      </c>
      <c r="D2682" s="1" t="str">
        <f t="shared" si="265"/>
        <v>21:1191</v>
      </c>
      <c r="E2682" s="1" t="str">
        <f t="shared" si="262"/>
        <v>21:0387</v>
      </c>
      <c r="F2682" t="s">
        <v>3390</v>
      </c>
      <c r="G2682" t="s">
        <v>10463</v>
      </c>
      <c r="I2682">
        <v>65.922794199999998</v>
      </c>
      <c r="J2682">
        <v>-88.879866100000001</v>
      </c>
      <c r="K2682" s="1" t="str">
        <f t="shared" si="264"/>
        <v>Till</v>
      </c>
      <c r="L2682" s="1" t="str">
        <f t="shared" si="266"/>
        <v>Grain Mount: 0.25 – 0.50 mm (carbon coated)</v>
      </c>
      <c r="M2682">
        <v>1</v>
      </c>
      <c r="AI2682">
        <v>34.994999999999997</v>
      </c>
      <c r="AJ2682">
        <v>30.523</v>
      </c>
      <c r="AK2682">
        <v>1E-3</v>
      </c>
      <c r="AL2682">
        <v>34.255000000000003</v>
      </c>
      <c r="AM2682">
        <v>6.0000000000000001E-3</v>
      </c>
      <c r="AN2682">
        <v>2.4E-2</v>
      </c>
      <c r="AO2682">
        <v>5.0000000000000001E-3</v>
      </c>
      <c r="AP2682">
        <v>1E-3</v>
      </c>
    </row>
    <row r="2683" spans="1:42" x14ac:dyDescent="0.3">
      <c r="A2683" t="s">
        <v>10464</v>
      </c>
      <c r="B2683" t="s">
        <v>10465</v>
      </c>
      <c r="C2683" t="s">
        <v>10466</v>
      </c>
      <c r="D2683" s="1" t="str">
        <f t="shared" si="265"/>
        <v>21:1191</v>
      </c>
      <c r="E2683" s="1" t="str">
        <f t="shared" si="262"/>
        <v>21:0387</v>
      </c>
      <c r="F2683" t="s">
        <v>3390</v>
      </c>
      <c r="G2683" t="s">
        <v>10467</v>
      </c>
      <c r="I2683">
        <v>65.922794199999998</v>
      </c>
      <c r="J2683">
        <v>-88.879866100000001</v>
      </c>
      <c r="K2683" s="1" t="str">
        <f t="shared" si="264"/>
        <v>Till</v>
      </c>
      <c r="L2683" s="1" t="str">
        <f t="shared" si="266"/>
        <v>Grain Mount: 0.25 – 0.50 mm (carbon coated)</v>
      </c>
      <c r="M2683">
        <v>1</v>
      </c>
      <c r="AI2683">
        <v>34.975999999999999</v>
      </c>
      <c r="AJ2683">
        <v>30.565000000000001</v>
      </c>
      <c r="AK2683">
        <v>1E-3</v>
      </c>
      <c r="AL2683">
        <v>34.234000000000002</v>
      </c>
      <c r="AM2683">
        <v>3.1E-2</v>
      </c>
      <c r="AN2683">
        <v>1.7999999999999999E-2</v>
      </c>
      <c r="AO2683">
        <v>1E-3</v>
      </c>
      <c r="AP2683">
        <v>2E-3</v>
      </c>
    </row>
    <row r="2684" spans="1:42" x14ac:dyDescent="0.3">
      <c r="A2684" t="s">
        <v>10468</v>
      </c>
      <c r="B2684" t="s">
        <v>10469</v>
      </c>
      <c r="C2684" t="s">
        <v>10470</v>
      </c>
      <c r="D2684" s="1" t="str">
        <f t="shared" si="265"/>
        <v>21:1191</v>
      </c>
      <c r="E2684" s="1" t="str">
        <f t="shared" si="262"/>
        <v>21:0387</v>
      </c>
      <c r="F2684" t="s">
        <v>3390</v>
      </c>
      <c r="G2684" t="s">
        <v>10471</v>
      </c>
      <c r="I2684">
        <v>65.922794199999998</v>
      </c>
      <c r="J2684">
        <v>-88.879866100000001</v>
      </c>
      <c r="K2684" s="1" t="str">
        <f t="shared" si="264"/>
        <v>Till</v>
      </c>
      <c r="L2684" s="1" t="str">
        <f t="shared" si="266"/>
        <v>Grain Mount: 0.25 – 0.50 mm (carbon coated)</v>
      </c>
      <c r="M2684">
        <v>1</v>
      </c>
      <c r="AI2684">
        <v>34.881</v>
      </c>
      <c r="AJ2684">
        <v>30.242999999999999</v>
      </c>
      <c r="AK2684">
        <v>1E-3</v>
      </c>
      <c r="AL2684">
        <v>34.079000000000001</v>
      </c>
      <c r="AM2684">
        <v>1E-3</v>
      </c>
      <c r="AN2684">
        <v>2.1999999999999999E-2</v>
      </c>
      <c r="AO2684">
        <v>2.5000000000000001E-2</v>
      </c>
      <c r="AP2684">
        <v>1E-3</v>
      </c>
    </row>
    <row r="2685" spans="1:42" x14ac:dyDescent="0.3">
      <c r="A2685" t="s">
        <v>10472</v>
      </c>
      <c r="B2685" t="s">
        <v>10473</v>
      </c>
      <c r="C2685" t="s">
        <v>10474</v>
      </c>
      <c r="D2685" s="1" t="str">
        <f t="shared" si="265"/>
        <v>21:1191</v>
      </c>
      <c r="E2685" s="1" t="str">
        <f t="shared" si="262"/>
        <v>21:0387</v>
      </c>
      <c r="F2685" t="s">
        <v>3451</v>
      </c>
      <c r="G2685" t="s">
        <v>10475</v>
      </c>
      <c r="I2685">
        <v>65.953692799999999</v>
      </c>
      <c r="J2685">
        <v>-89.283281700000003</v>
      </c>
      <c r="K2685" s="1" t="str">
        <f t="shared" si="264"/>
        <v>Till</v>
      </c>
      <c r="L2685" s="1" t="str">
        <f t="shared" si="266"/>
        <v>Grain Mount: 0.25 – 0.50 mm (carbon coated)</v>
      </c>
      <c r="M2685">
        <v>1</v>
      </c>
      <c r="AI2685">
        <v>34.966999999999999</v>
      </c>
      <c r="AJ2685">
        <v>30.367000000000001</v>
      </c>
      <c r="AK2685">
        <v>1E-3</v>
      </c>
      <c r="AL2685">
        <v>34.15</v>
      </c>
      <c r="AM2685">
        <v>2.5999999999999999E-2</v>
      </c>
      <c r="AN2685">
        <v>1.0999999999999999E-2</v>
      </c>
      <c r="AO2685">
        <v>1.7000000000000001E-2</v>
      </c>
      <c r="AP2685">
        <v>5.0000000000000001E-3</v>
      </c>
    </row>
    <row r="2686" spans="1:42" x14ac:dyDescent="0.3">
      <c r="A2686" t="s">
        <v>10476</v>
      </c>
      <c r="B2686" t="s">
        <v>10477</v>
      </c>
      <c r="C2686" t="s">
        <v>10478</v>
      </c>
      <c r="D2686" s="1" t="str">
        <f t="shared" si="265"/>
        <v>21:1191</v>
      </c>
      <c r="E2686" s="1" t="str">
        <f t="shared" si="262"/>
        <v>21:0387</v>
      </c>
      <c r="F2686" t="s">
        <v>3480</v>
      </c>
      <c r="G2686" t="s">
        <v>10479</v>
      </c>
      <c r="I2686">
        <v>66.072289100000006</v>
      </c>
      <c r="J2686">
        <v>-89.047966700000003</v>
      </c>
      <c r="K2686" s="1" t="str">
        <f t="shared" si="264"/>
        <v>Till</v>
      </c>
      <c r="L2686" s="1" t="str">
        <f t="shared" si="266"/>
        <v>Grain Mount: 0.25 – 0.50 mm (carbon coated)</v>
      </c>
      <c r="M2686">
        <v>1</v>
      </c>
      <c r="AI2686">
        <v>34.715000000000003</v>
      </c>
      <c r="AJ2686">
        <v>30.457000000000001</v>
      </c>
      <c r="AK2686">
        <v>1E-3</v>
      </c>
      <c r="AL2686">
        <v>34.051000000000002</v>
      </c>
      <c r="AM2686">
        <v>1E-3</v>
      </c>
      <c r="AN2686">
        <v>8.1000000000000003E-2</v>
      </c>
      <c r="AO2686">
        <v>2.8000000000000001E-2</v>
      </c>
      <c r="AP2686">
        <v>1E-3</v>
      </c>
    </row>
    <row r="2687" spans="1:42" x14ac:dyDescent="0.3">
      <c r="A2687" t="s">
        <v>10480</v>
      </c>
      <c r="B2687" t="s">
        <v>10481</v>
      </c>
      <c r="C2687" t="s">
        <v>10482</v>
      </c>
      <c r="D2687" s="1" t="str">
        <f t="shared" si="265"/>
        <v>21:1191</v>
      </c>
      <c r="E2687" s="1" t="str">
        <f t="shared" si="262"/>
        <v>21:0387</v>
      </c>
      <c r="F2687" t="s">
        <v>3480</v>
      </c>
      <c r="G2687" t="s">
        <v>10483</v>
      </c>
      <c r="I2687">
        <v>66.072289100000006</v>
      </c>
      <c r="J2687">
        <v>-89.047966700000003</v>
      </c>
      <c r="K2687" s="1" t="str">
        <f t="shared" si="264"/>
        <v>Till</v>
      </c>
      <c r="L2687" s="1" t="str">
        <f t="shared" si="266"/>
        <v>Grain Mount: 0.25 – 0.50 mm (carbon coated)</v>
      </c>
      <c r="M2687">
        <v>1</v>
      </c>
      <c r="AI2687">
        <v>35.058999999999997</v>
      </c>
      <c r="AJ2687">
        <v>30.405999999999999</v>
      </c>
      <c r="AK2687">
        <v>1E-3</v>
      </c>
      <c r="AL2687">
        <v>34.049999999999997</v>
      </c>
      <c r="AM2687">
        <v>1.2999999999999999E-2</v>
      </c>
      <c r="AN2687">
        <v>3.0000000000000001E-3</v>
      </c>
      <c r="AO2687">
        <v>1.9E-2</v>
      </c>
      <c r="AP2687">
        <v>1E-3</v>
      </c>
    </row>
    <row r="2688" spans="1:42" x14ac:dyDescent="0.3">
      <c r="A2688" t="s">
        <v>10484</v>
      </c>
      <c r="B2688" t="s">
        <v>10485</v>
      </c>
      <c r="C2688" t="s">
        <v>10486</v>
      </c>
      <c r="D2688" s="1" t="str">
        <f t="shared" si="265"/>
        <v>21:1191</v>
      </c>
      <c r="E2688" s="1" t="str">
        <f t="shared" si="262"/>
        <v>21:0387</v>
      </c>
      <c r="F2688" t="s">
        <v>3480</v>
      </c>
      <c r="G2688" t="s">
        <v>10487</v>
      </c>
      <c r="I2688">
        <v>66.072289100000006</v>
      </c>
      <c r="J2688">
        <v>-89.047966700000003</v>
      </c>
      <c r="K2688" s="1" t="str">
        <f t="shared" si="264"/>
        <v>Till</v>
      </c>
      <c r="L2688" s="1" t="str">
        <f t="shared" si="266"/>
        <v>Grain Mount: 0.25 – 0.50 mm (carbon coated)</v>
      </c>
      <c r="M2688">
        <v>1</v>
      </c>
      <c r="AI2688">
        <v>35.012</v>
      </c>
      <c r="AJ2688">
        <v>30.37</v>
      </c>
      <c r="AK2688">
        <v>1E-3</v>
      </c>
      <c r="AL2688">
        <v>34.145000000000003</v>
      </c>
      <c r="AM2688">
        <v>1E-3</v>
      </c>
      <c r="AN2688">
        <v>6.0000000000000001E-3</v>
      </c>
      <c r="AO2688">
        <v>1E-3</v>
      </c>
      <c r="AP2688">
        <v>1E-3</v>
      </c>
    </row>
    <row r="2689" spans="1:42" x14ac:dyDescent="0.3">
      <c r="A2689" t="s">
        <v>10488</v>
      </c>
      <c r="B2689" t="s">
        <v>10489</v>
      </c>
      <c r="C2689" t="s">
        <v>10490</v>
      </c>
      <c r="D2689" s="1" t="str">
        <f t="shared" si="265"/>
        <v>21:1191</v>
      </c>
      <c r="E2689" s="1" t="str">
        <f t="shared" si="262"/>
        <v>21:0387</v>
      </c>
      <c r="F2689" t="s">
        <v>3480</v>
      </c>
      <c r="G2689" t="s">
        <v>10491</v>
      </c>
      <c r="I2689">
        <v>66.072289100000006</v>
      </c>
      <c r="J2689">
        <v>-89.047966700000003</v>
      </c>
      <c r="K2689" s="1" t="str">
        <f t="shared" si="264"/>
        <v>Till</v>
      </c>
      <c r="L2689" s="1" t="str">
        <f t="shared" si="266"/>
        <v>Grain Mount: 0.25 – 0.50 mm (carbon coated)</v>
      </c>
      <c r="M2689">
        <v>1</v>
      </c>
      <c r="AI2689">
        <v>34.646000000000001</v>
      </c>
      <c r="AJ2689">
        <v>30.359000000000002</v>
      </c>
      <c r="AK2689">
        <v>5.0000000000000001E-3</v>
      </c>
      <c r="AL2689">
        <v>34.284999999999997</v>
      </c>
      <c r="AM2689">
        <v>1E-3</v>
      </c>
      <c r="AN2689">
        <v>0.03</v>
      </c>
      <c r="AO2689">
        <v>3.5000000000000003E-2</v>
      </c>
      <c r="AP2689">
        <v>1E-3</v>
      </c>
    </row>
    <row r="2690" spans="1:42" x14ac:dyDescent="0.3">
      <c r="A2690" t="s">
        <v>10492</v>
      </c>
      <c r="B2690" t="s">
        <v>10493</v>
      </c>
      <c r="C2690" t="s">
        <v>10494</v>
      </c>
      <c r="D2690" s="1" t="str">
        <f t="shared" si="265"/>
        <v>21:1191</v>
      </c>
      <c r="E2690" s="1" t="str">
        <f t="shared" si="262"/>
        <v>21:0387</v>
      </c>
      <c r="F2690" t="s">
        <v>3480</v>
      </c>
      <c r="G2690" t="s">
        <v>10495</v>
      </c>
      <c r="I2690">
        <v>66.072289100000006</v>
      </c>
      <c r="J2690">
        <v>-89.047966700000003</v>
      </c>
      <c r="K2690" s="1" t="str">
        <f t="shared" si="264"/>
        <v>Till</v>
      </c>
      <c r="L2690" s="1" t="str">
        <f t="shared" si="266"/>
        <v>Grain Mount: 0.25 – 0.50 mm (carbon coated)</v>
      </c>
      <c r="M2690">
        <v>1</v>
      </c>
      <c r="AI2690">
        <v>35.101999999999997</v>
      </c>
      <c r="AJ2690">
        <v>30.265999999999998</v>
      </c>
      <c r="AK2690">
        <v>1E-3</v>
      </c>
      <c r="AL2690">
        <v>34.158000000000001</v>
      </c>
      <c r="AM2690">
        <v>1E-3</v>
      </c>
      <c r="AN2690">
        <v>1.2999999999999999E-2</v>
      </c>
      <c r="AO2690">
        <v>3.2000000000000001E-2</v>
      </c>
      <c r="AP2690">
        <v>1E-3</v>
      </c>
    </row>
    <row r="2691" spans="1:42" hidden="1" x14ac:dyDescent="0.3">
      <c r="A2691" t="s">
        <v>10496</v>
      </c>
      <c r="B2691" t="s">
        <v>10496</v>
      </c>
      <c r="C2691" t="s">
        <v>10497</v>
      </c>
      <c r="D2691" s="1" t="str">
        <f t="shared" si="265"/>
        <v>21:1191</v>
      </c>
      <c r="E2691" s="1" t="str">
        <f t="shared" ref="E2691:E2722" si="267">HYPERLINK("http://geochem.nrcan.gc.ca/cdogs/content/svy/svy_e.htm", "")</f>
        <v/>
      </c>
      <c r="H2691" s="1" t="str">
        <f t="shared" ref="H2691:H2722" si="268">HYPERLINK("http://geochem.nrcan.gc.ca/cdogs/content/cr_/cr_00318_e.htm", "318")</f>
        <v>318</v>
      </c>
      <c r="K2691" t="s">
        <v>364</v>
      </c>
      <c r="L2691" t="s">
        <v>365</v>
      </c>
      <c r="M2691">
        <v>3</v>
      </c>
      <c r="AI2691">
        <v>34.939</v>
      </c>
      <c r="AJ2691">
        <v>30.646000000000001</v>
      </c>
      <c r="AK2691">
        <v>1E-3</v>
      </c>
      <c r="AL2691">
        <v>34.6</v>
      </c>
      <c r="AM2691">
        <v>1E-3</v>
      </c>
      <c r="AN2691">
        <v>8.0000000000000002E-3</v>
      </c>
      <c r="AO2691">
        <v>1E-3</v>
      </c>
      <c r="AP2691">
        <v>1E-3</v>
      </c>
    </row>
    <row r="2692" spans="1:42" hidden="1" x14ac:dyDescent="0.3">
      <c r="A2692" t="s">
        <v>10498</v>
      </c>
      <c r="B2692" t="s">
        <v>10498</v>
      </c>
      <c r="C2692" t="s">
        <v>10499</v>
      </c>
      <c r="D2692" s="1" t="str">
        <f t="shared" si="265"/>
        <v>21:1191</v>
      </c>
      <c r="E2692" s="1" t="str">
        <f t="shared" si="267"/>
        <v/>
      </c>
      <c r="H2692" s="1" t="str">
        <f t="shared" si="268"/>
        <v>318</v>
      </c>
      <c r="K2692" t="s">
        <v>364</v>
      </c>
      <c r="L2692" t="s">
        <v>365</v>
      </c>
      <c r="M2692">
        <v>3</v>
      </c>
      <c r="AI2692">
        <v>34.774999999999999</v>
      </c>
      <c r="AJ2692">
        <v>30.498999999999999</v>
      </c>
      <c r="AK2692">
        <v>5.0000000000000001E-3</v>
      </c>
      <c r="AL2692">
        <v>34.338000000000001</v>
      </c>
      <c r="AM2692">
        <v>1E-3</v>
      </c>
      <c r="AN2692">
        <v>1E-3</v>
      </c>
      <c r="AO2692">
        <v>2.3E-2</v>
      </c>
      <c r="AP2692">
        <v>1E-3</v>
      </c>
    </row>
    <row r="2693" spans="1:42" hidden="1" x14ac:dyDescent="0.3">
      <c r="A2693" t="s">
        <v>10500</v>
      </c>
      <c r="B2693" t="s">
        <v>10500</v>
      </c>
      <c r="C2693" t="s">
        <v>10501</v>
      </c>
      <c r="D2693" s="1" t="str">
        <f t="shared" si="265"/>
        <v>21:1191</v>
      </c>
      <c r="E2693" s="1" t="str">
        <f t="shared" si="267"/>
        <v/>
      </c>
      <c r="H2693" s="1" t="str">
        <f t="shared" si="268"/>
        <v>318</v>
      </c>
      <c r="K2693" t="s">
        <v>364</v>
      </c>
      <c r="L2693" t="s">
        <v>365</v>
      </c>
      <c r="M2693">
        <v>3</v>
      </c>
      <c r="AI2693">
        <v>34.970999999999997</v>
      </c>
      <c r="AJ2693">
        <v>30.478000000000002</v>
      </c>
      <c r="AK2693">
        <v>1E-3</v>
      </c>
      <c r="AL2693">
        <v>34.563000000000002</v>
      </c>
      <c r="AM2693">
        <v>1E-3</v>
      </c>
      <c r="AN2693">
        <v>1E-3</v>
      </c>
      <c r="AO2693">
        <v>2.1000000000000001E-2</v>
      </c>
      <c r="AP2693">
        <v>3.0000000000000001E-3</v>
      </c>
    </row>
    <row r="2694" spans="1:42" hidden="1" x14ac:dyDescent="0.3">
      <c r="A2694" t="s">
        <v>10502</v>
      </c>
      <c r="B2694" t="s">
        <v>10502</v>
      </c>
      <c r="C2694" t="s">
        <v>10503</v>
      </c>
      <c r="D2694" s="1" t="str">
        <f t="shared" si="265"/>
        <v>21:1191</v>
      </c>
      <c r="E2694" s="1" t="str">
        <f t="shared" si="267"/>
        <v/>
      </c>
      <c r="H2694" s="1" t="str">
        <f t="shared" si="268"/>
        <v>318</v>
      </c>
      <c r="K2694" t="s">
        <v>364</v>
      </c>
      <c r="L2694" t="s">
        <v>365</v>
      </c>
      <c r="M2694">
        <v>3</v>
      </c>
      <c r="AI2694">
        <v>34.835999999999999</v>
      </c>
      <c r="AJ2694">
        <v>30.603999999999999</v>
      </c>
      <c r="AK2694">
        <v>1E-3</v>
      </c>
      <c r="AL2694">
        <v>34.46</v>
      </c>
      <c r="AM2694">
        <v>1E-3</v>
      </c>
      <c r="AN2694">
        <v>1E-3</v>
      </c>
      <c r="AO2694">
        <v>1.9E-2</v>
      </c>
      <c r="AP2694">
        <v>1E-3</v>
      </c>
    </row>
    <row r="2695" spans="1:42" hidden="1" x14ac:dyDescent="0.3">
      <c r="A2695" t="s">
        <v>10504</v>
      </c>
      <c r="B2695" t="s">
        <v>10504</v>
      </c>
      <c r="C2695" t="s">
        <v>10505</v>
      </c>
      <c r="D2695" s="1" t="str">
        <f t="shared" si="265"/>
        <v>21:1191</v>
      </c>
      <c r="E2695" s="1" t="str">
        <f t="shared" si="267"/>
        <v/>
      </c>
      <c r="H2695" s="1" t="str">
        <f t="shared" si="268"/>
        <v>318</v>
      </c>
      <c r="K2695" t="s">
        <v>364</v>
      </c>
      <c r="L2695" t="s">
        <v>365</v>
      </c>
      <c r="M2695">
        <v>3</v>
      </c>
      <c r="AI2695">
        <v>34.923000000000002</v>
      </c>
      <c r="AJ2695">
        <v>30.466000000000001</v>
      </c>
      <c r="AK2695">
        <v>2E-3</v>
      </c>
      <c r="AL2695">
        <v>34.575000000000003</v>
      </c>
      <c r="AM2695">
        <v>1E-3</v>
      </c>
      <c r="AN2695">
        <v>4.0000000000000001E-3</v>
      </c>
      <c r="AO2695">
        <v>1.4999999999999999E-2</v>
      </c>
      <c r="AP2695">
        <v>2E-3</v>
      </c>
    </row>
    <row r="2696" spans="1:42" hidden="1" x14ac:dyDescent="0.3">
      <c r="A2696" t="s">
        <v>10506</v>
      </c>
      <c r="B2696" t="s">
        <v>10506</v>
      </c>
      <c r="C2696" t="s">
        <v>10507</v>
      </c>
      <c r="D2696" s="1" t="str">
        <f t="shared" si="265"/>
        <v>21:1191</v>
      </c>
      <c r="E2696" s="1" t="str">
        <f t="shared" si="267"/>
        <v/>
      </c>
      <c r="H2696" s="1" t="str">
        <f t="shared" si="268"/>
        <v>318</v>
      </c>
      <c r="K2696" t="s">
        <v>364</v>
      </c>
      <c r="L2696" t="s">
        <v>365</v>
      </c>
      <c r="M2696">
        <v>3</v>
      </c>
      <c r="AI2696">
        <v>34.997999999999998</v>
      </c>
      <c r="AJ2696">
        <v>30.536999999999999</v>
      </c>
      <c r="AK2696">
        <v>1E-3</v>
      </c>
      <c r="AL2696">
        <v>34.378</v>
      </c>
      <c r="AM2696">
        <v>1E-3</v>
      </c>
      <c r="AN2696">
        <v>0.01</v>
      </c>
      <c r="AO2696">
        <v>2.7E-2</v>
      </c>
      <c r="AP2696">
        <v>1E-3</v>
      </c>
    </row>
    <row r="2697" spans="1:42" hidden="1" x14ac:dyDescent="0.3">
      <c r="A2697" t="s">
        <v>10508</v>
      </c>
      <c r="B2697" t="s">
        <v>10508</v>
      </c>
      <c r="C2697" t="s">
        <v>10509</v>
      </c>
      <c r="D2697" s="1" t="str">
        <f t="shared" si="265"/>
        <v>21:1191</v>
      </c>
      <c r="E2697" s="1" t="str">
        <f t="shared" si="267"/>
        <v/>
      </c>
      <c r="H2697" s="1" t="str">
        <f t="shared" si="268"/>
        <v>318</v>
      </c>
      <c r="K2697" t="s">
        <v>364</v>
      </c>
      <c r="L2697" t="s">
        <v>365</v>
      </c>
      <c r="M2697">
        <v>3</v>
      </c>
      <c r="AI2697">
        <v>34.871000000000002</v>
      </c>
      <c r="AJ2697">
        <v>30.555</v>
      </c>
      <c r="AK2697">
        <v>1E-3</v>
      </c>
      <c r="AL2697">
        <v>34.454999999999998</v>
      </c>
      <c r="AM2697">
        <v>1E-3</v>
      </c>
      <c r="AN2697">
        <v>1E-3</v>
      </c>
      <c r="AO2697">
        <v>3.4000000000000002E-2</v>
      </c>
      <c r="AP2697">
        <v>8.9999999999999993E-3</v>
      </c>
    </row>
    <row r="2698" spans="1:42" hidden="1" x14ac:dyDescent="0.3">
      <c r="A2698" t="s">
        <v>10510</v>
      </c>
      <c r="B2698" t="s">
        <v>10510</v>
      </c>
      <c r="C2698" t="s">
        <v>10511</v>
      </c>
      <c r="D2698" s="1" t="str">
        <f t="shared" si="265"/>
        <v>21:1191</v>
      </c>
      <c r="E2698" s="1" t="str">
        <f t="shared" si="267"/>
        <v/>
      </c>
      <c r="H2698" s="1" t="str">
        <f t="shared" si="268"/>
        <v>318</v>
      </c>
      <c r="K2698" t="s">
        <v>364</v>
      </c>
      <c r="L2698" t="s">
        <v>365</v>
      </c>
      <c r="M2698">
        <v>3</v>
      </c>
      <c r="AI2698">
        <v>34.804000000000002</v>
      </c>
      <c r="AJ2698">
        <v>30.613</v>
      </c>
      <c r="AK2698">
        <v>1.0999999999999999E-2</v>
      </c>
      <c r="AL2698">
        <v>34.658000000000001</v>
      </c>
      <c r="AM2698">
        <v>1E-3</v>
      </c>
      <c r="AN2698">
        <v>1E-3</v>
      </c>
      <c r="AO2698">
        <v>4.2000000000000003E-2</v>
      </c>
      <c r="AP2698">
        <v>1E-3</v>
      </c>
    </row>
    <row r="2699" spans="1:42" hidden="1" x14ac:dyDescent="0.3">
      <c r="A2699" t="s">
        <v>10512</v>
      </c>
      <c r="B2699" t="s">
        <v>10512</v>
      </c>
      <c r="C2699" t="s">
        <v>10513</v>
      </c>
      <c r="D2699" s="1" t="str">
        <f t="shared" si="265"/>
        <v>21:1191</v>
      </c>
      <c r="E2699" s="1" t="str">
        <f t="shared" si="267"/>
        <v/>
      </c>
      <c r="H2699" s="1" t="str">
        <f t="shared" si="268"/>
        <v>318</v>
      </c>
      <c r="K2699" t="s">
        <v>364</v>
      </c>
      <c r="L2699" t="s">
        <v>365</v>
      </c>
      <c r="M2699">
        <v>3</v>
      </c>
      <c r="AI2699">
        <v>34.918999999999997</v>
      </c>
      <c r="AJ2699">
        <v>30.643999999999998</v>
      </c>
      <c r="AK2699">
        <v>3.0000000000000001E-3</v>
      </c>
      <c r="AL2699">
        <v>34.557000000000002</v>
      </c>
      <c r="AM2699">
        <v>1E-3</v>
      </c>
      <c r="AN2699">
        <v>3.0000000000000001E-3</v>
      </c>
      <c r="AO2699">
        <v>0.01</v>
      </c>
      <c r="AP2699">
        <v>1.4E-2</v>
      </c>
    </row>
    <row r="2700" spans="1:42" hidden="1" x14ac:dyDescent="0.3">
      <c r="A2700" t="s">
        <v>10514</v>
      </c>
      <c r="B2700" t="s">
        <v>10514</v>
      </c>
      <c r="C2700" t="s">
        <v>10515</v>
      </c>
      <c r="D2700" s="1" t="str">
        <f t="shared" si="265"/>
        <v>21:1191</v>
      </c>
      <c r="E2700" s="1" t="str">
        <f t="shared" si="267"/>
        <v/>
      </c>
      <c r="H2700" s="1" t="str">
        <f t="shared" si="268"/>
        <v>318</v>
      </c>
      <c r="K2700" t="s">
        <v>364</v>
      </c>
      <c r="L2700" t="s">
        <v>365</v>
      </c>
      <c r="M2700">
        <v>3</v>
      </c>
      <c r="AI2700">
        <v>34.965000000000003</v>
      </c>
      <c r="AJ2700">
        <v>30.695</v>
      </c>
      <c r="AK2700">
        <v>1E-3</v>
      </c>
      <c r="AL2700">
        <v>34.537999999999997</v>
      </c>
      <c r="AM2700">
        <v>1E-3</v>
      </c>
      <c r="AN2700">
        <v>1E-3</v>
      </c>
      <c r="AO2700">
        <v>8.9999999999999993E-3</v>
      </c>
      <c r="AP2700">
        <v>0.01</v>
      </c>
    </row>
    <row r="2701" spans="1:42" hidden="1" x14ac:dyDescent="0.3">
      <c r="A2701" t="s">
        <v>10516</v>
      </c>
      <c r="B2701" t="s">
        <v>10516</v>
      </c>
      <c r="C2701" t="s">
        <v>10517</v>
      </c>
      <c r="D2701" s="1" t="str">
        <f t="shared" si="265"/>
        <v>21:1191</v>
      </c>
      <c r="E2701" s="1" t="str">
        <f t="shared" si="267"/>
        <v/>
      </c>
      <c r="H2701" s="1" t="str">
        <f t="shared" si="268"/>
        <v>318</v>
      </c>
      <c r="K2701" t="s">
        <v>364</v>
      </c>
      <c r="L2701" t="s">
        <v>365</v>
      </c>
      <c r="M2701">
        <v>3</v>
      </c>
      <c r="AI2701">
        <v>34.936999999999998</v>
      </c>
      <c r="AJ2701">
        <v>30.641999999999999</v>
      </c>
      <c r="AK2701">
        <v>1E-3</v>
      </c>
      <c r="AL2701">
        <v>34.6</v>
      </c>
      <c r="AM2701">
        <v>1E-3</v>
      </c>
      <c r="AN2701">
        <v>1E-3</v>
      </c>
      <c r="AO2701">
        <v>1.9E-2</v>
      </c>
      <c r="AP2701">
        <v>6.0000000000000001E-3</v>
      </c>
    </row>
    <row r="2702" spans="1:42" hidden="1" x14ac:dyDescent="0.3">
      <c r="A2702" t="s">
        <v>10518</v>
      </c>
      <c r="B2702" t="s">
        <v>10518</v>
      </c>
      <c r="C2702" t="s">
        <v>10519</v>
      </c>
      <c r="D2702" s="1" t="str">
        <f t="shared" si="265"/>
        <v>21:1191</v>
      </c>
      <c r="E2702" s="1" t="str">
        <f t="shared" si="267"/>
        <v/>
      </c>
      <c r="H2702" s="1" t="str">
        <f t="shared" si="268"/>
        <v>318</v>
      </c>
      <c r="K2702" t="s">
        <v>364</v>
      </c>
      <c r="L2702" t="s">
        <v>365</v>
      </c>
      <c r="M2702">
        <v>3</v>
      </c>
      <c r="AI2702">
        <v>34.93</v>
      </c>
      <c r="AJ2702">
        <v>30.712</v>
      </c>
      <c r="AK2702">
        <v>1E-3</v>
      </c>
      <c r="AL2702">
        <v>34.58</v>
      </c>
      <c r="AM2702">
        <v>1E-3</v>
      </c>
      <c r="AN2702">
        <v>1E-3</v>
      </c>
      <c r="AO2702">
        <v>2.5999999999999999E-2</v>
      </c>
      <c r="AP2702">
        <v>7.0000000000000001E-3</v>
      </c>
    </row>
    <row r="2703" spans="1:42" hidden="1" x14ac:dyDescent="0.3">
      <c r="A2703" t="s">
        <v>10520</v>
      </c>
      <c r="B2703" t="s">
        <v>10520</v>
      </c>
      <c r="C2703" t="s">
        <v>10521</v>
      </c>
      <c r="D2703" s="1" t="str">
        <f t="shared" si="265"/>
        <v>21:1191</v>
      </c>
      <c r="E2703" s="1" t="str">
        <f t="shared" si="267"/>
        <v/>
      </c>
      <c r="H2703" s="1" t="str">
        <f t="shared" si="268"/>
        <v>318</v>
      </c>
      <c r="K2703" t="s">
        <v>364</v>
      </c>
      <c r="L2703" t="s">
        <v>365</v>
      </c>
      <c r="M2703">
        <v>3</v>
      </c>
      <c r="AI2703">
        <v>34.808</v>
      </c>
      <c r="AJ2703">
        <v>30.779</v>
      </c>
      <c r="AK2703">
        <v>1E-3</v>
      </c>
      <c r="AL2703">
        <v>34.402999999999999</v>
      </c>
      <c r="AM2703">
        <v>1E-3</v>
      </c>
      <c r="AN2703">
        <v>0.01</v>
      </c>
      <c r="AO2703">
        <v>1.0999999999999999E-2</v>
      </c>
      <c r="AP2703">
        <v>1E-3</v>
      </c>
    </row>
    <row r="2704" spans="1:42" hidden="1" x14ac:dyDescent="0.3">
      <c r="A2704" t="s">
        <v>10522</v>
      </c>
      <c r="B2704" t="s">
        <v>10522</v>
      </c>
      <c r="C2704" t="s">
        <v>10523</v>
      </c>
      <c r="D2704" s="1" t="str">
        <f t="shared" si="265"/>
        <v>21:1191</v>
      </c>
      <c r="E2704" s="1" t="str">
        <f t="shared" si="267"/>
        <v/>
      </c>
      <c r="H2704" s="1" t="str">
        <f t="shared" si="268"/>
        <v>318</v>
      </c>
      <c r="K2704" t="s">
        <v>364</v>
      </c>
      <c r="L2704" t="s">
        <v>365</v>
      </c>
      <c r="M2704">
        <v>3</v>
      </c>
      <c r="AI2704">
        <v>34.759</v>
      </c>
      <c r="AJ2704">
        <v>30.555</v>
      </c>
      <c r="AK2704">
        <v>1E-3</v>
      </c>
      <c r="AL2704">
        <v>34.533000000000001</v>
      </c>
      <c r="AM2704">
        <v>1E-3</v>
      </c>
      <c r="AN2704">
        <v>0.01</v>
      </c>
      <c r="AO2704">
        <v>3.4000000000000002E-2</v>
      </c>
      <c r="AP2704">
        <v>2E-3</v>
      </c>
    </row>
    <row r="2705" spans="1:42" hidden="1" x14ac:dyDescent="0.3">
      <c r="A2705" t="s">
        <v>10524</v>
      </c>
      <c r="B2705" t="s">
        <v>10524</v>
      </c>
      <c r="C2705" t="s">
        <v>10525</v>
      </c>
      <c r="D2705" s="1" t="str">
        <f t="shared" si="265"/>
        <v>21:1191</v>
      </c>
      <c r="E2705" s="1" t="str">
        <f t="shared" si="267"/>
        <v/>
      </c>
      <c r="H2705" s="1" t="str">
        <f t="shared" si="268"/>
        <v>318</v>
      </c>
      <c r="K2705" t="s">
        <v>364</v>
      </c>
      <c r="L2705" t="s">
        <v>365</v>
      </c>
      <c r="M2705">
        <v>3</v>
      </c>
      <c r="AI2705">
        <v>35.052</v>
      </c>
      <c r="AJ2705">
        <v>30.628</v>
      </c>
      <c r="AK2705">
        <v>1.0999999999999999E-2</v>
      </c>
      <c r="AL2705">
        <v>34.454999999999998</v>
      </c>
      <c r="AM2705">
        <v>1E-3</v>
      </c>
      <c r="AN2705">
        <v>5.0000000000000001E-3</v>
      </c>
      <c r="AO2705">
        <v>1E-3</v>
      </c>
      <c r="AP2705">
        <v>1E-3</v>
      </c>
    </row>
    <row r="2706" spans="1:42" hidden="1" x14ac:dyDescent="0.3">
      <c r="A2706" t="s">
        <v>10526</v>
      </c>
      <c r="B2706" t="s">
        <v>10526</v>
      </c>
      <c r="C2706" t="s">
        <v>10527</v>
      </c>
      <c r="D2706" s="1" t="str">
        <f t="shared" si="265"/>
        <v>21:1191</v>
      </c>
      <c r="E2706" s="1" t="str">
        <f t="shared" si="267"/>
        <v/>
      </c>
      <c r="H2706" s="1" t="str">
        <f t="shared" si="268"/>
        <v>318</v>
      </c>
      <c r="K2706" t="s">
        <v>364</v>
      </c>
      <c r="L2706" t="s">
        <v>365</v>
      </c>
      <c r="M2706">
        <v>3</v>
      </c>
      <c r="AI2706">
        <v>35.006999999999998</v>
      </c>
      <c r="AJ2706">
        <v>30.548999999999999</v>
      </c>
      <c r="AK2706">
        <v>1E-3</v>
      </c>
      <c r="AL2706">
        <v>34.735999999999997</v>
      </c>
      <c r="AM2706">
        <v>1E-3</v>
      </c>
      <c r="AN2706">
        <v>1E-3</v>
      </c>
      <c r="AO2706">
        <v>2.3E-2</v>
      </c>
      <c r="AP2706">
        <v>5.0000000000000001E-3</v>
      </c>
    </row>
    <row r="2707" spans="1:42" hidden="1" x14ac:dyDescent="0.3">
      <c r="A2707" t="s">
        <v>10528</v>
      </c>
      <c r="B2707" t="s">
        <v>10528</v>
      </c>
      <c r="C2707" t="s">
        <v>10529</v>
      </c>
      <c r="D2707" s="1" t="str">
        <f t="shared" si="265"/>
        <v>21:1191</v>
      </c>
      <c r="E2707" s="1" t="str">
        <f t="shared" si="267"/>
        <v/>
      </c>
      <c r="H2707" s="1" t="str">
        <f t="shared" si="268"/>
        <v>318</v>
      </c>
      <c r="K2707" t="s">
        <v>364</v>
      </c>
      <c r="L2707" t="s">
        <v>365</v>
      </c>
      <c r="M2707">
        <v>3</v>
      </c>
      <c r="AI2707">
        <v>35.039000000000001</v>
      </c>
      <c r="AJ2707">
        <v>30.637</v>
      </c>
      <c r="AK2707">
        <v>3.0000000000000001E-3</v>
      </c>
      <c r="AL2707">
        <v>34.604999999999997</v>
      </c>
      <c r="AM2707">
        <v>1E-3</v>
      </c>
      <c r="AN2707">
        <v>1E-3</v>
      </c>
      <c r="AO2707">
        <v>1.7000000000000001E-2</v>
      </c>
      <c r="AP2707">
        <v>7.0000000000000001E-3</v>
      </c>
    </row>
    <row r="2708" spans="1:42" hidden="1" x14ac:dyDescent="0.3">
      <c r="A2708" t="s">
        <v>10530</v>
      </c>
      <c r="B2708" t="s">
        <v>10530</v>
      </c>
      <c r="C2708" t="s">
        <v>10531</v>
      </c>
      <c r="D2708" s="1" t="str">
        <f t="shared" si="265"/>
        <v>21:1191</v>
      </c>
      <c r="E2708" s="1" t="str">
        <f t="shared" si="267"/>
        <v/>
      </c>
      <c r="H2708" s="1" t="str">
        <f t="shared" si="268"/>
        <v>318</v>
      </c>
      <c r="K2708" t="s">
        <v>364</v>
      </c>
      <c r="L2708" t="s">
        <v>365</v>
      </c>
      <c r="M2708">
        <v>3</v>
      </c>
      <c r="AI2708">
        <v>34.924999999999997</v>
      </c>
      <c r="AJ2708">
        <v>30.475999999999999</v>
      </c>
      <c r="AK2708">
        <v>3.0000000000000001E-3</v>
      </c>
      <c r="AL2708">
        <v>34.549999999999997</v>
      </c>
      <c r="AM2708">
        <v>1E-3</v>
      </c>
      <c r="AN2708">
        <v>2E-3</v>
      </c>
      <c r="AO2708">
        <v>1.4E-2</v>
      </c>
      <c r="AP2708">
        <v>1E-3</v>
      </c>
    </row>
    <row r="2709" spans="1:42" hidden="1" x14ac:dyDescent="0.3">
      <c r="A2709" t="s">
        <v>10532</v>
      </c>
      <c r="B2709" t="s">
        <v>10532</v>
      </c>
      <c r="C2709" t="s">
        <v>10533</v>
      </c>
      <c r="D2709" s="1" t="str">
        <f t="shared" si="265"/>
        <v>21:1191</v>
      </c>
      <c r="E2709" s="1" t="str">
        <f t="shared" si="267"/>
        <v/>
      </c>
      <c r="H2709" s="1" t="str">
        <f t="shared" si="268"/>
        <v>318</v>
      </c>
      <c r="K2709" t="s">
        <v>364</v>
      </c>
      <c r="L2709" t="s">
        <v>365</v>
      </c>
      <c r="M2709">
        <v>3</v>
      </c>
      <c r="AI2709">
        <v>35.136000000000003</v>
      </c>
      <c r="AJ2709">
        <v>30.265999999999998</v>
      </c>
      <c r="AK2709">
        <v>1E-3</v>
      </c>
      <c r="AL2709">
        <v>34.43</v>
      </c>
      <c r="AM2709">
        <v>1E-3</v>
      </c>
      <c r="AN2709">
        <v>1.2999999999999999E-2</v>
      </c>
      <c r="AO2709">
        <v>2.7E-2</v>
      </c>
      <c r="AP2709">
        <v>4.0000000000000001E-3</v>
      </c>
    </row>
    <row r="2710" spans="1:42" hidden="1" x14ac:dyDescent="0.3">
      <c r="A2710" t="s">
        <v>10534</v>
      </c>
      <c r="B2710" t="s">
        <v>10534</v>
      </c>
      <c r="C2710" t="s">
        <v>10535</v>
      </c>
      <c r="D2710" s="1" t="str">
        <f t="shared" si="265"/>
        <v>21:1191</v>
      </c>
      <c r="E2710" s="1" t="str">
        <f t="shared" si="267"/>
        <v/>
      </c>
      <c r="H2710" s="1" t="str">
        <f t="shared" si="268"/>
        <v>318</v>
      </c>
      <c r="K2710" t="s">
        <v>364</v>
      </c>
      <c r="L2710" t="s">
        <v>365</v>
      </c>
      <c r="M2710">
        <v>3</v>
      </c>
      <c r="AI2710">
        <v>35.055999999999997</v>
      </c>
      <c r="AJ2710">
        <v>30.4</v>
      </c>
      <c r="AK2710">
        <v>5.0000000000000001E-3</v>
      </c>
      <c r="AL2710">
        <v>34.667000000000002</v>
      </c>
      <c r="AM2710">
        <v>1E-3</v>
      </c>
      <c r="AN2710">
        <v>1E-3</v>
      </c>
      <c r="AO2710">
        <v>3.9E-2</v>
      </c>
      <c r="AP2710">
        <v>3.0000000000000001E-3</v>
      </c>
    </row>
    <row r="2711" spans="1:42" hidden="1" x14ac:dyDescent="0.3">
      <c r="A2711" t="s">
        <v>10536</v>
      </c>
      <c r="B2711" t="s">
        <v>10536</v>
      </c>
      <c r="C2711" t="s">
        <v>10537</v>
      </c>
      <c r="D2711" s="1" t="str">
        <f t="shared" si="265"/>
        <v>21:1191</v>
      </c>
      <c r="E2711" s="1" t="str">
        <f t="shared" si="267"/>
        <v/>
      </c>
      <c r="H2711" s="1" t="str">
        <f t="shared" si="268"/>
        <v>318</v>
      </c>
      <c r="K2711" t="s">
        <v>364</v>
      </c>
      <c r="L2711" t="s">
        <v>365</v>
      </c>
      <c r="M2711">
        <v>3</v>
      </c>
      <c r="AI2711">
        <v>34.912999999999997</v>
      </c>
      <c r="AJ2711">
        <v>30.257000000000001</v>
      </c>
      <c r="AK2711">
        <v>1E-3</v>
      </c>
      <c r="AL2711">
        <v>34.61</v>
      </c>
      <c r="AM2711">
        <v>1E-3</v>
      </c>
      <c r="AN2711">
        <v>5.0000000000000001E-3</v>
      </c>
      <c r="AO2711">
        <v>7.0000000000000001E-3</v>
      </c>
      <c r="AP2711">
        <v>3.0000000000000001E-3</v>
      </c>
    </row>
    <row r="2712" spans="1:42" hidden="1" x14ac:dyDescent="0.3">
      <c r="A2712" t="s">
        <v>10538</v>
      </c>
      <c r="B2712" t="s">
        <v>10538</v>
      </c>
      <c r="C2712" t="s">
        <v>10539</v>
      </c>
      <c r="D2712" s="1" t="str">
        <f t="shared" si="265"/>
        <v>21:1191</v>
      </c>
      <c r="E2712" s="1" t="str">
        <f t="shared" si="267"/>
        <v/>
      </c>
      <c r="H2712" s="1" t="str">
        <f t="shared" si="268"/>
        <v>318</v>
      </c>
      <c r="K2712" t="s">
        <v>364</v>
      </c>
      <c r="L2712" t="s">
        <v>365</v>
      </c>
      <c r="M2712">
        <v>3</v>
      </c>
      <c r="AI2712">
        <v>35.08</v>
      </c>
      <c r="AJ2712">
        <v>30.474</v>
      </c>
      <c r="AK2712">
        <v>1E-3</v>
      </c>
      <c r="AL2712">
        <v>34.613</v>
      </c>
      <c r="AM2712">
        <v>1E-3</v>
      </c>
      <c r="AN2712">
        <v>1E-3</v>
      </c>
      <c r="AO2712">
        <v>1.9E-2</v>
      </c>
      <c r="AP2712">
        <v>2E-3</v>
      </c>
    </row>
    <row r="2713" spans="1:42" hidden="1" x14ac:dyDescent="0.3">
      <c r="A2713" t="s">
        <v>10540</v>
      </c>
      <c r="B2713" t="s">
        <v>10540</v>
      </c>
      <c r="C2713" t="s">
        <v>10541</v>
      </c>
      <c r="D2713" s="1" t="str">
        <f t="shared" si="265"/>
        <v>21:1191</v>
      </c>
      <c r="E2713" s="1" t="str">
        <f t="shared" si="267"/>
        <v/>
      </c>
      <c r="H2713" s="1" t="str">
        <f t="shared" si="268"/>
        <v>318</v>
      </c>
      <c r="K2713" t="s">
        <v>364</v>
      </c>
      <c r="L2713" t="s">
        <v>365</v>
      </c>
      <c r="M2713">
        <v>3</v>
      </c>
      <c r="AI2713">
        <v>35.201999999999998</v>
      </c>
      <c r="AJ2713">
        <v>30.332000000000001</v>
      </c>
      <c r="AK2713">
        <v>6.0000000000000001E-3</v>
      </c>
      <c r="AL2713">
        <v>34.603000000000002</v>
      </c>
      <c r="AM2713">
        <v>1E-3</v>
      </c>
      <c r="AN2713">
        <v>8.9999999999999993E-3</v>
      </c>
      <c r="AO2713">
        <v>1.7999999999999999E-2</v>
      </c>
      <c r="AP2713">
        <v>1E-3</v>
      </c>
    </row>
    <row r="2714" spans="1:42" hidden="1" x14ac:dyDescent="0.3">
      <c r="A2714" t="s">
        <v>10542</v>
      </c>
      <c r="B2714" t="s">
        <v>10542</v>
      </c>
      <c r="C2714" t="s">
        <v>10543</v>
      </c>
      <c r="D2714" s="1" t="str">
        <f t="shared" si="265"/>
        <v>21:1191</v>
      </c>
      <c r="E2714" s="1" t="str">
        <f t="shared" si="267"/>
        <v/>
      </c>
      <c r="H2714" s="1" t="str">
        <f t="shared" si="268"/>
        <v>318</v>
      </c>
      <c r="K2714" t="s">
        <v>364</v>
      </c>
      <c r="L2714" t="s">
        <v>365</v>
      </c>
      <c r="M2714">
        <v>3</v>
      </c>
      <c r="AI2714">
        <v>35.049999999999997</v>
      </c>
      <c r="AJ2714">
        <v>30.478000000000002</v>
      </c>
      <c r="AK2714">
        <v>2E-3</v>
      </c>
      <c r="AL2714">
        <v>34.683</v>
      </c>
      <c r="AM2714">
        <v>1E-3</v>
      </c>
      <c r="AN2714">
        <v>4.0000000000000001E-3</v>
      </c>
      <c r="AO2714">
        <v>1.2E-2</v>
      </c>
      <c r="AP2714">
        <v>1E-3</v>
      </c>
    </row>
    <row r="2715" spans="1:42" hidden="1" x14ac:dyDescent="0.3">
      <c r="A2715" t="s">
        <v>10544</v>
      </c>
      <c r="B2715" t="s">
        <v>10544</v>
      </c>
      <c r="C2715" t="s">
        <v>10545</v>
      </c>
      <c r="D2715" s="1" t="str">
        <f t="shared" si="265"/>
        <v>21:1191</v>
      </c>
      <c r="E2715" s="1" t="str">
        <f t="shared" si="267"/>
        <v/>
      </c>
      <c r="H2715" s="1" t="str">
        <f t="shared" si="268"/>
        <v>318</v>
      </c>
      <c r="K2715" t="s">
        <v>364</v>
      </c>
      <c r="L2715" t="s">
        <v>365</v>
      </c>
      <c r="M2715">
        <v>3</v>
      </c>
      <c r="AI2715">
        <v>35.094999999999999</v>
      </c>
      <c r="AJ2715">
        <v>30.416</v>
      </c>
      <c r="AK2715">
        <v>1E-3</v>
      </c>
      <c r="AL2715">
        <v>34.683999999999997</v>
      </c>
      <c r="AM2715">
        <v>1E-3</v>
      </c>
      <c r="AN2715">
        <v>1E-3</v>
      </c>
      <c r="AO2715">
        <v>2.3E-2</v>
      </c>
      <c r="AP2715">
        <v>1E-3</v>
      </c>
    </row>
    <row r="2716" spans="1:42" hidden="1" x14ac:dyDescent="0.3">
      <c r="A2716" t="s">
        <v>10546</v>
      </c>
      <c r="B2716" t="s">
        <v>10546</v>
      </c>
      <c r="C2716" t="s">
        <v>10547</v>
      </c>
      <c r="D2716" s="1" t="str">
        <f t="shared" si="265"/>
        <v>21:1191</v>
      </c>
      <c r="E2716" s="1" t="str">
        <f t="shared" si="267"/>
        <v/>
      </c>
      <c r="H2716" s="1" t="str">
        <f t="shared" si="268"/>
        <v>318</v>
      </c>
      <c r="K2716" t="s">
        <v>364</v>
      </c>
      <c r="L2716" t="s">
        <v>365</v>
      </c>
      <c r="M2716">
        <v>3</v>
      </c>
      <c r="AI2716">
        <v>35.168999999999997</v>
      </c>
      <c r="AJ2716">
        <v>30.472999999999999</v>
      </c>
      <c r="AK2716">
        <v>1E-3</v>
      </c>
      <c r="AL2716">
        <v>34.695</v>
      </c>
      <c r="AM2716">
        <v>1E-3</v>
      </c>
      <c r="AN2716">
        <v>1E-3</v>
      </c>
      <c r="AO2716">
        <v>1.4999999999999999E-2</v>
      </c>
      <c r="AP2716">
        <v>0.01</v>
      </c>
    </row>
    <row r="2717" spans="1:42" hidden="1" x14ac:dyDescent="0.3">
      <c r="A2717" t="s">
        <v>10548</v>
      </c>
      <c r="B2717" t="s">
        <v>10548</v>
      </c>
      <c r="C2717" t="s">
        <v>10549</v>
      </c>
      <c r="D2717" s="1" t="str">
        <f t="shared" si="265"/>
        <v>21:1191</v>
      </c>
      <c r="E2717" s="1" t="str">
        <f t="shared" si="267"/>
        <v/>
      </c>
      <c r="H2717" s="1" t="str">
        <f t="shared" si="268"/>
        <v>318</v>
      </c>
      <c r="K2717" t="s">
        <v>364</v>
      </c>
      <c r="L2717" t="s">
        <v>365</v>
      </c>
      <c r="M2717">
        <v>3</v>
      </c>
      <c r="AI2717">
        <v>35.042999999999999</v>
      </c>
      <c r="AJ2717">
        <v>30.45</v>
      </c>
      <c r="AK2717">
        <v>1E-3</v>
      </c>
      <c r="AL2717">
        <v>34.972000000000001</v>
      </c>
      <c r="AM2717">
        <v>1E-3</v>
      </c>
      <c r="AN2717">
        <v>2E-3</v>
      </c>
      <c r="AO2717">
        <v>2.5999999999999999E-2</v>
      </c>
      <c r="AP2717">
        <v>1E-3</v>
      </c>
    </row>
    <row r="2718" spans="1:42" hidden="1" x14ac:dyDescent="0.3">
      <c r="A2718" t="s">
        <v>10550</v>
      </c>
      <c r="B2718" t="s">
        <v>10550</v>
      </c>
      <c r="C2718" t="s">
        <v>10551</v>
      </c>
      <c r="D2718" s="1" t="str">
        <f t="shared" si="265"/>
        <v>21:1191</v>
      </c>
      <c r="E2718" s="1" t="str">
        <f t="shared" si="267"/>
        <v/>
      </c>
      <c r="H2718" s="1" t="str">
        <f t="shared" si="268"/>
        <v>318</v>
      </c>
      <c r="K2718" t="s">
        <v>364</v>
      </c>
      <c r="L2718" t="s">
        <v>365</v>
      </c>
      <c r="M2718">
        <v>3</v>
      </c>
      <c r="AI2718">
        <v>34.988999999999997</v>
      </c>
      <c r="AJ2718">
        <v>30.491</v>
      </c>
      <c r="AK2718">
        <v>4.0000000000000001E-3</v>
      </c>
      <c r="AL2718">
        <v>34.694000000000003</v>
      </c>
      <c r="AM2718">
        <v>1E-3</v>
      </c>
      <c r="AN2718">
        <v>1.2E-2</v>
      </c>
      <c r="AO2718">
        <v>1.4E-2</v>
      </c>
      <c r="AP2718">
        <v>1E-3</v>
      </c>
    </row>
    <row r="2719" spans="1:42" hidden="1" x14ac:dyDescent="0.3">
      <c r="A2719" t="s">
        <v>10552</v>
      </c>
      <c r="B2719" t="s">
        <v>10552</v>
      </c>
      <c r="C2719" t="s">
        <v>10553</v>
      </c>
      <c r="D2719" s="1" t="str">
        <f t="shared" si="265"/>
        <v>21:1191</v>
      </c>
      <c r="E2719" s="1" t="str">
        <f t="shared" si="267"/>
        <v/>
      </c>
      <c r="H2719" s="1" t="str">
        <f t="shared" si="268"/>
        <v>318</v>
      </c>
      <c r="K2719" t="s">
        <v>364</v>
      </c>
      <c r="L2719" t="s">
        <v>365</v>
      </c>
      <c r="M2719">
        <v>3</v>
      </c>
      <c r="AI2719">
        <v>35.198999999999998</v>
      </c>
      <c r="AJ2719">
        <v>30.385999999999999</v>
      </c>
      <c r="AK2719">
        <v>1E-3</v>
      </c>
      <c r="AL2719">
        <v>34.488999999999997</v>
      </c>
      <c r="AM2719">
        <v>1E-3</v>
      </c>
      <c r="AN2719">
        <v>1E-3</v>
      </c>
      <c r="AO2719">
        <v>1.0999999999999999E-2</v>
      </c>
      <c r="AP2719">
        <v>1E-3</v>
      </c>
    </row>
    <row r="2720" spans="1:42" hidden="1" x14ac:dyDescent="0.3">
      <c r="A2720" t="s">
        <v>10554</v>
      </c>
      <c r="B2720" t="s">
        <v>10554</v>
      </c>
      <c r="C2720" t="s">
        <v>10555</v>
      </c>
      <c r="D2720" s="1" t="str">
        <f t="shared" si="265"/>
        <v>21:1191</v>
      </c>
      <c r="E2720" s="1" t="str">
        <f t="shared" si="267"/>
        <v/>
      </c>
      <c r="H2720" s="1" t="str">
        <f t="shared" si="268"/>
        <v>318</v>
      </c>
      <c r="K2720" t="s">
        <v>364</v>
      </c>
      <c r="L2720" t="s">
        <v>365</v>
      </c>
      <c r="M2720">
        <v>3</v>
      </c>
      <c r="AI2720">
        <v>35.222000000000001</v>
      </c>
      <c r="AJ2720">
        <v>30.388999999999999</v>
      </c>
      <c r="AK2720">
        <v>6.0000000000000001E-3</v>
      </c>
      <c r="AL2720">
        <v>34.548999999999999</v>
      </c>
      <c r="AM2720">
        <v>1E-3</v>
      </c>
      <c r="AN2720">
        <v>8.9999999999999993E-3</v>
      </c>
      <c r="AO2720">
        <v>3.1E-2</v>
      </c>
      <c r="AP2720">
        <v>2E-3</v>
      </c>
    </row>
    <row r="2721" spans="1:42" hidden="1" x14ac:dyDescent="0.3">
      <c r="A2721" t="s">
        <v>10556</v>
      </c>
      <c r="B2721" t="s">
        <v>10556</v>
      </c>
      <c r="C2721" t="s">
        <v>10557</v>
      </c>
      <c r="D2721" s="1" t="str">
        <f t="shared" si="265"/>
        <v>21:1191</v>
      </c>
      <c r="E2721" s="1" t="str">
        <f t="shared" si="267"/>
        <v/>
      </c>
      <c r="H2721" s="1" t="str">
        <f t="shared" si="268"/>
        <v>318</v>
      </c>
      <c r="K2721" t="s">
        <v>364</v>
      </c>
      <c r="L2721" t="s">
        <v>365</v>
      </c>
      <c r="M2721">
        <v>3</v>
      </c>
      <c r="AI2721">
        <v>35.308</v>
      </c>
      <c r="AJ2721">
        <v>30.256</v>
      </c>
      <c r="AK2721">
        <v>1E-3</v>
      </c>
      <c r="AL2721">
        <v>34.473999999999997</v>
      </c>
      <c r="AM2721">
        <v>1E-3</v>
      </c>
      <c r="AN2721">
        <v>1E-3</v>
      </c>
      <c r="AO2721">
        <v>3.3000000000000002E-2</v>
      </c>
      <c r="AP2721">
        <v>1E-3</v>
      </c>
    </row>
    <row r="2722" spans="1:42" hidden="1" x14ac:dyDescent="0.3">
      <c r="A2722" t="s">
        <v>10558</v>
      </c>
      <c r="B2722" t="s">
        <v>10558</v>
      </c>
      <c r="C2722" t="s">
        <v>10559</v>
      </c>
      <c r="D2722" s="1" t="str">
        <f t="shared" si="265"/>
        <v>21:1191</v>
      </c>
      <c r="E2722" s="1" t="str">
        <f t="shared" si="267"/>
        <v/>
      </c>
      <c r="H2722" s="1" t="str">
        <f t="shared" si="268"/>
        <v>318</v>
      </c>
      <c r="K2722" t="s">
        <v>364</v>
      </c>
      <c r="L2722" t="s">
        <v>365</v>
      </c>
      <c r="M2722">
        <v>3</v>
      </c>
      <c r="AI2722">
        <v>35.18</v>
      </c>
      <c r="AJ2722">
        <v>30.248000000000001</v>
      </c>
      <c r="AK2722">
        <v>7.0000000000000001E-3</v>
      </c>
      <c r="AL2722">
        <v>34.67</v>
      </c>
      <c r="AM2722">
        <v>1E-3</v>
      </c>
      <c r="AN2722">
        <v>0.01</v>
      </c>
      <c r="AO2722">
        <v>7.0000000000000001E-3</v>
      </c>
      <c r="AP2722">
        <v>1E-3</v>
      </c>
    </row>
    <row r="2723" spans="1:42" hidden="1" x14ac:dyDescent="0.3">
      <c r="A2723" t="s">
        <v>10560</v>
      </c>
      <c r="B2723" t="s">
        <v>10560</v>
      </c>
      <c r="C2723" t="s">
        <v>10561</v>
      </c>
      <c r="D2723" s="1" t="str">
        <f t="shared" si="265"/>
        <v>21:1191</v>
      </c>
      <c r="E2723" s="1" t="str">
        <f t="shared" ref="E2723:E2754" si="269">HYPERLINK("http://geochem.nrcan.gc.ca/cdogs/content/svy/svy_e.htm", "")</f>
        <v/>
      </c>
      <c r="H2723" s="1" t="str">
        <f t="shared" ref="H2723:H2754" si="270">HYPERLINK("http://geochem.nrcan.gc.ca/cdogs/content/cr_/cr_00318_e.htm", "318")</f>
        <v>318</v>
      </c>
      <c r="K2723" t="s">
        <v>364</v>
      </c>
      <c r="L2723" t="s">
        <v>365</v>
      </c>
      <c r="M2723">
        <v>3</v>
      </c>
      <c r="AI2723">
        <v>34.972999999999999</v>
      </c>
      <c r="AJ2723">
        <v>30.518999999999998</v>
      </c>
      <c r="AK2723">
        <v>3.0000000000000001E-3</v>
      </c>
      <c r="AL2723">
        <v>34.655000000000001</v>
      </c>
      <c r="AM2723">
        <v>1E-3</v>
      </c>
      <c r="AN2723">
        <v>1E-3</v>
      </c>
      <c r="AO2723">
        <v>1.4999999999999999E-2</v>
      </c>
      <c r="AP2723">
        <v>7.0000000000000001E-3</v>
      </c>
    </row>
    <row r="2724" spans="1:42" hidden="1" x14ac:dyDescent="0.3">
      <c r="A2724" t="s">
        <v>10562</v>
      </c>
      <c r="B2724" t="s">
        <v>10562</v>
      </c>
      <c r="C2724" t="s">
        <v>10563</v>
      </c>
      <c r="D2724" s="1" t="str">
        <f t="shared" si="265"/>
        <v>21:1191</v>
      </c>
      <c r="E2724" s="1" t="str">
        <f t="shared" si="269"/>
        <v/>
      </c>
      <c r="H2724" s="1" t="str">
        <f t="shared" si="270"/>
        <v>318</v>
      </c>
      <c r="K2724" t="s">
        <v>364</v>
      </c>
      <c r="L2724" t="s">
        <v>365</v>
      </c>
      <c r="M2724">
        <v>3</v>
      </c>
      <c r="AI2724">
        <v>34.917999999999999</v>
      </c>
      <c r="AJ2724">
        <v>30.437000000000001</v>
      </c>
      <c r="AK2724">
        <v>2E-3</v>
      </c>
      <c r="AL2724">
        <v>34.616999999999997</v>
      </c>
      <c r="AM2724">
        <v>1E-3</v>
      </c>
      <c r="AN2724">
        <v>6.0000000000000001E-3</v>
      </c>
      <c r="AO2724">
        <v>8.0000000000000002E-3</v>
      </c>
      <c r="AP2724">
        <v>5.0000000000000001E-3</v>
      </c>
    </row>
    <row r="2725" spans="1:42" hidden="1" x14ac:dyDescent="0.3">
      <c r="A2725" t="s">
        <v>10564</v>
      </c>
      <c r="B2725" t="s">
        <v>10564</v>
      </c>
      <c r="C2725" t="s">
        <v>10565</v>
      </c>
      <c r="D2725" s="1" t="str">
        <f t="shared" si="265"/>
        <v>21:1191</v>
      </c>
      <c r="E2725" s="1" t="str">
        <f t="shared" si="269"/>
        <v/>
      </c>
      <c r="H2725" s="1" t="str">
        <f t="shared" si="270"/>
        <v>318</v>
      </c>
      <c r="K2725" t="s">
        <v>364</v>
      </c>
      <c r="L2725" t="s">
        <v>365</v>
      </c>
      <c r="M2725">
        <v>3</v>
      </c>
      <c r="AI2725">
        <v>35.055</v>
      </c>
      <c r="AJ2725">
        <v>30.417000000000002</v>
      </c>
      <c r="AK2725">
        <v>3.0000000000000001E-3</v>
      </c>
      <c r="AL2725">
        <v>34.637</v>
      </c>
      <c r="AM2725">
        <v>1E-3</v>
      </c>
      <c r="AN2725">
        <v>4.0000000000000001E-3</v>
      </c>
      <c r="AO2725">
        <v>4.2000000000000003E-2</v>
      </c>
      <c r="AP2725">
        <v>1E-3</v>
      </c>
    </row>
    <row r="2726" spans="1:42" hidden="1" x14ac:dyDescent="0.3">
      <c r="A2726" t="s">
        <v>10566</v>
      </c>
      <c r="B2726" t="s">
        <v>10566</v>
      </c>
      <c r="C2726" t="s">
        <v>10567</v>
      </c>
      <c r="D2726" s="1" t="str">
        <f t="shared" si="265"/>
        <v>21:1191</v>
      </c>
      <c r="E2726" s="1" t="str">
        <f t="shared" si="269"/>
        <v/>
      </c>
      <c r="H2726" s="1" t="str">
        <f t="shared" si="270"/>
        <v>318</v>
      </c>
      <c r="K2726" t="s">
        <v>364</v>
      </c>
      <c r="L2726" t="s">
        <v>365</v>
      </c>
      <c r="M2726">
        <v>3</v>
      </c>
      <c r="AI2726">
        <v>34.872999999999998</v>
      </c>
      <c r="AJ2726">
        <v>30.295000000000002</v>
      </c>
      <c r="AK2726">
        <v>1E-3</v>
      </c>
      <c r="AL2726">
        <v>34.615000000000002</v>
      </c>
      <c r="AM2726">
        <v>1E-3</v>
      </c>
      <c r="AN2726">
        <v>2E-3</v>
      </c>
      <c r="AO2726">
        <v>1E-3</v>
      </c>
      <c r="AP2726">
        <v>1E-3</v>
      </c>
    </row>
    <row r="2727" spans="1:42" hidden="1" x14ac:dyDescent="0.3">
      <c r="A2727" t="s">
        <v>10568</v>
      </c>
      <c r="B2727" t="s">
        <v>10568</v>
      </c>
      <c r="C2727" t="s">
        <v>10569</v>
      </c>
      <c r="D2727" s="1" t="str">
        <f t="shared" si="265"/>
        <v>21:1191</v>
      </c>
      <c r="E2727" s="1" t="str">
        <f t="shared" si="269"/>
        <v/>
      </c>
      <c r="H2727" s="1" t="str">
        <f t="shared" si="270"/>
        <v>318</v>
      </c>
      <c r="K2727" t="s">
        <v>364</v>
      </c>
      <c r="L2727" t="s">
        <v>365</v>
      </c>
      <c r="M2727">
        <v>3</v>
      </c>
      <c r="AI2727">
        <v>35.069000000000003</v>
      </c>
      <c r="AJ2727">
        <v>30.254000000000001</v>
      </c>
      <c r="AK2727">
        <v>3.0000000000000001E-3</v>
      </c>
      <c r="AL2727">
        <v>34.558999999999997</v>
      </c>
      <c r="AM2727">
        <v>1E-3</v>
      </c>
      <c r="AN2727">
        <v>1.2E-2</v>
      </c>
      <c r="AO2727">
        <v>1.9E-2</v>
      </c>
      <c r="AP2727">
        <v>1E-3</v>
      </c>
    </row>
    <row r="2728" spans="1:42" hidden="1" x14ac:dyDescent="0.3">
      <c r="A2728" t="s">
        <v>10570</v>
      </c>
      <c r="B2728" t="s">
        <v>10570</v>
      </c>
      <c r="C2728" t="s">
        <v>10571</v>
      </c>
      <c r="D2728" s="1" t="str">
        <f t="shared" si="265"/>
        <v>21:1191</v>
      </c>
      <c r="E2728" s="1" t="str">
        <f t="shared" si="269"/>
        <v/>
      </c>
      <c r="H2728" s="1" t="str">
        <f t="shared" si="270"/>
        <v>318</v>
      </c>
      <c r="K2728" t="s">
        <v>364</v>
      </c>
      <c r="L2728" t="s">
        <v>365</v>
      </c>
      <c r="M2728">
        <v>3</v>
      </c>
      <c r="AI2728">
        <v>34.9</v>
      </c>
      <c r="AJ2728">
        <v>30.504000000000001</v>
      </c>
      <c r="AK2728">
        <v>1E-3</v>
      </c>
      <c r="AL2728">
        <v>34.625</v>
      </c>
      <c r="AM2728">
        <v>1E-3</v>
      </c>
      <c r="AN2728">
        <v>5.0000000000000001E-3</v>
      </c>
      <c r="AO2728">
        <v>1.7000000000000001E-2</v>
      </c>
      <c r="AP2728">
        <v>1E-3</v>
      </c>
    </row>
    <row r="2729" spans="1:42" hidden="1" x14ac:dyDescent="0.3">
      <c r="A2729" t="s">
        <v>10572</v>
      </c>
      <c r="B2729" t="s">
        <v>10572</v>
      </c>
      <c r="C2729" t="s">
        <v>10573</v>
      </c>
      <c r="D2729" s="1" t="str">
        <f t="shared" si="265"/>
        <v>21:1191</v>
      </c>
      <c r="E2729" s="1" t="str">
        <f t="shared" si="269"/>
        <v/>
      </c>
      <c r="H2729" s="1" t="str">
        <f t="shared" si="270"/>
        <v>318</v>
      </c>
      <c r="K2729" t="s">
        <v>364</v>
      </c>
      <c r="L2729" t="s">
        <v>365</v>
      </c>
      <c r="M2729">
        <v>3</v>
      </c>
      <c r="AI2729">
        <v>34.901000000000003</v>
      </c>
      <c r="AJ2729">
        <v>30.539000000000001</v>
      </c>
      <c r="AK2729">
        <v>1E-3</v>
      </c>
      <c r="AL2729">
        <v>34.621000000000002</v>
      </c>
      <c r="AM2729">
        <v>2E-3</v>
      </c>
      <c r="AN2729">
        <v>1E-3</v>
      </c>
      <c r="AO2729">
        <v>1E-3</v>
      </c>
      <c r="AP2729">
        <v>1E-3</v>
      </c>
    </row>
    <row r="2730" spans="1:42" hidden="1" x14ac:dyDescent="0.3">
      <c r="A2730" t="s">
        <v>10574</v>
      </c>
      <c r="B2730" t="s">
        <v>10574</v>
      </c>
      <c r="C2730" t="s">
        <v>10575</v>
      </c>
      <c r="D2730" s="1" t="str">
        <f t="shared" si="265"/>
        <v>21:1191</v>
      </c>
      <c r="E2730" s="1" t="str">
        <f t="shared" si="269"/>
        <v/>
      </c>
      <c r="H2730" s="1" t="str">
        <f t="shared" si="270"/>
        <v>318</v>
      </c>
      <c r="K2730" t="s">
        <v>364</v>
      </c>
      <c r="L2730" t="s">
        <v>365</v>
      </c>
      <c r="M2730">
        <v>3</v>
      </c>
      <c r="AI2730">
        <v>34.960999999999999</v>
      </c>
      <c r="AJ2730">
        <v>30.591999999999999</v>
      </c>
      <c r="AK2730">
        <v>1E-3</v>
      </c>
      <c r="AL2730">
        <v>34.534999999999997</v>
      </c>
      <c r="AM2730">
        <v>1E-3</v>
      </c>
      <c r="AN2730">
        <v>1E-3</v>
      </c>
      <c r="AO2730">
        <v>1.9E-2</v>
      </c>
      <c r="AP2730">
        <v>1E-3</v>
      </c>
    </row>
    <row r="2731" spans="1:42" hidden="1" x14ac:dyDescent="0.3">
      <c r="A2731" t="s">
        <v>10576</v>
      </c>
      <c r="B2731" t="s">
        <v>10576</v>
      </c>
      <c r="C2731" t="s">
        <v>10577</v>
      </c>
      <c r="D2731" s="1" t="str">
        <f t="shared" si="265"/>
        <v>21:1191</v>
      </c>
      <c r="E2731" s="1" t="str">
        <f t="shared" si="269"/>
        <v/>
      </c>
      <c r="H2731" s="1" t="str">
        <f t="shared" si="270"/>
        <v>318</v>
      </c>
      <c r="K2731" t="s">
        <v>364</v>
      </c>
      <c r="L2731" t="s">
        <v>365</v>
      </c>
      <c r="M2731">
        <v>3</v>
      </c>
      <c r="AI2731">
        <v>34.771999999999998</v>
      </c>
      <c r="AJ2731">
        <v>30.449000000000002</v>
      </c>
      <c r="AK2731">
        <v>1E-3</v>
      </c>
      <c r="AL2731">
        <v>34.581000000000003</v>
      </c>
      <c r="AM2731">
        <v>1E-3</v>
      </c>
      <c r="AN2731">
        <v>1E-3</v>
      </c>
      <c r="AO2731">
        <v>3.2000000000000001E-2</v>
      </c>
      <c r="AP2731">
        <v>1E-3</v>
      </c>
    </row>
    <row r="2732" spans="1:42" hidden="1" x14ac:dyDescent="0.3">
      <c r="A2732" t="s">
        <v>10578</v>
      </c>
      <c r="B2732" t="s">
        <v>10578</v>
      </c>
      <c r="C2732" t="s">
        <v>10579</v>
      </c>
      <c r="D2732" s="1" t="str">
        <f t="shared" si="265"/>
        <v>21:1191</v>
      </c>
      <c r="E2732" s="1" t="str">
        <f t="shared" si="269"/>
        <v/>
      </c>
      <c r="H2732" s="1" t="str">
        <f t="shared" si="270"/>
        <v>318</v>
      </c>
      <c r="K2732" t="s">
        <v>364</v>
      </c>
      <c r="L2732" t="s">
        <v>365</v>
      </c>
      <c r="M2732">
        <v>3</v>
      </c>
      <c r="AI2732">
        <v>35.082999999999998</v>
      </c>
      <c r="AJ2732">
        <v>30.488</v>
      </c>
      <c r="AK2732">
        <v>6.0000000000000001E-3</v>
      </c>
      <c r="AL2732">
        <v>34.79</v>
      </c>
      <c r="AM2732">
        <v>1E-3</v>
      </c>
      <c r="AN2732">
        <v>2E-3</v>
      </c>
      <c r="AO2732">
        <v>2.1000000000000001E-2</v>
      </c>
      <c r="AP2732">
        <v>1E-3</v>
      </c>
    </row>
    <row r="2733" spans="1:42" hidden="1" x14ac:dyDescent="0.3">
      <c r="A2733" t="s">
        <v>10580</v>
      </c>
      <c r="B2733" t="s">
        <v>10580</v>
      </c>
      <c r="C2733" t="s">
        <v>10581</v>
      </c>
      <c r="D2733" s="1" t="str">
        <f t="shared" si="265"/>
        <v>21:1191</v>
      </c>
      <c r="E2733" s="1" t="str">
        <f t="shared" si="269"/>
        <v/>
      </c>
      <c r="H2733" s="1" t="str">
        <f t="shared" si="270"/>
        <v>318</v>
      </c>
      <c r="K2733" t="s">
        <v>364</v>
      </c>
      <c r="L2733" t="s">
        <v>365</v>
      </c>
      <c r="M2733">
        <v>3</v>
      </c>
      <c r="AI2733">
        <v>34.939</v>
      </c>
      <c r="AJ2733">
        <v>30.242999999999999</v>
      </c>
      <c r="AK2733">
        <v>1E-3</v>
      </c>
      <c r="AL2733">
        <v>34.677</v>
      </c>
      <c r="AM2733">
        <v>1E-3</v>
      </c>
      <c r="AN2733">
        <v>1E-3</v>
      </c>
      <c r="AO2733">
        <v>2.1000000000000001E-2</v>
      </c>
      <c r="AP2733">
        <v>8.9999999999999993E-3</v>
      </c>
    </row>
    <row r="2734" spans="1:42" hidden="1" x14ac:dyDescent="0.3">
      <c r="A2734" t="s">
        <v>10582</v>
      </c>
      <c r="B2734" t="s">
        <v>10582</v>
      </c>
      <c r="C2734" t="s">
        <v>10583</v>
      </c>
      <c r="D2734" s="1" t="str">
        <f t="shared" si="265"/>
        <v>21:1191</v>
      </c>
      <c r="E2734" s="1" t="str">
        <f t="shared" si="269"/>
        <v/>
      </c>
      <c r="H2734" s="1" t="str">
        <f t="shared" si="270"/>
        <v>318</v>
      </c>
      <c r="K2734" t="s">
        <v>364</v>
      </c>
      <c r="L2734" t="s">
        <v>365</v>
      </c>
      <c r="M2734">
        <v>3</v>
      </c>
      <c r="AI2734">
        <v>34.912999999999997</v>
      </c>
      <c r="AJ2734">
        <v>30.538</v>
      </c>
      <c r="AK2734">
        <v>5.0000000000000001E-3</v>
      </c>
      <c r="AL2734">
        <v>34.823999999999998</v>
      </c>
      <c r="AM2734">
        <v>1E-3</v>
      </c>
      <c r="AN2734">
        <v>1E-3</v>
      </c>
      <c r="AO2734">
        <v>3.2000000000000001E-2</v>
      </c>
      <c r="AP2734">
        <v>1E-3</v>
      </c>
    </row>
    <row r="2735" spans="1:42" hidden="1" x14ac:dyDescent="0.3">
      <c r="A2735" t="s">
        <v>10584</v>
      </c>
      <c r="B2735" t="s">
        <v>10584</v>
      </c>
      <c r="C2735" t="s">
        <v>10585</v>
      </c>
      <c r="D2735" s="1" t="str">
        <f t="shared" si="265"/>
        <v>21:1191</v>
      </c>
      <c r="E2735" s="1" t="str">
        <f t="shared" si="269"/>
        <v/>
      </c>
      <c r="H2735" s="1" t="str">
        <f t="shared" si="270"/>
        <v>318</v>
      </c>
      <c r="K2735" t="s">
        <v>364</v>
      </c>
      <c r="L2735" t="s">
        <v>365</v>
      </c>
      <c r="M2735">
        <v>3</v>
      </c>
      <c r="AI2735">
        <v>34.859000000000002</v>
      </c>
      <c r="AJ2735">
        <v>30.382999999999999</v>
      </c>
      <c r="AK2735">
        <v>1E-3</v>
      </c>
      <c r="AL2735">
        <v>34.555999999999997</v>
      </c>
      <c r="AM2735">
        <v>1E-3</v>
      </c>
      <c r="AN2735">
        <v>0.01</v>
      </c>
      <c r="AO2735">
        <v>4.1000000000000002E-2</v>
      </c>
      <c r="AP2735">
        <v>1.2999999999999999E-2</v>
      </c>
    </row>
    <row r="2736" spans="1:42" hidden="1" x14ac:dyDescent="0.3">
      <c r="A2736" t="s">
        <v>10586</v>
      </c>
      <c r="B2736" t="s">
        <v>10586</v>
      </c>
      <c r="C2736" t="s">
        <v>10587</v>
      </c>
      <c r="D2736" s="1" t="str">
        <f t="shared" si="265"/>
        <v>21:1191</v>
      </c>
      <c r="E2736" s="1" t="str">
        <f t="shared" si="269"/>
        <v/>
      </c>
      <c r="H2736" s="1" t="str">
        <f t="shared" si="270"/>
        <v>318</v>
      </c>
      <c r="K2736" t="s">
        <v>364</v>
      </c>
      <c r="L2736" t="s">
        <v>365</v>
      </c>
      <c r="M2736">
        <v>3</v>
      </c>
      <c r="AI2736">
        <v>35.106000000000002</v>
      </c>
      <c r="AJ2736">
        <v>30.513999999999999</v>
      </c>
      <c r="AK2736">
        <v>3.0000000000000001E-3</v>
      </c>
      <c r="AL2736">
        <v>34.612000000000002</v>
      </c>
      <c r="AM2736">
        <v>1E-3</v>
      </c>
      <c r="AN2736">
        <v>1E-3</v>
      </c>
      <c r="AO2736">
        <v>8.9999999999999993E-3</v>
      </c>
      <c r="AP2736">
        <v>4.0000000000000001E-3</v>
      </c>
    </row>
    <row r="2737" spans="1:42" hidden="1" x14ac:dyDescent="0.3">
      <c r="A2737" t="s">
        <v>10588</v>
      </c>
      <c r="B2737" t="s">
        <v>10588</v>
      </c>
      <c r="C2737" t="s">
        <v>10589</v>
      </c>
      <c r="D2737" s="1" t="str">
        <f t="shared" si="265"/>
        <v>21:1191</v>
      </c>
      <c r="E2737" s="1" t="str">
        <f t="shared" si="269"/>
        <v/>
      </c>
      <c r="H2737" s="1" t="str">
        <f t="shared" si="270"/>
        <v>318</v>
      </c>
      <c r="K2737" t="s">
        <v>364</v>
      </c>
      <c r="L2737" t="s">
        <v>365</v>
      </c>
      <c r="M2737">
        <v>3</v>
      </c>
      <c r="AI2737">
        <v>34.863999999999997</v>
      </c>
      <c r="AJ2737">
        <v>30.431000000000001</v>
      </c>
      <c r="AK2737">
        <v>7.0000000000000001E-3</v>
      </c>
      <c r="AL2737">
        <v>34.661000000000001</v>
      </c>
      <c r="AM2737">
        <v>1E-3</v>
      </c>
      <c r="AN2737">
        <v>7.0000000000000001E-3</v>
      </c>
      <c r="AO2737">
        <v>3.0000000000000001E-3</v>
      </c>
      <c r="AP2737">
        <v>8.0000000000000002E-3</v>
      </c>
    </row>
    <row r="2738" spans="1:42" hidden="1" x14ac:dyDescent="0.3">
      <c r="A2738" t="s">
        <v>10590</v>
      </c>
      <c r="B2738" t="s">
        <v>10590</v>
      </c>
      <c r="C2738" t="s">
        <v>10591</v>
      </c>
      <c r="D2738" s="1" t="str">
        <f t="shared" si="265"/>
        <v>21:1191</v>
      </c>
      <c r="E2738" s="1" t="str">
        <f t="shared" si="269"/>
        <v/>
      </c>
      <c r="H2738" s="1" t="str">
        <f t="shared" si="270"/>
        <v>318</v>
      </c>
      <c r="K2738" t="s">
        <v>364</v>
      </c>
      <c r="L2738" t="s">
        <v>365</v>
      </c>
      <c r="M2738">
        <v>3</v>
      </c>
      <c r="AI2738">
        <v>34.878999999999998</v>
      </c>
      <c r="AJ2738">
        <v>30.690999999999999</v>
      </c>
      <c r="AK2738">
        <v>4.0000000000000001E-3</v>
      </c>
      <c r="AL2738">
        <v>34.424999999999997</v>
      </c>
      <c r="AM2738">
        <v>1E-3</v>
      </c>
      <c r="AN2738">
        <v>7.0000000000000001E-3</v>
      </c>
      <c r="AO2738">
        <v>2.5000000000000001E-2</v>
      </c>
      <c r="AP2738">
        <v>1E-3</v>
      </c>
    </row>
    <row r="2739" spans="1:42" hidden="1" x14ac:dyDescent="0.3">
      <c r="A2739" t="s">
        <v>10592</v>
      </c>
      <c r="B2739" t="s">
        <v>10592</v>
      </c>
      <c r="C2739" t="s">
        <v>10593</v>
      </c>
      <c r="D2739" s="1" t="str">
        <f t="shared" ref="D2739:D2802" si="271">HYPERLINK("http://geochem.nrcan.gc.ca/cdogs/content/bdl/bdl211191_e.htm", "21:1191")</f>
        <v>21:1191</v>
      </c>
      <c r="E2739" s="1" t="str">
        <f t="shared" si="269"/>
        <v/>
      </c>
      <c r="H2739" s="1" t="str">
        <f t="shared" si="270"/>
        <v>318</v>
      </c>
      <c r="K2739" t="s">
        <v>364</v>
      </c>
      <c r="L2739" t="s">
        <v>365</v>
      </c>
      <c r="M2739">
        <v>3</v>
      </c>
      <c r="AI2739">
        <v>35.084000000000003</v>
      </c>
      <c r="AJ2739">
        <v>30.382999999999999</v>
      </c>
      <c r="AK2739">
        <v>3.0000000000000001E-3</v>
      </c>
      <c r="AL2739">
        <v>34.457000000000001</v>
      </c>
      <c r="AM2739">
        <v>1E-3</v>
      </c>
      <c r="AN2739">
        <v>1E-3</v>
      </c>
      <c r="AO2739">
        <v>1E-3</v>
      </c>
      <c r="AP2739">
        <v>1E-3</v>
      </c>
    </row>
    <row r="2740" spans="1:42" hidden="1" x14ac:dyDescent="0.3">
      <c r="A2740" t="s">
        <v>10594</v>
      </c>
      <c r="B2740" t="s">
        <v>10594</v>
      </c>
      <c r="C2740" t="s">
        <v>10595</v>
      </c>
      <c r="D2740" s="1" t="str">
        <f t="shared" si="271"/>
        <v>21:1191</v>
      </c>
      <c r="E2740" s="1" t="str">
        <f t="shared" si="269"/>
        <v/>
      </c>
      <c r="H2740" s="1" t="str">
        <f t="shared" si="270"/>
        <v>318</v>
      </c>
      <c r="K2740" t="s">
        <v>364</v>
      </c>
      <c r="L2740" t="s">
        <v>365</v>
      </c>
      <c r="M2740">
        <v>3</v>
      </c>
      <c r="AI2740">
        <v>34.942</v>
      </c>
      <c r="AJ2740">
        <v>30.507000000000001</v>
      </c>
      <c r="AK2740">
        <v>7.0000000000000001E-3</v>
      </c>
      <c r="AL2740">
        <v>34.762999999999998</v>
      </c>
      <c r="AM2740">
        <v>1E-3</v>
      </c>
      <c r="AN2740">
        <v>1E-3</v>
      </c>
      <c r="AO2740">
        <v>1.7000000000000001E-2</v>
      </c>
      <c r="AP2740">
        <v>1E-3</v>
      </c>
    </row>
    <row r="2741" spans="1:42" hidden="1" x14ac:dyDescent="0.3">
      <c r="A2741" t="s">
        <v>10596</v>
      </c>
      <c r="B2741" t="s">
        <v>10596</v>
      </c>
      <c r="C2741" t="s">
        <v>10597</v>
      </c>
      <c r="D2741" s="1" t="str">
        <f t="shared" si="271"/>
        <v>21:1191</v>
      </c>
      <c r="E2741" s="1" t="str">
        <f t="shared" si="269"/>
        <v/>
      </c>
      <c r="H2741" s="1" t="str">
        <f t="shared" si="270"/>
        <v>318</v>
      </c>
      <c r="K2741" t="s">
        <v>364</v>
      </c>
      <c r="L2741" t="s">
        <v>365</v>
      </c>
      <c r="M2741">
        <v>3</v>
      </c>
      <c r="AI2741">
        <v>34.914000000000001</v>
      </c>
      <c r="AJ2741">
        <v>30.451000000000001</v>
      </c>
      <c r="AK2741">
        <v>1E-3</v>
      </c>
      <c r="AL2741">
        <v>34.729999999999997</v>
      </c>
      <c r="AM2741">
        <v>1E-3</v>
      </c>
      <c r="AN2741">
        <v>3.0000000000000001E-3</v>
      </c>
      <c r="AO2741">
        <v>1.9E-2</v>
      </c>
      <c r="AP2741">
        <v>1E-3</v>
      </c>
    </row>
    <row r="2742" spans="1:42" hidden="1" x14ac:dyDescent="0.3">
      <c r="A2742" t="s">
        <v>10598</v>
      </c>
      <c r="B2742" t="s">
        <v>10598</v>
      </c>
      <c r="C2742" t="s">
        <v>10599</v>
      </c>
      <c r="D2742" s="1" t="str">
        <f t="shared" si="271"/>
        <v>21:1191</v>
      </c>
      <c r="E2742" s="1" t="str">
        <f t="shared" si="269"/>
        <v/>
      </c>
      <c r="H2742" s="1" t="str">
        <f t="shared" si="270"/>
        <v>318</v>
      </c>
      <c r="K2742" t="s">
        <v>364</v>
      </c>
      <c r="L2742" t="s">
        <v>365</v>
      </c>
      <c r="M2742">
        <v>3</v>
      </c>
      <c r="AI2742">
        <v>34.921999999999997</v>
      </c>
      <c r="AJ2742">
        <v>30.353999999999999</v>
      </c>
      <c r="AK2742">
        <v>1E-3</v>
      </c>
      <c r="AL2742">
        <v>34.838999999999999</v>
      </c>
      <c r="AM2742">
        <v>1E-3</v>
      </c>
      <c r="AN2742">
        <v>2E-3</v>
      </c>
      <c r="AO2742">
        <v>1.4E-2</v>
      </c>
      <c r="AP2742">
        <v>1E-3</v>
      </c>
    </row>
    <row r="2743" spans="1:42" hidden="1" x14ac:dyDescent="0.3">
      <c r="A2743" t="s">
        <v>10600</v>
      </c>
      <c r="B2743" t="s">
        <v>10600</v>
      </c>
      <c r="C2743" t="s">
        <v>10601</v>
      </c>
      <c r="D2743" s="1" t="str">
        <f t="shared" si="271"/>
        <v>21:1191</v>
      </c>
      <c r="E2743" s="1" t="str">
        <f t="shared" si="269"/>
        <v/>
      </c>
      <c r="H2743" s="1" t="str">
        <f t="shared" si="270"/>
        <v>318</v>
      </c>
      <c r="K2743" t="s">
        <v>364</v>
      </c>
      <c r="L2743" t="s">
        <v>365</v>
      </c>
      <c r="M2743">
        <v>3</v>
      </c>
      <c r="AI2743">
        <v>34.792999999999999</v>
      </c>
      <c r="AJ2743">
        <v>30.44</v>
      </c>
      <c r="AK2743">
        <v>1.0999999999999999E-2</v>
      </c>
      <c r="AL2743">
        <v>34.796999999999997</v>
      </c>
      <c r="AM2743">
        <v>1E-3</v>
      </c>
      <c r="AN2743">
        <v>8.0000000000000002E-3</v>
      </c>
      <c r="AO2743">
        <v>3.2000000000000001E-2</v>
      </c>
      <c r="AP2743">
        <v>1E-3</v>
      </c>
    </row>
    <row r="2744" spans="1:42" hidden="1" x14ac:dyDescent="0.3">
      <c r="A2744" t="s">
        <v>10602</v>
      </c>
      <c r="B2744" t="s">
        <v>10602</v>
      </c>
      <c r="C2744" t="s">
        <v>10603</v>
      </c>
      <c r="D2744" s="1" t="str">
        <f t="shared" si="271"/>
        <v>21:1191</v>
      </c>
      <c r="E2744" s="1" t="str">
        <f t="shared" si="269"/>
        <v/>
      </c>
      <c r="H2744" s="1" t="str">
        <f t="shared" si="270"/>
        <v>318</v>
      </c>
      <c r="K2744" t="s">
        <v>364</v>
      </c>
      <c r="L2744" t="s">
        <v>365</v>
      </c>
      <c r="M2744">
        <v>3</v>
      </c>
      <c r="AI2744">
        <v>34.945999999999998</v>
      </c>
      <c r="AJ2744">
        <v>30.445</v>
      </c>
      <c r="AK2744">
        <v>1E-3</v>
      </c>
      <c r="AL2744">
        <v>34.731999999999999</v>
      </c>
      <c r="AM2744">
        <v>1E-3</v>
      </c>
      <c r="AN2744">
        <v>1E-3</v>
      </c>
      <c r="AO2744">
        <v>2E-3</v>
      </c>
      <c r="AP2744">
        <v>1E-3</v>
      </c>
    </row>
    <row r="2745" spans="1:42" hidden="1" x14ac:dyDescent="0.3">
      <c r="A2745" t="s">
        <v>10604</v>
      </c>
      <c r="B2745" t="s">
        <v>10604</v>
      </c>
      <c r="C2745" t="s">
        <v>10605</v>
      </c>
      <c r="D2745" s="1" t="str">
        <f t="shared" si="271"/>
        <v>21:1191</v>
      </c>
      <c r="E2745" s="1" t="str">
        <f t="shared" si="269"/>
        <v/>
      </c>
      <c r="H2745" s="1" t="str">
        <f t="shared" si="270"/>
        <v>318</v>
      </c>
      <c r="K2745" t="s">
        <v>364</v>
      </c>
      <c r="L2745" t="s">
        <v>365</v>
      </c>
      <c r="M2745">
        <v>3</v>
      </c>
      <c r="AI2745">
        <v>34.863999999999997</v>
      </c>
      <c r="AJ2745">
        <v>30.553000000000001</v>
      </c>
      <c r="AK2745">
        <v>1E-3</v>
      </c>
      <c r="AL2745">
        <v>34.793999999999997</v>
      </c>
      <c r="AM2745">
        <v>1E-3</v>
      </c>
      <c r="AN2745">
        <v>1E-3</v>
      </c>
      <c r="AO2745">
        <v>1E-3</v>
      </c>
      <c r="AP2745">
        <v>3.0000000000000001E-3</v>
      </c>
    </row>
    <row r="2746" spans="1:42" hidden="1" x14ac:dyDescent="0.3">
      <c r="A2746" t="s">
        <v>10606</v>
      </c>
      <c r="B2746" t="s">
        <v>10606</v>
      </c>
      <c r="C2746" t="s">
        <v>10607</v>
      </c>
      <c r="D2746" s="1" t="str">
        <f t="shared" si="271"/>
        <v>21:1191</v>
      </c>
      <c r="E2746" s="1" t="str">
        <f t="shared" si="269"/>
        <v/>
      </c>
      <c r="H2746" s="1" t="str">
        <f t="shared" si="270"/>
        <v>318</v>
      </c>
      <c r="K2746" t="s">
        <v>364</v>
      </c>
      <c r="L2746" t="s">
        <v>365</v>
      </c>
      <c r="M2746">
        <v>3</v>
      </c>
      <c r="AI2746">
        <v>34.72</v>
      </c>
      <c r="AJ2746">
        <v>30.402999999999999</v>
      </c>
      <c r="AK2746">
        <v>1E-3</v>
      </c>
      <c r="AL2746">
        <v>34.887999999999998</v>
      </c>
      <c r="AM2746">
        <v>1E-3</v>
      </c>
      <c r="AN2746">
        <v>6.0000000000000001E-3</v>
      </c>
      <c r="AO2746">
        <v>1E-3</v>
      </c>
      <c r="AP2746">
        <v>6.0000000000000001E-3</v>
      </c>
    </row>
    <row r="2747" spans="1:42" hidden="1" x14ac:dyDescent="0.3">
      <c r="A2747" t="s">
        <v>10608</v>
      </c>
      <c r="B2747" t="s">
        <v>10608</v>
      </c>
      <c r="C2747" t="s">
        <v>10609</v>
      </c>
      <c r="D2747" s="1" t="str">
        <f t="shared" si="271"/>
        <v>21:1191</v>
      </c>
      <c r="E2747" s="1" t="str">
        <f t="shared" si="269"/>
        <v/>
      </c>
      <c r="H2747" s="1" t="str">
        <f t="shared" si="270"/>
        <v>318</v>
      </c>
      <c r="K2747" t="s">
        <v>364</v>
      </c>
      <c r="L2747" t="s">
        <v>365</v>
      </c>
      <c r="M2747">
        <v>3</v>
      </c>
      <c r="AI2747">
        <v>34.731999999999999</v>
      </c>
      <c r="AJ2747">
        <v>30.513999999999999</v>
      </c>
      <c r="AK2747">
        <v>1E-3</v>
      </c>
      <c r="AL2747">
        <v>34.609000000000002</v>
      </c>
      <c r="AM2747">
        <v>1E-3</v>
      </c>
      <c r="AN2747">
        <v>4.0000000000000001E-3</v>
      </c>
      <c r="AO2747">
        <v>1.2E-2</v>
      </c>
      <c r="AP2747">
        <v>2E-3</v>
      </c>
    </row>
    <row r="2748" spans="1:42" hidden="1" x14ac:dyDescent="0.3">
      <c r="A2748" t="s">
        <v>10610</v>
      </c>
      <c r="B2748" t="s">
        <v>10610</v>
      </c>
      <c r="C2748" t="s">
        <v>10611</v>
      </c>
      <c r="D2748" s="1" t="str">
        <f t="shared" si="271"/>
        <v>21:1191</v>
      </c>
      <c r="E2748" s="1" t="str">
        <f t="shared" si="269"/>
        <v/>
      </c>
      <c r="H2748" s="1" t="str">
        <f t="shared" si="270"/>
        <v>318</v>
      </c>
      <c r="K2748" t="s">
        <v>364</v>
      </c>
      <c r="L2748" t="s">
        <v>365</v>
      </c>
      <c r="M2748">
        <v>3</v>
      </c>
      <c r="AI2748">
        <v>34.822000000000003</v>
      </c>
      <c r="AJ2748">
        <v>30.452000000000002</v>
      </c>
      <c r="AK2748">
        <v>7.0000000000000001E-3</v>
      </c>
      <c r="AL2748">
        <v>34.613</v>
      </c>
      <c r="AM2748">
        <v>1E-3</v>
      </c>
      <c r="AN2748">
        <v>3.0000000000000001E-3</v>
      </c>
      <c r="AO2748">
        <v>2.5999999999999999E-2</v>
      </c>
      <c r="AP2748">
        <v>1E-3</v>
      </c>
    </row>
    <row r="2749" spans="1:42" hidden="1" x14ac:dyDescent="0.3">
      <c r="A2749" t="s">
        <v>10612</v>
      </c>
      <c r="B2749" t="s">
        <v>10612</v>
      </c>
      <c r="C2749" t="s">
        <v>10613</v>
      </c>
      <c r="D2749" s="1" t="str">
        <f t="shared" si="271"/>
        <v>21:1191</v>
      </c>
      <c r="E2749" s="1" t="str">
        <f t="shared" si="269"/>
        <v/>
      </c>
      <c r="H2749" s="1" t="str">
        <f t="shared" si="270"/>
        <v>318</v>
      </c>
      <c r="K2749" t="s">
        <v>364</v>
      </c>
      <c r="L2749" t="s">
        <v>365</v>
      </c>
      <c r="M2749">
        <v>3</v>
      </c>
      <c r="AI2749">
        <v>34.770000000000003</v>
      </c>
      <c r="AJ2749">
        <v>30.553000000000001</v>
      </c>
      <c r="AK2749">
        <v>1E-3</v>
      </c>
      <c r="AL2749">
        <v>34.652000000000001</v>
      </c>
      <c r="AM2749">
        <v>1E-3</v>
      </c>
      <c r="AN2749">
        <v>3.0000000000000001E-3</v>
      </c>
      <c r="AO2749">
        <v>1.7000000000000001E-2</v>
      </c>
      <c r="AP2749">
        <v>1E-3</v>
      </c>
    </row>
    <row r="2750" spans="1:42" hidden="1" x14ac:dyDescent="0.3">
      <c r="A2750" t="s">
        <v>10614</v>
      </c>
      <c r="B2750" t="s">
        <v>10614</v>
      </c>
      <c r="C2750" t="s">
        <v>10615</v>
      </c>
      <c r="D2750" s="1" t="str">
        <f t="shared" si="271"/>
        <v>21:1191</v>
      </c>
      <c r="E2750" s="1" t="str">
        <f t="shared" si="269"/>
        <v/>
      </c>
      <c r="H2750" s="1" t="str">
        <f t="shared" si="270"/>
        <v>318</v>
      </c>
      <c r="K2750" t="s">
        <v>364</v>
      </c>
      <c r="L2750" t="s">
        <v>365</v>
      </c>
      <c r="M2750">
        <v>3</v>
      </c>
      <c r="AI2750">
        <v>35.008000000000003</v>
      </c>
      <c r="AJ2750">
        <v>30.327000000000002</v>
      </c>
      <c r="AK2750">
        <v>1E-3</v>
      </c>
      <c r="AL2750">
        <v>34.664999999999999</v>
      </c>
      <c r="AM2750">
        <v>1E-3</v>
      </c>
      <c r="AN2750">
        <v>1E-3</v>
      </c>
      <c r="AO2750">
        <v>3.0000000000000001E-3</v>
      </c>
      <c r="AP2750">
        <v>1E-3</v>
      </c>
    </row>
    <row r="2751" spans="1:42" hidden="1" x14ac:dyDescent="0.3">
      <c r="A2751" t="s">
        <v>10616</v>
      </c>
      <c r="B2751" t="s">
        <v>10616</v>
      </c>
      <c r="C2751" t="s">
        <v>10617</v>
      </c>
      <c r="D2751" s="1" t="str">
        <f t="shared" si="271"/>
        <v>21:1191</v>
      </c>
      <c r="E2751" s="1" t="str">
        <f t="shared" si="269"/>
        <v/>
      </c>
      <c r="H2751" s="1" t="str">
        <f t="shared" si="270"/>
        <v>318</v>
      </c>
      <c r="K2751" t="s">
        <v>364</v>
      </c>
      <c r="L2751" t="s">
        <v>365</v>
      </c>
      <c r="M2751">
        <v>3</v>
      </c>
      <c r="AI2751">
        <v>35.076999999999998</v>
      </c>
      <c r="AJ2751">
        <v>30.222000000000001</v>
      </c>
      <c r="AK2751">
        <v>5.0000000000000001E-3</v>
      </c>
      <c r="AL2751">
        <v>34.566000000000003</v>
      </c>
      <c r="AM2751">
        <v>1E-3</v>
      </c>
      <c r="AN2751">
        <v>7.0000000000000001E-3</v>
      </c>
      <c r="AO2751">
        <v>2.7E-2</v>
      </c>
      <c r="AP2751">
        <v>7.0000000000000001E-3</v>
      </c>
    </row>
    <row r="2752" spans="1:42" hidden="1" x14ac:dyDescent="0.3">
      <c r="A2752" t="s">
        <v>10618</v>
      </c>
      <c r="B2752" t="s">
        <v>10618</v>
      </c>
      <c r="C2752" t="s">
        <v>10619</v>
      </c>
      <c r="D2752" s="1" t="str">
        <f t="shared" si="271"/>
        <v>21:1191</v>
      </c>
      <c r="E2752" s="1" t="str">
        <f t="shared" si="269"/>
        <v/>
      </c>
      <c r="H2752" s="1" t="str">
        <f t="shared" si="270"/>
        <v>318</v>
      </c>
      <c r="K2752" t="s">
        <v>364</v>
      </c>
      <c r="L2752" t="s">
        <v>365</v>
      </c>
      <c r="M2752">
        <v>3</v>
      </c>
      <c r="AI2752">
        <v>35.115000000000002</v>
      </c>
      <c r="AJ2752">
        <v>30.402999999999999</v>
      </c>
      <c r="AK2752">
        <v>1E-3</v>
      </c>
      <c r="AL2752">
        <v>34.497</v>
      </c>
      <c r="AM2752">
        <v>1E-3</v>
      </c>
      <c r="AN2752">
        <v>2E-3</v>
      </c>
      <c r="AO2752">
        <v>0.01</v>
      </c>
      <c r="AP2752">
        <v>4.0000000000000001E-3</v>
      </c>
    </row>
    <row r="2753" spans="1:42" hidden="1" x14ac:dyDescent="0.3">
      <c r="A2753" t="s">
        <v>10620</v>
      </c>
      <c r="B2753" t="s">
        <v>10620</v>
      </c>
      <c r="C2753" t="s">
        <v>10621</v>
      </c>
      <c r="D2753" s="1" t="str">
        <f t="shared" si="271"/>
        <v>21:1191</v>
      </c>
      <c r="E2753" s="1" t="str">
        <f t="shared" si="269"/>
        <v/>
      </c>
      <c r="H2753" s="1" t="str">
        <f t="shared" si="270"/>
        <v>318</v>
      </c>
      <c r="K2753" t="s">
        <v>364</v>
      </c>
      <c r="L2753" t="s">
        <v>365</v>
      </c>
      <c r="M2753">
        <v>3</v>
      </c>
      <c r="AI2753">
        <v>35.003999999999998</v>
      </c>
      <c r="AJ2753">
        <v>30.425000000000001</v>
      </c>
      <c r="AK2753">
        <v>1E-3</v>
      </c>
      <c r="AL2753">
        <v>34.658000000000001</v>
      </c>
      <c r="AM2753">
        <v>1E-3</v>
      </c>
      <c r="AN2753">
        <v>6.0000000000000001E-3</v>
      </c>
      <c r="AO2753">
        <v>1E-3</v>
      </c>
      <c r="AP2753">
        <v>3.0000000000000001E-3</v>
      </c>
    </row>
    <row r="2754" spans="1:42" hidden="1" x14ac:dyDescent="0.3">
      <c r="A2754" t="s">
        <v>10622</v>
      </c>
      <c r="B2754" t="s">
        <v>10622</v>
      </c>
      <c r="C2754" t="s">
        <v>10623</v>
      </c>
      <c r="D2754" s="1" t="str">
        <f t="shared" si="271"/>
        <v>21:1191</v>
      </c>
      <c r="E2754" s="1" t="str">
        <f t="shared" si="269"/>
        <v/>
      </c>
      <c r="H2754" s="1" t="str">
        <f t="shared" si="270"/>
        <v>318</v>
      </c>
      <c r="K2754" t="s">
        <v>364</v>
      </c>
      <c r="L2754" t="s">
        <v>365</v>
      </c>
      <c r="M2754">
        <v>3</v>
      </c>
      <c r="AI2754">
        <v>35.018000000000001</v>
      </c>
      <c r="AJ2754">
        <v>30.420999999999999</v>
      </c>
      <c r="AK2754">
        <v>5.0000000000000001E-3</v>
      </c>
      <c r="AL2754">
        <v>34.558</v>
      </c>
      <c r="AM2754">
        <v>1E-3</v>
      </c>
      <c r="AN2754">
        <v>2E-3</v>
      </c>
      <c r="AO2754">
        <v>2E-3</v>
      </c>
      <c r="AP2754">
        <v>1E-3</v>
      </c>
    </row>
    <row r="2755" spans="1:42" hidden="1" x14ac:dyDescent="0.3">
      <c r="A2755" t="s">
        <v>10624</v>
      </c>
      <c r="B2755" t="s">
        <v>10624</v>
      </c>
      <c r="C2755" t="s">
        <v>10625</v>
      </c>
      <c r="D2755" s="1" t="str">
        <f t="shared" si="271"/>
        <v>21:1191</v>
      </c>
      <c r="E2755" s="1" t="str">
        <f t="shared" ref="E2755:E2771" si="272">HYPERLINK("http://geochem.nrcan.gc.ca/cdogs/content/svy/svy_e.htm", "")</f>
        <v/>
      </c>
      <c r="H2755" s="1" t="str">
        <f t="shared" ref="H2755:H2771" si="273">HYPERLINK("http://geochem.nrcan.gc.ca/cdogs/content/cr_/cr_00318_e.htm", "318")</f>
        <v>318</v>
      </c>
      <c r="K2755" t="s">
        <v>364</v>
      </c>
      <c r="L2755" t="s">
        <v>365</v>
      </c>
      <c r="M2755">
        <v>3</v>
      </c>
      <c r="AI2755">
        <v>34.9</v>
      </c>
      <c r="AJ2755">
        <v>30.428999999999998</v>
      </c>
      <c r="AK2755">
        <v>2E-3</v>
      </c>
      <c r="AL2755">
        <v>34.661999999999999</v>
      </c>
      <c r="AM2755">
        <v>1E-3</v>
      </c>
      <c r="AN2755">
        <v>1E-3</v>
      </c>
      <c r="AO2755">
        <v>1.4999999999999999E-2</v>
      </c>
      <c r="AP2755">
        <v>1.0999999999999999E-2</v>
      </c>
    </row>
    <row r="2756" spans="1:42" hidden="1" x14ac:dyDescent="0.3">
      <c r="A2756" t="s">
        <v>10626</v>
      </c>
      <c r="B2756" t="s">
        <v>10626</v>
      </c>
      <c r="C2756" t="s">
        <v>10627</v>
      </c>
      <c r="D2756" s="1" t="str">
        <f t="shared" si="271"/>
        <v>21:1191</v>
      </c>
      <c r="E2756" s="1" t="str">
        <f t="shared" si="272"/>
        <v/>
      </c>
      <c r="H2756" s="1" t="str">
        <f t="shared" si="273"/>
        <v>318</v>
      </c>
      <c r="K2756" t="s">
        <v>364</v>
      </c>
      <c r="L2756" t="s">
        <v>365</v>
      </c>
      <c r="M2756">
        <v>3</v>
      </c>
      <c r="AI2756">
        <v>35.063000000000002</v>
      </c>
      <c r="AJ2756">
        <v>30.448</v>
      </c>
      <c r="AK2756">
        <v>1E-3</v>
      </c>
      <c r="AL2756">
        <v>34.618000000000002</v>
      </c>
      <c r="AM2756">
        <v>1E-3</v>
      </c>
      <c r="AN2756">
        <v>1E-3</v>
      </c>
      <c r="AO2756">
        <v>1E-3</v>
      </c>
      <c r="AP2756">
        <v>1E-3</v>
      </c>
    </row>
    <row r="2757" spans="1:42" hidden="1" x14ac:dyDescent="0.3">
      <c r="A2757" t="s">
        <v>10628</v>
      </c>
      <c r="B2757" t="s">
        <v>10628</v>
      </c>
      <c r="C2757" t="s">
        <v>10629</v>
      </c>
      <c r="D2757" s="1" t="str">
        <f t="shared" si="271"/>
        <v>21:1191</v>
      </c>
      <c r="E2757" s="1" t="str">
        <f t="shared" si="272"/>
        <v/>
      </c>
      <c r="H2757" s="1" t="str">
        <f t="shared" si="273"/>
        <v>318</v>
      </c>
      <c r="K2757" t="s">
        <v>364</v>
      </c>
      <c r="L2757" t="s">
        <v>365</v>
      </c>
      <c r="M2757">
        <v>3</v>
      </c>
      <c r="AI2757">
        <v>35.115000000000002</v>
      </c>
      <c r="AJ2757">
        <v>30.347000000000001</v>
      </c>
      <c r="AK2757">
        <v>1.0999999999999999E-2</v>
      </c>
      <c r="AL2757">
        <v>34.542000000000002</v>
      </c>
      <c r="AM2757">
        <v>1E-3</v>
      </c>
      <c r="AN2757">
        <v>1E-3</v>
      </c>
      <c r="AO2757">
        <v>3.7999999999999999E-2</v>
      </c>
      <c r="AP2757">
        <v>1E-3</v>
      </c>
    </row>
    <row r="2758" spans="1:42" hidden="1" x14ac:dyDescent="0.3">
      <c r="A2758" t="s">
        <v>10630</v>
      </c>
      <c r="B2758" t="s">
        <v>10630</v>
      </c>
      <c r="C2758" t="s">
        <v>10631</v>
      </c>
      <c r="D2758" s="1" t="str">
        <f t="shared" si="271"/>
        <v>21:1191</v>
      </c>
      <c r="E2758" s="1" t="str">
        <f t="shared" si="272"/>
        <v/>
      </c>
      <c r="H2758" s="1" t="str">
        <f t="shared" si="273"/>
        <v>318</v>
      </c>
      <c r="K2758" t="s">
        <v>364</v>
      </c>
      <c r="L2758" t="s">
        <v>365</v>
      </c>
      <c r="M2758">
        <v>3</v>
      </c>
      <c r="AI2758">
        <v>35.051000000000002</v>
      </c>
      <c r="AJ2758">
        <v>30.417000000000002</v>
      </c>
      <c r="AK2758">
        <v>1E-3</v>
      </c>
      <c r="AL2758">
        <v>34.524999999999999</v>
      </c>
      <c r="AM2758">
        <v>1E-3</v>
      </c>
      <c r="AN2758">
        <v>7.0000000000000001E-3</v>
      </c>
      <c r="AO2758">
        <v>1E-3</v>
      </c>
      <c r="AP2758">
        <v>1.2999999999999999E-2</v>
      </c>
    </row>
    <row r="2759" spans="1:42" hidden="1" x14ac:dyDescent="0.3">
      <c r="A2759" t="s">
        <v>10632</v>
      </c>
      <c r="B2759" t="s">
        <v>10632</v>
      </c>
      <c r="C2759" t="s">
        <v>10633</v>
      </c>
      <c r="D2759" s="1" t="str">
        <f t="shared" si="271"/>
        <v>21:1191</v>
      </c>
      <c r="E2759" s="1" t="str">
        <f t="shared" si="272"/>
        <v/>
      </c>
      <c r="H2759" s="1" t="str">
        <f t="shared" si="273"/>
        <v>318</v>
      </c>
      <c r="K2759" t="s">
        <v>364</v>
      </c>
      <c r="L2759" t="s">
        <v>365</v>
      </c>
      <c r="M2759">
        <v>3</v>
      </c>
      <c r="AI2759">
        <v>34.616</v>
      </c>
      <c r="AJ2759">
        <v>30.571000000000002</v>
      </c>
      <c r="AK2759">
        <v>1E-3</v>
      </c>
      <c r="AL2759">
        <v>34.770000000000003</v>
      </c>
      <c r="AM2759">
        <v>1E-3</v>
      </c>
      <c r="AN2759">
        <v>0.01</v>
      </c>
      <c r="AO2759">
        <v>0.02</v>
      </c>
      <c r="AP2759">
        <v>1E-3</v>
      </c>
    </row>
    <row r="2760" spans="1:42" hidden="1" x14ac:dyDescent="0.3">
      <c r="A2760" t="s">
        <v>10634</v>
      </c>
      <c r="B2760" t="s">
        <v>10634</v>
      </c>
      <c r="C2760" t="s">
        <v>10635</v>
      </c>
      <c r="D2760" s="1" t="str">
        <f t="shared" si="271"/>
        <v>21:1191</v>
      </c>
      <c r="E2760" s="1" t="str">
        <f t="shared" si="272"/>
        <v/>
      </c>
      <c r="H2760" s="1" t="str">
        <f t="shared" si="273"/>
        <v>318</v>
      </c>
      <c r="K2760" t="s">
        <v>364</v>
      </c>
      <c r="L2760" t="s">
        <v>365</v>
      </c>
      <c r="M2760">
        <v>3</v>
      </c>
      <c r="AI2760">
        <v>34.896000000000001</v>
      </c>
      <c r="AJ2760">
        <v>30.588999999999999</v>
      </c>
      <c r="AK2760">
        <v>1E-3</v>
      </c>
      <c r="AL2760">
        <v>34.762</v>
      </c>
      <c r="AM2760">
        <v>1E-3</v>
      </c>
      <c r="AN2760">
        <v>4.0000000000000001E-3</v>
      </c>
      <c r="AO2760">
        <v>2.1999999999999999E-2</v>
      </c>
      <c r="AP2760">
        <v>1E-3</v>
      </c>
    </row>
    <row r="2761" spans="1:42" hidden="1" x14ac:dyDescent="0.3">
      <c r="A2761" t="s">
        <v>10636</v>
      </c>
      <c r="B2761" t="s">
        <v>10636</v>
      </c>
      <c r="C2761" t="s">
        <v>10637</v>
      </c>
      <c r="D2761" s="1" t="str">
        <f t="shared" si="271"/>
        <v>21:1191</v>
      </c>
      <c r="E2761" s="1" t="str">
        <f t="shared" si="272"/>
        <v/>
      </c>
      <c r="H2761" s="1" t="str">
        <f t="shared" si="273"/>
        <v>318</v>
      </c>
      <c r="K2761" t="s">
        <v>364</v>
      </c>
      <c r="L2761" t="s">
        <v>365</v>
      </c>
      <c r="M2761">
        <v>3</v>
      </c>
      <c r="AI2761">
        <v>34.838000000000001</v>
      </c>
      <c r="AJ2761">
        <v>30.646999999999998</v>
      </c>
      <c r="AK2761">
        <v>1E-3</v>
      </c>
      <c r="AL2761">
        <v>34.685000000000002</v>
      </c>
      <c r="AM2761">
        <v>1E-3</v>
      </c>
      <c r="AN2761">
        <v>8.9999999999999993E-3</v>
      </c>
      <c r="AO2761">
        <v>1E-3</v>
      </c>
      <c r="AP2761">
        <v>1E-3</v>
      </c>
    </row>
    <row r="2762" spans="1:42" hidden="1" x14ac:dyDescent="0.3">
      <c r="A2762" t="s">
        <v>10638</v>
      </c>
      <c r="B2762" t="s">
        <v>10638</v>
      </c>
      <c r="C2762" t="s">
        <v>10639</v>
      </c>
      <c r="D2762" s="1" t="str">
        <f t="shared" si="271"/>
        <v>21:1191</v>
      </c>
      <c r="E2762" s="1" t="str">
        <f t="shared" si="272"/>
        <v/>
      </c>
      <c r="H2762" s="1" t="str">
        <f t="shared" si="273"/>
        <v>318</v>
      </c>
      <c r="K2762" t="s">
        <v>364</v>
      </c>
      <c r="L2762" t="s">
        <v>365</v>
      </c>
      <c r="M2762">
        <v>3</v>
      </c>
      <c r="AI2762">
        <v>34.883000000000003</v>
      </c>
      <c r="AJ2762">
        <v>30.51</v>
      </c>
      <c r="AK2762">
        <v>4.0000000000000001E-3</v>
      </c>
      <c r="AL2762">
        <v>34.457000000000001</v>
      </c>
      <c r="AM2762">
        <v>1E-3</v>
      </c>
      <c r="AN2762">
        <v>7.0000000000000001E-3</v>
      </c>
      <c r="AO2762">
        <v>2.1999999999999999E-2</v>
      </c>
      <c r="AP2762">
        <v>7.0000000000000001E-3</v>
      </c>
    </row>
    <row r="2763" spans="1:42" hidden="1" x14ac:dyDescent="0.3">
      <c r="A2763" t="s">
        <v>10640</v>
      </c>
      <c r="B2763" t="s">
        <v>10640</v>
      </c>
      <c r="C2763" t="s">
        <v>10641</v>
      </c>
      <c r="D2763" s="1" t="str">
        <f t="shared" si="271"/>
        <v>21:1191</v>
      </c>
      <c r="E2763" s="1" t="str">
        <f t="shared" si="272"/>
        <v/>
      </c>
      <c r="H2763" s="1" t="str">
        <f t="shared" si="273"/>
        <v>318</v>
      </c>
      <c r="K2763" t="s">
        <v>364</v>
      </c>
      <c r="L2763" t="s">
        <v>365</v>
      </c>
      <c r="M2763">
        <v>3</v>
      </c>
      <c r="AI2763">
        <v>34.904000000000003</v>
      </c>
      <c r="AJ2763">
        <v>30.474</v>
      </c>
      <c r="AK2763">
        <v>4.0000000000000001E-3</v>
      </c>
      <c r="AL2763">
        <v>34.53</v>
      </c>
      <c r="AM2763">
        <v>1E-3</v>
      </c>
      <c r="AN2763">
        <v>2E-3</v>
      </c>
      <c r="AO2763">
        <v>2.5000000000000001E-2</v>
      </c>
      <c r="AP2763">
        <v>5.0000000000000001E-3</v>
      </c>
    </row>
    <row r="2764" spans="1:42" hidden="1" x14ac:dyDescent="0.3">
      <c r="A2764" t="s">
        <v>10642</v>
      </c>
      <c r="B2764" t="s">
        <v>10642</v>
      </c>
      <c r="C2764" t="s">
        <v>10643</v>
      </c>
      <c r="D2764" s="1" t="str">
        <f t="shared" si="271"/>
        <v>21:1191</v>
      </c>
      <c r="E2764" s="1" t="str">
        <f t="shared" si="272"/>
        <v/>
      </c>
      <c r="H2764" s="1" t="str">
        <f t="shared" si="273"/>
        <v>318</v>
      </c>
      <c r="K2764" t="s">
        <v>364</v>
      </c>
      <c r="L2764" t="s">
        <v>365</v>
      </c>
      <c r="M2764">
        <v>3</v>
      </c>
      <c r="AI2764">
        <v>34.917999999999999</v>
      </c>
      <c r="AJ2764">
        <v>30.576000000000001</v>
      </c>
      <c r="AK2764">
        <v>2E-3</v>
      </c>
      <c r="AL2764">
        <v>34.603000000000002</v>
      </c>
      <c r="AM2764">
        <v>1E-3</v>
      </c>
      <c r="AN2764">
        <v>1E-3</v>
      </c>
      <c r="AO2764">
        <v>1.4999999999999999E-2</v>
      </c>
      <c r="AP2764">
        <v>1E-3</v>
      </c>
    </row>
    <row r="2765" spans="1:42" hidden="1" x14ac:dyDescent="0.3">
      <c r="A2765" t="s">
        <v>10644</v>
      </c>
      <c r="B2765" t="s">
        <v>10644</v>
      </c>
      <c r="C2765" t="s">
        <v>10645</v>
      </c>
      <c r="D2765" s="1" t="str">
        <f t="shared" si="271"/>
        <v>21:1191</v>
      </c>
      <c r="E2765" s="1" t="str">
        <f t="shared" si="272"/>
        <v/>
      </c>
      <c r="H2765" s="1" t="str">
        <f t="shared" si="273"/>
        <v>318</v>
      </c>
      <c r="K2765" t="s">
        <v>364</v>
      </c>
      <c r="L2765" t="s">
        <v>365</v>
      </c>
      <c r="M2765">
        <v>3</v>
      </c>
      <c r="AI2765">
        <v>34.81</v>
      </c>
      <c r="AJ2765">
        <v>30.346</v>
      </c>
      <c r="AK2765">
        <v>1E-3</v>
      </c>
      <c r="AL2765">
        <v>34.5</v>
      </c>
      <c r="AM2765">
        <v>1E-3</v>
      </c>
      <c r="AN2765">
        <v>1E-3</v>
      </c>
      <c r="AO2765">
        <v>1E-3</v>
      </c>
      <c r="AP2765">
        <v>6.0000000000000001E-3</v>
      </c>
    </row>
    <row r="2766" spans="1:42" hidden="1" x14ac:dyDescent="0.3">
      <c r="A2766" t="s">
        <v>10646</v>
      </c>
      <c r="B2766" t="s">
        <v>10646</v>
      </c>
      <c r="C2766" t="s">
        <v>10647</v>
      </c>
      <c r="D2766" s="1" t="str">
        <f t="shared" si="271"/>
        <v>21:1191</v>
      </c>
      <c r="E2766" s="1" t="str">
        <f t="shared" si="272"/>
        <v/>
      </c>
      <c r="H2766" s="1" t="str">
        <f t="shared" si="273"/>
        <v>318</v>
      </c>
      <c r="K2766" t="s">
        <v>364</v>
      </c>
      <c r="L2766" t="s">
        <v>365</v>
      </c>
      <c r="M2766">
        <v>3</v>
      </c>
      <c r="AI2766">
        <v>35.012</v>
      </c>
      <c r="AJ2766">
        <v>30.49</v>
      </c>
      <c r="AK2766">
        <v>1E-3</v>
      </c>
      <c r="AL2766">
        <v>34.569000000000003</v>
      </c>
      <c r="AM2766">
        <v>1E-3</v>
      </c>
      <c r="AN2766">
        <v>2E-3</v>
      </c>
      <c r="AO2766">
        <v>2.9000000000000001E-2</v>
      </c>
      <c r="AP2766">
        <v>1E-3</v>
      </c>
    </row>
    <row r="2767" spans="1:42" hidden="1" x14ac:dyDescent="0.3">
      <c r="A2767" t="s">
        <v>10648</v>
      </c>
      <c r="B2767" t="s">
        <v>10648</v>
      </c>
      <c r="C2767" t="s">
        <v>10649</v>
      </c>
      <c r="D2767" s="1" t="str">
        <f t="shared" si="271"/>
        <v>21:1191</v>
      </c>
      <c r="E2767" s="1" t="str">
        <f t="shared" si="272"/>
        <v/>
      </c>
      <c r="H2767" s="1" t="str">
        <f t="shared" si="273"/>
        <v>318</v>
      </c>
      <c r="K2767" t="s">
        <v>364</v>
      </c>
      <c r="L2767" t="s">
        <v>365</v>
      </c>
      <c r="M2767">
        <v>3</v>
      </c>
      <c r="AI2767">
        <v>34.880000000000003</v>
      </c>
      <c r="AJ2767">
        <v>30.658000000000001</v>
      </c>
      <c r="AK2767">
        <v>8.0000000000000002E-3</v>
      </c>
      <c r="AL2767">
        <v>34.448</v>
      </c>
      <c r="AM2767">
        <v>1E-3</v>
      </c>
      <c r="AN2767">
        <v>1E-3</v>
      </c>
      <c r="AO2767">
        <v>2.4E-2</v>
      </c>
      <c r="AP2767">
        <v>1.2999999999999999E-2</v>
      </c>
    </row>
    <row r="2768" spans="1:42" hidden="1" x14ac:dyDescent="0.3">
      <c r="A2768" t="s">
        <v>10650</v>
      </c>
      <c r="B2768" t="s">
        <v>10650</v>
      </c>
      <c r="C2768" t="s">
        <v>10651</v>
      </c>
      <c r="D2768" s="1" t="str">
        <f t="shared" si="271"/>
        <v>21:1191</v>
      </c>
      <c r="E2768" s="1" t="str">
        <f t="shared" si="272"/>
        <v/>
      </c>
      <c r="H2768" s="1" t="str">
        <f t="shared" si="273"/>
        <v>318</v>
      </c>
      <c r="K2768" t="s">
        <v>364</v>
      </c>
      <c r="L2768" t="s">
        <v>365</v>
      </c>
      <c r="M2768">
        <v>3</v>
      </c>
      <c r="AI2768">
        <v>35.027999999999999</v>
      </c>
      <c r="AJ2768">
        <v>30.460999999999999</v>
      </c>
      <c r="AK2768">
        <v>1E-3</v>
      </c>
      <c r="AL2768">
        <v>34.399000000000001</v>
      </c>
      <c r="AM2768">
        <v>1E-3</v>
      </c>
      <c r="AN2768">
        <v>1E-3</v>
      </c>
      <c r="AO2768">
        <v>1.4E-2</v>
      </c>
      <c r="AP2768">
        <v>5.0000000000000001E-3</v>
      </c>
    </row>
    <row r="2769" spans="1:42" hidden="1" x14ac:dyDescent="0.3">
      <c r="A2769" t="s">
        <v>10652</v>
      </c>
      <c r="B2769" t="s">
        <v>10652</v>
      </c>
      <c r="C2769" t="s">
        <v>10653</v>
      </c>
      <c r="D2769" s="1" t="str">
        <f t="shared" si="271"/>
        <v>21:1191</v>
      </c>
      <c r="E2769" s="1" t="str">
        <f t="shared" si="272"/>
        <v/>
      </c>
      <c r="H2769" s="1" t="str">
        <f t="shared" si="273"/>
        <v>318</v>
      </c>
      <c r="K2769" t="s">
        <v>364</v>
      </c>
      <c r="L2769" t="s">
        <v>365</v>
      </c>
      <c r="M2769">
        <v>3</v>
      </c>
      <c r="AI2769">
        <v>34.927</v>
      </c>
      <c r="AJ2769">
        <v>30.579000000000001</v>
      </c>
      <c r="AK2769">
        <v>4.0000000000000001E-3</v>
      </c>
      <c r="AL2769">
        <v>34.290999999999997</v>
      </c>
      <c r="AM2769">
        <v>1E-3</v>
      </c>
      <c r="AN2769">
        <v>1E-3</v>
      </c>
      <c r="AO2769">
        <v>3.0000000000000001E-3</v>
      </c>
      <c r="AP2769">
        <v>1E-3</v>
      </c>
    </row>
    <row r="2770" spans="1:42" hidden="1" x14ac:dyDescent="0.3">
      <c r="A2770" t="s">
        <v>10654</v>
      </c>
      <c r="B2770" t="s">
        <v>10654</v>
      </c>
      <c r="C2770" t="s">
        <v>10655</v>
      </c>
      <c r="D2770" s="1" t="str">
        <f t="shared" si="271"/>
        <v>21:1191</v>
      </c>
      <c r="E2770" s="1" t="str">
        <f t="shared" si="272"/>
        <v/>
      </c>
      <c r="H2770" s="1" t="str">
        <f t="shared" si="273"/>
        <v>318</v>
      </c>
      <c r="K2770" t="s">
        <v>364</v>
      </c>
      <c r="L2770" t="s">
        <v>365</v>
      </c>
      <c r="M2770">
        <v>3</v>
      </c>
      <c r="AI2770">
        <v>34.945</v>
      </c>
      <c r="AJ2770">
        <v>30.67</v>
      </c>
      <c r="AK2770">
        <v>1E-3</v>
      </c>
      <c r="AL2770">
        <v>34.436999999999998</v>
      </c>
      <c r="AM2770">
        <v>1E-3</v>
      </c>
      <c r="AN2770">
        <v>1E-3</v>
      </c>
      <c r="AO2770">
        <v>2.1999999999999999E-2</v>
      </c>
      <c r="AP2770">
        <v>1E-3</v>
      </c>
    </row>
    <row r="2771" spans="1:42" hidden="1" x14ac:dyDescent="0.3">
      <c r="A2771" t="s">
        <v>10656</v>
      </c>
      <c r="B2771" t="s">
        <v>10656</v>
      </c>
      <c r="C2771" t="s">
        <v>10657</v>
      </c>
      <c r="D2771" s="1" t="str">
        <f t="shared" si="271"/>
        <v>21:1191</v>
      </c>
      <c r="E2771" s="1" t="str">
        <f t="shared" si="272"/>
        <v/>
      </c>
      <c r="H2771" s="1" t="str">
        <f t="shared" si="273"/>
        <v>318</v>
      </c>
      <c r="K2771" t="s">
        <v>364</v>
      </c>
      <c r="L2771" t="s">
        <v>365</v>
      </c>
      <c r="M2771">
        <v>3</v>
      </c>
      <c r="AI2771">
        <v>34.795000000000002</v>
      </c>
      <c r="AJ2771">
        <v>30.56</v>
      </c>
      <c r="AK2771">
        <v>1E-3</v>
      </c>
      <c r="AL2771">
        <v>34.389000000000003</v>
      </c>
      <c r="AM2771">
        <v>1E-3</v>
      </c>
      <c r="AN2771">
        <v>1E-3</v>
      </c>
      <c r="AO2771">
        <v>3.0000000000000001E-3</v>
      </c>
      <c r="AP2771">
        <v>1E-3</v>
      </c>
    </row>
    <row r="2772" spans="1:42" x14ac:dyDescent="0.3">
      <c r="A2772" t="s">
        <v>10658</v>
      </c>
      <c r="B2772" t="s">
        <v>10659</v>
      </c>
      <c r="C2772" t="s">
        <v>10660</v>
      </c>
      <c r="D2772" s="1" t="str">
        <f t="shared" si="271"/>
        <v>21:1191</v>
      </c>
      <c r="E2772" s="1" t="str">
        <f t="shared" ref="E2772:E2801" si="274">HYPERLINK("http://geochem.nrcan.gc.ca/cdogs/content/svy/svy210387_e.htm", "21:0387")</f>
        <v>21:0387</v>
      </c>
      <c r="F2772" t="s">
        <v>7693</v>
      </c>
      <c r="G2772" t="s">
        <v>10661</v>
      </c>
      <c r="I2772">
        <v>66.930992799999999</v>
      </c>
      <c r="J2772">
        <v>-87.119094000000004</v>
      </c>
      <c r="K2772" s="1" t="str">
        <f>HYPERLINK("http://geochem.nrcan.gc.ca/cdogs/content/kwd/kwd020101_e.htm", "Diamicton")</f>
        <v>Diamicton</v>
      </c>
      <c r="L2772" s="1" t="str">
        <f t="shared" ref="L2772:L2801" si="275">HYPERLINK("http://geochem.nrcan.gc.ca/cdogs/content/kwd/kwd080107_e.htm", "Grain Mount: 0.25 – 0.50 mm (carbon coated)")</f>
        <v>Grain Mount: 0.25 – 0.50 mm (carbon coated)</v>
      </c>
      <c r="M2772">
        <v>1</v>
      </c>
      <c r="N2772">
        <v>2.4E-2</v>
      </c>
      <c r="O2772">
        <v>97.753</v>
      </c>
      <c r="P2772">
        <v>2E-3</v>
      </c>
      <c r="R2772">
        <v>0.80600000000000005</v>
      </c>
      <c r="T2772">
        <v>1E-3</v>
      </c>
      <c r="U2772">
        <v>1E-3</v>
      </c>
      <c r="V2772">
        <v>1E-3</v>
      </c>
      <c r="AB2772">
        <v>0.26400000000000001</v>
      </c>
      <c r="AC2772">
        <v>1.2999999999999999E-2</v>
      </c>
      <c r="AD2772">
        <v>1E-3</v>
      </c>
      <c r="AE2772">
        <v>6.0000000000000001E-3</v>
      </c>
      <c r="AF2772">
        <v>6.9000000000000006E-2</v>
      </c>
      <c r="AG2772">
        <v>1E-3</v>
      </c>
      <c r="AH2772">
        <v>1E-3</v>
      </c>
    </row>
    <row r="2773" spans="1:42" x14ac:dyDescent="0.3">
      <c r="A2773" t="s">
        <v>10662</v>
      </c>
      <c r="B2773" t="s">
        <v>10663</v>
      </c>
      <c r="C2773" t="s">
        <v>10664</v>
      </c>
      <c r="D2773" s="1" t="str">
        <f t="shared" si="271"/>
        <v>21:1191</v>
      </c>
      <c r="E2773" s="1" t="str">
        <f t="shared" si="274"/>
        <v>21:0387</v>
      </c>
      <c r="F2773" t="s">
        <v>1632</v>
      </c>
      <c r="G2773" t="s">
        <v>10665</v>
      </c>
      <c r="I2773">
        <v>66.159768799999995</v>
      </c>
      <c r="J2773">
        <v>-87.109046300000003</v>
      </c>
      <c r="K2773" s="1" t="str">
        <f t="shared" ref="K2773:K2780" si="276">HYPERLINK("http://geochem.nrcan.gc.ca/cdogs/content/kwd/kwd020044_e.htm", "Till")</f>
        <v>Till</v>
      </c>
      <c r="L2773" s="1" t="str">
        <f t="shared" si="275"/>
        <v>Grain Mount: 0.25 – 0.50 mm (carbon coated)</v>
      </c>
      <c r="M2773">
        <v>1</v>
      </c>
      <c r="N2773">
        <v>5.0000000000000001E-3</v>
      </c>
      <c r="O2773">
        <v>97.991</v>
      </c>
      <c r="P2773">
        <v>7.3999999999999996E-2</v>
      </c>
      <c r="R2773">
        <v>2E-3</v>
      </c>
      <c r="T2773">
        <v>1E-3</v>
      </c>
      <c r="U2773">
        <v>1E-3</v>
      </c>
      <c r="V2773">
        <v>1E-3</v>
      </c>
      <c r="AB2773">
        <v>0.14000000000000001</v>
      </c>
      <c r="AC2773">
        <v>0.55500000000000005</v>
      </c>
      <c r="AD2773">
        <v>1E-3</v>
      </c>
      <c r="AE2773">
        <v>1.0999999999999999E-2</v>
      </c>
      <c r="AF2773">
        <v>0.80400000000000005</v>
      </c>
      <c r="AG2773">
        <v>1E-3</v>
      </c>
      <c r="AH2773">
        <v>0.219</v>
      </c>
    </row>
    <row r="2774" spans="1:42" x14ac:dyDescent="0.3">
      <c r="A2774" t="s">
        <v>10666</v>
      </c>
      <c r="B2774" t="s">
        <v>10667</v>
      </c>
      <c r="C2774" t="s">
        <v>10668</v>
      </c>
      <c r="D2774" s="1" t="str">
        <f t="shared" si="271"/>
        <v>21:1191</v>
      </c>
      <c r="E2774" s="1" t="str">
        <f t="shared" si="274"/>
        <v>21:0387</v>
      </c>
      <c r="F2774" t="s">
        <v>1805</v>
      </c>
      <c r="G2774" t="s">
        <v>10669</v>
      </c>
      <c r="I2774">
        <v>65.954635999999994</v>
      </c>
      <c r="J2774">
        <v>-86.8989069</v>
      </c>
      <c r="K2774" s="1" t="str">
        <f t="shared" si="276"/>
        <v>Till</v>
      </c>
      <c r="L2774" s="1" t="str">
        <f t="shared" si="275"/>
        <v>Grain Mount: 0.25 – 0.50 mm (carbon coated)</v>
      </c>
      <c r="M2774">
        <v>1</v>
      </c>
      <c r="N2774">
        <v>3.0000000000000001E-3</v>
      </c>
      <c r="O2774">
        <v>97.590999999999994</v>
      </c>
      <c r="P2774">
        <v>3.4000000000000002E-2</v>
      </c>
      <c r="R2774">
        <v>0.29299999999999998</v>
      </c>
      <c r="T2774">
        <v>5.0000000000000001E-3</v>
      </c>
      <c r="U2774">
        <v>1E-3</v>
      </c>
      <c r="V2774">
        <v>8.0000000000000002E-3</v>
      </c>
      <c r="AB2774">
        <v>0.17100000000000001</v>
      </c>
      <c r="AC2774">
        <v>0.85399999999999998</v>
      </c>
      <c r="AD2774">
        <v>1E-3</v>
      </c>
      <c r="AE2774">
        <v>2.5999999999999999E-2</v>
      </c>
      <c r="AF2774">
        <v>0.93200000000000005</v>
      </c>
      <c r="AG2774">
        <v>0.14799999999999999</v>
      </c>
      <c r="AH2774">
        <v>0.23699999999999999</v>
      </c>
    </row>
    <row r="2775" spans="1:42" x14ac:dyDescent="0.3">
      <c r="A2775" t="s">
        <v>10670</v>
      </c>
      <c r="B2775" t="s">
        <v>10671</v>
      </c>
      <c r="C2775" t="s">
        <v>10672</v>
      </c>
      <c r="D2775" s="1" t="str">
        <f t="shared" si="271"/>
        <v>21:1191</v>
      </c>
      <c r="E2775" s="1" t="str">
        <f t="shared" si="274"/>
        <v>21:0387</v>
      </c>
      <c r="F2775" t="s">
        <v>1805</v>
      </c>
      <c r="G2775" t="s">
        <v>10673</v>
      </c>
      <c r="I2775">
        <v>65.954635999999994</v>
      </c>
      <c r="J2775">
        <v>-86.8989069</v>
      </c>
      <c r="K2775" s="1" t="str">
        <f t="shared" si="276"/>
        <v>Till</v>
      </c>
      <c r="L2775" s="1" t="str">
        <f t="shared" si="275"/>
        <v>Grain Mount: 0.25 – 0.50 mm (carbon coated)</v>
      </c>
      <c r="M2775">
        <v>1</v>
      </c>
      <c r="N2775">
        <v>3.0000000000000001E-3</v>
      </c>
      <c r="O2775">
        <v>98.512</v>
      </c>
      <c r="P2775">
        <v>7.0000000000000001E-3</v>
      </c>
      <c r="R2775">
        <v>9.1999999999999998E-2</v>
      </c>
      <c r="T2775">
        <v>8.9999999999999993E-3</v>
      </c>
      <c r="U2775">
        <v>1E-3</v>
      </c>
      <c r="V2775">
        <v>1.4999999999999999E-2</v>
      </c>
      <c r="AB2775">
        <v>0.216</v>
      </c>
      <c r="AC2775">
        <v>0.68500000000000005</v>
      </c>
      <c r="AD2775">
        <v>1E-3</v>
      </c>
      <c r="AE2775">
        <v>5.3999999999999999E-2</v>
      </c>
      <c r="AF2775">
        <v>0.32500000000000001</v>
      </c>
      <c r="AG2775">
        <v>6.6000000000000003E-2</v>
      </c>
      <c r="AH2775">
        <v>3.5999999999999997E-2</v>
      </c>
    </row>
    <row r="2776" spans="1:42" x14ac:dyDescent="0.3">
      <c r="A2776" t="s">
        <v>10674</v>
      </c>
      <c r="B2776" t="s">
        <v>10675</v>
      </c>
      <c r="C2776" t="s">
        <v>10676</v>
      </c>
      <c r="D2776" s="1" t="str">
        <f t="shared" si="271"/>
        <v>21:1191</v>
      </c>
      <c r="E2776" s="1" t="str">
        <f t="shared" si="274"/>
        <v>21:0387</v>
      </c>
      <c r="F2776" t="s">
        <v>1901</v>
      </c>
      <c r="G2776" t="s">
        <v>10677</v>
      </c>
      <c r="I2776">
        <v>66.369211399999998</v>
      </c>
      <c r="J2776">
        <v>-87.354963299999994</v>
      </c>
      <c r="K2776" s="1" t="str">
        <f t="shared" si="276"/>
        <v>Till</v>
      </c>
      <c r="L2776" s="1" t="str">
        <f t="shared" si="275"/>
        <v>Grain Mount: 0.25 – 0.50 mm (carbon coated)</v>
      </c>
      <c r="M2776">
        <v>1</v>
      </c>
      <c r="N2776">
        <v>1E-3</v>
      </c>
      <c r="O2776">
        <v>97.052999999999997</v>
      </c>
      <c r="P2776">
        <v>7.8E-2</v>
      </c>
      <c r="R2776">
        <v>6.0000000000000001E-3</v>
      </c>
      <c r="T2776">
        <v>1E-3</v>
      </c>
      <c r="U2776">
        <v>1E-3</v>
      </c>
      <c r="V2776">
        <v>8.0000000000000002E-3</v>
      </c>
      <c r="AB2776">
        <v>0.192</v>
      </c>
      <c r="AC2776">
        <v>0.85199999999999998</v>
      </c>
      <c r="AD2776">
        <v>1E-3</v>
      </c>
      <c r="AE2776">
        <v>5.0999999999999997E-2</v>
      </c>
      <c r="AF2776">
        <v>1.0269999999999999</v>
      </c>
      <c r="AG2776">
        <v>0.09</v>
      </c>
      <c r="AH2776">
        <v>2.1000000000000001E-2</v>
      </c>
    </row>
    <row r="2777" spans="1:42" x14ac:dyDescent="0.3">
      <c r="A2777" t="s">
        <v>10678</v>
      </c>
      <c r="B2777" t="s">
        <v>10679</v>
      </c>
      <c r="C2777" t="s">
        <v>10680</v>
      </c>
      <c r="D2777" s="1" t="str">
        <f t="shared" si="271"/>
        <v>21:1191</v>
      </c>
      <c r="E2777" s="1" t="str">
        <f t="shared" si="274"/>
        <v>21:0387</v>
      </c>
      <c r="F2777" t="s">
        <v>10681</v>
      </c>
      <c r="G2777" t="s">
        <v>10682</v>
      </c>
      <c r="I2777">
        <v>65.581917099999998</v>
      </c>
      <c r="J2777">
        <v>-87.5449342</v>
      </c>
      <c r="K2777" s="1" t="str">
        <f t="shared" si="276"/>
        <v>Till</v>
      </c>
      <c r="L2777" s="1" t="str">
        <f t="shared" si="275"/>
        <v>Grain Mount: 0.25 – 0.50 mm (carbon coated)</v>
      </c>
      <c r="M2777">
        <v>1</v>
      </c>
      <c r="N2777">
        <v>3.0000000000000001E-3</v>
      </c>
      <c r="O2777">
        <v>99.066000000000003</v>
      </c>
      <c r="P2777">
        <v>3.0000000000000001E-3</v>
      </c>
      <c r="R2777">
        <v>4.0000000000000001E-3</v>
      </c>
      <c r="T2777">
        <v>1E-3</v>
      </c>
      <c r="U2777">
        <v>2E-3</v>
      </c>
      <c r="V2777">
        <v>1E-3</v>
      </c>
      <c r="AB2777">
        <v>0.17199999999999999</v>
      </c>
      <c r="AC2777">
        <v>0.42699999999999999</v>
      </c>
      <c r="AD2777">
        <v>1E-3</v>
      </c>
      <c r="AE2777">
        <v>3.6999999999999998E-2</v>
      </c>
      <c r="AF2777">
        <v>0.09</v>
      </c>
      <c r="AG2777">
        <v>3.4000000000000002E-2</v>
      </c>
      <c r="AH2777">
        <v>1E-3</v>
      </c>
    </row>
    <row r="2778" spans="1:42" x14ac:dyDescent="0.3">
      <c r="A2778" t="s">
        <v>10683</v>
      </c>
      <c r="B2778" t="s">
        <v>10684</v>
      </c>
      <c r="C2778" t="s">
        <v>10685</v>
      </c>
      <c r="D2778" s="1" t="str">
        <f t="shared" si="271"/>
        <v>21:1191</v>
      </c>
      <c r="E2778" s="1" t="str">
        <f t="shared" si="274"/>
        <v>21:0387</v>
      </c>
      <c r="F2778" t="s">
        <v>5032</v>
      </c>
      <c r="G2778" t="s">
        <v>10686</v>
      </c>
      <c r="I2778">
        <v>65.894908700000002</v>
      </c>
      <c r="J2778">
        <v>-86.465602599999997</v>
      </c>
      <c r="K2778" s="1" t="str">
        <f t="shared" si="276"/>
        <v>Till</v>
      </c>
      <c r="L2778" s="1" t="str">
        <f t="shared" si="275"/>
        <v>Grain Mount: 0.25 – 0.50 mm (carbon coated)</v>
      </c>
      <c r="M2778">
        <v>1</v>
      </c>
      <c r="N2778">
        <v>8.0000000000000002E-3</v>
      </c>
      <c r="O2778">
        <v>99.04</v>
      </c>
      <c r="P2778">
        <v>8.9999999999999993E-3</v>
      </c>
      <c r="R2778">
        <v>3.4000000000000002E-2</v>
      </c>
      <c r="T2778">
        <v>8.0000000000000002E-3</v>
      </c>
      <c r="U2778">
        <v>3.0000000000000001E-3</v>
      </c>
      <c r="V2778">
        <v>1E-3</v>
      </c>
      <c r="AB2778">
        <v>0.154</v>
      </c>
      <c r="AC2778">
        <v>0.79600000000000004</v>
      </c>
      <c r="AD2778">
        <v>3.0000000000000001E-3</v>
      </c>
      <c r="AE2778">
        <v>1.4E-2</v>
      </c>
      <c r="AF2778">
        <v>0.70699999999999996</v>
      </c>
      <c r="AG2778">
        <v>3.3000000000000002E-2</v>
      </c>
      <c r="AH2778">
        <v>0.20399999999999999</v>
      </c>
    </row>
    <row r="2779" spans="1:42" x14ac:dyDescent="0.3">
      <c r="A2779" t="s">
        <v>10687</v>
      </c>
      <c r="B2779" t="s">
        <v>10688</v>
      </c>
      <c r="C2779" t="s">
        <v>10689</v>
      </c>
      <c r="D2779" s="1" t="str">
        <f t="shared" si="271"/>
        <v>21:1191</v>
      </c>
      <c r="E2779" s="1" t="str">
        <f t="shared" si="274"/>
        <v>21:0387</v>
      </c>
      <c r="F2779" t="s">
        <v>2137</v>
      </c>
      <c r="G2779" t="s">
        <v>10690</v>
      </c>
      <c r="I2779">
        <v>66.741975999999994</v>
      </c>
      <c r="J2779">
        <v>-89.879898299999994</v>
      </c>
      <c r="K2779" s="1" t="str">
        <f t="shared" si="276"/>
        <v>Till</v>
      </c>
      <c r="L2779" s="1" t="str">
        <f t="shared" si="275"/>
        <v>Grain Mount: 0.25 – 0.50 mm (carbon coated)</v>
      </c>
      <c r="M2779">
        <v>1</v>
      </c>
      <c r="N2779">
        <v>7.0000000000000001E-3</v>
      </c>
      <c r="O2779">
        <v>98.373999999999995</v>
      </c>
      <c r="P2779">
        <v>4.2000000000000003E-2</v>
      </c>
      <c r="R2779">
        <v>0.82299999999999995</v>
      </c>
      <c r="T2779">
        <v>1E-3</v>
      </c>
      <c r="U2779">
        <v>8.9999999999999993E-3</v>
      </c>
      <c r="V2779">
        <v>1E-3</v>
      </c>
      <c r="AB2779">
        <v>0.13900000000000001</v>
      </c>
      <c r="AC2779">
        <v>0.21</v>
      </c>
      <c r="AD2779">
        <v>1E-3</v>
      </c>
      <c r="AE2779">
        <v>1E-3</v>
      </c>
      <c r="AF2779">
        <v>0.21099999999999999</v>
      </c>
      <c r="AG2779">
        <v>1E-3</v>
      </c>
      <c r="AH2779">
        <v>0.21199999999999999</v>
      </c>
    </row>
    <row r="2780" spans="1:42" x14ac:dyDescent="0.3">
      <c r="A2780" t="s">
        <v>10691</v>
      </c>
      <c r="B2780" t="s">
        <v>10692</v>
      </c>
      <c r="C2780" t="s">
        <v>10693</v>
      </c>
      <c r="D2780" s="1" t="str">
        <f t="shared" si="271"/>
        <v>21:1191</v>
      </c>
      <c r="E2780" s="1" t="str">
        <f t="shared" si="274"/>
        <v>21:0387</v>
      </c>
      <c r="F2780" t="s">
        <v>2226</v>
      </c>
      <c r="G2780" t="s">
        <v>10694</v>
      </c>
      <c r="I2780">
        <v>66.043703300000004</v>
      </c>
      <c r="J2780">
        <v>-86.741587499999994</v>
      </c>
      <c r="K2780" s="1" t="str">
        <f t="shared" si="276"/>
        <v>Till</v>
      </c>
      <c r="L2780" s="1" t="str">
        <f t="shared" si="275"/>
        <v>Grain Mount: 0.25 – 0.50 mm (carbon coated)</v>
      </c>
      <c r="M2780">
        <v>1</v>
      </c>
      <c r="N2780">
        <v>3.0000000000000001E-3</v>
      </c>
      <c r="O2780">
        <v>97.602000000000004</v>
      </c>
      <c r="P2780">
        <v>2.1999999999999999E-2</v>
      </c>
      <c r="R2780">
        <v>1.0999999999999999E-2</v>
      </c>
      <c r="T2780">
        <v>0.01</v>
      </c>
      <c r="U2780">
        <v>1E-3</v>
      </c>
      <c r="V2780">
        <v>1E-3</v>
      </c>
      <c r="AB2780">
        <v>0.17699999999999999</v>
      </c>
      <c r="AC2780">
        <v>0.90100000000000002</v>
      </c>
      <c r="AD2780">
        <v>1E-3</v>
      </c>
      <c r="AE2780">
        <v>2.7E-2</v>
      </c>
      <c r="AF2780">
        <v>0.93</v>
      </c>
      <c r="AG2780">
        <v>1.6E-2</v>
      </c>
      <c r="AH2780">
        <v>3.9E-2</v>
      </c>
    </row>
    <row r="2781" spans="1:42" x14ac:dyDescent="0.3">
      <c r="A2781" t="s">
        <v>10695</v>
      </c>
      <c r="B2781" t="s">
        <v>10696</v>
      </c>
      <c r="C2781" t="s">
        <v>10697</v>
      </c>
      <c r="D2781" s="1" t="str">
        <f t="shared" si="271"/>
        <v>21:1191</v>
      </c>
      <c r="E2781" s="1" t="str">
        <f t="shared" si="274"/>
        <v>21:0387</v>
      </c>
      <c r="F2781" t="s">
        <v>10698</v>
      </c>
      <c r="G2781" t="s">
        <v>10699</v>
      </c>
      <c r="I2781">
        <v>66.044898900000007</v>
      </c>
      <c r="J2781">
        <v>-91.359904999999998</v>
      </c>
      <c r="K2781" s="1" t="str">
        <f>HYPERLINK("http://geochem.nrcan.gc.ca/cdogs/content/kwd/kwd020101_e.htm", "Diamicton")</f>
        <v>Diamicton</v>
      </c>
      <c r="L2781" s="1" t="str">
        <f t="shared" si="275"/>
        <v>Grain Mount: 0.25 – 0.50 mm (carbon coated)</v>
      </c>
      <c r="M2781">
        <v>1</v>
      </c>
      <c r="N2781">
        <v>8.9999999999999993E-3</v>
      </c>
      <c r="O2781">
        <v>98.480999999999995</v>
      </c>
      <c r="P2781">
        <v>1.7000000000000001E-2</v>
      </c>
      <c r="R2781">
        <v>0.121</v>
      </c>
      <c r="T2781">
        <v>1E-3</v>
      </c>
      <c r="U2781">
        <v>1E-3</v>
      </c>
      <c r="V2781">
        <v>1E-3</v>
      </c>
      <c r="AB2781">
        <v>7.1999999999999995E-2</v>
      </c>
      <c r="AC2781">
        <v>0.54400000000000004</v>
      </c>
      <c r="AD2781">
        <v>3.0000000000000001E-3</v>
      </c>
      <c r="AE2781">
        <v>8.0000000000000002E-3</v>
      </c>
      <c r="AF2781">
        <v>0.76400000000000001</v>
      </c>
      <c r="AG2781">
        <v>6.4000000000000001E-2</v>
      </c>
      <c r="AH2781">
        <v>2.1000000000000001E-2</v>
      </c>
    </row>
    <row r="2782" spans="1:42" x14ac:dyDescent="0.3">
      <c r="A2782" t="s">
        <v>10700</v>
      </c>
      <c r="B2782" t="s">
        <v>10701</v>
      </c>
      <c r="C2782" t="s">
        <v>10702</v>
      </c>
      <c r="D2782" s="1" t="str">
        <f t="shared" si="271"/>
        <v>21:1191</v>
      </c>
      <c r="E2782" s="1" t="str">
        <f t="shared" si="274"/>
        <v>21:0387</v>
      </c>
      <c r="F2782" t="s">
        <v>9044</v>
      </c>
      <c r="G2782" t="s">
        <v>10703</v>
      </c>
      <c r="I2782">
        <v>66.132195999999993</v>
      </c>
      <c r="J2782">
        <v>-91.167316799999995</v>
      </c>
      <c r="K2782" s="1" t="str">
        <f t="shared" ref="K2782:K2801" si="277">HYPERLINK("http://geochem.nrcan.gc.ca/cdogs/content/kwd/kwd020044_e.htm", "Till")</f>
        <v>Till</v>
      </c>
      <c r="L2782" s="1" t="str">
        <f t="shared" si="275"/>
        <v>Grain Mount: 0.25 – 0.50 mm (carbon coated)</v>
      </c>
      <c r="M2782">
        <v>1</v>
      </c>
      <c r="N2782">
        <v>8.9999999999999993E-3</v>
      </c>
      <c r="O2782">
        <v>98.013999999999996</v>
      </c>
      <c r="P2782">
        <v>2.4E-2</v>
      </c>
      <c r="R2782">
        <v>0.34100000000000003</v>
      </c>
      <c r="T2782">
        <v>1E-3</v>
      </c>
      <c r="U2782">
        <v>5.0000000000000001E-3</v>
      </c>
      <c r="V2782">
        <v>4.0000000000000001E-3</v>
      </c>
      <c r="AB2782">
        <v>0.109</v>
      </c>
      <c r="AC2782">
        <v>0.74</v>
      </c>
      <c r="AD2782">
        <v>1E-3</v>
      </c>
      <c r="AE2782">
        <v>1.0999999999999999E-2</v>
      </c>
      <c r="AF2782">
        <v>0.17399999999999999</v>
      </c>
      <c r="AG2782">
        <v>1E-3</v>
      </c>
      <c r="AH2782">
        <v>0.45300000000000001</v>
      </c>
    </row>
    <row r="2783" spans="1:42" x14ac:dyDescent="0.3">
      <c r="A2783" t="s">
        <v>10704</v>
      </c>
      <c r="B2783" t="s">
        <v>10705</v>
      </c>
      <c r="C2783" t="s">
        <v>10706</v>
      </c>
      <c r="D2783" s="1" t="str">
        <f t="shared" si="271"/>
        <v>21:1191</v>
      </c>
      <c r="E2783" s="1" t="str">
        <f t="shared" si="274"/>
        <v>21:0387</v>
      </c>
      <c r="F2783" t="s">
        <v>2260</v>
      </c>
      <c r="G2783" t="s">
        <v>10707</v>
      </c>
      <c r="I2783">
        <v>66.299490399999996</v>
      </c>
      <c r="J2783">
        <v>-91.2895094</v>
      </c>
      <c r="K2783" s="1" t="str">
        <f t="shared" si="277"/>
        <v>Till</v>
      </c>
      <c r="L2783" s="1" t="str">
        <f t="shared" si="275"/>
        <v>Grain Mount: 0.25 – 0.50 mm (carbon coated)</v>
      </c>
      <c r="M2783">
        <v>1</v>
      </c>
      <c r="N2783">
        <v>8.9999999999999993E-3</v>
      </c>
      <c r="O2783">
        <v>94.352999999999994</v>
      </c>
      <c r="P2783">
        <v>0.02</v>
      </c>
      <c r="R2783">
        <v>2.5999999999999999E-2</v>
      </c>
      <c r="T2783">
        <v>1E-3</v>
      </c>
      <c r="U2783">
        <v>1E-3</v>
      </c>
      <c r="V2783">
        <v>1E-3</v>
      </c>
      <c r="AB2783">
        <v>0.16200000000000001</v>
      </c>
      <c r="AC2783">
        <v>2.024</v>
      </c>
      <c r="AD2783">
        <v>1E-3</v>
      </c>
      <c r="AE2783">
        <v>0.127</v>
      </c>
      <c r="AF2783">
        <v>2.613</v>
      </c>
      <c r="AG2783">
        <v>0.40600000000000003</v>
      </c>
      <c r="AH2783">
        <v>0.14199999999999999</v>
      </c>
    </row>
    <row r="2784" spans="1:42" x14ac:dyDescent="0.3">
      <c r="A2784" t="s">
        <v>10708</v>
      </c>
      <c r="B2784" t="s">
        <v>10709</v>
      </c>
      <c r="C2784" t="s">
        <v>10710</v>
      </c>
      <c r="D2784" s="1" t="str">
        <f t="shared" si="271"/>
        <v>21:1191</v>
      </c>
      <c r="E2784" s="1" t="str">
        <f t="shared" si="274"/>
        <v>21:0387</v>
      </c>
      <c r="F2784" t="s">
        <v>10711</v>
      </c>
      <c r="G2784" t="s">
        <v>10712</v>
      </c>
      <c r="I2784">
        <v>66.285990900000002</v>
      </c>
      <c r="J2784">
        <v>-91.149118099999995</v>
      </c>
      <c r="K2784" s="1" t="str">
        <f t="shared" si="277"/>
        <v>Till</v>
      </c>
      <c r="L2784" s="1" t="str">
        <f t="shared" si="275"/>
        <v>Grain Mount: 0.25 – 0.50 mm (carbon coated)</v>
      </c>
      <c r="M2784">
        <v>1</v>
      </c>
      <c r="N2784">
        <v>6.0000000000000001E-3</v>
      </c>
      <c r="O2784">
        <v>99.227000000000004</v>
      </c>
      <c r="P2784">
        <v>1E-3</v>
      </c>
      <c r="R2784">
        <v>0.26400000000000001</v>
      </c>
      <c r="T2784">
        <v>1E-3</v>
      </c>
      <c r="U2784">
        <v>1E-3</v>
      </c>
      <c r="V2784">
        <v>1E-3</v>
      </c>
      <c r="AB2784">
        <v>0.16</v>
      </c>
      <c r="AC2784">
        <v>0.20300000000000001</v>
      </c>
      <c r="AD2784">
        <v>1E-3</v>
      </c>
      <c r="AE2784">
        <v>1E-3</v>
      </c>
      <c r="AF2784">
        <v>9.7000000000000003E-2</v>
      </c>
      <c r="AG2784">
        <v>5.0999999999999997E-2</v>
      </c>
      <c r="AH2784">
        <v>1.4E-2</v>
      </c>
    </row>
    <row r="2785" spans="1:34" x14ac:dyDescent="0.3">
      <c r="A2785" t="s">
        <v>10713</v>
      </c>
      <c r="B2785" t="s">
        <v>10714</v>
      </c>
      <c r="C2785" t="s">
        <v>10715</v>
      </c>
      <c r="D2785" s="1" t="str">
        <f t="shared" si="271"/>
        <v>21:1191</v>
      </c>
      <c r="E2785" s="1" t="str">
        <f t="shared" si="274"/>
        <v>21:0387</v>
      </c>
      <c r="F2785" t="s">
        <v>10716</v>
      </c>
      <c r="G2785" t="s">
        <v>10717</v>
      </c>
      <c r="I2785">
        <v>66.447585500000002</v>
      </c>
      <c r="J2785">
        <v>-91.517595200000002</v>
      </c>
      <c r="K2785" s="1" t="str">
        <f t="shared" si="277"/>
        <v>Till</v>
      </c>
      <c r="L2785" s="1" t="str">
        <f t="shared" si="275"/>
        <v>Grain Mount: 0.25 – 0.50 mm (carbon coated)</v>
      </c>
      <c r="M2785">
        <v>1</v>
      </c>
      <c r="N2785">
        <v>0.01</v>
      </c>
      <c r="O2785">
        <v>98.394000000000005</v>
      </c>
      <c r="P2785">
        <v>6.0000000000000001E-3</v>
      </c>
      <c r="R2785">
        <v>8.9999999999999993E-3</v>
      </c>
      <c r="T2785">
        <v>1E-3</v>
      </c>
      <c r="U2785">
        <v>2E-3</v>
      </c>
      <c r="V2785">
        <v>1E-3</v>
      </c>
      <c r="AB2785">
        <v>0.17599999999999999</v>
      </c>
      <c r="AC2785">
        <v>0.67100000000000004</v>
      </c>
      <c r="AD2785">
        <v>1E-3</v>
      </c>
      <c r="AE2785">
        <v>6.8000000000000005E-2</v>
      </c>
      <c r="AF2785">
        <v>0.49299999999999999</v>
      </c>
      <c r="AG2785">
        <v>4.2000000000000003E-2</v>
      </c>
      <c r="AH2785">
        <v>3.2000000000000001E-2</v>
      </c>
    </row>
    <row r="2786" spans="1:34" x14ac:dyDescent="0.3">
      <c r="A2786" t="s">
        <v>10718</v>
      </c>
      <c r="B2786" t="s">
        <v>10719</v>
      </c>
      <c r="C2786" t="s">
        <v>10720</v>
      </c>
      <c r="D2786" s="1" t="str">
        <f t="shared" si="271"/>
        <v>21:1191</v>
      </c>
      <c r="E2786" s="1" t="str">
        <f t="shared" si="274"/>
        <v>21:0387</v>
      </c>
      <c r="F2786" t="s">
        <v>2275</v>
      </c>
      <c r="G2786" t="s">
        <v>10721</v>
      </c>
      <c r="I2786">
        <v>66.397187200000005</v>
      </c>
      <c r="J2786">
        <v>-90.830737900000003</v>
      </c>
      <c r="K2786" s="1" t="str">
        <f t="shared" si="277"/>
        <v>Till</v>
      </c>
      <c r="L2786" s="1" t="str">
        <f t="shared" si="275"/>
        <v>Grain Mount: 0.25 – 0.50 mm (carbon coated)</v>
      </c>
      <c r="M2786">
        <v>1</v>
      </c>
      <c r="N2786">
        <v>0.01</v>
      </c>
      <c r="O2786">
        <v>97.772000000000006</v>
      </c>
      <c r="P2786">
        <v>6.4000000000000001E-2</v>
      </c>
      <c r="R2786">
        <v>0.218</v>
      </c>
      <c r="T2786">
        <v>1E-3</v>
      </c>
      <c r="U2786">
        <v>3.0000000000000001E-3</v>
      </c>
      <c r="V2786">
        <v>6.0000000000000001E-3</v>
      </c>
      <c r="AB2786">
        <v>5.0999999999999997E-2</v>
      </c>
      <c r="AC2786">
        <v>0.89100000000000001</v>
      </c>
      <c r="AD2786">
        <v>1E-3</v>
      </c>
      <c r="AE2786">
        <v>4.0000000000000001E-3</v>
      </c>
      <c r="AF2786">
        <v>0.17599999999999999</v>
      </c>
      <c r="AG2786">
        <v>7.3999999999999996E-2</v>
      </c>
      <c r="AH2786">
        <v>0.73</v>
      </c>
    </row>
    <row r="2787" spans="1:34" x14ac:dyDescent="0.3">
      <c r="A2787" t="s">
        <v>10722</v>
      </c>
      <c r="B2787" t="s">
        <v>10723</v>
      </c>
      <c r="C2787" t="s">
        <v>10724</v>
      </c>
      <c r="D2787" s="1" t="str">
        <f t="shared" si="271"/>
        <v>21:1191</v>
      </c>
      <c r="E2787" s="1" t="str">
        <f t="shared" si="274"/>
        <v>21:0387</v>
      </c>
      <c r="F2787" t="s">
        <v>3661</v>
      </c>
      <c r="G2787" t="s">
        <v>10725</v>
      </c>
      <c r="I2787">
        <v>66.2423924</v>
      </c>
      <c r="J2787">
        <v>-90.874634999999998</v>
      </c>
      <c r="K2787" s="1" t="str">
        <f t="shared" si="277"/>
        <v>Till</v>
      </c>
      <c r="L2787" s="1" t="str">
        <f t="shared" si="275"/>
        <v>Grain Mount: 0.25 – 0.50 mm (carbon coated)</v>
      </c>
      <c r="M2787">
        <v>1</v>
      </c>
      <c r="N2787">
        <v>1E-3</v>
      </c>
      <c r="O2787">
        <v>96.438000000000002</v>
      </c>
      <c r="P2787">
        <v>1.4999999999999999E-2</v>
      </c>
      <c r="R2787">
        <v>0.255</v>
      </c>
      <c r="T2787">
        <v>1E-3</v>
      </c>
      <c r="U2787">
        <v>1E-3</v>
      </c>
      <c r="V2787">
        <v>1E-3</v>
      </c>
      <c r="AB2787">
        <v>0.29899999999999999</v>
      </c>
      <c r="AC2787">
        <v>1.0840000000000001</v>
      </c>
      <c r="AD2787">
        <v>1E-3</v>
      </c>
      <c r="AE2787">
        <v>2.3E-2</v>
      </c>
      <c r="AF2787">
        <v>7.0999999999999994E-2</v>
      </c>
      <c r="AG2787">
        <v>4.5999999999999999E-2</v>
      </c>
      <c r="AH2787">
        <v>1.7649999999999999</v>
      </c>
    </row>
    <row r="2788" spans="1:34" x14ac:dyDescent="0.3">
      <c r="A2788" t="s">
        <v>10726</v>
      </c>
      <c r="B2788" t="s">
        <v>10727</v>
      </c>
      <c r="C2788" t="s">
        <v>10728</v>
      </c>
      <c r="D2788" s="1" t="str">
        <f t="shared" si="271"/>
        <v>21:1191</v>
      </c>
      <c r="E2788" s="1" t="str">
        <f t="shared" si="274"/>
        <v>21:0387</v>
      </c>
      <c r="F2788" t="s">
        <v>9192</v>
      </c>
      <c r="G2788" t="s">
        <v>10729</v>
      </c>
      <c r="I2788">
        <v>66.453885400000004</v>
      </c>
      <c r="J2788">
        <v>-90.670147999999998</v>
      </c>
      <c r="K2788" s="1" t="str">
        <f t="shared" si="277"/>
        <v>Till</v>
      </c>
      <c r="L2788" s="1" t="str">
        <f t="shared" si="275"/>
        <v>Grain Mount: 0.25 – 0.50 mm (carbon coated)</v>
      </c>
      <c r="M2788">
        <v>1</v>
      </c>
      <c r="N2788">
        <v>5.0000000000000001E-3</v>
      </c>
      <c r="O2788">
        <v>99.400999999999996</v>
      </c>
      <c r="P2788">
        <v>1.7000000000000001E-2</v>
      </c>
      <c r="R2788">
        <v>2.8000000000000001E-2</v>
      </c>
      <c r="T2788">
        <v>1E-3</v>
      </c>
      <c r="U2788">
        <v>2E-3</v>
      </c>
      <c r="V2788">
        <v>1E-3</v>
      </c>
      <c r="AB2788">
        <v>0.107</v>
      </c>
      <c r="AC2788">
        <v>0.47699999999999998</v>
      </c>
      <c r="AD2788">
        <v>1E-3</v>
      </c>
      <c r="AE2788">
        <v>3.0000000000000001E-3</v>
      </c>
      <c r="AF2788">
        <v>5.3999999999999999E-2</v>
      </c>
      <c r="AG2788">
        <v>1.9E-2</v>
      </c>
      <c r="AH2788">
        <v>1E-3</v>
      </c>
    </row>
    <row r="2789" spans="1:34" x14ac:dyDescent="0.3">
      <c r="A2789" t="s">
        <v>10730</v>
      </c>
      <c r="B2789" t="s">
        <v>10731</v>
      </c>
      <c r="C2789" t="s">
        <v>10732</v>
      </c>
      <c r="D2789" s="1" t="str">
        <f t="shared" si="271"/>
        <v>21:1191</v>
      </c>
      <c r="E2789" s="1" t="str">
        <f t="shared" si="274"/>
        <v>21:0387</v>
      </c>
      <c r="F2789" t="s">
        <v>9197</v>
      </c>
      <c r="G2789" t="s">
        <v>10733</v>
      </c>
      <c r="I2789">
        <v>66.492784099999994</v>
      </c>
      <c r="J2789">
        <v>-90.525757100000007</v>
      </c>
      <c r="K2789" s="1" t="str">
        <f t="shared" si="277"/>
        <v>Till</v>
      </c>
      <c r="L2789" s="1" t="str">
        <f t="shared" si="275"/>
        <v>Grain Mount: 0.25 – 0.50 mm (carbon coated)</v>
      </c>
      <c r="M2789">
        <v>1</v>
      </c>
      <c r="N2789">
        <v>0.01</v>
      </c>
      <c r="O2789">
        <v>98.373999999999995</v>
      </c>
      <c r="P2789">
        <v>4.2000000000000003E-2</v>
      </c>
      <c r="R2789">
        <v>0.56899999999999995</v>
      </c>
      <c r="T2789">
        <v>1E-3</v>
      </c>
      <c r="U2789">
        <v>1E-3</v>
      </c>
      <c r="V2789">
        <v>1E-3</v>
      </c>
      <c r="AB2789">
        <v>0.25</v>
      </c>
      <c r="AC2789">
        <v>0.20799999999999999</v>
      </c>
      <c r="AD2789">
        <v>1E-3</v>
      </c>
      <c r="AE2789">
        <v>8.9999999999999993E-3</v>
      </c>
      <c r="AF2789">
        <v>0.56599999999999995</v>
      </c>
      <c r="AG2789">
        <v>5.6000000000000001E-2</v>
      </c>
      <c r="AH2789">
        <v>5.2999999999999999E-2</v>
      </c>
    </row>
    <row r="2790" spans="1:34" x14ac:dyDescent="0.3">
      <c r="A2790" t="s">
        <v>10734</v>
      </c>
      <c r="B2790" t="s">
        <v>10735</v>
      </c>
      <c r="C2790" t="s">
        <v>10736</v>
      </c>
      <c r="D2790" s="1" t="str">
        <f t="shared" si="271"/>
        <v>21:1191</v>
      </c>
      <c r="E2790" s="1" t="str">
        <f t="shared" si="274"/>
        <v>21:0387</v>
      </c>
      <c r="F2790" t="s">
        <v>2342</v>
      </c>
      <c r="G2790" t="s">
        <v>10737</v>
      </c>
      <c r="I2790">
        <v>66.317290299999996</v>
      </c>
      <c r="J2790">
        <v>-89.9016953</v>
      </c>
      <c r="K2790" s="1" t="str">
        <f t="shared" si="277"/>
        <v>Till</v>
      </c>
      <c r="L2790" s="1" t="str">
        <f t="shared" si="275"/>
        <v>Grain Mount: 0.25 – 0.50 mm (carbon coated)</v>
      </c>
      <c r="M2790">
        <v>1</v>
      </c>
      <c r="N2790">
        <v>8.9999999999999993E-3</v>
      </c>
      <c r="O2790">
        <v>97.953000000000003</v>
      </c>
      <c r="P2790">
        <v>7.2999999999999995E-2</v>
      </c>
      <c r="R2790">
        <v>6.0000000000000001E-3</v>
      </c>
      <c r="T2790">
        <v>0.01</v>
      </c>
      <c r="U2790">
        <v>1E-3</v>
      </c>
      <c r="V2790">
        <v>1E-3</v>
      </c>
      <c r="AB2790">
        <v>0.13100000000000001</v>
      </c>
      <c r="AC2790">
        <v>1.044</v>
      </c>
      <c r="AD2790">
        <v>1E-3</v>
      </c>
      <c r="AE2790">
        <v>0.04</v>
      </c>
      <c r="AF2790">
        <v>0.39400000000000002</v>
      </c>
      <c r="AG2790">
        <v>3.6999999999999998E-2</v>
      </c>
      <c r="AH2790">
        <v>0.441</v>
      </c>
    </row>
    <row r="2791" spans="1:34" x14ac:dyDescent="0.3">
      <c r="A2791" t="s">
        <v>10738</v>
      </c>
      <c r="B2791" t="s">
        <v>10739</v>
      </c>
      <c r="C2791" t="s">
        <v>10740</v>
      </c>
      <c r="D2791" s="1" t="str">
        <f t="shared" si="271"/>
        <v>21:1191</v>
      </c>
      <c r="E2791" s="1" t="str">
        <f t="shared" si="274"/>
        <v>21:0387</v>
      </c>
      <c r="F2791" t="s">
        <v>2390</v>
      </c>
      <c r="G2791" t="s">
        <v>10741</v>
      </c>
      <c r="I2791">
        <v>66.417786699999994</v>
      </c>
      <c r="J2791">
        <v>-90.467960500000004</v>
      </c>
      <c r="K2791" s="1" t="str">
        <f t="shared" si="277"/>
        <v>Till</v>
      </c>
      <c r="L2791" s="1" t="str">
        <f t="shared" si="275"/>
        <v>Grain Mount: 0.25 – 0.50 mm (carbon coated)</v>
      </c>
      <c r="M2791">
        <v>1</v>
      </c>
      <c r="N2791">
        <v>1.4E-2</v>
      </c>
      <c r="O2791">
        <v>97.316000000000003</v>
      </c>
      <c r="P2791">
        <v>1E-3</v>
      </c>
      <c r="R2791">
        <v>0.55100000000000005</v>
      </c>
      <c r="T2791">
        <v>6.0000000000000001E-3</v>
      </c>
      <c r="U2791">
        <v>4.0000000000000001E-3</v>
      </c>
      <c r="V2791">
        <v>1.4E-2</v>
      </c>
      <c r="AB2791">
        <v>0.159</v>
      </c>
      <c r="AC2791">
        <v>0.69199999999999995</v>
      </c>
      <c r="AD2791">
        <v>1E-3</v>
      </c>
      <c r="AE2791">
        <v>1E-3</v>
      </c>
      <c r="AF2791">
        <v>0.69199999999999995</v>
      </c>
      <c r="AG2791">
        <v>1.7999999999999999E-2</v>
      </c>
      <c r="AH2791">
        <v>0.53400000000000003</v>
      </c>
    </row>
    <row r="2792" spans="1:34" x14ac:dyDescent="0.3">
      <c r="A2792" t="s">
        <v>10742</v>
      </c>
      <c r="B2792" t="s">
        <v>10743</v>
      </c>
      <c r="C2792" t="s">
        <v>10744</v>
      </c>
      <c r="D2792" s="1" t="str">
        <f t="shared" si="271"/>
        <v>21:1191</v>
      </c>
      <c r="E2792" s="1" t="str">
        <f t="shared" si="274"/>
        <v>21:0387</v>
      </c>
      <c r="F2792" t="s">
        <v>2405</v>
      </c>
      <c r="G2792" t="s">
        <v>10745</v>
      </c>
      <c r="I2792">
        <v>66.064820299999994</v>
      </c>
      <c r="J2792">
        <v>-88.175700000000006</v>
      </c>
      <c r="K2792" s="1" t="str">
        <f t="shared" si="277"/>
        <v>Till</v>
      </c>
      <c r="L2792" s="1" t="str">
        <f t="shared" si="275"/>
        <v>Grain Mount: 0.25 – 0.50 mm (carbon coated)</v>
      </c>
      <c r="M2792">
        <v>1</v>
      </c>
      <c r="N2792">
        <v>1E-3</v>
      </c>
      <c r="O2792">
        <v>99.489000000000004</v>
      </c>
      <c r="P2792">
        <v>1E-3</v>
      </c>
      <c r="R2792">
        <v>0.504</v>
      </c>
      <c r="T2792">
        <v>1E-3</v>
      </c>
      <c r="U2792">
        <v>1E-3</v>
      </c>
      <c r="V2792">
        <v>8.9999999999999993E-3</v>
      </c>
      <c r="AB2792">
        <v>0.125</v>
      </c>
      <c r="AC2792">
        <v>0.13500000000000001</v>
      </c>
      <c r="AD2792">
        <v>2E-3</v>
      </c>
      <c r="AE2792">
        <v>1E-3</v>
      </c>
      <c r="AF2792">
        <v>0.01</v>
      </c>
      <c r="AG2792">
        <v>1E-3</v>
      </c>
      <c r="AH2792">
        <v>1E-3</v>
      </c>
    </row>
    <row r="2793" spans="1:34" x14ac:dyDescent="0.3">
      <c r="A2793" t="s">
        <v>10746</v>
      </c>
      <c r="B2793" t="s">
        <v>10747</v>
      </c>
      <c r="C2793" t="s">
        <v>10748</v>
      </c>
      <c r="D2793" s="1" t="str">
        <f t="shared" si="271"/>
        <v>21:1191</v>
      </c>
      <c r="E2793" s="1" t="str">
        <f t="shared" si="274"/>
        <v>21:0387</v>
      </c>
      <c r="F2793" t="s">
        <v>10749</v>
      </c>
      <c r="G2793" t="s">
        <v>10750</v>
      </c>
      <c r="I2793">
        <v>66.672858700000006</v>
      </c>
      <c r="J2793">
        <v>-89.399638199999998</v>
      </c>
      <c r="K2793" s="1" t="str">
        <f t="shared" si="277"/>
        <v>Till</v>
      </c>
      <c r="L2793" s="1" t="str">
        <f t="shared" si="275"/>
        <v>Grain Mount: 0.25 – 0.50 mm (carbon coated)</v>
      </c>
      <c r="M2793">
        <v>1</v>
      </c>
      <c r="N2793">
        <v>8.0000000000000002E-3</v>
      </c>
      <c r="O2793">
        <v>97.343999999999994</v>
      </c>
      <c r="P2793">
        <v>2.8000000000000001E-2</v>
      </c>
      <c r="R2793">
        <v>3.5000000000000003E-2</v>
      </c>
      <c r="T2793">
        <v>1E-3</v>
      </c>
      <c r="U2793">
        <v>1E-3</v>
      </c>
      <c r="V2793">
        <v>1E-3</v>
      </c>
      <c r="AB2793">
        <v>0.21299999999999999</v>
      </c>
      <c r="AC2793">
        <v>0.98099999999999998</v>
      </c>
      <c r="AD2793">
        <v>1E-3</v>
      </c>
      <c r="AE2793">
        <v>4.2000000000000003E-2</v>
      </c>
      <c r="AF2793">
        <v>1.069</v>
      </c>
      <c r="AG2793">
        <v>6.9000000000000006E-2</v>
      </c>
      <c r="AH2793">
        <v>0.105</v>
      </c>
    </row>
    <row r="2794" spans="1:34" x14ac:dyDescent="0.3">
      <c r="A2794" t="s">
        <v>10751</v>
      </c>
      <c r="B2794" t="s">
        <v>10752</v>
      </c>
      <c r="C2794" t="s">
        <v>10753</v>
      </c>
      <c r="D2794" s="1" t="str">
        <f t="shared" si="271"/>
        <v>21:1191</v>
      </c>
      <c r="E2794" s="1" t="str">
        <f t="shared" si="274"/>
        <v>21:0387</v>
      </c>
      <c r="F2794" t="s">
        <v>2582</v>
      </c>
      <c r="G2794" t="s">
        <v>10754</v>
      </c>
      <c r="I2794">
        <v>66.961278899999996</v>
      </c>
      <c r="J2794">
        <v>-89.323634499999997</v>
      </c>
      <c r="K2794" s="1" t="str">
        <f t="shared" si="277"/>
        <v>Till</v>
      </c>
      <c r="L2794" s="1" t="str">
        <f t="shared" si="275"/>
        <v>Grain Mount: 0.25 – 0.50 mm (carbon coated)</v>
      </c>
      <c r="M2794">
        <v>1</v>
      </c>
      <c r="N2794">
        <v>2E-3</v>
      </c>
      <c r="O2794">
        <v>97.073999999999998</v>
      </c>
      <c r="P2794">
        <v>1.4E-2</v>
      </c>
      <c r="R2794">
        <v>1.075</v>
      </c>
      <c r="T2794">
        <v>1E-3</v>
      </c>
      <c r="U2794">
        <v>0.01</v>
      </c>
      <c r="V2794">
        <v>1E-3</v>
      </c>
      <c r="AB2794">
        <v>0.14099999999999999</v>
      </c>
      <c r="AC2794">
        <v>0.49299999999999999</v>
      </c>
      <c r="AD2794">
        <v>1E-3</v>
      </c>
      <c r="AE2794">
        <v>6.0000000000000001E-3</v>
      </c>
      <c r="AF2794">
        <v>0.58899999999999997</v>
      </c>
      <c r="AG2794">
        <v>1.0999999999999999E-2</v>
      </c>
      <c r="AH2794">
        <v>0.46600000000000003</v>
      </c>
    </row>
    <row r="2795" spans="1:34" x14ac:dyDescent="0.3">
      <c r="A2795" t="s">
        <v>10755</v>
      </c>
      <c r="B2795" t="s">
        <v>10756</v>
      </c>
      <c r="C2795" t="s">
        <v>10757</v>
      </c>
      <c r="D2795" s="1" t="str">
        <f t="shared" si="271"/>
        <v>21:1191</v>
      </c>
      <c r="E2795" s="1" t="str">
        <f t="shared" si="274"/>
        <v>21:0387</v>
      </c>
      <c r="F2795" t="s">
        <v>9502</v>
      </c>
      <c r="G2795" t="s">
        <v>10758</v>
      </c>
      <c r="I2795">
        <v>66.840953099999993</v>
      </c>
      <c r="J2795">
        <v>-89.229739800000004</v>
      </c>
      <c r="K2795" s="1" t="str">
        <f t="shared" si="277"/>
        <v>Till</v>
      </c>
      <c r="L2795" s="1" t="str">
        <f t="shared" si="275"/>
        <v>Grain Mount: 0.25 – 0.50 mm (carbon coated)</v>
      </c>
      <c r="M2795">
        <v>1</v>
      </c>
      <c r="N2795">
        <v>6.0000000000000001E-3</v>
      </c>
      <c r="O2795">
        <v>95.876999999999995</v>
      </c>
      <c r="P2795">
        <v>1E-3</v>
      </c>
      <c r="R2795">
        <v>5.2999999999999999E-2</v>
      </c>
      <c r="T2795">
        <v>1E-3</v>
      </c>
      <c r="U2795">
        <v>1E-3</v>
      </c>
      <c r="V2795">
        <v>1E-3</v>
      </c>
      <c r="AB2795">
        <v>0.115</v>
      </c>
      <c r="AC2795">
        <v>1.544</v>
      </c>
      <c r="AD2795">
        <v>1E-3</v>
      </c>
      <c r="AE2795">
        <v>6.2E-2</v>
      </c>
      <c r="AF2795">
        <v>1.54</v>
      </c>
      <c r="AG2795">
        <v>5.1999999999999998E-2</v>
      </c>
      <c r="AH2795">
        <v>0.56899999999999995</v>
      </c>
    </row>
    <row r="2796" spans="1:34" x14ac:dyDescent="0.3">
      <c r="A2796" t="s">
        <v>10759</v>
      </c>
      <c r="B2796" t="s">
        <v>10760</v>
      </c>
      <c r="C2796" t="s">
        <v>10761</v>
      </c>
      <c r="D2796" s="1" t="str">
        <f t="shared" si="271"/>
        <v>21:1191</v>
      </c>
      <c r="E2796" s="1" t="str">
        <f t="shared" si="274"/>
        <v>21:0387</v>
      </c>
      <c r="F2796" t="s">
        <v>9502</v>
      </c>
      <c r="G2796" t="s">
        <v>10762</v>
      </c>
      <c r="I2796">
        <v>66.840953099999993</v>
      </c>
      <c r="J2796">
        <v>-89.229739800000004</v>
      </c>
      <c r="K2796" s="1" t="str">
        <f t="shared" si="277"/>
        <v>Till</v>
      </c>
      <c r="L2796" s="1" t="str">
        <f t="shared" si="275"/>
        <v>Grain Mount: 0.25 – 0.50 mm (carbon coated)</v>
      </c>
      <c r="M2796">
        <v>1</v>
      </c>
      <c r="N2796">
        <v>3.0000000000000001E-3</v>
      </c>
      <c r="O2796">
        <v>99.007000000000005</v>
      </c>
      <c r="P2796">
        <v>2.8000000000000001E-2</v>
      </c>
      <c r="R2796">
        <v>6.6000000000000003E-2</v>
      </c>
      <c r="T2796">
        <v>1E-3</v>
      </c>
      <c r="U2796">
        <v>1E-3</v>
      </c>
      <c r="V2796">
        <v>1E-3</v>
      </c>
      <c r="AB2796">
        <v>0.10199999999999999</v>
      </c>
      <c r="AC2796">
        <v>0.70799999999999996</v>
      </c>
      <c r="AD2796">
        <v>1E-3</v>
      </c>
      <c r="AE2796">
        <v>4.5999999999999999E-2</v>
      </c>
      <c r="AF2796">
        <v>0.27500000000000002</v>
      </c>
      <c r="AG2796">
        <v>1E-3</v>
      </c>
      <c r="AH2796">
        <v>2.9000000000000001E-2</v>
      </c>
    </row>
    <row r="2797" spans="1:34" x14ac:dyDescent="0.3">
      <c r="A2797" t="s">
        <v>10763</v>
      </c>
      <c r="B2797" t="s">
        <v>10764</v>
      </c>
      <c r="C2797" t="s">
        <v>10765</v>
      </c>
      <c r="D2797" s="1" t="str">
        <f t="shared" si="271"/>
        <v>21:1191</v>
      </c>
      <c r="E2797" s="1" t="str">
        <f t="shared" si="274"/>
        <v>21:0387</v>
      </c>
      <c r="F2797" t="s">
        <v>2640</v>
      </c>
      <c r="G2797" t="s">
        <v>10766</v>
      </c>
      <c r="I2797">
        <v>66.744336599999997</v>
      </c>
      <c r="J2797">
        <v>-89.085118300000005</v>
      </c>
      <c r="K2797" s="1" t="str">
        <f t="shared" si="277"/>
        <v>Till</v>
      </c>
      <c r="L2797" s="1" t="str">
        <f t="shared" si="275"/>
        <v>Grain Mount: 0.25 – 0.50 mm (carbon coated)</v>
      </c>
      <c r="M2797">
        <v>1</v>
      </c>
      <c r="N2797">
        <v>6.0000000000000001E-3</v>
      </c>
      <c r="O2797">
        <v>98.111999999999995</v>
      </c>
      <c r="P2797">
        <v>3.2000000000000001E-2</v>
      </c>
      <c r="R2797">
        <v>0.5</v>
      </c>
      <c r="T2797">
        <v>1E-3</v>
      </c>
      <c r="U2797">
        <v>1E-3</v>
      </c>
      <c r="V2797">
        <v>1E-3</v>
      </c>
      <c r="AB2797">
        <v>0.13200000000000001</v>
      </c>
      <c r="AC2797">
        <v>0.38900000000000001</v>
      </c>
      <c r="AD2797">
        <v>1E-3</v>
      </c>
      <c r="AE2797">
        <v>7.0000000000000001E-3</v>
      </c>
      <c r="AF2797">
        <v>0.40400000000000003</v>
      </c>
      <c r="AG2797">
        <v>0.28899999999999998</v>
      </c>
      <c r="AH2797">
        <v>0.371</v>
      </c>
    </row>
    <row r="2798" spans="1:34" x14ac:dyDescent="0.3">
      <c r="A2798" t="s">
        <v>10767</v>
      </c>
      <c r="B2798" t="s">
        <v>10768</v>
      </c>
      <c r="C2798" t="s">
        <v>10769</v>
      </c>
      <c r="D2798" s="1" t="str">
        <f t="shared" si="271"/>
        <v>21:1191</v>
      </c>
      <c r="E2798" s="1" t="str">
        <f t="shared" si="274"/>
        <v>21:0387</v>
      </c>
      <c r="F2798" t="s">
        <v>2910</v>
      </c>
      <c r="G2798" t="s">
        <v>10770</v>
      </c>
      <c r="I2798">
        <v>66.5556524</v>
      </c>
      <c r="J2798">
        <v>-89.797962699999999</v>
      </c>
      <c r="K2798" s="1" t="str">
        <f t="shared" si="277"/>
        <v>Till</v>
      </c>
      <c r="L2798" s="1" t="str">
        <f t="shared" si="275"/>
        <v>Grain Mount: 0.25 – 0.50 mm (carbon coated)</v>
      </c>
      <c r="M2798">
        <v>1</v>
      </c>
      <c r="N2798">
        <v>8.0000000000000002E-3</v>
      </c>
      <c r="O2798">
        <v>95.867000000000004</v>
      </c>
      <c r="P2798">
        <v>2.7E-2</v>
      </c>
      <c r="R2798">
        <v>1.141</v>
      </c>
      <c r="T2798">
        <v>1E-3</v>
      </c>
      <c r="U2798">
        <v>1E-3</v>
      </c>
      <c r="V2798">
        <v>2E-3</v>
      </c>
      <c r="AB2798">
        <v>0.125</v>
      </c>
      <c r="AC2798">
        <v>0.68</v>
      </c>
      <c r="AD2798">
        <v>1E-3</v>
      </c>
      <c r="AE2798">
        <v>3.0000000000000001E-3</v>
      </c>
      <c r="AF2798">
        <v>1.98</v>
      </c>
      <c r="AG2798">
        <v>0.24099999999999999</v>
      </c>
      <c r="AH2798">
        <v>0.14899999999999999</v>
      </c>
    </row>
    <row r="2799" spans="1:34" x14ac:dyDescent="0.3">
      <c r="A2799" t="s">
        <v>10771</v>
      </c>
      <c r="B2799" t="s">
        <v>10772</v>
      </c>
      <c r="C2799" t="s">
        <v>10773</v>
      </c>
      <c r="D2799" s="1" t="str">
        <f t="shared" si="271"/>
        <v>21:1191</v>
      </c>
      <c r="E2799" s="1" t="str">
        <f t="shared" si="274"/>
        <v>21:0387</v>
      </c>
      <c r="F2799" t="s">
        <v>2923</v>
      </c>
      <c r="G2799" t="s">
        <v>10774</v>
      </c>
      <c r="I2799">
        <v>66.523933600000007</v>
      </c>
      <c r="J2799">
        <v>-89.523229700000002</v>
      </c>
      <c r="K2799" s="1" t="str">
        <f t="shared" si="277"/>
        <v>Till</v>
      </c>
      <c r="L2799" s="1" t="str">
        <f t="shared" si="275"/>
        <v>Grain Mount: 0.25 – 0.50 mm (carbon coated)</v>
      </c>
      <c r="M2799">
        <v>1</v>
      </c>
      <c r="N2799">
        <v>8.0000000000000002E-3</v>
      </c>
      <c r="O2799">
        <v>97.921000000000006</v>
      </c>
      <c r="P2799">
        <v>4.2000000000000003E-2</v>
      </c>
      <c r="R2799">
        <v>4.5999999999999999E-2</v>
      </c>
      <c r="T2799">
        <v>1E-3</v>
      </c>
      <c r="U2799">
        <v>1E-3</v>
      </c>
      <c r="V2799">
        <v>1E-3</v>
      </c>
      <c r="AB2799">
        <v>0.25900000000000001</v>
      </c>
      <c r="AC2799">
        <v>0.81</v>
      </c>
      <c r="AD2799">
        <v>1E-3</v>
      </c>
      <c r="AE2799">
        <v>1.0999999999999999E-2</v>
      </c>
      <c r="AF2799">
        <v>0.751</v>
      </c>
      <c r="AG2799">
        <v>6.0999999999999999E-2</v>
      </c>
      <c r="AH2799">
        <v>8.4000000000000005E-2</v>
      </c>
    </row>
    <row r="2800" spans="1:34" x14ac:dyDescent="0.3">
      <c r="A2800" t="s">
        <v>10775</v>
      </c>
      <c r="B2800" t="s">
        <v>10776</v>
      </c>
      <c r="C2800" t="s">
        <v>10777</v>
      </c>
      <c r="D2800" s="1" t="str">
        <f t="shared" si="271"/>
        <v>21:1191</v>
      </c>
      <c r="E2800" s="1" t="str">
        <f t="shared" si="274"/>
        <v>21:0387</v>
      </c>
      <c r="F2800" t="s">
        <v>3081</v>
      </c>
      <c r="G2800" t="s">
        <v>10778</v>
      </c>
      <c r="I2800">
        <v>65.721301600000004</v>
      </c>
      <c r="J2800">
        <v>-88.227604200000002</v>
      </c>
      <c r="K2800" s="1" t="str">
        <f t="shared" si="277"/>
        <v>Till</v>
      </c>
      <c r="L2800" s="1" t="str">
        <f t="shared" si="275"/>
        <v>Grain Mount: 0.25 – 0.50 mm (carbon coated)</v>
      </c>
      <c r="M2800">
        <v>1</v>
      </c>
      <c r="N2800">
        <v>1.4E-2</v>
      </c>
      <c r="O2800">
        <v>98.358000000000004</v>
      </c>
      <c r="P2800">
        <v>5.7000000000000002E-2</v>
      </c>
      <c r="R2800">
        <v>0.253</v>
      </c>
      <c r="T2800">
        <v>1E-3</v>
      </c>
      <c r="U2800">
        <v>1E-3</v>
      </c>
      <c r="V2800">
        <v>1E-3</v>
      </c>
      <c r="AB2800">
        <v>8.6999999999999994E-2</v>
      </c>
      <c r="AC2800">
        <v>0.63900000000000001</v>
      </c>
      <c r="AD2800">
        <v>1E-3</v>
      </c>
      <c r="AE2800">
        <v>0.02</v>
      </c>
      <c r="AF2800">
        <v>0.105</v>
      </c>
      <c r="AG2800">
        <v>4.1000000000000002E-2</v>
      </c>
      <c r="AH2800">
        <v>0.47099999999999997</v>
      </c>
    </row>
    <row r="2801" spans="1:34" x14ac:dyDescent="0.3">
      <c r="A2801" t="s">
        <v>10779</v>
      </c>
      <c r="B2801" t="s">
        <v>10780</v>
      </c>
      <c r="C2801" t="s">
        <v>10781</v>
      </c>
      <c r="D2801" s="1" t="str">
        <f t="shared" si="271"/>
        <v>21:1191</v>
      </c>
      <c r="E2801" s="1" t="str">
        <f t="shared" si="274"/>
        <v>21:0387</v>
      </c>
      <c r="F2801" t="s">
        <v>3299</v>
      </c>
      <c r="G2801" t="s">
        <v>10782</v>
      </c>
      <c r="I2801">
        <v>66.427807700000002</v>
      </c>
      <c r="J2801">
        <v>-88.630024700000007</v>
      </c>
      <c r="K2801" s="1" t="str">
        <f t="shared" si="277"/>
        <v>Till</v>
      </c>
      <c r="L2801" s="1" t="str">
        <f t="shared" si="275"/>
        <v>Grain Mount: 0.25 – 0.50 mm (carbon coated)</v>
      </c>
      <c r="M2801">
        <v>1</v>
      </c>
      <c r="N2801">
        <v>1.4999999999999999E-2</v>
      </c>
      <c r="O2801">
        <v>98.427999999999997</v>
      </c>
      <c r="P2801">
        <v>0.02</v>
      </c>
      <c r="R2801">
        <v>1.2E-2</v>
      </c>
      <c r="T2801">
        <v>1E-3</v>
      </c>
      <c r="U2801">
        <v>1E-3</v>
      </c>
      <c r="V2801">
        <v>4.0000000000000001E-3</v>
      </c>
      <c r="AB2801">
        <v>6.9000000000000006E-2</v>
      </c>
      <c r="AC2801">
        <v>0.89</v>
      </c>
      <c r="AD2801">
        <v>1E-3</v>
      </c>
      <c r="AE2801">
        <v>4.2999999999999997E-2</v>
      </c>
      <c r="AF2801">
        <v>0.51900000000000002</v>
      </c>
      <c r="AG2801">
        <v>9.5000000000000001E-2</v>
      </c>
      <c r="AH2801">
        <v>0.122</v>
      </c>
    </row>
    <row r="2802" spans="1:34" hidden="1" x14ac:dyDescent="0.3">
      <c r="A2802" t="s">
        <v>10783</v>
      </c>
      <c r="B2802" t="s">
        <v>10783</v>
      </c>
      <c r="C2802" t="s">
        <v>10784</v>
      </c>
      <c r="D2802" s="1" t="str">
        <f t="shared" si="271"/>
        <v>21:1191</v>
      </c>
      <c r="E2802" s="1" t="str">
        <f t="shared" ref="E2802:E2808" si="278">HYPERLINK("http://geochem.nrcan.gc.ca/cdogs/content/svy/svy_e.htm", "")</f>
        <v/>
      </c>
      <c r="H2802" s="1" t="str">
        <f t="shared" ref="H2802:H2808" si="279">HYPERLINK("http://geochem.nrcan.gc.ca/cdogs/content/cr_/cr_00329_e.htm", "329")</f>
        <v>329</v>
      </c>
      <c r="K2802" t="s">
        <v>364</v>
      </c>
      <c r="L2802" t="s">
        <v>365</v>
      </c>
      <c r="M2802">
        <v>3</v>
      </c>
      <c r="N2802">
        <v>1.7999999999999999E-2</v>
      </c>
      <c r="O2802">
        <v>99.686999999999998</v>
      </c>
      <c r="P2802">
        <v>5.0999999999999997E-2</v>
      </c>
      <c r="Q2802">
        <v>1E-3</v>
      </c>
      <c r="R2802">
        <v>2E-3</v>
      </c>
      <c r="T2802">
        <v>1E-3</v>
      </c>
      <c r="U2802">
        <v>1E-3</v>
      </c>
      <c r="V2802">
        <v>1E-3</v>
      </c>
      <c r="AC2802">
        <v>1E-3</v>
      </c>
      <c r="AD2802">
        <v>4.0000000000000001E-3</v>
      </c>
      <c r="AE2802">
        <v>1E-3</v>
      </c>
      <c r="AF2802">
        <v>1E-3</v>
      </c>
      <c r="AG2802">
        <v>1E-3</v>
      </c>
      <c r="AH2802">
        <v>1E-3</v>
      </c>
    </row>
    <row r="2803" spans="1:34" hidden="1" x14ac:dyDescent="0.3">
      <c r="A2803" t="s">
        <v>10785</v>
      </c>
      <c r="B2803" t="s">
        <v>10785</v>
      </c>
      <c r="C2803" t="s">
        <v>10786</v>
      </c>
      <c r="D2803" s="1" t="str">
        <f t="shared" ref="D2803:D2866" si="280">HYPERLINK("http://geochem.nrcan.gc.ca/cdogs/content/bdl/bdl211191_e.htm", "21:1191")</f>
        <v>21:1191</v>
      </c>
      <c r="E2803" s="1" t="str">
        <f t="shared" si="278"/>
        <v/>
      </c>
      <c r="H2803" s="1" t="str">
        <f t="shared" si="279"/>
        <v>329</v>
      </c>
      <c r="K2803" t="s">
        <v>364</v>
      </c>
      <c r="L2803" t="s">
        <v>365</v>
      </c>
      <c r="M2803">
        <v>3</v>
      </c>
      <c r="N2803">
        <v>1.2E-2</v>
      </c>
      <c r="O2803">
        <v>99.724000000000004</v>
      </c>
      <c r="P2803">
        <v>1E-3</v>
      </c>
      <c r="Q2803">
        <v>1E-3</v>
      </c>
      <c r="R2803">
        <v>1E-3</v>
      </c>
      <c r="T2803">
        <v>1E-3</v>
      </c>
      <c r="U2803">
        <v>1E-3</v>
      </c>
      <c r="V2803">
        <v>1.0999999999999999E-2</v>
      </c>
      <c r="AC2803">
        <v>1E-3</v>
      </c>
      <c r="AD2803">
        <v>1E-3</v>
      </c>
      <c r="AE2803">
        <v>1E-3</v>
      </c>
      <c r="AF2803">
        <v>5.0000000000000001E-3</v>
      </c>
      <c r="AG2803">
        <v>1E-3</v>
      </c>
      <c r="AH2803">
        <v>1E-3</v>
      </c>
    </row>
    <row r="2804" spans="1:34" hidden="1" x14ac:dyDescent="0.3">
      <c r="A2804" t="s">
        <v>10787</v>
      </c>
      <c r="B2804" t="s">
        <v>10787</v>
      </c>
      <c r="C2804" t="s">
        <v>10788</v>
      </c>
      <c r="D2804" s="1" t="str">
        <f t="shared" si="280"/>
        <v>21:1191</v>
      </c>
      <c r="E2804" s="1" t="str">
        <f t="shared" si="278"/>
        <v/>
      </c>
      <c r="H2804" s="1" t="str">
        <f t="shared" si="279"/>
        <v>329</v>
      </c>
      <c r="K2804" t="s">
        <v>364</v>
      </c>
      <c r="L2804" t="s">
        <v>365</v>
      </c>
      <c r="M2804">
        <v>3</v>
      </c>
      <c r="N2804">
        <v>1.6E-2</v>
      </c>
      <c r="O2804">
        <v>99.790999999999997</v>
      </c>
      <c r="P2804">
        <v>1E-3</v>
      </c>
      <c r="Q2804">
        <v>1E-3</v>
      </c>
      <c r="R2804">
        <v>3.0000000000000001E-3</v>
      </c>
      <c r="T2804">
        <v>1E-3</v>
      </c>
      <c r="U2804">
        <v>2E-3</v>
      </c>
      <c r="V2804">
        <v>1E-3</v>
      </c>
      <c r="AC2804">
        <v>1E-3</v>
      </c>
      <c r="AD2804">
        <v>2E-3</v>
      </c>
      <c r="AE2804">
        <v>7.0000000000000001E-3</v>
      </c>
      <c r="AF2804">
        <v>1E-3</v>
      </c>
      <c r="AG2804">
        <v>1E-3</v>
      </c>
      <c r="AH2804">
        <v>1E-3</v>
      </c>
    </row>
    <row r="2805" spans="1:34" hidden="1" x14ac:dyDescent="0.3">
      <c r="A2805" t="s">
        <v>10789</v>
      </c>
      <c r="B2805" t="s">
        <v>10789</v>
      </c>
      <c r="C2805" t="s">
        <v>10790</v>
      </c>
      <c r="D2805" s="1" t="str">
        <f t="shared" si="280"/>
        <v>21:1191</v>
      </c>
      <c r="E2805" s="1" t="str">
        <f t="shared" si="278"/>
        <v/>
      </c>
      <c r="H2805" s="1" t="str">
        <f t="shared" si="279"/>
        <v>329</v>
      </c>
      <c r="K2805" t="s">
        <v>364</v>
      </c>
      <c r="L2805" t="s">
        <v>365</v>
      </c>
      <c r="M2805">
        <v>3</v>
      </c>
      <c r="N2805">
        <v>1.4E-2</v>
      </c>
      <c r="O2805">
        <v>100.316</v>
      </c>
      <c r="P2805">
        <v>2E-3</v>
      </c>
      <c r="Q2805">
        <v>0.03</v>
      </c>
      <c r="R2805">
        <v>5.0000000000000001E-3</v>
      </c>
      <c r="T2805">
        <v>5.0000000000000001E-3</v>
      </c>
      <c r="U2805">
        <v>2E-3</v>
      </c>
      <c r="V2805">
        <v>2E-3</v>
      </c>
      <c r="AC2805">
        <v>1E-3</v>
      </c>
      <c r="AD2805">
        <v>1E-3</v>
      </c>
      <c r="AE2805">
        <v>1E-3</v>
      </c>
      <c r="AF2805">
        <v>1E-3</v>
      </c>
      <c r="AG2805">
        <v>1E-3</v>
      </c>
      <c r="AH2805">
        <v>1E-3</v>
      </c>
    </row>
    <row r="2806" spans="1:34" hidden="1" x14ac:dyDescent="0.3">
      <c r="A2806" t="s">
        <v>10791</v>
      </c>
      <c r="B2806" t="s">
        <v>10791</v>
      </c>
      <c r="C2806" t="s">
        <v>10792</v>
      </c>
      <c r="D2806" s="1" t="str">
        <f t="shared" si="280"/>
        <v>21:1191</v>
      </c>
      <c r="E2806" s="1" t="str">
        <f t="shared" si="278"/>
        <v/>
      </c>
      <c r="H2806" s="1" t="str">
        <f t="shared" si="279"/>
        <v>329</v>
      </c>
      <c r="K2806" t="s">
        <v>364</v>
      </c>
      <c r="L2806" t="s">
        <v>365</v>
      </c>
      <c r="M2806">
        <v>3</v>
      </c>
      <c r="N2806">
        <v>1.9E-2</v>
      </c>
      <c r="O2806">
        <v>99.930999999999997</v>
      </c>
      <c r="P2806">
        <v>1.6E-2</v>
      </c>
      <c r="Q2806">
        <v>1.7999999999999999E-2</v>
      </c>
      <c r="R2806">
        <v>1E-3</v>
      </c>
      <c r="T2806">
        <v>7.0000000000000001E-3</v>
      </c>
      <c r="U2806">
        <v>1E-3</v>
      </c>
      <c r="V2806">
        <v>1E-3</v>
      </c>
      <c r="AC2806">
        <v>1.7000000000000001E-2</v>
      </c>
      <c r="AD2806">
        <v>1E-3</v>
      </c>
      <c r="AE2806">
        <v>1E-3</v>
      </c>
      <c r="AF2806">
        <v>1E-3</v>
      </c>
      <c r="AG2806">
        <v>1E-3</v>
      </c>
      <c r="AH2806">
        <v>1E-3</v>
      </c>
    </row>
    <row r="2807" spans="1:34" hidden="1" x14ac:dyDescent="0.3">
      <c r="A2807" t="s">
        <v>10793</v>
      </c>
      <c r="B2807" t="s">
        <v>10793</v>
      </c>
      <c r="C2807" t="s">
        <v>10794</v>
      </c>
      <c r="D2807" s="1" t="str">
        <f t="shared" si="280"/>
        <v>21:1191</v>
      </c>
      <c r="E2807" s="1" t="str">
        <f t="shared" si="278"/>
        <v/>
      </c>
      <c r="H2807" s="1" t="str">
        <f t="shared" si="279"/>
        <v>329</v>
      </c>
      <c r="K2807" t="s">
        <v>364</v>
      </c>
      <c r="L2807" t="s">
        <v>365</v>
      </c>
      <c r="M2807">
        <v>3</v>
      </c>
      <c r="N2807">
        <v>1.7999999999999999E-2</v>
      </c>
      <c r="O2807">
        <v>100.203</v>
      </c>
      <c r="P2807">
        <v>1E-3</v>
      </c>
      <c r="Q2807">
        <v>1E-3</v>
      </c>
      <c r="R2807">
        <v>1E-3</v>
      </c>
      <c r="T2807">
        <v>1E-3</v>
      </c>
      <c r="U2807">
        <v>1E-3</v>
      </c>
      <c r="V2807">
        <v>5.0000000000000001E-3</v>
      </c>
      <c r="AC2807">
        <v>2.3E-2</v>
      </c>
      <c r="AD2807">
        <v>1E-3</v>
      </c>
      <c r="AE2807">
        <v>1E-3</v>
      </c>
      <c r="AF2807">
        <v>1E-3</v>
      </c>
      <c r="AG2807">
        <v>1E-3</v>
      </c>
      <c r="AH2807">
        <v>1E-3</v>
      </c>
    </row>
    <row r="2808" spans="1:34" hidden="1" x14ac:dyDescent="0.3">
      <c r="A2808" t="s">
        <v>10795</v>
      </c>
      <c r="B2808" t="s">
        <v>10795</v>
      </c>
      <c r="C2808" t="s">
        <v>10796</v>
      </c>
      <c r="D2808" s="1" t="str">
        <f t="shared" si="280"/>
        <v>21:1191</v>
      </c>
      <c r="E2808" s="1" t="str">
        <f t="shared" si="278"/>
        <v/>
      </c>
      <c r="H2808" s="1" t="str">
        <f t="shared" si="279"/>
        <v>329</v>
      </c>
      <c r="K2808" t="s">
        <v>364</v>
      </c>
      <c r="L2808" t="s">
        <v>365</v>
      </c>
      <c r="M2808">
        <v>3</v>
      </c>
      <c r="N2808">
        <v>6.0000000000000001E-3</v>
      </c>
      <c r="O2808">
        <v>99.817999999999998</v>
      </c>
      <c r="P2808">
        <v>1E-3</v>
      </c>
      <c r="Q2808">
        <v>1.0999999999999999E-2</v>
      </c>
      <c r="R2808">
        <v>1E-3</v>
      </c>
      <c r="T2808">
        <v>1E-3</v>
      </c>
      <c r="U2808">
        <v>1E-3</v>
      </c>
      <c r="V2808">
        <v>2E-3</v>
      </c>
      <c r="AC2808">
        <v>1E-3</v>
      </c>
      <c r="AD2808">
        <v>3.0000000000000001E-3</v>
      </c>
      <c r="AE2808">
        <v>1E-3</v>
      </c>
      <c r="AF2808">
        <v>1E-3</v>
      </c>
      <c r="AG2808">
        <v>0.05</v>
      </c>
      <c r="AH2808">
        <v>1E-3</v>
      </c>
    </row>
    <row r="2809" spans="1:34" x14ac:dyDescent="0.3">
      <c r="A2809" t="s">
        <v>10797</v>
      </c>
      <c r="B2809" t="s">
        <v>10798</v>
      </c>
      <c r="C2809" t="s">
        <v>10799</v>
      </c>
      <c r="D2809" s="1" t="str">
        <f t="shared" si="280"/>
        <v>21:1191</v>
      </c>
      <c r="E2809" s="1" t="str">
        <f t="shared" ref="E2809:E2840" si="281">HYPERLINK("http://geochem.nrcan.gc.ca/cdogs/content/svy/svy210387_e.htm", "21:0387")</f>
        <v>21:0387</v>
      </c>
      <c r="F2809" t="s">
        <v>1597</v>
      </c>
      <c r="G2809" t="s">
        <v>10800</v>
      </c>
      <c r="I2809">
        <v>66.053283699999994</v>
      </c>
      <c r="J2809">
        <v>-86.392778899999996</v>
      </c>
      <c r="K2809" s="1" t="str">
        <f t="shared" ref="K2809:K2840" si="282">HYPERLINK("http://geochem.nrcan.gc.ca/cdogs/content/kwd/kwd020044_e.htm", "Till")</f>
        <v>Till</v>
      </c>
      <c r="L2809" s="1" t="str">
        <f t="shared" ref="L2809:L2850" si="283">HYPERLINK("http://geochem.nrcan.gc.ca/cdogs/content/kwd/kwd080107_e.htm", "Grain Mount: 0.25 – 0.50 mm (carbon coated)")</f>
        <v>Grain Mount: 0.25 – 0.50 mm (carbon coated)</v>
      </c>
      <c r="M2809">
        <v>1</v>
      </c>
      <c r="N2809">
        <v>2.5000000000000001E-2</v>
      </c>
      <c r="O2809">
        <v>1.2999999999999999E-2</v>
      </c>
      <c r="P2809">
        <v>99.465999999999994</v>
      </c>
      <c r="R2809">
        <v>0.21</v>
      </c>
      <c r="S2809">
        <v>1E-3</v>
      </c>
      <c r="T2809">
        <v>1E-3</v>
      </c>
      <c r="U2809">
        <v>2E-3</v>
      </c>
      <c r="V2809">
        <v>1E-3</v>
      </c>
      <c r="W2809">
        <v>0.443</v>
      </c>
      <c r="Y2809">
        <v>1E-3</v>
      </c>
      <c r="AD2809">
        <v>5.0000000000000001E-3</v>
      </c>
    </row>
    <row r="2810" spans="1:34" x14ac:dyDescent="0.3">
      <c r="A2810" t="s">
        <v>10801</v>
      </c>
      <c r="B2810" t="s">
        <v>10802</v>
      </c>
      <c r="C2810" t="s">
        <v>10803</v>
      </c>
      <c r="D2810" s="1" t="str">
        <f t="shared" si="280"/>
        <v>21:1191</v>
      </c>
      <c r="E2810" s="1" t="str">
        <f t="shared" si="281"/>
        <v>21:0387</v>
      </c>
      <c r="F2810" t="s">
        <v>1606</v>
      </c>
      <c r="G2810" t="s">
        <v>10804</v>
      </c>
      <c r="I2810">
        <v>66.065092000000007</v>
      </c>
      <c r="J2810">
        <v>-87.082816899999997</v>
      </c>
      <c r="K2810" s="1" t="str">
        <f t="shared" si="282"/>
        <v>Till</v>
      </c>
      <c r="L2810" s="1" t="str">
        <f t="shared" si="283"/>
        <v>Grain Mount: 0.25 – 0.50 mm (carbon coated)</v>
      </c>
      <c r="M2810">
        <v>1</v>
      </c>
      <c r="N2810">
        <v>5.0999999999999997E-2</v>
      </c>
      <c r="O2810">
        <v>1.6E-2</v>
      </c>
      <c r="P2810">
        <v>57.268000000000001</v>
      </c>
      <c r="R2810">
        <v>3.2000000000000001E-2</v>
      </c>
      <c r="S2810">
        <v>1E-3</v>
      </c>
      <c r="T2810">
        <v>2.15</v>
      </c>
      <c r="U2810">
        <v>1E-3</v>
      </c>
      <c r="V2810">
        <v>1E-3</v>
      </c>
      <c r="W2810">
        <v>11.576000000000001</v>
      </c>
      <c r="Y2810">
        <v>1.6E-2</v>
      </c>
      <c r="AD2810">
        <v>29.338000000000001</v>
      </c>
    </row>
    <row r="2811" spans="1:34" x14ac:dyDescent="0.3">
      <c r="A2811" t="s">
        <v>10805</v>
      </c>
      <c r="B2811" t="s">
        <v>10806</v>
      </c>
      <c r="C2811" t="s">
        <v>10807</v>
      </c>
      <c r="D2811" s="1" t="str">
        <f t="shared" si="280"/>
        <v>21:1191</v>
      </c>
      <c r="E2811" s="1" t="str">
        <f t="shared" si="281"/>
        <v>21:0387</v>
      </c>
      <c r="F2811" t="s">
        <v>1659</v>
      </c>
      <c r="G2811" t="s">
        <v>10808</v>
      </c>
      <c r="I2811">
        <v>66.836393799999996</v>
      </c>
      <c r="J2811">
        <v>-88.735301000000007</v>
      </c>
      <c r="K2811" s="1" t="str">
        <f t="shared" si="282"/>
        <v>Till</v>
      </c>
      <c r="L2811" s="1" t="str">
        <f t="shared" si="283"/>
        <v>Grain Mount: 0.25 – 0.50 mm (carbon coated)</v>
      </c>
      <c r="M2811">
        <v>1</v>
      </c>
      <c r="N2811">
        <v>3.5999999999999997E-2</v>
      </c>
      <c r="O2811">
        <v>1.6E-2</v>
      </c>
      <c r="P2811">
        <v>99.466999999999999</v>
      </c>
      <c r="R2811">
        <v>1E-3</v>
      </c>
      <c r="S2811">
        <v>7.0000000000000001E-3</v>
      </c>
      <c r="T2811">
        <v>1E-3</v>
      </c>
      <c r="U2811">
        <v>4.0000000000000001E-3</v>
      </c>
      <c r="V2811">
        <v>1.2E-2</v>
      </c>
      <c r="W2811">
        <v>0.621</v>
      </c>
      <c r="Y2811">
        <v>1E-3</v>
      </c>
      <c r="AD2811">
        <v>5.0000000000000001E-3</v>
      </c>
    </row>
    <row r="2812" spans="1:34" x14ac:dyDescent="0.3">
      <c r="A2812" t="s">
        <v>10809</v>
      </c>
      <c r="B2812" t="s">
        <v>10810</v>
      </c>
      <c r="C2812" t="s">
        <v>10811</v>
      </c>
      <c r="D2812" s="1" t="str">
        <f t="shared" si="280"/>
        <v>21:1191</v>
      </c>
      <c r="E2812" s="1" t="str">
        <f t="shared" si="281"/>
        <v>21:0387</v>
      </c>
      <c r="F2812" t="s">
        <v>1737</v>
      </c>
      <c r="G2812" t="s">
        <v>10812</v>
      </c>
      <c r="I2812">
        <v>66.851174099999994</v>
      </c>
      <c r="J2812">
        <v>-88.076532700000001</v>
      </c>
      <c r="K2812" s="1" t="str">
        <f t="shared" si="282"/>
        <v>Till</v>
      </c>
      <c r="L2812" s="1" t="str">
        <f t="shared" si="283"/>
        <v>Grain Mount: 0.25 – 0.50 mm (carbon coated)</v>
      </c>
      <c r="M2812">
        <v>1</v>
      </c>
      <c r="N2812">
        <v>2.7E-2</v>
      </c>
      <c r="O2812">
        <v>5.0000000000000001E-3</v>
      </c>
      <c r="P2812">
        <v>99.44</v>
      </c>
      <c r="R2812">
        <v>0.48399999999999999</v>
      </c>
      <c r="S2812">
        <v>1E-3</v>
      </c>
      <c r="T2812">
        <v>1E-3</v>
      </c>
      <c r="U2812">
        <v>1E-3</v>
      </c>
      <c r="V2812">
        <v>1E-3</v>
      </c>
      <c r="W2812">
        <v>0.45200000000000001</v>
      </c>
      <c r="Y2812">
        <v>1E-3</v>
      </c>
      <c r="AD2812">
        <v>1E-3</v>
      </c>
    </row>
    <row r="2813" spans="1:34" x14ac:dyDescent="0.3">
      <c r="A2813" t="s">
        <v>10813</v>
      </c>
      <c r="B2813" t="s">
        <v>10814</v>
      </c>
      <c r="C2813" t="s">
        <v>10815</v>
      </c>
      <c r="D2813" s="1" t="str">
        <f t="shared" si="280"/>
        <v>21:1191</v>
      </c>
      <c r="E2813" s="1" t="str">
        <f t="shared" si="281"/>
        <v>21:0387</v>
      </c>
      <c r="F2813" t="s">
        <v>8431</v>
      </c>
      <c r="G2813" t="s">
        <v>10816</v>
      </c>
      <c r="I2813">
        <v>66.516655799999995</v>
      </c>
      <c r="J2813">
        <v>-87.822275700000006</v>
      </c>
      <c r="K2813" s="1" t="str">
        <f t="shared" si="282"/>
        <v>Till</v>
      </c>
      <c r="L2813" s="1" t="str">
        <f t="shared" si="283"/>
        <v>Grain Mount: 0.25 – 0.50 mm (carbon coated)</v>
      </c>
      <c r="M2813">
        <v>1</v>
      </c>
      <c r="N2813">
        <v>3.4000000000000002E-2</v>
      </c>
      <c r="O2813">
        <v>2E-3</v>
      </c>
      <c r="P2813">
        <v>100.012</v>
      </c>
      <c r="R2813">
        <v>0.26100000000000001</v>
      </c>
      <c r="S2813">
        <v>1E-3</v>
      </c>
      <c r="T2813">
        <v>8.0000000000000002E-3</v>
      </c>
      <c r="U2813">
        <v>1E-3</v>
      </c>
      <c r="V2813">
        <v>1.0999999999999999E-2</v>
      </c>
      <c r="W2813">
        <v>0.11799999999999999</v>
      </c>
      <c r="Y2813">
        <v>1E-3</v>
      </c>
      <c r="AD2813">
        <v>1E-3</v>
      </c>
    </row>
    <row r="2814" spans="1:34" x14ac:dyDescent="0.3">
      <c r="A2814" t="s">
        <v>10817</v>
      </c>
      <c r="B2814" t="s">
        <v>10818</v>
      </c>
      <c r="C2814" t="s">
        <v>10819</v>
      </c>
      <c r="D2814" s="1" t="str">
        <f t="shared" si="280"/>
        <v>21:1191</v>
      </c>
      <c r="E2814" s="1" t="str">
        <f t="shared" si="281"/>
        <v>21:0387</v>
      </c>
      <c r="F2814" t="s">
        <v>2016</v>
      </c>
      <c r="G2814" t="s">
        <v>10820</v>
      </c>
      <c r="I2814">
        <v>66.118410800000007</v>
      </c>
      <c r="J2814">
        <v>-86.774296300000003</v>
      </c>
      <c r="K2814" s="1" t="str">
        <f t="shared" si="282"/>
        <v>Till</v>
      </c>
      <c r="L2814" s="1" t="str">
        <f t="shared" si="283"/>
        <v>Grain Mount: 0.25 – 0.50 mm (carbon coated)</v>
      </c>
      <c r="M2814">
        <v>1</v>
      </c>
      <c r="N2814">
        <v>2.8000000000000001E-2</v>
      </c>
      <c r="O2814">
        <v>1.7000000000000001E-2</v>
      </c>
      <c r="P2814">
        <v>99.47</v>
      </c>
      <c r="R2814">
        <v>0.34200000000000003</v>
      </c>
      <c r="S2814">
        <v>1E-3</v>
      </c>
      <c r="T2814">
        <v>1E-3</v>
      </c>
      <c r="U2814">
        <v>2E-3</v>
      </c>
      <c r="V2814">
        <v>8.9999999999999993E-3</v>
      </c>
      <c r="W2814">
        <v>0.443</v>
      </c>
      <c r="Y2814">
        <v>1E-3</v>
      </c>
      <c r="AD2814">
        <v>7.0000000000000001E-3</v>
      </c>
    </row>
    <row r="2815" spans="1:34" x14ac:dyDescent="0.3">
      <c r="A2815" t="s">
        <v>10821</v>
      </c>
      <c r="B2815" t="s">
        <v>10822</v>
      </c>
      <c r="C2815" t="s">
        <v>10823</v>
      </c>
      <c r="D2815" s="1" t="str">
        <f t="shared" si="280"/>
        <v>21:1191</v>
      </c>
      <c r="E2815" s="1" t="str">
        <f t="shared" si="281"/>
        <v>21:0387</v>
      </c>
      <c r="F2815" t="s">
        <v>4852</v>
      </c>
      <c r="G2815" t="s">
        <v>10824</v>
      </c>
      <c r="I2815">
        <v>66.380929499999993</v>
      </c>
      <c r="J2815">
        <v>-88.429726799999997</v>
      </c>
      <c r="K2815" s="1" t="str">
        <f t="shared" si="282"/>
        <v>Till</v>
      </c>
      <c r="L2815" s="1" t="str">
        <f t="shared" si="283"/>
        <v>Grain Mount: 0.25 – 0.50 mm (carbon coated)</v>
      </c>
      <c r="M2815">
        <v>1</v>
      </c>
      <c r="N2815">
        <v>2.9000000000000001E-2</v>
      </c>
      <c r="O2815">
        <v>8.9999999999999993E-3</v>
      </c>
      <c r="P2815">
        <v>99.507999999999996</v>
      </c>
      <c r="R2815">
        <v>0.20499999999999999</v>
      </c>
      <c r="S2815">
        <v>1E-3</v>
      </c>
      <c r="T2815">
        <v>1E-3</v>
      </c>
      <c r="U2815">
        <v>2E-3</v>
      </c>
      <c r="V2815">
        <v>0.01</v>
      </c>
      <c r="W2815">
        <v>0.29799999999999999</v>
      </c>
      <c r="Y2815">
        <v>3.0000000000000001E-3</v>
      </c>
      <c r="AD2815">
        <v>7.0000000000000001E-3</v>
      </c>
    </row>
    <row r="2816" spans="1:34" x14ac:dyDescent="0.3">
      <c r="A2816" t="s">
        <v>10825</v>
      </c>
      <c r="B2816" t="s">
        <v>10826</v>
      </c>
      <c r="C2816" t="s">
        <v>10827</v>
      </c>
      <c r="D2816" s="1" t="str">
        <f t="shared" si="280"/>
        <v>21:1191</v>
      </c>
      <c r="E2816" s="1" t="str">
        <f t="shared" si="281"/>
        <v>21:0387</v>
      </c>
      <c r="F2816" t="s">
        <v>2071</v>
      </c>
      <c r="G2816" t="s">
        <v>10828</v>
      </c>
      <c r="I2816">
        <v>66.290952500000003</v>
      </c>
      <c r="J2816">
        <v>-88.447744999999998</v>
      </c>
      <c r="K2816" s="1" t="str">
        <f t="shared" si="282"/>
        <v>Till</v>
      </c>
      <c r="L2816" s="1" t="str">
        <f t="shared" si="283"/>
        <v>Grain Mount: 0.25 – 0.50 mm (carbon coated)</v>
      </c>
      <c r="M2816">
        <v>1</v>
      </c>
      <c r="N2816">
        <v>3.1E-2</v>
      </c>
      <c r="O2816">
        <v>1.6E-2</v>
      </c>
      <c r="P2816">
        <v>98.975999999999999</v>
      </c>
      <c r="R2816">
        <v>0.71699999999999997</v>
      </c>
      <c r="S2816">
        <v>2E-3</v>
      </c>
      <c r="T2816">
        <v>1E-3</v>
      </c>
      <c r="U2816">
        <v>1E-3</v>
      </c>
      <c r="V2816">
        <v>4.0000000000000001E-3</v>
      </c>
      <c r="W2816">
        <v>0.32200000000000001</v>
      </c>
      <c r="Y2816">
        <v>1E-3</v>
      </c>
      <c r="AD2816">
        <v>2E-3</v>
      </c>
    </row>
    <row r="2817" spans="1:30" x14ac:dyDescent="0.3">
      <c r="A2817" t="s">
        <v>10829</v>
      </c>
      <c r="B2817" t="s">
        <v>10830</v>
      </c>
      <c r="C2817" t="s">
        <v>10831</v>
      </c>
      <c r="D2817" s="1" t="str">
        <f t="shared" si="280"/>
        <v>21:1191</v>
      </c>
      <c r="E2817" s="1" t="str">
        <f t="shared" si="281"/>
        <v>21:0387</v>
      </c>
      <c r="F2817" t="s">
        <v>5032</v>
      </c>
      <c r="G2817" t="s">
        <v>10832</v>
      </c>
      <c r="I2817">
        <v>65.894908700000002</v>
      </c>
      <c r="J2817">
        <v>-86.465602599999997</v>
      </c>
      <c r="K2817" s="1" t="str">
        <f t="shared" si="282"/>
        <v>Till</v>
      </c>
      <c r="L2817" s="1" t="str">
        <f t="shared" si="283"/>
        <v>Grain Mount: 0.25 – 0.50 mm (carbon coated)</v>
      </c>
      <c r="M2817">
        <v>1</v>
      </c>
      <c r="N2817">
        <v>3.2000000000000001E-2</v>
      </c>
      <c r="O2817">
        <v>1E-3</v>
      </c>
      <c r="P2817">
        <v>99.906000000000006</v>
      </c>
      <c r="R2817">
        <v>0.04</v>
      </c>
      <c r="S2817">
        <v>1E-3</v>
      </c>
      <c r="T2817">
        <v>1E-3</v>
      </c>
      <c r="U2817">
        <v>1E-3</v>
      </c>
      <c r="V2817">
        <v>1.2999999999999999E-2</v>
      </c>
      <c r="W2817">
        <v>0.08</v>
      </c>
      <c r="Y2817">
        <v>3.0000000000000001E-3</v>
      </c>
      <c r="AD2817">
        <v>1E-3</v>
      </c>
    </row>
    <row r="2818" spans="1:30" x14ac:dyDescent="0.3">
      <c r="A2818" t="s">
        <v>10833</v>
      </c>
      <c r="B2818" t="s">
        <v>10834</v>
      </c>
      <c r="C2818" t="s">
        <v>10835</v>
      </c>
      <c r="D2818" s="1" t="str">
        <f t="shared" si="280"/>
        <v>21:1191</v>
      </c>
      <c r="E2818" s="1" t="str">
        <f t="shared" si="281"/>
        <v>21:0387</v>
      </c>
      <c r="F2818" t="s">
        <v>2115</v>
      </c>
      <c r="G2818" t="s">
        <v>10836</v>
      </c>
      <c r="I2818">
        <v>65.784811500000004</v>
      </c>
      <c r="J2818">
        <v>-86.918973899999997</v>
      </c>
      <c r="K2818" s="1" t="str">
        <f t="shared" si="282"/>
        <v>Till</v>
      </c>
      <c r="L2818" s="1" t="str">
        <f t="shared" si="283"/>
        <v>Grain Mount: 0.25 – 0.50 mm (carbon coated)</v>
      </c>
      <c r="M2818">
        <v>1</v>
      </c>
      <c r="N2818">
        <v>3.1E-2</v>
      </c>
      <c r="O2818">
        <v>8.9999999999999993E-3</v>
      </c>
      <c r="P2818">
        <v>99.983000000000004</v>
      </c>
      <c r="R2818">
        <v>1E-3</v>
      </c>
      <c r="S2818">
        <v>1E-3</v>
      </c>
      <c r="T2818">
        <v>5.0000000000000001E-3</v>
      </c>
      <c r="U2818">
        <v>1E-3</v>
      </c>
      <c r="V2818">
        <v>2.1000000000000001E-2</v>
      </c>
      <c r="W2818">
        <v>0.16200000000000001</v>
      </c>
      <c r="Y2818">
        <v>3.0000000000000001E-3</v>
      </c>
      <c r="AD2818">
        <v>1E-3</v>
      </c>
    </row>
    <row r="2819" spans="1:30" x14ac:dyDescent="0.3">
      <c r="A2819" t="s">
        <v>10837</v>
      </c>
      <c r="B2819" t="s">
        <v>10838</v>
      </c>
      <c r="C2819" t="s">
        <v>10839</v>
      </c>
      <c r="D2819" s="1" t="str">
        <f t="shared" si="280"/>
        <v>21:1191</v>
      </c>
      <c r="E2819" s="1" t="str">
        <f t="shared" si="281"/>
        <v>21:0387</v>
      </c>
      <c r="F2819" t="s">
        <v>2132</v>
      </c>
      <c r="G2819" t="s">
        <v>10840</v>
      </c>
      <c r="I2819">
        <v>65.534718900000001</v>
      </c>
      <c r="J2819">
        <v>-87.328546700000004</v>
      </c>
      <c r="K2819" s="1" t="str">
        <f t="shared" si="282"/>
        <v>Till</v>
      </c>
      <c r="L2819" s="1" t="str">
        <f t="shared" si="283"/>
        <v>Grain Mount: 0.25 – 0.50 mm (carbon coated)</v>
      </c>
      <c r="M2819">
        <v>1</v>
      </c>
      <c r="N2819">
        <v>3.9E-2</v>
      </c>
      <c r="O2819">
        <v>1E-3</v>
      </c>
      <c r="P2819">
        <v>55.256999999999998</v>
      </c>
      <c r="R2819">
        <v>0.19</v>
      </c>
      <c r="S2819">
        <v>1E-3</v>
      </c>
      <c r="T2819">
        <v>1.256</v>
      </c>
      <c r="U2819">
        <v>1E-3</v>
      </c>
      <c r="V2819">
        <v>5.1999999999999998E-2</v>
      </c>
      <c r="W2819">
        <v>11.936999999999999</v>
      </c>
      <c r="Y2819">
        <v>7.0000000000000001E-3</v>
      </c>
      <c r="AD2819">
        <v>30.945</v>
      </c>
    </row>
    <row r="2820" spans="1:30" x14ac:dyDescent="0.3">
      <c r="A2820" t="s">
        <v>10841</v>
      </c>
      <c r="B2820" t="s">
        <v>10842</v>
      </c>
      <c r="C2820" t="s">
        <v>10843</v>
      </c>
      <c r="D2820" s="1" t="str">
        <f t="shared" si="280"/>
        <v>21:1191</v>
      </c>
      <c r="E2820" s="1" t="str">
        <f t="shared" si="281"/>
        <v>21:0387</v>
      </c>
      <c r="F2820" t="s">
        <v>2132</v>
      </c>
      <c r="G2820" t="s">
        <v>10844</v>
      </c>
      <c r="I2820">
        <v>65.534718900000001</v>
      </c>
      <c r="J2820">
        <v>-87.328546700000004</v>
      </c>
      <c r="K2820" s="1" t="str">
        <f t="shared" si="282"/>
        <v>Till</v>
      </c>
      <c r="L2820" s="1" t="str">
        <f t="shared" si="283"/>
        <v>Grain Mount: 0.25 – 0.50 mm (carbon coated)</v>
      </c>
      <c r="M2820">
        <v>1</v>
      </c>
      <c r="N2820">
        <v>3.4000000000000002E-2</v>
      </c>
      <c r="O2820">
        <v>1.2999999999999999E-2</v>
      </c>
      <c r="P2820">
        <v>55.529000000000003</v>
      </c>
      <c r="R2820">
        <v>0.105</v>
      </c>
      <c r="S2820">
        <v>1E-3</v>
      </c>
      <c r="T2820">
        <v>1.226</v>
      </c>
      <c r="U2820">
        <v>2E-3</v>
      </c>
      <c r="V2820">
        <v>7.1999999999999995E-2</v>
      </c>
      <c r="W2820">
        <v>11.837999999999999</v>
      </c>
      <c r="Y2820">
        <v>1E-3</v>
      </c>
      <c r="AD2820">
        <v>31.05</v>
      </c>
    </row>
    <row r="2821" spans="1:30" x14ac:dyDescent="0.3">
      <c r="A2821" t="s">
        <v>10845</v>
      </c>
      <c r="B2821" t="s">
        <v>10846</v>
      </c>
      <c r="C2821" t="s">
        <v>10847</v>
      </c>
      <c r="D2821" s="1" t="str">
        <f t="shared" si="280"/>
        <v>21:1191</v>
      </c>
      <c r="E2821" s="1" t="str">
        <f t="shared" si="281"/>
        <v>21:0387</v>
      </c>
      <c r="F2821" t="s">
        <v>2132</v>
      </c>
      <c r="G2821" t="s">
        <v>10848</v>
      </c>
      <c r="I2821">
        <v>65.534718900000001</v>
      </c>
      <c r="J2821">
        <v>-87.328546700000004</v>
      </c>
      <c r="K2821" s="1" t="str">
        <f t="shared" si="282"/>
        <v>Till</v>
      </c>
      <c r="L2821" s="1" t="str">
        <f t="shared" si="283"/>
        <v>Grain Mount: 0.25 – 0.50 mm (carbon coated)</v>
      </c>
      <c r="M2821">
        <v>1</v>
      </c>
      <c r="N2821">
        <v>3.3000000000000002E-2</v>
      </c>
      <c r="O2821">
        <v>2E-3</v>
      </c>
      <c r="P2821">
        <v>56.661999999999999</v>
      </c>
      <c r="R2821">
        <v>7.6999999999999999E-2</v>
      </c>
      <c r="S2821">
        <v>1E-3</v>
      </c>
      <c r="T2821">
        <v>2.2120000000000002</v>
      </c>
      <c r="U2821">
        <v>1E-3</v>
      </c>
      <c r="V2821">
        <v>3.9E-2</v>
      </c>
      <c r="W2821">
        <v>17.818000000000001</v>
      </c>
      <c r="Y2821">
        <v>3.0000000000000001E-3</v>
      </c>
      <c r="AD2821">
        <v>22.99</v>
      </c>
    </row>
    <row r="2822" spans="1:30" x14ac:dyDescent="0.3">
      <c r="A2822" t="s">
        <v>10849</v>
      </c>
      <c r="B2822" t="s">
        <v>10850</v>
      </c>
      <c r="C2822" t="s">
        <v>10851</v>
      </c>
      <c r="D2822" s="1" t="str">
        <f t="shared" si="280"/>
        <v>21:1191</v>
      </c>
      <c r="E2822" s="1" t="str">
        <f t="shared" si="281"/>
        <v>21:0387</v>
      </c>
      <c r="F2822" t="s">
        <v>2132</v>
      </c>
      <c r="G2822" t="s">
        <v>10852</v>
      </c>
      <c r="I2822">
        <v>65.534718900000001</v>
      </c>
      <c r="J2822">
        <v>-87.328546700000004</v>
      </c>
      <c r="K2822" s="1" t="str">
        <f t="shared" si="282"/>
        <v>Till</v>
      </c>
      <c r="L2822" s="1" t="str">
        <f t="shared" si="283"/>
        <v>Grain Mount: 0.25 – 0.50 mm (carbon coated)</v>
      </c>
      <c r="M2822">
        <v>1</v>
      </c>
      <c r="N2822">
        <v>3.1E-2</v>
      </c>
      <c r="O2822">
        <v>2E-3</v>
      </c>
      <c r="P2822">
        <v>55.308</v>
      </c>
      <c r="R2822">
        <v>0.3</v>
      </c>
      <c r="S2822">
        <v>1E-3</v>
      </c>
      <c r="T2822">
        <v>1.21</v>
      </c>
      <c r="U2822">
        <v>1E-3</v>
      </c>
      <c r="V2822">
        <v>5.5E-2</v>
      </c>
      <c r="W2822">
        <v>11.919</v>
      </c>
      <c r="Y2822">
        <v>3.0000000000000001E-3</v>
      </c>
      <c r="AD2822">
        <v>31.254999999999999</v>
      </c>
    </row>
    <row r="2823" spans="1:30" x14ac:dyDescent="0.3">
      <c r="A2823" t="s">
        <v>10853</v>
      </c>
      <c r="B2823" t="s">
        <v>10854</v>
      </c>
      <c r="C2823" t="s">
        <v>10855</v>
      </c>
      <c r="D2823" s="1" t="str">
        <f t="shared" si="280"/>
        <v>21:1191</v>
      </c>
      <c r="E2823" s="1" t="str">
        <f t="shared" si="281"/>
        <v>21:0387</v>
      </c>
      <c r="F2823" t="s">
        <v>2132</v>
      </c>
      <c r="G2823" t="s">
        <v>10856</v>
      </c>
      <c r="I2823">
        <v>65.534718900000001</v>
      </c>
      <c r="J2823">
        <v>-87.328546700000004</v>
      </c>
      <c r="K2823" s="1" t="str">
        <f t="shared" si="282"/>
        <v>Till</v>
      </c>
      <c r="L2823" s="1" t="str">
        <f t="shared" si="283"/>
        <v>Grain Mount: 0.25 – 0.50 mm (carbon coated)</v>
      </c>
      <c r="M2823">
        <v>1</v>
      </c>
      <c r="N2823">
        <v>0.04</v>
      </c>
      <c r="O2823">
        <v>1.2E-2</v>
      </c>
      <c r="P2823">
        <v>55.555</v>
      </c>
      <c r="R2823">
        <v>0.151</v>
      </c>
      <c r="S2823">
        <v>1E-3</v>
      </c>
      <c r="T2823">
        <v>1.2150000000000001</v>
      </c>
      <c r="U2823">
        <v>1E-3</v>
      </c>
      <c r="V2823">
        <v>0.09</v>
      </c>
      <c r="W2823">
        <v>11.555999999999999</v>
      </c>
      <c r="Y2823">
        <v>3.0000000000000001E-3</v>
      </c>
      <c r="AD2823">
        <v>31.158999999999999</v>
      </c>
    </row>
    <row r="2824" spans="1:30" x14ac:dyDescent="0.3">
      <c r="A2824" t="s">
        <v>10857</v>
      </c>
      <c r="B2824" t="s">
        <v>10858</v>
      </c>
      <c r="C2824" t="s">
        <v>10859</v>
      </c>
      <c r="D2824" s="1" t="str">
        <f t="shared" si="280"/>
        <v>21:1191</v>
      </c>
      <c r="E2824" s="1" t="str">
        <f t="shared" si="281"/>
        <v>21:0387</v>
      </c>
      <c r="F2824" t="s">
        <v>2132</v>
      </c>
      <c r="G2824" t="s">
        <v>10860</v>
      </c>
      <c r="I2824">
        <v>65.534718900000001</v>
      </c>
      <c r="J2824">
        <v>-87.328546700000004</v>
      </c>
      <c r="K2824" s="1" t="str">
        <f t="shared" si="282"/>
        <v>Till</v>
      </c>
      <c r="L2824" s="1" t="str">
        <f t="shared" si="283"/>
        <v>Grain Mount: 0.25 – 0.50 mm (carbon coated)</v>
      </c>
      <c r="M2824">
        <v>1</v>
      </c>
      <c r="N2824">
        <v>4.1000000000000002E-2</v>
      </c>
      <c r="O2824">
        <v>2.1000000000000001E-2</v>
      </c>
      <c r="P2824">
        <v>56.665999999999997</v>
      </c>
      <c r="R2824">
        <v>0.218</v>
      </c>
      <c r="S2824">
        <v>1E-3</v>
      </c>
      <c r="T2824">
        <v>1.9419999999999999</v>
      </c>
      <c r="U2824">
        <v>6.0000000000000001E-3</v>
      </c>
      <c r="V2824">
        <v>2.1000000000000001E-2</v>
      </c>
      <c r="W2824">
        <v>17.989000000000001</v>
      </c>
      <c r="Y2824">
        <v>1.7000000000000001E-2</v>
      </c>
      <c r="AD2824">
        <v>22.378</v>
      </c>
    </row>
    <row r="2825" spans="1:30" x14ac:dyDescent="0.3">
      <c r="A2825" t="s">
        <v>10861</v>
      </c>
      <c r="B2825" t="s">
        <v>10862</v>
      </c>
      <c r="C2825" t="s">
        <v>10863</v>
      </c>
      <c r="D2825" s="1" t="str">
        <f t="shared" si="280"/>
        <v>21:1191</v>
      </c>
      <c r="E2825" s="1" t="str">
        <f t="shared" si="281"/>
        <v>21:0387</v>
      </c>
      <c r="F2825" t="s">
        <v>2226</v>
      </c>
      <c r="G2825" t="s">
        <v>10864</v>
      </c>
      <c r="I2825">
        <v>66.043703300000004</v>
      </c>
      <c r="J2825">
        <v>-86.741587499999994</v>
      </c>
      <c r="K2825" s="1" t="str">
        <f t="shared" si="282"/>
        <v>Till</v>
      </c>
      <c r="L2825" s="1" t="str">
        <f t="shared" si="283"/>
        <v>Grain Mount: 0.25 – 0.50 mm (carbon coated)</v>
      </c>
      <c r="M2825">
        <v>1</v>
      </c>
      <c r="N2825">
        <v>2.7E-2</v>
      </c>
      <c r="O2825">
        <v>1.2E-2</v>
      </c>
      <c r="P2825">
        <v>99.613</v>
      </c>
      <c r="R2825">
        <v>1E-3</v>
      </c>
      <c r="S2825">
        <v>1E-3</v>
      </c>
      <c r="T2825">
        <v>1E-3</v>
      </c>
      <c r="U2825">
        <v>1E-3</v>
      </c>
      <c r="V2825">
        <v>7.0000000000000001E-3</v>
      </c>
      <c r="W2825">
        <v>0.28000000000000003</v>
      </c>
      <c r="Y2825">
        <v>2E-3</v>
      </c>
      <c r="AD2825">
        <v>6.0000000000000001E-3</v>
      </c>
    </row>
    <row r="2826" spans="1:30" x14ac:dyDescent="0.3">
      <c r="A2826" t="s">
        <v>10865</v>
      </c>
      <c r="B2826" t="s">
        <v>10866</v>
      </c>
      <c r="C2826" t="s">
        <v>10867</v>
      </c>
      <c r="D2826" s="1" t="str">
        <f t="shared" si="280"/>
        <v>21:1191</v>
      </c>
      <c r="E2826" s="1" t="str">
        <f t="shared" si="281"/>
        <v>21:0387</v>
      </c>
      <c r="F2826" t="s">
        <v>2226</v>
      </c>
      <c r="G2826" t="s">
        <v>10868</v>
      </c>
      <c r="I2826">
        <v>66.043703300000004</v>
      </c>
      <c r="J2826">
        <v>-86.741587499999994</v>
      </c>
      <c r="K2826" s="1" t="str">
        <f t="shared" si="282"/>
        <v>Till</v>
      </c>
      <c r="L2826" s="1" t="str">
        <f t="shared" si="283"/>
        <v>Grain Mount: 0.25 – 0.50 mm (carbon coated)</v>
      </c>
      <c r="M2826">
        <v>1</v>
      </c>
      <c r="N2826">
        <v>2.5999999999999999E-2</v>
      </c>
      <c r="O2826">
        <v>1E-3</v>
      </c>
      <c r="P2826">
        <v>99.88</v>
      </c>
      <c r="R2826">
        <v>1E-3</v>
      </c>
      <c r="S2826">
        <v>1E-3</v>
      </c>
      <c r="T2826">
        <v>1E-3</v>
      </c>
      <c r="U2826">
        <v>1E-3</v>
      </c>
      <c r="V2826">
        <v>1E-3</v>
      </c>
      <c r="W2826">
        <v>0.40500000000000003</v>
      </c>
      <c r="Y2826">
        <v>1E-3</v>
      </c>
      <c r="AD2826">
        <v>1E-3</v>
      </c>
    </row>
    <row r="2827" spans="1:30" x14ac:dyDescent="0.3">
      <c r="A2827" t="s">
        <v>10869</v>
      </c>
      <c r="B2827" t="s">
        <v>10870</v>
      </c>
      <c r="C2827" t="s">
        <v>10871</v>
      </c>
      <c r="D2827" s="1" t="str">
        <f t="shared" si="280"/>
        <v>21:1191</v>
      </c>
      <c r="E2827" s="1" t="str">
        <f t="shared" si="281"/>
        <v>21:0387</v>
      </c>
      <c r="F2827" t="s">
        <v>2226</v>
      </c>
      <c r="G2827" t="s">
        <v>10872</v>
      </c>
      <c r="I2827">
        <v>66.043703300000004</v>
      </c>
      <c r="J2827">
        <v>-86.741587499999994</v>
      </c>
      <c r="K2827" s="1" t="str">
        <f t="shared" si="282"/>
        <v>Till</v>
      </c>
      <c r="L2827" s="1" t="str">
        <f t="shared" si="283"/>
        <v>Grain Mount: 0.25 – 0.50 mm (carbon coated)</v>
      </c>
      <c r="M2827">
        <v>1</v>
      </c>
      <c r="N2827">
        <v>2.1999999999999999E-2</v>
      </c>
      <c r="O2827">
        <v>0.01</v>
      </c>
      <c r="P2827">
        <v>100.289</v>
      </c>
      <c r="R2827">
        <v>1E-3</v>
      </c>
      <c r="S2827">
        <v>1E-3</v>
      </c>
      <c r="T2827">
        <v>7.0000000000000001E-3</v>
      </c>
      <c r="U2827">
        <v>1E-3</v>
      </c>
      <c r="V2827">
        <v>1E-3</v>
      </c>
      <c r="W2827">
        <v>0.122</v>
      </c>
      <c r="Y2827">
        <v>1E-3</v>
      </c>
      <c r="AD2827">
        <v>1E-3</v>
      </c>
    </row>
    <row r="2828" spans="1:30" x14ac:dyDescent="0.3">
      <c r="A2828" t="s">
        <v>10873</v>
      </c>
      <c r="B2828" t="s">
        <v>10874</v>
      </c>
      <c r="C2828" t="s">
        <v>10875</v>
      </c>
      <c r="D2828" s="1" t="str">
        <f t="shared" si="280"/>
        <v>21:1191</v>
      </c>
      <c r="E2828" s="1" t="str">
        <f t="shared" si="281"/>
        <v>21:0387</v>
      </c>
      <c r="F2828" t="s">
        <v>9197</v>
      </c>
      <c r="G2828" t="s">
        <v>10876</v>
      </c>
      <c r="I2828">
        <v>66.492784099999994</v>
      </c>
      <c r="J2828">
        <v>-90.525757100000007</v>
      </c>
      <c r="K2828" s="1" t="str">
        <f t="shared" si="282"/>
        <v>Till</v>
      </c>
      <c r="L2828" s="1" t="str">
        <f t="shared" si="283"/>
        <v>Grain Mount: 0.25 – 0.50 mm (carbon coated)</v>
      </c>
      <c r="M2828">
        <v>1</v>
      </c>
      <c r="N2828">
        <v>0.02</v>
      </c>
      <c r="O2828">
        <v>0.05</v>
      </c>
      <c r="P2828">
        <v>5.7750000000000004</v>
      </c>
      <c r="R2828">
        <v>51.000999999999998</v>
      </c>
      <c r="S2828">
        <v>1E-3</v>
      </c>
      <c r="T2828">
        <v>0.47599999999999998</v>
      </c>
      <c r="U2828">
        <v>1E-3</v>
      </c>
      <c r="V2828">
        <v>1.181</v>
      </c>
      <c r="W2828">
        <v>39.317</v>
      </c>
      <c r="Y2828">
        <v>1.4E-2</v>
      </c>
      <c r="AD2828">
        <v>0.33900000000000002</v>
      </c>
    </row>
    <row r="2829" spans="1:30" x14ac:dyDescent="0.3">
      <c r="A2829" t="s">
        <v>10877</v>
      </c>
      <c r="B2829" t="s">
        <v>10878</v>
      </c>
      <c r="C2829" t="s">
        <v>10879</v>
      </c>
      <c r="D2829" s="1" t="str">
        <f t="shared" si="280"/>
        <v>21:1191</v>
      </c>
      <c r="E2829" s="1" t="str">
        <f t="shared" si="281"/>
        <v>21:0387</v>
      </c>
      <c r="F2829" t="s">
        <v>9197</v>
      </c>
      <c r="G2829" t="s">
        <v>10880</v>
      </c>
      <c r="I2829">
        <v>66.492784099999994</v>
      </c>
      <c r="J2829">
        <v>-90.525757100000007</v>
      </c>
      <c r="K2829" s="1" t="str">
        <f t="shared" si="282"/>
        <v>Till</v>
      </c>
      <c r="L2829" s="1" t="str">
        <f t="shared" si="283"/>
        <v>Grain Mount: 0.25 – 0.50 mm (carbon coated)</v>
      </c>
      <c r="M2829">
        <v>1</v>
      </c>
      <c r="N2829">
        <v>2.3E-2</v>
      </c>
      <c r="O2829">
        <v>0.217</v>
      </c>
      <c r="P2829">
        <v>7.9029999999999996</v>
      </c>
      <c r="R2829">
        <v>45.008000000000003</v>
      </c>
      <c r="S2829">
        <v>1E-3</v>
      </c>
      <c r="T2829">
        <v>0.627</v>
      </c>
      <c r="U2829">
        <v>1E-3</v>
      </c>
      <c r="V2829">
        <v>1.1339999999999999</v>
      </c>
      <c r="W2829">
        <v>42.938000000000002</v>
      </c>
      <c r="Y2829">
        <v>3.3000000000000002E-2</v>
      </c>
      <c r="AD2829">
        <v>0.249</v>
      </c>
    </row>
    <row r="2830" spans="1:30" x14ac:dyDescent="0.3">
      <c r="A2830" t="s">
        <v>10881</v>
      </c>
      <c r="B2830" t="s">
        <v>10882</v>
      </c>
      <c r="C2830" t="s">
        <v>10883</v>
      </c>
      <c r="D2830" s="1" t="str">
        <f t="shared" si="280"/>
        <v>21:1191</v>
      </c>
      <c r="E2830" s="1" t="str">
        <f t="shared" si="281"/>
        <v>21:0387</v>
      </c>
      <c r="F2830" t="s">
        <v>9197</v>
      </c>
      <c r="G2830" t="s">
        <v>10884</v>
      </c>
      <c r="I2830">
        <v>66.492784099999994</v>
      </c>
      <c r="J2830">
        <v>-90.525757100000007</v>
      </c>
      <c r="K2830" s="1" t="str">
        <f t="shared" si="282"/>
        <v>Till</v>
      </c>
      <c r="L2830" s="1" t="str">
        <f t="shared" si="283"/>
        <v>Grain Mount: 0.25 – 0.50 mm (carbon coated)</v>
      </c>
      <c r="M2830">
        <v>1</v>
      </c>
      <c r="N2830">
        <v>1.7000000000000001E-2</v>
      </c>
      <c r="O2830">
        <v>5.8999999999999997E-2</v>
      </c>
      <c r="P2830">
        <v>6.601</v>
      </c>
      <c r="R2830">
        <v>53.274999999999999</v>
      </c>
      <c r="S2830">
        <v>2E-3</v>
      </c>
      <c r="T2830">
        <v>0.503</v>
      </c>
      <c r="U2830">
        <v>1E-3</v>
      </c>
      <c r="V2830">
        <v>1.212</v>
      </c>
      <c r="W2830">
        <v>35.893000000000001</v>
      </c>
      <c r="Y2830">
        <v>0.01</v>
      </c>
      <c r="AD2830">
        <v>0.59799999999999998</v>
      </c>
    </row>
    <row r="2831" spans="1:30" x14ac:dyDescent="0.3">
      <c r="A2831" t="s">
        <v>10885</v>
      </c>
      <c r="B2831" t="s">
        <v>10886</v>
      </c>
      <c r="C2831" t="s">
        <v>10887</v>
      </c>
      <c r="D2831" s="1" t="str">
        <f t="shared" si="280"/>
        <v>21:1191</v>
      </c>
      <c r="E2831" s="1" t="str">
        <f t="shared" si="281"/>
        <v>21:0387</v>
      </c>
      <c r="F2831" t="s">
        <v>2390</v>
      </c>
      <c r="G2831" t="s">
        <v>10888</v>
      </c>
      <c r="I2831">
        <v>66.417786699999994</v>
      </c>
      <c r="J2831">
        <v>-90.467960500000004</v>
      </c>
      <c r="K2831" s="1" t="str">
        <f t="shared" si="282"/>
        <v>Till</v>
      </c>
      <c r="L2831" s="1" t="str">
        <f t="shared" si="283"/>
        <v>Grain Mount: 0.25 – 0.50 mm (carbon coated)</v>
      </c>
      <c r="M2831">
        <v>1</v>
      </c>
      <c r="N2831">
        <v>2.5999999999999999E-2</v>
      </c>
      <c r="O2831">
        <v>2.1000000000000001E-2</v>
      </c>
      <c r="P2831">
        <v>3.1749999999999998</v>
      </c>
      <c r="R2831">
        <v>54.226999999999997</v>
      </c>
      <c r="S2831">
        <v>1E-3</v>
      </c>
      <c r="T2831">
        <v>0.69399999999999995</v>
      </c>
      <c r="U2831">
        <v>1E-3</v>
      </c>
      <c r="V2831">
        <v>1.9450000000000001</v>
      </c>
      <c r="W2831">
        <v>36.031999999999996</v>
      </c>
      <c r="Y2831">
        <v>1.6E-2</v>
      </c>
      <c r="AD2831">
        <v>1.7869999999999999</v>
      </c>
    </row>
    <row r="2832" spans="1:30" x14ac:dyDescent="0.3">
      <c r="A2832" t="s">
        <v>10889</v>
      </c>
      <c r="B2832" t="s">
        <v>10890</v>
      </c>
      <c r="C2832" t="s">
        <v>10891</v>
      </c>
      <c r="D2832" s="1" t="str">
        <f t="shared" si="280"/>
        <v>21:1191</v>
      </c>
      <c r="E2832" s="1" t="str">
        <f t="shared" si="281"/>
        <v>21:0387</v>
      </c>
      <c r="F2832" t="s">
        <v>2390</v>
      </c>
      <c r="G2832" t="s">
        <v>10892</v>
      </c>
      <c r="I2832">
        <v>66.417786699999994</v>
      </c>
      <c r="J2832">
        <v>-90.467960500000004</v>
      </c>
      <c r="K2832" s="1" t="str">
        <f t="shared" si="282"/>
        <v>Till</v>
      </c>
      <c r="L2832" s="1" t="str">
        <f t="shared" si="283"/>
        <v>Grain Mount: 0.25 – 0.50 mm (carbon coated)</v>
      </c>
      <c r="M2832">
        <v>1</v>
      </c>
      <c r="N2832">
        <v>2.1000000000000001E-2</v>
      </c>
      <c r="O2832">
        <v>1.0999999999999999E-2</v>
      </c>
      <c r="P2832">
        <v>2.4420000000000002</v>
      </c>
      <c r="R2832">
        <v>55.106000000000002</v>
      </c>
      <c r="S2832">
        <v>1E-3</v>
      </c>
      <c r="T2832">
        <v>0.57499999999999996</v>
      </c>
      <c r="U2832">
        <v>1E-3</v>
      </c>
      <c r="V2832">
        <v>1.536</v>
      </c>
      <c r="W2832">
        <v>36.503</v>
      </c>
      <c r="Y2832">
        <v>1.4E-2</v>
      </c>
      <c r="AD2832">
        <v>1.373</v>
      </c>
    </row>
    <row r="2833" spans="1:30" x14ac:dyDescent="0.3">
      <c r="A2833" t="s">
        <v>10893</v>
      </c>
      <c r="B2833" t="s">
        <v>10894</v>
      </c>
      <c r="C2833" t="s">
        <v>10895</v>
      </c>
      <c r="D2833" s="1" t="str">
        <f t="shared" si="280"/>
        <v>21:1191</v>
      </c>
      <c r="E2833" s="1" t="str">
        <f t="shared" si="281"/>
        <v>21:0387</v>
      </c>
      <c r="F2833" t="s">
        <v>2390</v>
      </c>
      <c r="G2833" t="s">
        <v>10896</v>
      </c>
      <c r="I2833">
        <v>66.417786699999994</v>
      </c>
      <c r="J2833">
        <v>-90.467960500000004</v>
      </c>
      <c r="K2833" s="1" t="str">
        <f t="shared" si="282"/>
        <v>Till</v>
      </c>
      <c r="L2833" s="1" t="str">
        <f t="shared" si="283"/>
        <v>Grain Mount: 0.25 – 0.50 mm (carbon coated)</v>
      </c>
      <c r="M2833">
        <v>1</v>
      </c>
      <c r="N2833">
        <v>8.9999999999999993E-3</v>
      </c>
      <c r="O2833">
        <v>0.08</v>
      </c>
      <c r="P2833">
        <v>1.944</v>
      </c>
      <c r="R2833">
        <v>43.24</v>
      </c>
      <c r="S2833">
        <v>1E-3</v>
      </c>
      <c r="T2833">
        <v>0.71799999999999997</v>
      </c>
      <c r="U2833">
        <v>1E-3</v>
      </c>
      <c r="V2833">
        <v>1.224</v>
      </c>
      <c r="W2833">
        <v>48.204999999999998</v>
      </c>
      <c r="Y2833">
        <v>6.9000000000000006E-2</v>
      </c>
      <c r="AD2833">
        <v>0.89700000000000002</v>
      </c>
    </row>
    <row r="2834" spans="1:30" x14ac:dyDescent="0.3">
      <c r="A2834" t="s">
        <v>10897</v>
      </c>
      <c r="B2834" t="s">
        <v>10898</v>
      </c>
      <c r="C2834" t="s">
        <v>10899</v>
      </c>
      <c r="D2834" s="1" t="str">
        <f t="shared" si="280"/>
        <v>21:1191</v>
      </c>
      <c r="E2834" s="1" t="str">
        <f t="shared" si="281"/>
        <v>21:0387</v>
      </c>
      <c r="F2834" t="s">
        <v>2390</v>
      </c>
      <c r="G2834" t="s">
        <v>10900</v>
      </c>
      <c r="I2834">
        <v>66.417786699999994</v>
      </c>
      <c r="J2834">
        <v>-90.467960500000004</v>
      </c>
      <c r="K2834" s="1" t="str">
        <f t="shared" si="282"/>
        <v>Till</v>
      </c>
      <c r="L2834" s="1" t="str">
        <f t="shared" si="283"/>
        <v>Grain Mount: 0.25 – 0.50 mm (carbon coated)</v>
      </c>
      <c r="M2834">
        <v>1</v>
      </c>
      <c r="N2834">
        <v>2.3E-2</v>
      </c>
      <c r="O2834">
        <v>0.255</v>
      </c>
      <c r="P2834">
        <v>11.135999999999999</v>
      </c>
      <c r="R2834">
        <v>44.982999999999997</v>
      </c>
      <c r="S2834">
        <v>1E-3</v>
      </c>
      <c r="T2834">
        <v>1.5840000000000001</v>
      </c>
      <c r="U2834">
        <v>1E-3</v>
      </c>
      <c r="V2834">
        <v>0.56299999999999994</v>
      </c>
      <c r="W2834">
        <v>38.956000000000003</v>
      </c>
      <c r="Y2834">
        <v>5.6000000000000001E-2</v>
      </c>
      <c r="AD2834">
        <v>0.45200000000000001</v>
      </c>
    </row>
    <row r="2835" spans="1:30" x14ac:dyDescent="0.3">
      <c r="A2835" t="s">
        <v>10901</v>
      </c>
      <c r="B2835" t="s">
        <v>10902</v>
      </c>
      <c r="C2835" t="s">
        <v>10903</v>
      </c>
      <c r="D2835" s="1" t="str">
        <f t="shared" si="280"/>
        <v>21:1191</v>
      </c>
      <c r="E2835" s="1" t="str">
        <f t="shared" si="281"/>
        <v>21:0387</v>
      </c>
      <c r="F2835" t="s">
        <v>2390</v>
      </c>
      <c r="G2835" t="s">
        <v>10904</v>
      </c>
      <c r="I2835">
        <v>66.417786699999994</v>
      </c>
      <c r="J2835">
        <v>-90.467960500000004</v>
      </c>
      <c r="K2835" s="1" t="str">
        <f t="shared" si="282"/>
        <v>Till</v>
      </c>
      <c r="L2835" s="1" t="str">
        <f t="shared" si="283"/>
        <v>Grain Mount: 0.25 – 0.50 mm (carbon coated)</v>
      </c>
      <c r="M2835">
        <v>1</v>
      </c>
      <c r="N2835">
        <v>1.7999999999999999E-2</v>
      </c>
      <c r="O2835">
        <v>2.8000000000000001E-2</v>
      </c>
      <c r="P2835">
        <v>2.5350000000000001</v>
      </c>
      <c r="R2835">
        <v>55.36</v>
      </c>
      <c r="S2835">
        <v>5.0000000000000001E-3</v>
      </c>
      <c r="T2835">
        <v>0.66500000000000004</v>
      </c>
      <c r="U2835">
        <v>2E-3</v>
      </c>
      <c r="V2835">
        <v>1.149</v>
      </c>
      <c r="W2835">
        <v>37.664999999999999</v>
      </c>
      <c r="Y2835">
        <v>1.4999999999999999E-2</v>
      </c>
      <c r="AD2835">
        <v>1.2889999999999999</v>
      </c>
    </row>
    <row r="2836" spans="1:30" x14ac:dyDescent="0.3">
      <c r="A2836" t="s">
        <v>10905</v>
      </c>
      <c r="B2836" t="s">
        <v>10906</v>
      </c>
      <c r="C2836" t="s">
        <v>10907</v>
      </c>
      <c r="D2836" s="1" t="str">
        <f t="shared" si="280"/>
        <v>21:1191</v>
      </c>
      <c r="E2836" s="1" t="str">
        <f t="shared" si="281"/>
        <v>21:0387</v>
      </c>
      <c r="F2836" t="s">
        <v>2390</v>
      </c>
      <c r="G2836" t="s">
        <v>10908</v>
      </c>
      <c r="I2836">
        <v>66.417786699999994</v>
      </c>
      <c r="J2836">
        <v>-90.467960500000004</v>
      </c>
      <c r="K2836" s="1" t="str">
        <f t="shared" si="282"/>
        <v>Till</v>
      </c>
      <c r="L2836" s="1" t="str">
        <f t="shared" si="283"/>
        <v>Grain Mount: 0.25 – 0.50 mm (carbon coated)</v>
      </c>
      <c r="M2836">
        <v>1</v>
      </c>
      <c r="N2836">
        <v>3.6999999999999998E-2</v>
      </c>
      <c r="O2836">
        <v>9.0999999999999998E-2</v>
      </c>
      <c r="P2836">
        <v>3.476</v>
      </c>
      <c r="R2836">
        <v>51.429000000000002</v>
      </c>
      <c r="S2836">
        <v>1E-3</v>
      </c>
      <c r="T2836">
        <v>0.66700000000000004</v>
      </c>
      <c r="U2836">
        <v>1.4999999999999999E-2</v>
      </c>
      <c r="V2836">
        <v>1.633</v>
      </c>
      <c r="W2836">
        <v>39.829000000000001</v>
      </c>
      <c r="Y2836">
        <v>1.2E-2</v>
      </c>
      <c r="AD2836">
        <v>0.82699999999999996</v>
      </c>
    </row>
    <row r="2837" spans="1:30" x14ac:dyDescent="0.3">
      <c r="A2837" t="s">
        <v>10909</v>
      </c>
      <c r="B2837" t="s">
        <v>10910</v>
      </c>
      <c r="C2837" t="s">
        <v>10911</v>
      </c>
      <c r="D2837" s="1" t="str">
        <f t="shared" si="280"/>
        <v>21:1191</v>
      </c>
      <c r="E2837" s="1" t="str">
        <f t="shared" si="281"/>
        <v>21:0387</v>
      </c>
      <c r="F2837" t="s">
        <v>2390</v>
      </c>
      <c r="G2837" t="s">
        <v>10912</v>
      </c>
      <c r="I2837">
        <v>66.417786699999994</v>
      </c>
      <c r="J2837">
        <v>-90.467960500000004</v>
      </c>
      <c r="K2837" s="1" t="str">
        <f t="shared" si="282"/>
        <v>Till</v>
      </c>
      <c r="L2837" s="1" t="str">
        <f t="shared" si="283"/>
        <v>Grain Mount: 0.25 – 0.50 mm (carbon coated)</v>
      </c>
      <c r="M2837">
        <v>1</v>
      </c>
      <c r="N2837">
        <v>3.9E-2</v>
      </c>
      <c r="O2837">
        <v>0.19</v>
      </c>
      <c r="P2837">
        <v>1.3779999999999999</v>
      </c>
      <c r="R2837">
        <v>37.097999999999999</v>
      </c>
      <c r="S2837">
        <v>1E-3</v>
      </c>
      <c r="T2837">
        <v>0.21199999999999999</v>
      </c>
      <c r="U2837">
        <v>2E-3</v>
      </c>
      <c r="V2837">
        <v>1.3240000000000001</v>
      </c>
      <c r="W2837">
        <v>53.088999999999999</v>
      </c>
      <c r="Y2837">
        <v>0.09</v>
      </c>
      <c r="AD2837">
        <v>0.56399999999999995</v>
      </c>
    </row>
    <row r="2838" spans="1:30" x14ac:dyDescent="0.3">
      <c r="A2838" t="s">
        <v>10913</v>
      </c>
      <c r="B2838" t="s">
        <v>10914</v>
      </c>
      <c r="C2838" t="s">
        <v>10915</v>
      </c>
      <c r="D2838" s="1" t="str">
        <f t="shared" si="280"/>
        <v>21:1191</v>
      </c>
      <c r="E2838" s="1" t="str">
        <f t="shared" si="281"/>
        <v>21:0387</v>
      </c>
      <c r="F2838" t="s">
        <v>2390</v>
      </c>
      <c r="G2838" t="s">
        <v>10916</v>
      </c>
      <c r="I2838">
        <v>66.417786699999994</v>
      </c>
      <c r="J2838">
        <v>-90.467960500000004</v>
      </c>
      <c r="K2838" s="1" t="str">
        <f t="shared" si="282"/>
        <v>Till</v>
      </c>
      <c r="L2838" s="1" t="str">
        <f t="shared" si="283"/>
        <v>Grain Mount: 0.25 – 0.50 mm (carbon coated)</v>
      </c>
      <c r="M2838">
        <v>1</v>
      </c>
      <c r="N2838">
        <v>3.4000000000000002E-2</v>
      </c>
      <c r="O2838">
        <v>0.04</v>
      </c>
      <c r="P2838">
        <v>3.387</v>
      </c>
      <c r="R2838">
        <v>48.673999999999999</v>
      </c>
      <c r="S2838">
        <v>1E-3</v>
      </c>
      <c r="T2838">
        <v>0.58799999999999997</v>
      </c>
      <c r="U2838">
        <v>1E-3</v>
      </c>
      <c r="V2838">
        <v>2.0289999999999999</v>
      </c>
      <c r="W2838">
        <v>41.512</v>
      </c>
      <c r="Y2838">
        <v>3.2000000000000001E-2</v>
      </c>
      <c r="AD2838">
        <v>1.2929999999999999</v>
      </c>
    </row>
    <row r="2839" spans="1:30" x14ac:dyDescent="0.3">
      <c r="A2839" t="s">
        <v>10917</v>
      </c>
      <c r="B2839" t="s">
        <v>10918</v>
      </c>
      <c r="C2839" t="s">
        <v>10919</v>
      </c>
      <c r="D2839" s="1" t="str">
        <f t="shared" si="280"/>
        <v>21:1191</v>
      </c>
      <c r="E2839" s="1" t="str">
        <f t="shared" si="281"/>
        <v>21:0387</v>
      </c>
      <c r="F2839" t="s">
        <v>2390</v>
      </c>
      <c r="G2839" t="s">
        <v>10920</v>
      </c>
      <c r="I2839">
        <v>66.417786699999994</v>
      </c>
      <c r="J2839">
        <v>-90.467960500000004</v>
      </c>
      <c r="K2839" s="1" t="str">
        <f t="shared" si="282"/>
        <v>Till</v>
      </c>
      <c r="L2839" s="1" t="str">
        <f t="shared" si="283"/>
        <v>Grain Mount: 0.25 – 0.50 mm (carbon coated)</v>
      </c>
      <c r="M2839">
        <v>1</v>
      </c>
      <c r="N2839">
        <v>2.1000000000000001E-2</v>
      </c>
      <c r="O2839">
        <v>3.9E-2</v>
      </c>
      <c r="P2839">
        <v>2.9340000000000002</v>
      </c>
      <c r="R2839">
        <v>54.526000000000003</v>
      </c>
      <c r="S2839">
        <v>1E-3</v>
      </c>
      <c r="T2839">
        <v>0.61299999999999999</v>
      </c>
      <c r="U2839">
        <v>1E-3</v>
      </c>
      <c r="V2839">
        <v>1.879</v>
      </c>
      <c r="W2839">
        <v>36.567999999999998</v>
      </c>
      <c r="Y2839">
        <v>1.4999999999999999E-2</v>
      </c>
      <c r="AD2839">
        <v>1.472</v>
      </c>
    </row>
    <row r="2840" spans="1:30" x14ac:dyDescent="0.3">
      <c r="A2840" t="s">
        <v>10921</v>
      </c>
      <c r="B2840" t="s">
        <v>10922</v>
      </c>
      <c r="C2840" t="s">
        <v>10923</v>
      </c>
      <c r="D2840" s="1" t="str">
        <f t="shared" si="280"/>
        <v>21:1191</v>
      </c>
      <c r="E2840" s="1" t="str">
        <f t="shared" si="281"/>
        <v>21:0387</v>
      </c>
      <c r="F2840" t="s">
        <v>2390</v>
      </c>
      <c r="G2840" t="s">
        <v>10924</v>
      </c>
      <c r="I2840">
        <v>66.417786699999994</v>
      </c>
      <c r="J2840">
        <v>-90.467960500000004</v>
      </c>
      <c r="K2840" s="1" t="str">
        <f t="shared" si="282"/>
        <v>Till</v>
      </c>
      <c r="L2840" s="1" t="str">
        <f t="shared" si="283"/>
        <v>Grain Mount: 0.25 – 0.50 mm (carbon coated)</v>
      </c>
      <c r="M2840">
        <v>1</v>
      </c>
      <c r="N2840">
        <v>2.8000000000000001E-2</v>
      </c>
      <c r="O2840">
        <v>6.0000000000000001E-3</v>
      </c>
      <c r="P2840">
        <v>1.9079999999999999</v>
      </c>
      <c r="R2840">
        <v>54.122999999999998</v>
      </c>
      <c r="S2840">
        <v>1E-3</v>
      </c>
      <c r="T2840">
        <v>0.39700000000000002</v>
      </c>
      <c r="U2840">
        <v>1E-3</v>
      </c>
      <c r="V2840">
        <v>1.5720000000000001</v>
      </c>
      <c r="W2840">
        <v>37.683999999999997</v>
      </c>
      <c r="Y2840">
        <v>0.01</v>
      </c>
      <c r="AD2840">
        <v>1.98</v>
      </c>
    </row>
    <row r="2841" spans="1:30" x14ac:dyDescent="0.3">
      <c r="A2841" t="s">
        <v>10925</v>
      </c>
      <c r="B2841" t="s">
        <v>10926</v>
      </c>
      <c r="C2841" t="s">
        <v>10927</v>
      </c>
      <c r="D2841" s="1" t="str">
        <f t="shared" si="280"/>
        <v>21:1191</v>
      </c>
      <c r="E2841" s="1" t="str">
        <f t="shared" ref="E2841:E2876" si="284">HYPERLINK("http://geochem.nrcan.gc.ca/cdogs/content/svy/svy210387_e.htm", "21:0387")</f>
        <v>21:0387</v>
      </c>
      <c r="F2841" t="s">
        <v>2390</v>
      </c>
      <c r="G2841" t="s">
        <v>10928</v>
      </c>
      <c r="I2841">
        <v>66.417786699999994</v>
      </c>
      <c r="J2841">
        <v>-90.467960500000004</v>
      </c>
      <c r="K2841" s="1" t="str">
        <f t="shared" ref="K2841:K2876" si="285">HYPERLINK("http://geochem.nrcan.gc.ca/cdogs/content/kwd/kwd020044_e.htm", "Till")</f>
        <v>Till</v>
      </c>
      <c r="L2841" s="1" t="str">
        <f t="shared" si="283"/>
        <v>Grain Mount: 0.25 – 0.50 mm (carbon coated)</v>
      </c>
      <c r="M2841">
        <v>1</v>
      </c>
      <c r="N2841">
        <v>9.6000000000000002E-2</v>
      </c>
      <c r="O2841">
        <v>3.1E-2</v>
      </c>
      <c r="P2841">
        <v>2.8159999999999998</v>
      </c>
      <c r="R2841">
        <v>54.311</v>
      </c>
      <c r="S2841">
        <v>1E-3</v>
      </c>
      <c r="T2841">
        <v>0.627</v>
      </c>
      <c r="U2841">
        <v>1E-3</v>
      </c>
      <c r="V2841">
        <v>1.8120000000000001</v>
      </c>
      <c r="W2841">
        <v>36.606000000000002</v>
      </c>
      <c r="Y2841">
        <v>1.4E-2</v>
      </c>
      <c r="AD2841">
        <v>1.651</v>
      </c>
    </row>
    <row r="2842" spans="1:30" x14ac:dyDescent="0.3">
      <c r="A2842" t="s">
        <v>10929</v>
      </c>
      <c r="B2842" t="s">
        <v>10930</v>
      </c>
      <c r="C2842" t="s">
        <v>10931</v>
      </c>
      <c r="D2842" s="1" t="str">
        <f t="shared" si="280"/>
        <v>21:1191</v>
      </c>
      <c r="E2842" s="1" t="str">
        <f t="shared" si="284"/>
        <v>21:0387</v>
      </c>
      <c r="F2842" t="s">
        <v>2390</v>
      </c>
      <c r="G2842" t="s">
        <v>10932</v>
      </c>
      <c r="I2842">
        <v>66.417786699999994</v>
      </c>
      <c r="J2842">
        <v>-90.467960500000004</v>
      </c>
      <c r="K2842" s="1" t="str">
        <f t="shared" si="285"/>
        <v>Till</v>
      </c>
      <c r="L2842" s="1" t="str">
        <f t="shared" si="283"/>
        <v>Grain Mount: 0.25 – 0.50 mm (carbon coated)</v>
      </c>
      <c r="M2842">
        <v>1</v>
      </c>
      <c r="N2842">
        <v>4.5999999999999999E-2</v>
      </c>
      <c r="O2842">
        <v>8.0000000000000002E-3</v>
      </c>
      <c r="P2842">
        <v>2.1429999999999998</v>
      </c>
      <c r="R2842">
        <v>57.228000000000002</v>
      </c>
      <c r="S2842">
        <v>1E-3</v>
      </c>
      <c r="T2842">
        <v>0.78400000000000003</v>
      </c>
      <c r="U2842">
        <v>1E-3</v>
      </c>
      <c r="V2842">
        <v>1.1659999999999999</v>
      </c>
      <c r="W2842">
        <v>35.152999999999999</v>
      </c>
      <c r="Y2842">
        <v>1.2999999999999999E-2</v>
      </c>
      <c r="AD2842">
        <v>1.3540000000000001</v>
      </c>
    </row>
    <row r="2843" spans="1:30" x14ac:dyDescent="0.3">
      <c r="A2843" t="s">
        <v>10933</v>
      </c>
      <c r="B2843" t="s">
        <v>10934</v>
      </c>
      <c r="C2843" t="s">
        <v>10935</v>
      </c>
      <c r="D2843" s="1" t="str">
        <f t="shared" si="280"/>
        <v>21:1191</v>
      </c>
      <c r="E2843" s="1" t="str">
        <f t="shared" si="284"/>
        <v>21:0387</v>
      </c>
      <c r="F2843" t="s">
        <v>2390</v>
      </c>
      <c r="G2843" t="s">
        <v>10936</v>
      </c>
      <c r="I2843">
        <v>66.417786699999994</v>
      </c>
      <c r="J2843">
        <v>-90.467960500000004</v>
      </c>
      <c r="K2843" s="1" t="str">
        <f t="shared" si="285"/>
        <v>Till</v>
      </c>
      <c r="L2843" s="1" t="str">
        <f t="shared" si="283"/>
        <v>Grain Mount: 0.25 – 0.50 mm (carbon coated)</v>
      </c>
      <c r="M2843">
        <v>1</v>
      </c>
      <c r="N2843">
        <v>0.29799999999999999</v>
      </c>
      <c r="O2843">
        <v>0.185</v>
      </c>
      <c r="P2843">
        <v>3.0329999999999999</v>
      </c>
      <c r="R2843">
        <v>41.633000000000003</v>
      </c>
      <c r="S2843">
        <v>1E-3</v>
      </c>
      <c r="T2843">
        <v>0.314</v>
      </c>
      <c r="U2843">
        <v>3.0000000000000001E-3</v>
      </c>
      <c r="V2843">
        <v>1.391</v>
      </c>
      <c r="W2843">
        <v>45.851999999999997</v>
      </c>
      <c r="Y2843">
        <v>3.6999999999999998E-2</v>
      </c>
      <c r="AD2843">
        <v>0.96899999999999997</v>
      </c>
    </row>
    <row r="2844" spans="1:30" x14ac:dyDescent="0.3">
      <c r="A2844" t="s">
        <v>10937</v>
      </c>
      <c r="B2844" t="s">
        <v>10938</v>
      </c>
      <c r="C2844" t="s">
        <v>10939</v>
      </c>
      <c r="D2844" s="1" t="str">
        <f t="shared" si="280"/>
        <v>21:1191</v>
      </c>
      <c r="E2844" s="1" t="str">
        <f t="shared" si="284"/>
        <v>21:0387</v>
      </c>
      <c r="F2844" t="s">
        <v>2390</v>
      </c>
      <c r="G2844" t="s">
        <v>10940</v>
      </c>
      <c r="I2844">
        <v>66.417786699999994</v>
      </c>
      <c r="J2844">
        <v>-90.467960500000004</v>
      </c>
      <c r="K2844" s="1" t="str">
        <f t="shared" si="285"/>
        <v>Till</v>
      </c>
      <c r="L2844" s="1" t="str">
        <f t="shared" si="283"/>
        <v>Grain Mount: 0.25 – 0.50 mm (carbon coated)</v>
      </c>
      <c r="M2844">
        <v>1</v>
      </c>
      <c r="N2844">
        <v>2.1999999999999999E-2</v>
      </c>
      <c r="O2844">
        <v>2.3E-2</v>
      </c>
      <c r="P2844">
        <v>2.915</v>
      </c>
      <c r="R2844">
        <v>48.353999999999999</v>
      </c>
      <c r="S2844">
        <v>4.0000000000000001E-3</v>
      </c>
      <c r="T2844">
        <v>0.66600000000000004</v>
      </c>
      <c r="U2844">
        <v>1E-3</v>
      </c>
      <c r="V2844">
        <v>1.774</v>
      </c>
      <c r="W2844">
        <v>42.45</v>
      </c>
      <c r="Y2844">
        <v>0.04</v>
      </c>
      <c r="AD2844">
        <v>0.81599999999999995</v>
      </c>
    </row>
    <row r="2845" spans="1:30" x14ac:dyDescent="0.3">
      <c r="A2845" t="s">
        <v>10941</v>
      </c>
      <c r="B2845" t="s">
        <v>10942</v>
      </c>
      <c r="C2845" t="s">
        <v>10943</v>
      </c>
      <c r="D2845" s="1" t="str">
        <f t="shared" si="280"/>
        <v>21:1191</v>
      </c>
      <c r="E2845" s="1" t="str">
        <f t="shared" si="284"/>
        <v>21:0387</v>
      </c>
      <c r="F2845" t="s">
        <v>2390</v>
      </c>
      <c r="G2845" t="s">
        <v>10944</v>
      </c>
      <c r="I2845">
        <v>66.417786699999994</v>
      </c>
      <c r="J2845">
        <v>-90.467960500000004</v>
      </c>
      <c r="K2845" s="1" t="str">
        <f t="shared" si="285"/>
        <v>Till</v>
      </c>
      <c r="L2845" s="1" t="str">
        <f t="shared" si="283"/>
        <v>Grain Mount: 0.25 – 0.50 mm (carbon coated)</v>
      </c>
      <c r="M2845">
        <v>1</v>
      </c>
      <c r="N2845">
        <v>2.7E-2</v>
      </c>
      <c r="O2845">
        <v>3.9E-2</v>
      </c>
      <c r="P2845">
        <v>6.7809999999999997</v>
      </c>
      <c r="R2845">
        <v>53.26</v>
      </c>
      <c r="S2845">
        <v>1E-3</v>
      </c>
      <c r="T2845">
        <v>0.78500000000000003</v>
      </c>
      <c r="U2845">
        <v>1E-3</v>
      </c>
      <c r="V2845">
        <v>1.1619999999999999</v>
      </c>
      <c r="W2845">
        <v>35.881</v>
      </c>
      <c r="Y2845">
        <v>1.9E-2</v>
      </c>
      <c r="AD2845">
        <v>0.26800000000000002</v>
      </c>
    </row>
    <row r="2846" spans="1:30" x14ac:dyDescent="0.3">
      <c r="A2846" t="s">
        <v>10945</v>
      </c>
      <c r="B2846" t="s">
        <v>10946</v>
      </c>
      <c r="C2846" t="s">
        <v>10947</v>
      </c>
      <c r="D2846" s="1" t="str">
        <f t="shared" si="280"/>
        <v>21:1191</v>
      </c>
      <c r="E2846" s="1" t="str">
        <f t="shared" si="284"/>
        <v>21:0387</v>
      </c>
      <c r="F2846" t="s">
        <v>2390</v>
      </c>
      <c r="G2846" t="s">
        <v>10948</v>
      </c>
      <c r="I2846">
        <v>66.417786699999994</v>
      </c>
      <c r="J2846">
        <v>-90.467960500000004</v>
      </c>
      <c r="K2846" s="1" t="str">
        <f t="shared" si="285"/>
        <v>Till</v>
      </c>
      <c r="L2846" s="1" t="str">
        <f t="shared" si="283"/>
        <v>Grain Mount: 0.25 – 0.50 mm (carbon coated)</v>
      </c>
      <c r="M2846">
        <v>1</v>
      </c>
      <c r="N2846">
        <v>2.7E-2</v>
      </c>
      <c r="O2846">
        <v>3.4000000000000002E-2</v>
      </c>
      <c r="P2846">
        <v>3.3980000000000001</v>
      </c>
      <c r="R2846">
        <v>45.939</v>
      </c>
      <c r="S2846">
        <v>1E-3</v>
      </c>
      <c r="T2846">
        <v>0.64500000000000002</v>
      </c>
      <c r="U2846">
        <v>1E-3</v>
      </c>
      <c r="V2846">
        <v>1.6319999999999999</v>
      </c>
      <c r="W2846">
        <v>43.55</v>
      </c>
      <c r="Y2846">
        <v>0.03</v>
      </c>
      <c r="AD2846">
        <v>1.4379999999999999</v>
      </c>
    </row>
    <row r="2847" spans="1:30" x14ac:dyDescent="0.3">
      <c r="A2847" t="s">
        <v>10949</v>
      </c>
      <c r="B2847" t="s">
        <v>10950</v>
      </c>
      <c r="C2847" t="s">
        <v>10951</v>
      </c>
      <c r="D2847" s="1" t="str">
        <f t="shared" si="280"/>
        <v>21:1191</v>
      </c>
      <c r="E2847" s="1" t="str">
        <f t="shared" si="284"/>
        <v>21:0387</v>
      </c>
      <c r="F2847" t="s">
        <v>2390</v>
      </c>
      <c r="G2847" t="s">
        <v>10952</v>
      </c>
      <c r="I2847">
        <v>66.417786699999994</v>
      </c>
      <c r="J2847">
        <v>-90.467960500000004</v>
      </c>
      <c r="K2847" s="1" t="str">
        <f t="shared" si="285"/>
        <v>Till</v>
      </c>
      <c r="L2847" s="1" t="str">
        <f t="shared" si="283"/>
        <v>Grain Mount: 0.25 – 0.50 mm (carbon coated)</v>
      </c>
      <c r="M2847">
        <v>1</v>
      </c>
      <c r="N2847">
        <v>2.4E-2</v>
      </c>
      <c r="O2847">
        <v>0.03</v>
      </c>
      <c r="P2847">
        <v>2.8359999999999999</v>
      </c>
      <c r="R2847">
        <v>50.271000000000001</v>
      </c>
      <c r="S2847">
        <v>1E-3</v>
      </c>
      <c r="T2847">
        <v>0.52100000000000002</v>
      </c>
      <c r="U2847">
        <v>1E-3</v>
      </c>
      <c r="V2847">
        <v>1.0349999999999999</v>
      </c>
      <c r="W2847">
        <v>41.494999999999997</v>
      </c>
      <c r="Y2847">
        <v>3.9E-2</v>
      </c>
      <c r="AD2847">
        <v>1.141</v>
      </c>
    </row>
    <row r="2848" spans="1:30" x14ac:dyDescent="0.3">
      <c r="A2848" t="s">
        <v>10953</v>
      </c>
      <c r="B2848" t="s">
        <v>10954</v>
      </c>
      <c r="C2848" t="s">
        <v>10955</v>
      </c>
      <c r="D2848" s="1" t="str">
        <f t="shared" si="280"/>
        <v>21:1191</v>
      </c>
      <c r="E2848" s="1" t="str">
        <f t="shared" si="284"/>
        <v>21:0387</v>
      </c>
      <c r="F2848" t="s">
        <v>2390</v>
      </c>
      <c r="G2848" t="s">
        <v>10956</v>
      </c>
      <c r="I2848">
        <v>66.417786699999994</v>
      </c>
      <c r="J2848">
        <v>-90.467960500000004</v>
      </c>
      <c r="K2848" s="1" t="str">
        <f t="shared" si="285"/>
        <v>Till</v>
      </c>
      <c r="L2848" s="1" t="str">
        <f t="shared" si="283"/>
        <v>Grain Mount: 0.25 – 0.50 mm (carbon coated)</v>
      </c>
      <c r="M2848">
        <v>1</v>
      </c>
      <c r="N2848">
        <v>0.03</v>
      </c>
      <c r="O2848">
        <v>0.217</v>
      </c>
      <c r="P2848">
        <v>0.86899999999999999</v>
      </c>
      <c r="R2848">
        <v>41.695</v>
      </c>
      <c r="S2848">
        <v>1E-3</v>
      </c>
      <c r="T2848">
        <v>1.1020000000000001</v>
      </c>
      <c r="U2848">
        <v>1E-3</v>
      </c>
      <c r="V2848">
        <v>1.891</v>
      </c>
      <c r="W2848">
        <v>49.54</v>
      </c>
      <c r="Y2848">
        <v>9.0999999999999998E-2</v>
      </c>
      <c r="AD2848">
        <v>0.79500000000000004</v>
      </c>
    </row>
    <row r="2849" spans="1:30" x14ac:dyDescent="0.3">
      <c r="A2849" t="s">
        <v>10957</v>
      </c>
      <c r="B2849" t="s">
        <v>10958</v>
      </c>
      <c r="C2849" t="s">
        <v>10959</v>
      </c>
      <c r="D2849" s="1" t="str">
        <f t="shared" si="280"/>
        <v>21:1191</v>
      </c>
      <c r="E2849" s="1" t="str">
        <f t="shared" si="284"/>
        <v>21:0387</v>
      </c>
      <c r="F2849" t="s">
        <v>2390</v>
      </c>
      <c r="G2849" t="s">
        <v>10960</v>
      </c>
      <c r="I2849">
        <v>66.417786699999994</v>
      </c>
      <c r="J2849">
        <v>-90.467960500000004</v>
      </c>
      <c r="K2849" s="1" t="str">
        <f t="shared" si="285"/>
        <v>Till</v>
      </c>
      <c r="L2849" s="1" t="str">
        <f t="shared" si="283"/>
        <v>Grain Mount: 0.25 – 0.50 mm (carbon coated)</v>
      </c>
      <c r="M2849">
        <v>1</v>
      </c>
      <c r="N2849">
        <v>0.03</v>
      </c>
      <c r="O2849">
        <v>3.4000000000000002E-2</v>
      </c>
      <c r="P2849">
        <v>2.39</v>
      </c>
      <c r="R2849">
        <v>54.631</v>
      </c>
      <c r="S2849">
        <v>8.9999999999999993E-3</v>
      </c>
      <c r="T2849">
        <v>0.27500000000000002</v>
      </c>
      <c r="U2849">
        <v>1E-3</v>
      </c>
      <c r="V2849">
        <v>1.7190000000000001</v>
      </c>
      <c r="W2849">
        <v>36.795000000000002</v>
      </c>
      <c r="Y2849">
        <v>7.0000000000000001E-3</v>
      </c>
      <c r="AD2849">
        <v>1.677</v>
      </c>
    </row>
    <row r="2850" spans="1:30" x14ac:dyDescent="0.3">
      <c r="A2850" t="s">
        <v>10961</v>
      </c>
      <c r="B2850" t="s">
        <v>10962</v>
      </c>
      <c r="C2850" t="s">
        <v>10963</v>
      </c>
      <c r="D2850" s="1" t="str">
        <f t="shared" si="280"/>
        <v>21:1191</v>
      </c>
      <c r="E2850" s="1" t="str">
        <f t="shared" si="284"/>
        <v>21:0387</v>
      </c>
      <c r="F2850" t="s">
        <v>2390</v>
      </c>
      <c r="G2850" t="s">
        <v>10964</v>
      </c>
      <c r="I2850">
        <v>66.417786699999994</v>
      </c>
      <c r="J2850">
        <v>-90.467960500000004</v>
      </c>
      <c r="K2850" s="1" t="str">
        <f t="shared" si="285"/>
        <v>Till</v>
      </c>
      <c r="L2850" s="1" t="str">
        <f t="shared" si="283"/>
        <v>Grain Mount: 0.25 – 0.50 mm (carbon coated)</v>
      </c>
      <c r="M2850">
        <v>1</v>
      </c>
      <c r="N2850">
        <v>3.3000000000000002E-2</v>
      </c>
      <c r="O2850">
        <v>1.0999999999999999E-2</v>
      </c>
      <c r="P2850">
        <v>2.714</v>
      </c>
      <c r="R2850">
        <v>52.99</v>
      </c>
      <c r="S2850">
        <v>1E-3</v>
      </c>
      <c r="T2850">
        <v>0.81200000000000006</v>
      </c>
      <c r="U2850">
        <v>1E-3</v>
      </c>
      <c r="V2850">
        <v>0.79300000000000004</v>
      </c>
      <c r="W2850">
        <v>39.311</v>
      </c>
      <c r="Y2850">
        <v>1.4999999999999999E-2</v>
      </c>
      <c r="AD2850">
        <v>1.022</v>
      </c>
    </row>
    <row r="2851" spans="1:30" x14ac:dyDescent="0.3">
      <c r="A2851" t="s">
        <v>10965</v>
      </c>
      <c r="B2851" t="s">
        <v>10966</v>
      </c>
      <c r="C2851" t="s">
        <v>10967</v>
      </c>
      <c r="D2851" s="1" t="str">
        <f t="shared" si="280"/>
        <v>21:1191</v>
      </c>
      <c r="E2851" s="1" t="str">
        <f t="shared" si="284"/>
        <v>21:0387</v>
      </c>
      <c r="F2851" t="s">
        <v>2390</v>
      </c>
      <c r="G2851" t="s">
        <v>10968</v>
      </c>
      <c r="I2851">
        <v>66.417786699999994</v>
      </c>
      <c r="J2851">
        <v>-90.467960500000004</v>
      </c>
      <c r="K2851" s="1" t="str">
        <f t="shared" si="285"/>
        <v>Till</v>
      </c>
      <c r="L2851" s="1" t="str">
        <f>HYPERLINK("http://geochem.nrcan.gc.ca/cdogs/content/kwd/kwd080108_e.htm", "Grain Mount: 0.50 – 1.00 mm (carbon coated)")</f>
        <v>Grain Mount: 0.50 – 1.00 mm (carbon coated)</v>
      </c>
      <c r="M2851">
        <v>1</v>
      </c>
      <c r="N2851">
        <v>2.5000000000000001E-2</v>
      </c>
      <c r="O2851">
        <v>8.6999999999999994E-2</v>
      </c>
      <c r="P2851">
        <v>10.24</v>
      </c>
      <c r="R2851">
        <v>48.55</v>
      </c>
      <c r="S2851">
        <v>1E-3</v>
      </c>
      <c r="T2851">
        <v>1.2529999999999999</v>
      </c>
      <c r="U2851">
        <v>1E-3</v>
      </c>
      <c r="V2851">
        <v>0.84599999999999997</v>
      </c>
      <c r="W2851">
        <v>36.107999999999997</v>
      </c>
      <c r="Y2851">
        <v>0.03</v>
      </c>
      <c r="AD2851">
        <v>0.27</v>
      </c>
    </row>
    <row r="2852" spans="1:30" x14ac:dyDescent="0.3">
      <c r="A2852" t="s">
        <v>10969</v>
      </c>
      <c r="B2852" t="s">
        <v>10970</v>
      </c>
      <c r="C2852" t="s">
        <v>10971</v>
      </c>
      <c r="D2852" s="1" t="str">
        <f t="shared" si="280"/>
        <v>21:1191</v>
      </c>
      <c r="E2852" s="1" t="str">
        <f t="shared" si="284"/>
        <v>21:0387</v>
      </c>
      <c r="F2852" t="s">
        <v>2390</v>
      </c>
      <c r="G2852" t="s">
        <v>10972</v>
      </c>
      <c r="I2852">
        <v>66.417786699999994</v>
      </c>
      <c r="J2852">
        <v>-90.467960500000004</v>
      </c>
      <c r="K2852" s="1" t="str">
        <f t="shared" si="285"/>
        <v>Till</v>
      </c>
      <c r="L2852" s="1" t="str">
        <f>HYPERLINK("http://geochem.nrcan.gc.ca/cdogs/content/kwd/kwd080108_e.htm", "Grain Mount: 0.50 – 1.00 mm (carbon coated)")</f>
        <v>Grain Mount: 0.50 – 1.00 mm (carbon coated)</v>
      </c>
      <c r="M2852">
        <v>1</v>
      </c>
      <c r="N2852">
        <v>4.2000000000000003E-2</v>
      </c>
      <c r="O2852">
        <v>5.3999999999999999E-2</v>
      </c>
      <c r="P2852">
        <v>6.681</v>
      </c>
      <c r="R2852">
        <v>54.262</v>
      </c>
      <c r="S2852">
        <v>1E-3</v>
      </c>
      <c r="T2852">
        <v>0.91100000000000003</v>
      </c>
      <c r="U2852">
        <v>2E-3</v>
      </c>
      <c r="V2852">
        <v>0.89500000000000002</v>
      </c>
      <c r="W2852">
        <v>35.631999999999998</v>
      </c>
      <c r="Y2852">
        <v>1.2999999999999999E-2</v>
      </c>
      <c r="AD2852">
        <v>0.23699999999999999</v>
      </c>
    </row>
    <row r="2853" spans="1:30" x14ac:dyDescent="0.3">
      <c r="A2853" t="s">
        <v>10973</v>
      </c>
      <c r="B2853" t="s">
        <v>10974</v>
      </c>
      <c r="C2853" t="s">
        <v>10975</v>
      </c>
      <c r="D2853" s="1" t="str">
        <f t="shared" si="280"/>
        <v>21:1191</v>
      </c>
      <c r="E2853" s="1" t="str">
        <f t="shared" si="284"/>
        <v>21:0387</v>
      </c>
      <c r="F2853" t="s">
        <v>2400</v>
      </c>
      <c r="G2853" t="s">
        <v>10976</v>
      </c>
      <c r="I2853">
        <v>66.225864999999999</v>
      </c>
      <c r="J2853">
        <v>-88.202409700000004</v>
      </c>
      <c r="K2853" s="1" t="str">
        <f t="shared" si="285"/>
        <v>Till</v>
      </c>
      <c r="L2853" s="1" t="str">
        <f>HYPERLINK("http://geochem.nrcan.gc.ca/cdogs/content/kwd/kwd080108_e.htm", "Grain Mount: 0.50 – 1.00 mm (carbon coated)")</f>
        <v>Grain Mount: 0.50 – 1.00 mm (carbon coated)</v>
      </c>
      <c r="M2853">
        <v>1</v>
      </c>
      <c r="N2853">
        <v>2.1999999999999999E-2</v>
      </c>
      <c r="O2853">
        <v>1E-3</v>
      </c>
      <c r="P2853">
        <v>99.585999999999999</v>
      </c>
      <c r="R2853">
        <v>1E-3</v>
      </c>
      <c r="S2853">
        <v>7.0000000000000001E-3</v>
      </c>
      <c r="T2853">
        <v>7.0000000000000001E-3</v>
      </c>
      <c r="U2853">
        <v>1E-3</v>
      </c>
      <c r="V2853">
        <v>0.02</v>
      </c>
      <c r="W2853">
        <v>0.47599999999999998</v>
      </c>
      <c r="Y2853">
        <v>2E-3</v>
      </c>
      <c r="AD2853">
        <v>1E-3</v>
      </c>
    </row>
    <row r="2854" spans="1:30" x14ac:dyDescent="0.3">
      <c r="A2854" t="s">
        <v>10977</v>
      </c>
      <c r="B2854" t="s">
        <v>10978</v>
      </c>
      <c r="C2854" t="s">
        <v>10979</v>
      </c>
      <c r="D2854" s="1" t="str">
        <f t="shared" si="280"/>
        <v>21:1191</v>
      </c>
      <c r="E2854" s="1" t="str">
        <f t="shared" si="284"/>
        <v>21:0387</v>
      </c>
      <c r="F2854" t="s">
        <v>2400</v>
      </c>
      <c r="G2854" t="s">
        <v>10980</v>
      </c>
      <c r="I2854">
        <v>66.225864999999999</v>
      </c>
      <c r="J2854">
        <v>-88.202409700000004</v>
      </c>
      <c r="K2854" s="1" t="str">
        <f t="shared" si="285"/>
        <v>Till</v>
      </c>
      <c r="L2854" s="1" t="str">
        <f>HYPERLINK("http://geochem.nrcan.gc.ca/cdogs/content/kwd/kwd080108_e.htm", "Grain Mount: 0.50 – 1.00 mm (carbon coated)")</f>
        <v>Grain Mount: 0.50 – 1.00 mm (carbon coated)</v>
      </c>
      <c r="M2854">
        <v>1</v>
      </c>
      <c r="N2854">
        <v>2.5999999999999999E-2</v>
      </c>
      <c r="O2854">
        <v>3.0000000000000001E-3</v>
      </c>
      <c r="P2854">
        <v>99.516999999999996</v>
      </c>
      <c r="R2854">
        <v>1E-3</v>
      </c>
      <c r="S2854">
        <v>1E-3</v>
      </c>
      <c r="T2854">
        <v>4.0000000000000001E-3</v>
      </c>
      <c r="U2854">
        <v>1E-3</v>
      </c>
      <c r="V2854">
        <v>1E-3</v>
      </c>
      <c r="W2854">
        <v>0.76500000000000001</v>
      </c>
      <c r="Y2854">
        <v>1E-3</v>
      </c>
      <c r="AD2854">
        <v>1E-3</v>
      </c>
    </row>
    <row r="2855" spans="1:30" x14ac:dyDescent="0.3">
      <c r="A2855" t="s">
        <v>10981</v>
      </c>
      <c r="B2855" t="s">
        <v>10982</v>
      </c>
      <c r="C2855" t="s">
        <v>10983</v>
      </c>
      <c r="D2855" s="1" t="str">
        <f t="shared" si="280"/>
        <v>21:1191</v>
      </c>
      <c r="E2855" s="1" t="str">
        <f t="shared" si="284"/>
        <v>21:0387</v>
      </c>
      <c r="F2855" t="s">
        <v>2400</v>
      </c>
      <c r="G2855" t="s">
        <v>10984</v>
      </c>
      <c r="I2855">
        <v>66.225864999999999</v>
      </c>
      <c r="J2855">
        <v>-88.202409700000004</v>
      </c>
      <c r="K2855" s="1" t="str">
        <f t="shared" si="285"/>
        <v>Till</v>
      </c>
      <c r="L2855" s="1" t="str">
        <f>HYPERLINK("http://geochem.nrcan.gc.ca/cdogs/content/kwd/kwd080108_e.htm", "Grain Mount: 0.50 – 1.00 mm (carbon coated)")</f>
        <v>Grain Mount: 0.50 – 1.00 mm (carbon coated)</v>
      </c>
      <c r="M2855">
        <v>1</v>
      </c>
      <c r="N2855">
        <v>2.1000000000000001E-2</v>
      </c>
      <c r="O2855">
        <v>5.0000000000000001E-3</v>
      </c>
      <c r="P2855">
        <v>99.456000000000003</v>
      </c>
      <c r="R2855">
        <v>5.0000000000000001E-3</v>
      </c>
      <c r="S2855">
        <v>7.0000000000000001E-3</v>
      </c>
      <c r="T2855">
        <v>1E-3</v>
      </c>
      <c r="U2855">
        <v>1E-3</v>
      </c>
      <c r="V2855">
        <v>1.0999999999999999E-2</v>
      </c>
      <c r="W2855">
        <v>0.56399999999999995</v>
      </c>
      <c r="Y2855">
        <v>2E-3</v>
      </c>
      <c r="AD2855">
        <v>1E-3</v>
      </c>
    </row>
    <row r="2856" spans="1:30" x14ac:dyDescent="0.3">
      <c r="A2856" t="s">
        <v>10985</v>
      </c>
      <c r="B2856" t="s">
        <v>10986</v>
      </c>
      <c r="C2856" t="s">
        <v>10987</v>
      </c>
      <c r="D2856" s="1" t="str">
        <f t="shared" si="280"/>
        <v>21:1191</v>
      </c>
      <c r="E2856" s="1" t="str">
        <f t="shared" si="284"/>
        <v>21:0387</v>
      </c>
      <c r="F2856" t="s">
        <v>2405</v>
      </c>
      <c r="G2856" t="s">
        <v>10988</v>
      </c>
      <c r="I2856">
        <v>66.064820299999994</v>
      </c>
      <c r="J2856">
        <v>-88.175700000000006</v>
      </c>
      <c r="K2856" s="1" t="str">
        <f t="shared" si="285"/>
        <v>Till</v>
      </c>
      <c r="L2856" s="1" t="str">
        <f t="shared" ref="L2856:L2863" si="286">HYPERLINK("http://geochem.nrcan.gc.ca/cdogs/content/kwd/kwd080107_e.htm", "Grain Mount: 0.25 – 0.50 mm (carbon coated)")</f>
        <v>Grain Mount: 0.25 – 0.50 mm (carbon coated)</v>
      </c>
      <c r="M2856">
        <v>1</v>
      </c>
      <c r="N2856">
        <v>2.5999999999999999E-2</v>
      </c>
      <c r="O2856">
        <v>1E-3</v>
      </c>
      <c r="P2856">
        <v>99.344999999999999</v>
      </c>
      <c r="R2856">
        <v>1E-3</v>
      </c>
      <c r="S2856">
        <v>1E-3</v>
      </c>
      <c r="T2856">
        <v>1E-3</v>
      </c>
      <c r="U2856">
        <v>1E-3</v>
      </c>
      <c r="V2856">
        <v>3.0000000000000001E-3</v>
      </c>
      <c r="W2856">
        <v>0.73099999999999998</v>
      </c>
      <c r="Y2856">
        <v>3.0000000000000001E-3</v>
      </c>
      <c r="AD2856">
        <v>5.0000000000000001E-3</v>
      </c>
    </row>
    <row r="2857" spans="1:30" x14ac:dyDescent="0.3">
      <c r="A2857" t="s">
        <v>10989</v>
      </c>
      <c r="B2857" t="s">
        <v>10990</v>
      </c>
      <c r="C2857" t="s">
        <v>10991</v>
      </c>
      <c r="D2857" s="1" t="str">
        <f t="shared" si="280"/>
        <v>21:1191</v>
      </c>
      <c r="E2857" s="1" t="str">
        <f t="shared" si="284"/>
        <v>21:0387</v>
      </c>
      <c r="F2857" t="s">
        <v>10992</v>
      </c>
      <c r="G2857" t="s">
        <v>10993</v>
      </c>
      <c r="I2857">
        <v>66.841182900000007</v>
      </c>
      <c r="J2857">
        <v>-89.437216699999993</v>
      </c>
      <c r="K2857" s="1" t="str">
        <f t="shared" si="285"/>
        <v>Till</v>
      </c>
      <c r="L2857" s="1" t="str">
        <f t="shared" si="286"/>
        <v>Grain Mount: 0.25 – 0.50 mm (carbon coated)</v>
      </c>
      <c r="M2857">
        <v>1</v>
      </c>
      <c r="N2857">
        <v>2.9000000000000001E-2</v>
      </c>
      <c r="O2857">
        <v>0.113</v>
      </c>
      <c r="P2857">
        <v>3.976</v>
      </c>
      <c r="R2857">
        <v>52.39</v>
      </c>
      <c r="S2857">
        <v>1E-3</v>
      </c>
      <c r="T2857">
        <v>0.53100000000000003</v>
      </c>
      <c r="U2857">
        <v>1E-3</v>
      </c>
      <c r="V2857">
        <v>0.85399999999999998</v>
      </c>
      <c r="W2857">
        <v>38.871000000000002</v>
      </c>
      <c r="Y2857">
        <v>1.6E-2</v>
      </c>
      <c r="AD2857">
        <v>0.27400000000000002</v>
      </c>
    </row>
    <row r="2858" spans="1:30" x14ac:dyDescent="0.3">
      <c r="A2858" t="s">
        <v>10994</v>
      </c>
      <c r="B2858" t="s">
        <v>10995</v>
      </c>
      <c r="C2858" t="s">
        <v>10996</v>
      </c>
      <c r="D2858" s="1" t="str">
        <f t="shared" si="280"/>
        <v>21:1191</v>
      </c>
      <c r="E2858" s="1" t="str">
        <f t="shared" si="284"/>
        <v>21:0387</v>
      </c>
      <c r="F2858" t="s">
        <v>10992</v>
      </c>
      <c r="G2858" t="s">
        <v>10997</v>
      </c>
      <c r="I2858">
        <v>66.841182900000007</v>
      </c>
      <c r="J2858">
        <v>-89.437216699999993</v>
      </c>
      <c r="K2858" s="1" t="str">
        <f t="shared" si="285"/>
        <v>Till</v>
      </c>
      <c r="L2858" s="1" t="str">
        <f t="shared" si="286"/>
        <v>Grain Mount: 0.25 – 0.50 mm (carbon coated)</v>
      </c>
      <c r="M2858">
        <v>1</v>
      </c>
      <c r="N2858">
        <v>0.03</v>
      </c>
      <c r="O2858">
        <v>0.14799999999999999</v>
      </c>
      <c r="P2858">
        <v>9.1780000000000008</v>
      </c>
      <c r="R2858">
        <v>46.378999999999998</v>
      </c>
      <c r="S2858">
        <v>1E-3</v>
      </c>
      <c r="T2858">
        <v>1.2809999999999999</v>
      </c>
      <c r="U2858">
        <v>2E-3</v>
      </c>
      <c r="V2858">
        <v>0.65300000000000002</v>
      </c>
      <c r="W2858">
        <v>39.85</v>
      </c>
      <c r="Y2858">
        <v>4.1000000000000002E-2</v>
      </c>
      <c r="AD2858">
        <v>0.318</v>
      </c>
    </row>
    <row r="2859" spans="1:30" x14ac:dyDescent="0.3">
      <c r="A2859" t="s">
        <v>10998</v>
      </c>
      <c r="B2859" t="s">
        <v>10999</v>
      </c>
      <c r="C2859" t="s">
        <v>11000</v>
      </c>
      <c r="D2859" s="1" t="str">
        <f t="shared" si="280"/>
        <v>21:1191</v>
      </c>
      <c r="E2859" s="1" t="str">
        <f t="shared" si="284"/>
        <v>21:0387</v>
      </c>
      <c r="F2859" t="s">
        <v>10992</v>
      </c>
      <c r="G2859" t="s">
        <v>11001</v>
      </c>
      <c r="I2859">
        <v>66.841182900000007</v>
      </c>
      <c r="J2859">
        <v>-89.437216699999993</v>
      </c>
      <c r="K2859" s="1" t="str">
        <f t="shared" si="285"/>
        <v>Till</v>
      </c>
      <c r="L2859" s="1" t="str">
        <f t="shared" si="286"/>
        <v>Grain Mount: 0.25 – 0.50 mm (carbon coated)</v>
      </c>
      <c r="M2859">
        <v>1</v>
      </c>
      <c r="N2859">
        <v>3.2000000000000001E-2</v>
      </c>
      <c r="O2859">
        <v>6.0999999999999999E-2</v>
      </c>
      <c r="P2859">
        <v>4.07</v>
      </c>
      <c r="R2859">
        <v>52.85</v>
      </c>
      <c r="S2859">
        <v>0.01</v>
      </c>
      <c r="T2859">
        <v>0.313</v>
      </c>
      <c r="U2859">
        <v>1E-3</v>
      </c>
      <c r="V2859">
        <v>1.018</v>
      </c>
      <c r="W2859">
        <v>38.811999999999998</v>
      </c>
      <c r="Y2859">
        <v>2.3E-2</v>
      </c>
      <c r="AD2859">
        <v>0.29499999999999998</v>
      </c>
    </row>
    <row r="2860" spans="1:30" x14ac:dyDescent="0.3">
      <c r="A2860" t="s">
        <v>11002</v>
      </c>
      <c r="B2860" t="s">
        <v>11003</v>
      </c>
      <c r="C2860" t="s">
        <v>11004</v>
      </c>
      <c r="D2860" s="1" t="str">
        <f t="shared" si="280"/>
        <v>21:1191</v>
      </c>
      <c r="E2860" s="1" t="str">
        <f t="shared" si="284"/>
        <v>21:0387</v>
      </c>
      <c r="F2860" t="s">
        <v>2640</v>
      </c>
      <c r="G2860" t="s">
        <v>11005</v>
      </c>
      <c r="I2860">
        <v>66.744336599999997</v>
      </c>
      <c r="J2860">
        <v>-89.085118300000005</v>
      </c>
      <c r="K2860" s="1" t="str">
        <f t="shared" si="285"/>
        <v>Till</v>
      </c>
      <c r="L2860" s="1" t="str">
        <f t="shared" si="286"/>
        <v>Grain Mount: 0.25 – 0.50 mm (carbon coated)</v>
      </c>
      <c r="M2860">
        <v>1</v>
      </c>
      <c r="N2860">
        <v>2.9000000000000001E-2</v>
      </c>
      <c r="O2860">
        <v>1.6E-2</v>
      </c>
      <c r="P2860">
        <v>57.841999999999999</v>
      </c>
      <c r="R2860">
        <v>1E-3</v>
      </c>
      <c r="S2860">
        <v>4.0000000000000001E-3</v>
      </c>
      <c r="T2860">
        <v>2.1560000000000001</v>
      </c>
      <c r="U2860">
        <v>1E-3</v>
      </c>
      <c r="V2860">
        <v>0.35899999999999999</v>
      </c>
      <c r="W2860">
        <v>13.682</v>
      </c>
      <c r="Y2860">
        <v>7.0000000000000001E-3</v>
      </c>
      <c r="AD2860">
        <v>26.273</v>
      </c>
    </row>
    <row r="2861" spans="1:30" x14ac:dyDescent="0.3">
      <c r="A2861" t="s">
        <v>11006</v>
      </c>
      <c r="B2861" t="s">
        <v>11007</v>
      </c>
      <c r="C2861" t="s">
        <v>11008</v>
      </c>
      <c r="D2861" s="1" t="str">
        <f t="shared" si="280"/>
        <v>21:1191</v>
      </c>
      <c r="E2861" s="1" t="str">
        <f t="shared" si="284"/>
        <v>21:0387</v>
      </c>
      <c r="F2861" t="s">
        <v>2820</v>
      </c>
      <c r="G2861" t="s">
        <v>11009</v>
      </c>
      <c r="I2861">
        <v>66.414917200000005</v>
      </c>
      <c r="J2861">
        <v>-89.719497000000004</v>
      </c>
      <c r="K2861" s="1" t="str">
        <f t="shared" si="285"/>
        <v>Till</v>
      </c>
      <c r="L2861" s="1" t="str">
        <f t="shared" si="286"/>
        <v>Grain Mount: 0.25 – 0.50 mm (carbon coated)</v>
      </c>
      <c r="M2861">
        <v>1</v>
      </c>
      <c r="N2861">
        <v>2.8000000000000001E-2</v>
      </c>
      <c r="O2861">
        <v>0.02</v>
      </c>
      <c r="P2861">
        <v>54.762</v>
      </c>
      <c r="R2861">
        <v>8.9999999999999993E-3</v>
      </c>
      <c r="S2861">
        <v>1E-3</v>
      </c>
      <c r="T2861">
        <v>0.64500000000000002</v>
      </c>
      <c r="U2861">
        <v>1E-3</v>
      </c>
      <c r="V2861">
        <v>0.127</v>
      </c>
      <c r="W2861">
        <v>4.8369999999999997</v>
      </c>
      <c r="Y2861">
        <v>3.0000000000000001E-3</v>
      </c>
      <c r="AD2861">
        <v>39.923999999999999</v>
      </c>
    </row>
    <row r="2862" spans="1:30" x14ac:dyDescent="0.3">
      <c r="A2862" t="s">
        <v>11010</v>
      </c>
      <c r="B2862" t="s">
        <v>11011</v>
      </c>
      <c r="C2862" t="s">
        <v>11012</v>
      </c>
      <c r="D2862" s="1" t="str">
        <f t="shared" si="280"/>
        <v>21:1191</v>
      </c>
      <c r="E2862" s="1" t="str">
        <f t="shared" si="284"/>
        <v>21:0387</v>
      </c>
      <c r="F2862" t="s">
        <v>2932</v>
      </c>
      <c r="G2862" t="s">
        <v>11013</v>
      </c>
      <c r="I2862">
        <v>66.392247999999995</v>
      </c>
      <c r="J2862">
        <v>-89.599254299999998</v>
      </c>
      <c r="K2862" s="1" t="str">
        <f t="shared" si="285"/>
        <v>Till</v>
      </c>
      <c r="L2862" s="1" t="str">
        <f t="shared" si="286"/>
        <v>Grain Mount: 0.25 – 0.50 mm (carbon coated)</v>
      </c>
      <c r="M2862">
        <v>1</v>
      </c>
      <c r="N2862">
        <v>8.4000000000000005E-2</v>
      </c>
      <c r="O2862">
        <v>0.03</v>
      </c>
      <c r="P2862">
        <v>99.694999999999993</v>
      </c>
      <c r="R2862">
        <v>3.0000000000000001E-3</v>
      </c>
      <c r="S2862">
        <v>3.0000000000000001E-3</v>
      </c>
      <c r="T2862">
        <v>1.2999999999999999E-2</v>
      </c>
      <c r="U2862">
        <v>1E-3</v>
      </c>
      <c r="V2862">
        <v>8.9999999999999993E-3</v>
      </c>
      <c r="W2862">
        <v>0.17399999999999999</v>
      </c>
      <c r="Y2862">
        <v>1E-3</v>
      </c>
      <c r="AD2862">
        <v>4.0000000000000001E-3</v>
      </c>
    </row>
    <row r="2863" spans="1:30" x14ac:dyDescent="0.3">
      <c r="A2863" t="s">
        <v>11014</v>
      </c>
      <c r="B2863" t="s">
        <v>11015</v>
      </c>
      <c r="C2863" t="s">
        <v>11016</v>
      </c>
      <c r="D2863" s="1" t="str">
        <f t="shared" si="280"/>
        <v>21:1191</v>
      </c>
      <c r="E2863" s="1" t="str">
        <f t="shared" si="284"/>
        <v>21:0387</v>
      </c>
      <c r="F2863" t="s">
        <v>2941</v>
      </c>
      <c r="G2863" t="s">
        <v>11017</v>
      </c>
      <c r="I2863">
        <v>65.574546699999999</v>
      </c>
      <c r="J2863">
        <v>-87.966058899999993</v>
      </c>
      <c r="K2863" s="1" t="str">
        <f t="shared" si="285"/>
        <v>Till</v>
      </c>
      <c r="L2863" s="1" t="str">
        <f t="shared" si="286"/>
        <v>Grain Mount: 0.25 – 0.50 mm (carbon coated)</v>
      </c>
      <c r="M2863">
        <v>1</v>
      </c>
      <c r="N2863">
        <v>2.4E-2</v>
      </c>
      <c r="O2863">
        <v>8.0000000000000002E-3</v>
      </c>
      <c r="P2863">
        <v>99.968000000000004</v>
      </c>
      <c r="R2863">
        <v>1E-3</v>
      </c>
      <c r="S2863">
        <v>5.0000000000000001E-3</v>
      </c>
      <c r="T2863">
        <v>1E-3</v>
      </c>
      <c r="U2863">
        <v>1E-3</v>
      </c>
      <c r="V2863">
        <v>1.4E-2</v>
      </c>
      <c r="W2863">
        <v>0.157</v>
      </c>
      <c r="Y2863">
        <v>3.0000000000000001E-3</v>
      </c>
      <c r="AD2863">
        <v>1E-3</v>
      </c>
    </row>
    <row r="2864" spans="1:30" x14ac:dyDescent="0.3">
      <c r="A2864" t="s">
        <v>11018</v>
      </c>
      <c r="B2864" t="s">
        <v>11019</v>
      </c>
      <c r="C2864" t="s">
        <v>11020</v>
      </c>
      <c r="D2864" s="1" t="str">
        <f t="shared" si="280"/>
        <v>21:1191</v>
      </c>
      <c r="E2864" s="1" t="str">
        <f t="shared" si="284"/>
        <v>21:0387</v>
      </c>
      <c r="F2864" t="s">
        <v>3690</v>
      </c>
      <c r="G2864" t="s">
        <v>11021</v>
      </c>
      <c r="I2864">
        <v>66.182464800000005</v>
      </c>
      <c r="J2864">
        <v>-89.931782900000002</v>
      </c>
      <c r="K2864" s="1" t="str">
        <f t="shared" si="285"/>
        <v>Till</v>
      </c>
      <c r="L2864" s="1" t="str">
        <f>HYPERLINK("http://geochem.nrcan.gc.ca/cdogs/content/kwd/kwd080108_e.htm", "Grain Mount: 0.50 – 1.00 mm (carbon coated)")</f>
        <v>Grain Mount: 0.50 – 1.00 mm (carbon coated)</v>
      </c>
      <c r="M2864">
        <v>1</v>
      </c>
      <c r="N2864">
        <v>1.7999999999999999E-2</v>
      </c>
      <c r="O2864">
        <v>1E-3</v>
      </c>
      <c r="P2864">
        <v>99.796000000000006</v>
      </c>
      <c r="R2864">
        <v>1.7999999999999999E-2</v>
      </c>
      <c r="S2864">
        <v>6.0000000000000001E-3</v>
      </c>
      <c r="T2864">
        <v>4.0000000000000001E-3</v>
      </c>
      <c r="U2864">
        <v>3.0000000000000001E-3</v>
      </c>
      <c r="V2864">
        <v>3.5999999999999997E-2</v>
      </c>
      <c r="W2864">
        <v>0.41699999999999998</v>
      </c>
      <c r="Y2864">
        <v>1E-3</v>
      </c>
      <c r="AD2864">
        <v>1E-3</v>
      </c>
    </row>
    <row r="2865" spans="1:30" x14ac:dyDescent="0.3">
      <c r="A2865" t="s">
        <v>11022</v>
      </c>
      <c r="B2865" t="s">
        <v>11023</v>
      </c>
      <c r="C2865" t="s">
        <v>11024</v>
      </c>
      <c r="D2865" s="1" t="str">
        <f t="shared" si="280"/>
        <v>21:1191</v>
      </c>
      <c r="E2865" s="1" t="str">
        <f t="shared" si="284"/>
        <v>21:0387</v>
      </c>
      <c r="F2865" t="s">
        <v>3081</v>
      </c>
      <c r="G2865" t="s">
        <v>11025</v>
      </c>
      <c r="I2865">
        <v>65.721301600000004</v>
      </c>
      <c r="J2865">
        <v>-88.227604200000002</v>
      </c>
      <c r="K2865" s="1" t="str">
        <f t="shared" si="285"/>
        <v>Till</v>
      </c>
      <c r="L2865" s="1" t="str">
        <f t="shared" ref="L2865:L2874" si="287">HYPERLINK("http://geochem.nrcan.gc.ca/cdogs/content/kwd/kwd080107_e.htm", "Grain Mount: 0.25 – 0.50 mm (carbon coated)")</f>
        <v>Grain Mount: 0.25 – 0.50 mm (carbon coated)</v>
      </c>
      <c r="M2865">
        <v>1</v>
      </c>
      <c r="N2865">
        <v>2.3E-2</v>
      </c>
      <c r="O2865">
        <v>2.8000000000000001E-2</v>
      </c>
      <c r="P2865">
        <v>99.200999999999993</v>
      </c>
      <c r="R2865">
        <v>3.0000000000000001E-3</v>
      </c>
      <c r="S2865">
        <v>1E-3</v>
      </c>
      <c r="T2865">
        <v>1.0999999999999999E-2</v>
      </c>
      <c r="U2865">
        <v>1E-3</v>
      </c>
      <c r="V2865">
        <v>3.0000000000000001E-3</v>
      </c>
      <c r="W2865">
        <v>0.745</v>
      </c>
      <c r="Y2865">
        <v>1E-3</v>
      </c>
      <c r="AD2865">
        <v>3.0000000000000001E-3</v>
      </c>
    </row>
    <row r="2866" spans="1:30" x14ac:dyDescent="0.3">
      <c r="A2866" t="s">
        <v>11026</v>
      </c>
      <c r="B2866" t="s">
        <v>11027</v>
      </c>
      <c r="C2866" t="s">
        <v>11028</v>
      </c>
      <c r="D2866" s="1" t="str">
        <f t="shared" si="280"/>
        <v>21:1191</v>
      </c>
      <c r="E2866" s="1" t="str">
        <f t="shared" si="284"/>
        <v>21:0387</v>
      </c>
      <c r="F2866" t="s">
        <v>3164</v>
      </c>
      <c r="G2866" t="s">
        <v>11029</v>
      </c>
      <c r="I2866">
        <v>65.763929899999994</v>
      </c>
      <c r="J2866">
        <v>-88.476099500000004</v>
      </c>
      <c r="K2866" s="1" t="str">
        <f t="shared" si="285"/>
        <v>Till</v>
      </c>
      <c r="L2866" s="1" t="str">
        <f t="shared" si="287"/>
        <v>Grain Mount: 0.25 – 0.50 mm (carbon coated)</v>
      </c>
      <c r="M2866">
        <v>1</v>
      </c>
      <c r="N2866">
        <v>2.8000000000000001E-2</v>
      </c>
      <c r="O2866">
        <v>1.0999999999999999E-2</v>
      </c>
      <c r="P2866">
        <v>69.081999999999994</v>
      </c>
      <c r="R2866">
        <v>0.02</v>
      </c>
      <c r="S2866">
        <v>1E-3</v>
      </c>
      <c r="T2866">
        <v>26.018999999999998</v>
      </c>
      <c r="U2866">
        <v>1E-3</v>
      </c>
      <c r="V2866">
        <v>8.6999999999999994E-2</v>
      </c>
      <c r="W2866">
        <v>4.4969999999999999</v>
      </c>
      <c r="Y2866">
        <v>5.2999999999999999E-2</v>
      </c>
      <c r="AD2866">
        <v>0.13500000000000001</v>
      </c>
    </row>
    <row r="2867" spans="1:30" x14ac:dyDescent="0.3">
      <c r="A2867" t="s">
        <v>11030</v>
      </c>
      <c r="B2867" t="s">
        <v>11031</v>
      </c>
      <c r="C2867" t="s">
        <v>11032</v>
      </c>
      <c r="D2867" s="1" t="str">
        <f t="shared" ref="D2867:D2917" si="288">HYPERLINK("http://geochem.nrcan.gc.ca/cdogs/content/bdl/bdl211191_e.htm", "21:1191")</f>
        <v>21:1191</v>
      </c>
      <c r="E2867" s="1" t="str">
        <f t="shared" si="284"/>
        <v>21:0387</v>
      </c>
      <c r="F2867" t="s">
        <v>3189</v>
      </c>
      <c r="G2867" t="s">
        <v>11033</v>
      </c>
      <c r="I2867">
        <v>65.859606499999998</v>
      </c>
      <c r="J2867">
        <v>-88.697666799999993</v>
      </c>
      <c r="K2867" s="1" t="str">
        <f t="shared" si="285"/>
        <v>Till</v>
      </c>
      <c r="L2867" s="1" t="str">
        <f t="shared" si="287"/>
        <v>Grain Mount: 0.25 – 0.50 mm (carbon coated)</v>
      </c>
      <c r="M2867">
        <v>1</v>
      </c>
      <c r="N2867">
        <v>2.3E-2</v>
      </c>
      <c r="O2867">
        <v>4.0000000000000001E-3</v>
      </c>
      <c r="P2867">
        <v>99.498999999999995</v>
      </c>
      <c r="R2867">
        <v>0.02</v>
      </c>
      <c r="S2867">
        <v>4.0000000000000001E-3</v>
      </c>
      <c r="T2867">
        <v>1.0999999999999999E-2</v>
      </c>
      <c r="U2867">
        <v>1E-3</v>
      </c>
      <c r="V2867">
        <v>1E-3</v>
      </c>
      <c r="W2867">
        <v>0.432</v>
      </c>
      <c r="Y2867">
        <v>1E-3</v>
      </c>
      <c r="AD2867">
        <v>1E-3</v>
      </c>
    </row>
    <row r="2868" spans="1:30" x14ac:dyDescent="0.3">
      <c r="A2868" t="s">
        <v>11034</v>
      </c>
      <c r="B2868" t="s">
        <v>11035</v>
      </c>
      <c r="C2868" t="s">
        <v>11036</v>
      </c>
      <c r="D2868" s="1" t="str">
        <f t="shared" si="288"/>
        <v>21:1191</v>
      </c>
      <c r="E2868" s="1" t="str">
        <f t="shared" si="284"/>
        <v>21:0387</v>
      </c>
      <c r="F2868" t="s">
        <v>3189</v>
      </c>
      <c r="G2868" t="s">
        <v>11037</v>
      </c>
      <c r="I2868">
        <v>65.859606499999998</v>
      </c>
      <c r="J2868">
        <v>-88.697666799999993</v>
      </c>
      <c r="K2868" s="1" t="str">
        <f t="shared" si="285"/>
        <v>Till</v>
      </c>
      <c r="L2868" s="1" t="str">
        <f t="shared" si="287"/>
        <v>Grain Mount: 0.25 – 0.50 mm (carbon coated)</v>
      </c>
      <c r="M2868">
        <v>1</v>
      </c>
      <c r="N2868">
        <v>4.5999999999999999E-2</v>
      </c>
      <c r="O2868">
        <v>1E-3</v>
      </c>
      <c r="P2868">
        <v>99.049000000000007</v>
      </c>
      <c r="R2868">
        <v>1E-3</v>
      </c>
      <c r="S2868">
        <v>3.0000000000000001E-3</v>
      </c>
      <c r="T2868">
        <v>3.0000000000000001E-3</v>
      </c>
      <c r="U2868">
        <v>4.0000000000000001E-3</v>
      </c>
      <c r="V2868">
        <v>1E-3</v>
      </c>
      <c r="W2868">
        <v>0.79700000000000004</v>
      </c>
      <c r="Y2868">
        <v>1E-3</v>
      </c>
      <c r="AD2868">
        <v>1E-3</v>
      </c>
    </row>
    <row r="2869" spans="1:30" x14ac:dyDescent="0.3">
      <c r="A2869" t="s">
        <v>11038</v>
      </c>
      <c r="B2869" t="s">
        <v>11039</v>
      </c>
      <c r="C2869" t="s">
        <v>11040</v>
      </c>
      <c r="D2869" s="1" t="str">
        <f t="shared" si="288"/>
        <v>21:1191</v>
      </c>
      <c r="E2869" s="1" t="str">
        <f t="shared" si="284"/>
        <v>21:0387</v>
      </c>
      <c r="F2869" t="s">
        <v>3218</v>
      </c>
      <c r="G2869" t="s">
        <v>11041</v>
      </c>
      <c r="I2869">
        <v>65.920614799999996</v>
      </c>
      <c r="J2869">
        <v>-88.445602500000007</v>
      </c>
      <c r="K2869" s="1" t="str">
        <f t="shared" si="285"/>
        <v>Till</v>
      </c>
      <c r="L2869" s="1" t="str">
        <f t="shared" si="287"/>
        <v>Grain Mount: 0.25 – 0.50 mm (carbon coated)</v>
      </c>
      <c r="M2869">
        <v>1</v>
      </c>
      <c r="N2869">
        <v>2.4E-2</v>
      </c>
      <c r="O2869">
        <v>0.02</v>
      </c>
      <c r="P2869">
        <v>99.382000000000005</v>
      </c>
      <c r="R2869">
        <v>0.14299999999999999</v>
      </c>
      <c r="S2869">
        <v>1E-3</v>
      </c>
      <c r="T2869">
        <v>1E-3</v>
      </c>
      <c r="U2869">
        <v>1E-3</v>
      </c>
      <c r="V2869">
        <v>1E-3</v>
      </c>
      <c r="W2869">
        <v>0.48699999999999999</v>
      </c>
      <c r="Y2869">
        <v>1E-3</v>
      </c>
      <c r="AD2869">
        <v>1E-3</v>
      </c>
    </row>
    <row r="2870" spans="1:30" x14ac:dyDescent="0.3">
      <c r="A2870" t="s">
        <v>11042</v>
      </c>
      <c r="B2870" t="s">
        <v>11043</v>
      </c>
      <c r="C2870" t="s">
        <v>11044</v>
      </c>
      <c r="D2870" s="1" t="str">
        <f t="shared" si="288"/>
        <v>21:1191</v>
      </c>
      <c r="E2870" s="1" t="str">
        <f t="shared" si="284"/>
        <v>21:0387</v>
      </c>
      <c r="F2870" t="s">
        <v>3218</v>
      </c>
      <c r="G2870" t="s">
        <v>11045</v>
      </c>
      <c r="I2870">
        <v>65.920614799999996</v>
      </c>
      <c r="J2870">
        <v>-88.445602500000007</v>
      </c>
      <c r="K2870" s="1" t="str">
        <f t="shared" si="285"/>
        <v>Till</v>
      </c>
      <c r="L2870" s="1" t="str">
        <f t="shared" si="287"/>
        <v>Grain Mount: 0.25 – 0.50 mm (carbon coated)</v>
      </c>
      <c r="M2870">
        <v>1</v>
      </c>
      <c r="N2870">
        <v>0.03</v>
      </c>
      <c r="O2870">
        <v>1.7999999999999999E-2</v>
      </c>
      <c r="P2870">
        <v>99.25</v>
      </c>
      <c r="R2870">
        <v>0.20300000000000001</v>
      </c>
      <c r="S2870">
        <v>1E-3</v>
      </c>
      <c r="T2870">
        <v>1E-3</v>
      </c>
      <c r="U2870">
        <v>1E-3</v>
      </c>
      <c r="V2870">
        <v>1E-3</v>
      </c>
      <c r="W2870">
        <v>0.47899999999999998</v>
      </c>
      <c r="Y2870">
        <v>2E-3</v>
      </c>
      <c r="AD2870">
        <v>1E-3</v>
      </c>
    </row>
    <row r="2871" spans="1:30" x14ac:dyDescent="0.3">
      <c r="A2871" t="s">
        <v>11046</v>
      </c>
      <c r="B2871" t="s">
        <v>11047</v>
      </c>
      <c r="C2871" t="s">
        <v>11048</v>
      </c>
      <c r="D2871" s="1" t="str">
        <f t="shared" si="288"/>
        <v>21:1191</v>
      </c>
      <c r="E2871" s="1" t="str">
        <f t="shared" si="284"/>
        <v>21:0387</v>
      </c>
      <c r="F2871" t="s">
        <v>6707</v>
      </c>
      <c r="G2871" t="s">
        <v>11049</v>
      </c>
      <c r="I2871">
        <v>66.102308800000003</v>
      </c>
      <c r="J2871">
        <v>-88.423515100000003</v>
      </c>
      <c r="K2871" s="1" t="str">
        <f t="shared" si="285"/>
        <v>Till</v>
      </c>
      <c r="L2871" s="1" t="str">
        <f t="shared" si="287"/>
        <v>Grain Mount: 0.25 – 0.50 mm (carbon coated)</v>
      </c>
      <c r="M2871">
        <v>1</v>
      </c>
      <c r="N2871">
        <v>3.2000000000000001E-2</v>
      </c>
      <c r="O2871">
        <v>2.8000000000000001E-2</v>
      </c>
      <c r="P2871">
        <v>99.338999999999999</v>
      </c>
      <c r="R2871">
        <v>3.0000000000000001E-3</v>
      </c>
      <c r="S2871">
        <v>2E-3</v>
      </c>
      <c r="T2871">
        <v>1E-3</v>
      </c>
      <c r="U2871">
        <v>1E-3</v>
      </c>
      <c r="V2871">
        <v>1E-3</v>
      </c>
      <c r="W2871">
        <v>0.63200000000000001</v>
      </c>
      <c r="Y2871">
        <v>4.0000000000000001E-3</v>
      </c>
      <c r="AD2871">
        <v>4.0000000000000001E-3</v>
      </c>
    </row>
    <row r="2872" spans="1:30" x14ac:dyDescent="0.3">
      <c r="A2872" t="s">
        <v>11050</v>
      </c>
      <c r="B2872" t="s">
        <v>11051</v>
      </c>
      <c r="C2872" t="s">
        <v>11052</v>
      </c>
      <c r="D2872" s="1" t="str">
        <f t="shared" si="288"/>
        <v>21:1191</v>
      </c>
      <c r="E2872" s="1" t="str">
        <f t="shared" si="284"/>
        <v>21:0387</v>
      </c>
      <c r="F2872" t="s">
        <v>6707</v>
      </c>
      <c r="G2872" t="s">
        <v>11053</v>
      </c>
      <c r="I2872">
        <v>66.102308800000003</v>
      </c>
      <c r="J2872">
        <v>-88.423515100000003</v>
      </c>
      <c r="K2872" s="1" t="str">
        <f t="shared" si="285"/>
        <v>Till</v>
      </c>
      <c r="L2872" s="1" t="str">
        <f t="shared" si="287"/>
        <v>Grain Mount: 0.25 – 0.50 mm (carbon coated)</v>
      </c>
      <c r="M2872">
        <v>1</v>
      </c>
      <c r="N2872">
        <v>3.3000000000000002E-2</v>
      </c>
      <c r="O2872">
        <v>1.9E-2</v>
      </c>
      <c r="P2872">
        <v>99.988</v>
      </c>
      <c r="R2872">
        <v>1E-3</v>
      </c>
      <c r="S2872">
        <v>6.0000000000000001E-3</v>
      </c>
      <c r="T2872">
        <v>0.01</v>
      </c>
      <c r="U2872">
        <v>1E-3</v>
      </c>
      <c r="V2872">
        <v>1E-3</v>
      </c>
      <c r="W2872">
        <v>9.7000000000000003E-2</v>
      </c>
      <c r="Y2872">
        <v>1E-3</v>
      </c>
      <c r="AD2872">
        <v>1E-3</v>
      </c>
    </row>
    <row r="2873" spans="1:30" x14ac:dyDescent="0.3">
      <c r="A2873" t="s">
        <v>11054</v>
      </c>
      <c r="B2873" t="s">
        <v>11055</v>
      </c>
      <c r="C2873" t="s">
        <v>11056</v>
      </c>
      <c r="D2873" s="1" t="str">
        <f t="shared" si="288"/>
        <v>21:1191</v>
      </c>
      <c r="E2873" s="1" t="str">
        <f t="shared" si="284"/>
        <v>21:0387</v>
      </c>
      <c r="F2873" t="s">
        <v>3260</v>
      </c>
      <c r="G2873" t="s">
        <v>11057</v>
      </c>
      <c r="I2873">
        <v>66.143486999999993</v>
      </c>
      <c r="J2873">
        <v>-88.806021999999999</v>
      </c>
      <c r="K2873" s="1" t="str">
        <f t="shared" si="285"/>
        <v>Till</v>
      </c>
      <c r="L2873" s="1" t="str">
        <f t="shared" si="287"/>
        <v>Grain Mount: 0.25 – 0.50 mm (carbon coated)</v>
      </c>
      <c r="M2873">
        <v>1</v>
      </c>
      <c r="N2873">
        <v>2.3E-2</v>
      </c>
      <c r="O2873">
        <v>1E-3</v>
      </c>
      <c r="P2873">
        <v>99.715000000000003</v>
      </c>
      <c r="R2873">
        <v>5.0999999999999997E-2</v>
      </c>
      <c r="S2873">
        <v>3.0000000000000001E-3</v>
      </c>
      <c r="T2873">
        <v>1E-3</v>
      </c>
      <c r="U2873">
        <v>1E-3</v>
      </c>
      <c r="V2873">
        <v>1E-3</v>
      </c>
      <c r="W2873">
        <v>0.27400000000000002</v>
      </c>
      <c r="Y2873">
        <v>1E-3</v>
      </c>
      <c r="AD2873">
        <v>1E-3</v>
      </c>
    </row>
    <row r="2874" spans="1:30" x14ac:dyDescent="0.3">
      <c r="A2874" t="s">
        <v>11058</v>
      </c>
      <c r="B2874" t="s">
        <v>11059</v>
      </c>
      <c r="C2874" t="s">
        <v>11060</v>
      </c>
      <c r="D2874" s="1" t="str">
        <f t="shared" si="288"/>
        <v>21:1191</v>
      </c>
      <c r="E2874" s="1" t="str">
        <f t="shared" si="284"/>
        <v>21:0387</v>
      </c>
      <c r="F2874" t="s">
        <v>3299</v>
      </c>
      <c r="G2874" t="s">
        <v>11061</v>
      </c>
      <c r="I2874">
        <v>66.427807700000002</v>
      </c>
      <c r="J2874">
        <v>-88.630024700000007</v>
      </c>
      <c r="K2874" s="1" t="str">
        <f t="shared" si="285"/>
        <v>Till</v>
      </c>
      <c r="L2874" s="1" t="str">
        <f t="shared" si="287"/>
        <v>Grain Mount: 0.25 – 0.50 mm (carbon coated)</v>
      </c>
      <c r="M2874">
        <v>1</v>
      </c>
      <c r="N2874">
        <v>3.2000000000000001E-2</v>
      </c>
      <c r="O2874">
        <v>8.9999999999999993E-3</v>
      </c>
      <c r="P2874">
        <v>99.667000000000002</v>
      </c>
      <c r="R2874">
        <v>8.0000000000000002E-3</v>
      </c>
      <c r="S2874">
        <v>1E-3</v>
      </c>
      <c r="T2874">
        <v>1E-3</v>
      </c>
      <c r="U2874">
        <v>2E-3</v>
      </c>
      <c r="V2874">
        <v>1E-3</v>
      </c>
      <c r="W2874">
        <v>0.55800000000000005</v>
      </c>
      <c r="Y2874">
        <v>3.0000000000000001E-3</v>
      </c>
      <c r="AD2874">
        <v>3.0000000000000001E-3</v>
      </c>
    </row>
    <row r="2875" spans="1:30" x14ac:dyDescent="0.3">
      <c r="A2875" t="s">
        <v>11062</v>
      </c>
      <c r="B2875" t="s">
        <v>11063</v>
      </c>
      <c r="C2875" t="s">
        <v>11064</v>
      </c>
      <c r="D2875" s="1" t="str">
        <f t="shared" si="288"/>
        <v>21:1191</v>
      </c>
      <c r="E2875" s="1" t="str">
        <f t="shared" si="284"/>
        <v>21:0387</v>
      </c>
      <c r="F2875" t="s">
        <v>3299</v>
      </c>
      <c r="G2875" t="s">
        <v>11065</v>
      </c>
      <c r="I2875">
        <v>66.427807700000002</v>
      </c>
      <c r="J2875">
        <v>-88.630024700000007</v>
      </c>
      <c r="K2875" s="1" t="str">
        <f t="shared" si="285"/>
        <v>Till</v>
      </c>
      <c r="L2875" s="1" t="str">
        <f>HYPERLINK("http://geochem.nrcan.gc.ca/cdogs/content/kwd/kwd080108_e.htm", "Grain Mount: 0.50 – 1.00 mm (carbon coated)")</f>
        <v>Grain Mount: 0.50 – 1.00 mm (carbon coated)</v>
      </c>
      <c r="M2875">
        <v>1</v>
      </c>
      <c r="N2875">
        <v>0.02</v>
      </c>
      <c r="O2875">
        <v>1E-3</v>
      </c>
      <c r="P2875">
        <v>99.582999999999998</v>
      </c>
      <c r="R2875">
        <v>2E-3</v>
      </c>
      <c r="S2875">
        <v>1E-3</v>
      </c>
      <c r="T2875">
        <v>1E-3</v>
      </c>
      <c r="U2875">
        <v>1E-3</v>
      </c>
      <c r="V2875">
        <v>8.0000000000000002E-3</v>
      </c>
      <c r="W2875">
        <v>0.372</v>
      </c>
      <c r="Y2875">
        <v>1E-3</v>
      </c>
      <c r="AD2875">
        <v>2E-3</v>
      </c>
    </row>
    <row r="2876" spans="1:30" x14ac:dyDescent="0.3">
      <c r="A2876" t="s">
        <v>11066</v>
      </c>
      <c r="B2876" t="s">
        <v>11067</v>
      </c>
      <c r="C2876" t="s">
        <v>11068</v>
      </c>
      <c r="D2876" s="1" t="str">
        <f t="shared" si="288"/>
        <v>21:1191</v>
      </c>
      <c r="E2876" s="1" t="str">
        <f t="shared" si="284"/>
        <v>21:0387</v>
      </c>
      <c r="F2876" t="s">
        <v>3377</v>
      </c>
      <c r="G2876" t="s">
        <v>11069</v>
      </c>
      <c r="I2876">
        <v>65.869745699999996</v>
      </c>
      <c r="J2876">
        <v>-89.130950499999997</v>
      </c>
      <c r="K2876" s="1" t="str">
        <f t="shared" si="285"/>
        <v>Till</v>
      </c>
      <c r="L2876" s="1" t="str">
        <f>HYPERLINK("http://geochem.nrcan.gc.ca/cdogs/content/kwd/kwd080107_e.htm", "Grain Mount: 0.25 – 0.50 mm (carbon coated)")</f>
        <v>Grain Mount: 0.25 – 0.50 mm (carbon coated)</v>
      </c>
      <c r="M2876">
        <v>1</v>
      </c>
      <c r="N2876">
        <v>2.3E-2</v>
      </c>
      <c r="O2876">
        <v>9.5000000000000001E-2</v>
      </c>
      <c r="P2876">
        <v>7.7779999999999996</v>
      </c>
      <c r="R2876">
        <v>49.524000000000001</v>
      </c>
      <c r="S2876">
        <v>1E-3</v>
      </c>
      <c r="T2876">
        <v>0.69399999999999995</v>
      </c>
      <c r="U2876">
        <v>1E-3</v>
      </c>
      <c r="V2876">
        <v>1.2190000000000001</v>
      </c>
      <c r="W2876">
        <v>38.01</v>
      </c>
      <c r="Y2876">
        <v>1.0999999999999999E-2</v>
      </c>
      <c r="AD2876">
        <v>0.378</v>
      </c>
    </row>
    <row r="2877" spans="1:30" hidden="1" x14ac:dyDescent="0.3">
      <c r="A2877" t="s">
        <v>11070</v>
      </c>
      <c r="B2877" t="s">
        <v>11070</v>
      </c>
      <c r="C2877" t="s">
        <v>11071</v>
      </c>
      <c r="D2877" s="1" t="str">
        <f t="shared" si="288"/>
        <v>21:1191</v>
      </c>
      <c r="E2877" s="1" t="str">
        <f t="shared" ref="E2877:E2899" si="289">HYPERLINK("http://geochem.nrcan.gc.ca/cdogs/content/svy/svy_e.htm", "")</f>
        <v/>
      </c>
      <c r="H2877" s="1" t="str">
        <f>HYPERLINK("http://geochem.nrcan.gc.ca/cdogs/content/cr_/cr_00317_e.htm", "317")</f>
        <v>317</v>
      </c>
      <c r="K2877" t="s">
        <v>364</v>
      </c>
      <c r="L2877" t="s">
        <v>365</v>
      </c>
      <c r="M2877">
        <v>3</v>
      </c>
      <c r="N2877">
        <v>2.7E-2</v>
      </c>
      <c r="O2877">
        <v>1E-3</v>
      </c>
      <c r="P2877">
        <v>99.83</v>
      </c>
      <c r="Q2877">
        <v>1E-3</v>
      </c>
      <c r="R2877">
        <v>4.0000000000000001E-3</v>
      </c>
      <c r="S2877">
        <v>2E-3</v>
      </c>
      <c r="T2877">
        <v>1E-3</v>
      </c>
      <c r="U2877">
        <v>1E-3</v>
      </c>
      <c r="V2877">
        <v>1E-3</v>
      </c>
      <c r="W2877">
        <v>1.9E-2</v>
      </c>
      <c r="Y2877">
        <v>1E-3</v>
      </c>
      <c r="AD2877">
        <v>1E-3</v>
      </c>
    </row>
    <row r="2878" spans="1:30" hidden="1" x14ac:dyDescent="0.3">
      <c r="A2878" t="s">
        <v>11072</v>
      </c>
      <c r="B2878" t="s">
        <v>11072</v>
      </c>
      <c r="C2878" t="s">
        <v>11073</v>
      </c>
      <c r="D2878" s="1" t="str">
        <f t="shared" si="288"/>
        <v>21:1191</v>
      </c>
      <c r="E2878" s="1" t="str">
        <f t="shared" si="289"/>
        <v/>
      </c>
      <c r="H2878" s="1" t="str">
        <f>HYPERLINK("http://geochem.nrcan.gc.ca/cdogs/content/cr_/cr_00317_e.htm", "317")</f>
        <v>317</v>
      </c>
      <c r="K2878" t="s">
        <v>364</v>
      </c>
      <c r="L2878" t="s">
        <v>365</v>
      </c>
      <c r="M2878">
        <v>3</v>
      </c>
      <c r="N2878">
        <v>2.7E-2</v>
      </c>
      <c r="O2878">
        <v>1E-3</v>
      </c>
      <c r="P2878">
        <v>99.864000000000004</v>
      </c>
      <c r="Q2878">
        <v>5.0000000000000001E-3</v>
      </c>
      <c r="R2878">
        <v>8.9999999999999993E-3</v>
      </c>
      <c r="S2878">
        <v>1E-3</v>
      </c>
      <c r="T2878">
        <v>1E-3</v>
      </c>
      <c r="U2878">
        <v>1E-3</v>
      </c>
      <c r="V2878">
        <v>1E-3</v>
      </c>
      <c r="W2878">
        <v>1E-3</v>
      </c>
      <c r="Y2878">
        <v>1E-3</v>
      </c>
      <c r="AD2878">
        <v>1E-3</v>
      </c>
    </row>
    <row r="2879" spans="1:30" hidden="1" x14ac:dyDescent="0.3">
      <c r="A2879" t="s">
        <v>11074</v>
      </c>
      <c r="B2879" t="s">
        <v>11074</v>
      </c>
      <c r="C2879" t="s">
        <v>11075</v>
      </c>
      <c r="D2879" s="1" t="str">
        <f t="shared" si="288"/>
        <v>21:1191</v>
      </c>
      <c r="E2879" s="1" t="str">
        <f t="shared" si="289"/>
        <v/>
      </c>
      <c r="H2879" s="1" t="str">
        <f>HYPERLINK("http://geochem.nrcan.gc.ca/cdogs/content/cr_/cr_00317_e.htm", "317")</f>
        <v>317</v>
      </c>
      <c r="K2879" t="s">
        <v>364</v>
      </c>
      <c r="L2879" t="s">
        <v>365</v>
      </c>
      <c r="M2879">
        <v>3</v>
      </c>
      <c r="N2879">
        <v>2.1000000000000001E-2</v>
      </c>
      <c r="O2879">
        <v>6.0000000000000001E-3</v>
      </c>
      <c r="P2879">
        <v>99.963999999999999</v>
      </c>
      <c r="Q2879">
        <v>1E-3</v>
      </c>
      <c r="R2879">
        <v>1E-3</v>
      </c>
      <c r="S2879">
        <v>1E-3</v>
      </c>
      <c r="T2879">
        <v>1E-3</v>
      </c>
      <c r="U2879">
        <v>1E-3</v>
      </c>
      <c r="V2879">
        <v>1E-3</v>
      </c>
      <c r="W2879">
        <v>1E-3</v>
      </c>
      <c r="Y2879">
        <v>1E-3</v>
      </c>
      <c r="AD2879">
        <v>5.0000000000000001E-3</v>
      </c>
    </row>
    <row r="2880" spans="1:30" hidden="1" x14ac:dyDescent="0.3">
      <c r="A2880" t="s">
        <v>11076</v>
      </c>
      <c r="B2880" t="s">
        <v>11076</v>
      </c>
      <c r="C2880" t="s">
        <v>11077</v>
      </c>
      <c r="D2880" s="1" t="str">
        <f t="shared" si="288"/>
        <v>21:1191</v>
      </c>
      <c r="E2880" s="1" t="str">
        <f t="shared" si="289"/>
        <v/>
      </c>
      <c r="H2880" s="1" t="str">
        <f t="shared" ref="H2880:H2890" si="290">HYPERLINK("http://geochem.nrcan.gc.ca/cdogs/content/cr_/cr_00319_e.htm", "319")</f>
        <v>319</v>
      </c>
      <c r="K2880" t="s">
        <v>364</v>
      </c>
      <c r="L2880" t="s">
        <v>365</v>
      </c>
      <c r="M2880">
        <v>3</v>
      </c>
      <c r="N2880">
        <v>7.1999999999999995E-2</v>
      </c>
      <c r="O2880">
        <v>0.39500000000000002</v>
      </c>
      <c r="P2880">
        <v>9.2490000000000006</v>
      </c>
      <c r="Q2880">
        <v>0.14099999999999999</v>
      </c>
      <c r="R2880">
        <v>62.067</v>
      </c>
      <c r="S2880">
        <v>1E-3</v>
      </c>
      <c r="T2880">
        <v>14.010999999999999</v>
      </c>
      <c r="U2880">
        <v>1E-3</v>
      </c>
      <c r="V2880">
        <v>0.16600000000000001</v>
      </c>
      <c r="W2880">
        <v>13.244999999999999</v>
      </c>
      <c r="Y2880">
        <v>7.3999999999999996E-2</v>
      </c>
      <c r="AD2880">
        <v>7.5999999999999998E-2</v>
      </c>
    </row>
    <row r="2881" spans="1:30" hidden="1" x14ac:dyDescent="0.3">
      <c r="A2881" t="s">
        <v>11078</v>
      </c>
      <c r="B2881" t="s">
        <v>11078</v>
      </c>
      <c r="C2881" t="s">
        <v>11079</v>
      </c>
      <c r="D2881" s="1" t="str">
        <f t="shared" si="288"/>
        <v>21:1191</v>
      </c>
      <c r="E2881" s="1" t="str">
        <f t="shared" si="289"/>
        <v/>
      </c>
      <c r="H2881" s="1" t="str">
        <f t="shared" si="290"/>
        <v>319</v>
      </c>
      <c r="K2881" t="s">
        <v>364</v>
      </c>
      <c r="L2881" t="s">
        <v>365</v>
      </c>
      <c r="M2881">
        <v>3</v>
      </c>
      <c r="N2881">
        <v>5.8999999999999997E-2</v>
      </c>
      <c r="O2881">
        <v>0.40699999999999997</v>
      </c>
      <c r="P2881">
        <v>9.1790000000000003</v>
      </c>
      <c r="Q2881">
        <v>0.14599999999999999</v>
      </c>
      <c r="R2881">
        <v>62.145000000000003</v>
      </c>
      <c r="S2881">
        <v>1E-3</v>
      </c>
      <c r="T2881">
        <v>14.048999999999999</v>
      </c>
      <c r="U2881">
        <v>1E-3</v>
      </c>
      <c r="V2881">
        <v>0.189</v>
      </c>
      <c r="W2881">
        <v>13.132</v>
      </c>
      <c r="Y2881">
        <v>6.4000000000000001E-2</v>
      </c>
      <c r="AD2881">
        <v>0.08</v>
      </c>
    </row>
    <row r="2882" spans="1:30" hidden="1" x14ac:dyDescent="0.3">
      <c r="A2882" t="s">
        <v>11080</v>
      </c>
      <c r="B2882" t="s">
        <v>11080</v>
      </c>
      <c r="C2882" t="s">
        <v>11081</v>
      </c>
      <c r="D2882" s="1" t="str">
        <f t="shared" si="288"/>
        <v>21:1191</v>
      </c>
      <c r="E2882" s="1" t="str">
        <f t="shared" si="289"/>
        <v/>
      </c>
      <c r="H2882" s="1" t="str">
        <f t="shared" si="290"/>
        <v>319</v>
      </c>
      <c r="K2882" t="s">
        <v>364</v>
      </c>
      <c r="L2882" t="s">
        <v>365</v>
      </c>
      <c r="M2882">
        <v>3</v>
      </c>
      <c r="N2882">
        <v>4.5999999999999999E-2</v>
      </c>
      <c r="O2882">
        <v>0.39400000000000002</v>
      </c>
      <c r="P2882">
        <v>9.1370000000000005</v>
      </c>
      <c r="Q2882">
        <v>0.13800000000000001</v>
      </c>
      <c r="R2882">
        <v>61.813000000000002</v>
      </c>
      <c r="S2882">
        <v>1E-3</v>
      </c>
      <c r="T2882">
        <v>14.021000000000001</v>
      </c>
      <c r="U2882">
        <v>1E-3</v>
      </c>
      <c r="V2882">
        <v>0.20100000000000001</v>
      </c>
      <c r="W2882">
        <v>13.131</v>
      </c>
      <c r="Y2882">
        <v>7.0999999999999994E-2</v>
      </c>
      <c r="AD2882">
        <v>8.5000000000000006E-2</v>
      </c>
    </row>
    <row r="2883" spans="1:30" hidden="1" x14ac:dyDescent="0.3">
      <c r="A2883" t="s">
        <v>11082</v>
      </c>
      <c r="B2883" t="s">
        <v>11082</v>
      </c>
      <c r="C2883" t="s">
        <v>11083</v>
      </c>
      <c r="D2883" s="1" t="str">
        <f t="shared" si="288"/>
        <v>21:1191</v>
      </c>
      <c r="E2883" s="1" t="str">
        <f t="shared" si="289"/>
        <v/>
      </c>
      <c r="H2883" s="1" t="str">
        <f t="shared" si="290"/>
        <v>319</v>
      </c>
      <c r="K2883" t="s">
        <v>364</v>
      </c>
      <c r="L2883" t="s">
        <v>365</v>
      </c>
      <c r="M2883">
        <v>3</v>
      </c>
      <c r="N2883">
        <v>4.5999999999999999E-2</v>
      </c>
      <c r="O2883">
        <v>0.40400000000000003</v>
      </c>
      <c r="P2883">
        <v>9.2110000000000003</v>
      </c>
      <c r="Q2883">
        <v>0.14799999999999999</v>
      </c>
      <c r="R2883">
        <v>61.87</v>
      </c>
      <c r="S2883">
        <v>8.0000000000000002E-3</v>
      </c>
      <c r="T2883">
        <v>14.106999999999999</v>
      </c>
      <c r="U2883">
        <v>1E-3</v>
      </c>
      <c r="V2883">
        <v>0.17599999999999999</v>
      </c>
      <c r="W2883">
        <v>13.175000000000001</v>
      </c>
      <c r="Y2883">
        <v>6.9000000000000006E-2</v>
      </c>
      <c r="AD2883">
        <v>7.2999999999999995E-2</v>
      </c>
    </row>
    <row r="2884" spans="1:30" hidden="1" x14ac:dyDescent="0.3">
      <c r="A2884" t="s">
        <v>11084</v>
      </c>
      <c r="B2884" t="s">
        <v>11084</v>
      </c>
      <c r="C2884" t="s">
        <v>11085</v>
      </c>
      <c r="D2884" s="1" t="str">
        <f t="shared" si="288"/>
        <v>21:1191</v>
      </c>
      <c r="E2884" s="1" t="str">
        <f t="shared" si="289"/>
        <v/>
      </c>
      <c r="H2884" s="1" t="str">
        <f t="shared" si="290"/>
        <v>319</v>
      </c>
      <c r="K2884" t="s">
        <v>364</v>
      </c>
      <c r="L2884" t="s">
        <v>365</v>
      </c>
      <c r="M2884">
        <v>3</v>
      </c>
      <c r="N2884">
        <v>4.5999999999999999E-2</v>
      </c>
      <c r="O2884">
        <v>0.39900000000000002</v>
      </c>
      <c r="P2884">
        <v>9.1790000000000003</v>
      </c>
      <c r="Q2884">
        <v>0.13800000000000001</v>
      </c>
      <c r="R2884">
        <v>61.917000000000002</v>
      </c>
      <c r="S2884">
        <v>8.9999999999999993E-3</v>
      </c>
      <c r="T2884">
        <v>13.977</v>
      </c>
      <c r="U2884">
        <v>1E-3</v>
      </c>
      <c r="V2884">
        <v>0.16800000000000001</v>
      </c>
      <c r="W2884">
        <v>13.366</v>
      </c>
      <c r="Y2884">
        <v>7.0999999999999994E-2</v>
      </c>
      <c r="AD2884">
        <v>8.2000000000000003E-2</v>
      </c>
    </row>
    <row r="2885" spans="1:30" hidden="1" x14ac:dyDescent="0.3">
      <c r="A2885" t="s">
        <v>11086</v>
      </c>
      <c r="B2885" t="s">
        <v>11086</v>
      </c>
      <c r="C2885" t="s">
        <v>11087</v>
      </c>
      <c r="D2885" s="1" t="str">
        <f t="shared" si="288"/>
        <v>21:1191</v>
      </c>
      <c r="E2885" s="1" t="str">
        <f t="shared" si="289"/>
        <v/>
      </c>
      <c r="H2885" s="1" t="str">
        <f t="shared" si="290"/>
        <v>319</v>
      </c>
      <c r="K2885" t="s">
        <v>364</v>
      </c>
      <c r="L2885" t="s">
        <v>365</v>
      </c>
      <c r="M2885">
        <v>3</v>
      </c>
      <c r="N2885">
        <v>4.2999999999999997E-2</v>
      </c>
      <c r="O2885">
        <v>0.39600000000000002</v>
      </c>
      <c r="P2885">
        <v>9.1709999999999994</v>
      </c>
      <c r="Q2885">
        <v>0.14499999999999999</v>
      </c>
      <c r="R2885">
        <v>61.924999999999997</v>
      </c>
      <c r="S2885">
        <v>1E-3</v>
      </c>
      <c r="T2885">
        <v>14.026999999999999</v>
      </c>
      <c r="U2885">
        <v>2E-3</v>
      </c>
      <c r="V2885">
        <v>0.188</v>
      </c>
      <c r="W2885">
        <v>13.201000000000001</v>
      </c>
      <c r="Y2885">
        <v>7.0999999999999994E-2</v>
      </c>
      <c r="AD2885">
        <v>8.5999999999999993E-2</v>
      </c>
    </row>
    <row r="2886" spans="1:30" hidden="1" x14ac:dyDescent="0.3">
      <c r="A2886" t="s">
        <v>11088</v>
      </c>
      <c r="B2886" t="s">
        <v>11088</v>
      </c>
      <c r="C2886" t="s">
        <v>11089</v>
      </c>
      <c r="D2886" s="1" t="str">
        <f t="shared" si="288"/>
        <v>21:1191</v>
      </c>
      <c r="E2886" s="1" t="str">
        <f t="shared" si="289"/>
        <v/>
      </c>
      <c r="H2886" s="1" t="str">
        <f t="shared" si="290"/>
        <v>319</v>
      </c>
      <c r="K2886" t="s">
        <v>364</v>
      </c>
      <c r="L2886" t="s">
        <v>365</v>
      </c>
      <c r="M2886">
        <v>3</v>
      </c>
      <c r="N2886">
        <v>4.3999999999999997E-2</v>
      </c>
      <c r="O2886">
        <v>0.39700000000000002</v>
      </c>
      <c r="P2886">
        <v>9.2629999999999999</v>
      </c>
      <c r="Q2886">
        <v>0.13600000000000001</v>
      </c>
      <c r="R2886">
        <v>61.999000000000002</v>
      </c>
      <c r="S2886">
        <v>1E-3</v>
      </c>
      <c r="T2886">
        <v>13.948</v>
      </c>
      <c r="U2886">
        <v>1E-3</v>
      </c>
      <c r="V2886">
        <v>0.19</v>
      </c>
      <c r="W2886">
        <v>13.554</v>
      </c>
      <c r="Y2886">
        <v>7.2999999999999995E-2</v>
      </c>
      <c r="AD2886">
        <v>7.6999999999999999E-2</v>
      </c>
    </row>
    <row r="2887" spans="1:30" hidden="1" x14ac:dyDescent="0.3">
      <c r="A2887" t="s">
        <v>11090</v>
      </c>
      <c r="B2887" t="s">
        <v>11090</v>
      </c>
      <c r="C2887" t="s">
        <v>11091</v>
      </c>
      <c r="D2887" s="1" t="str">
        <f t="shared" si="288"/>
        <v>21:1191</v>
      </c>
      <c r="E2887" s="1" t="str">
        <f t="shared" si="289"/>
        <v/>
      </c>
      <c r="H2887" s="1" t="str">
        <f t="shared" si="290"/>
        <v>319</v>
      </c>
      <c r="K2887" t="s">
        <v>364</v>
      </c>
      <c r="L2887" t="s">
        <v>365</v>
      </c>
      <c r="M2887">
        <v>3</v>
      </c>
      <c r="N2887">
        <v>4.8000000000000001E-2</v>
      </c>
      <c r="O2887">
        <v>0.38200000000000001</v>
      </c>
      <c r="P2887">
        <v>9.1820000000000004</v>
      </c>
      <c r="Q2887">
        <v>0.14299999999999999</v>
      </c>
      <c r="R2887">
        <v>62.018999999999998</v>
      </c>
      <c r="S2887">
        <v>7.0000000000000001E-3</v>
      </c>
      <c r="T2887">
        <v>14.013999999999999</v>
      </c>
      <c r="U2887">
        <v>1E-3</v>
      </c>
      <c r="V2887">
        <v>0.23100000000000001</v>
      </c>
      <c r="W2887">
        <v>13.227</v>
      </c>
      <c r="Y2887">
        <v>7.3999999999999996E-2</v>
      </c>
      <c r="AD2887">
        <v>8.2000000000000003E-2</v>
      </c>
    </row>
    <row r="2888" spans="1:30" hidden="1" x14ac:dyDescent="0.3">
      <c r="A2888" t="s">
        <v>11092</v>
      </c>
      <c r="B2888" t="s">
        <v>11092</v>
      </c>
      <c r="C2888" t="s">
        <v>11093</v>
      </c>
      <c r="D2888" s="1" t="str">
        <f t="shared" si="288"/>
        <v>21:1191</v>
      </c>
      <c r="E2888" s="1" t="str">
        <f t="shared" si="289"/>
        <v/>
      </c>
      <c r="H2888" s="1" t="str">
        <f t="shared" si="290"/>
        <v>319</v>
      </c>
      <c r="K2888" t="s">
        <v>364</v>
      </c>
      <c r="L2888" t="s">
        <v>365</v>
      </c>
      <c r="M2888">
        <v>3</v>
      </c>
      <c r="N2888">
        <v>4.2999999999999997E-2</v>
      </c>
      <c r="O2888">
        <v>0.40400000000000003</v>
      </c>
      <c r="P2888">
        <v>9.0670000000000002</v>
      </c>
      <c r="Q2888">
        <v>0.15</v>
      </c>
      <c r="R2888">
        <v>62.311999999999998</v>
      </c>
      <c r="S2888">
        <v>1E-3</v>
      </c>
      <c r="T2888">
        <v>13.983000000000001</v>
      </c>
      <c r="U2888">
        <v>1E-3</v>
      </c>
      <c r="V2888">
        <v>0.184</v>
      </c>
      <c r="W2888">
        <v>13.154</v>
      </c>
      <c r="Y2888">
        <v>7.2999999999999995E-2</v>
      </c>
      <c r="AD2888">
        <v>8.4000000000000005E-2</v>
      </c>
    </row>
    <row r="2889" spans="1:30" hidden="1" x14ac:dyDescent="0.3">
      <c r="A2889" t="s">
        <v>11094</v>
      </c>
      <c r="B2889" t="s">
        <v>11094</v>
      </c>
      <c r="C2889" t="s">
        <v>11095</v>
      </c>
      <c r="D2889" s="1" t="str">
        <f t="shared" si="288"/>
        <v>21:1191</v>
      </c>
      <c r="E2889" s="1" t="str">
        <f t="shared" si="289"/>
        <v/>
      </c>
      <c r="H2889" s="1" t="str">
        <f t="shared" si="290"/>
        <v>319</v>
      </c>
      <c r="K2889" t="s">
        <v>364</v>
      </c>
      <c r="L2889" t="s">
        <v>365</v>
      </c>
      <c r="M2889">
        <v>3</v>
      </c>
      <c r="N2889">
        <v>4.9000000000000002E-2</v>
      </c>
      <c r="O2889">
        <v>0.41699999999999998</v>
      </c>
      <c r="P2889">
        <v>9.3460000000000001</v>
      </c>
      <c r="Q2889">
        <v>0.14899999999999999</v>
      </c>
      <c r="R2889">
        <v>62.722000000000001</v>
      </c>
      <c r="S2889">
        <v>4.0000000000000001E-3</v>
      </c>
      <c r="T2889">
        <v>14.128</v>
      </c>
      <c r="U2889">
        <v>1E-3</v>
      </c>
      <c r="V2889">
        <v>0.20100000000000001</v>
      </c>
      <c r="W2889">
        <v>13.303000000000001</v>
      </c>
      <c r="Y2889">
        <v>7.4999999999999997E-2</v>
      </c>
      <c r="AD2889">
        <v>0.08</v>
      </c>
    </row>
    <row r="2890" spans="1:30" hidden="1" x14ac:dyDescent="0.3">
      <c r="A2890" t="s">
        <v>11096</v>
      </c>
      <c r="B2890" t="s">
        <v>11096</v>
      </c>
      <c r="C2890" t="s">
        <v>11097</v>
      </c>
      <c r="D2890" s="1" t="str">
        <f t="shared" si="288"/>
        <v>21:1191</v>
      </c>
      <c r="E2890" s="1" t="str">
        <f t="shared" si="289"/>
        <v/>
      </c>
      <c r="H2890" s="1" t="str">
        <f t="shared" si="290"/>
        <v>319</v>
      </c>
      <c r="K2890" t="s">
        <v>364</v>
      </c>
      <c r="L2890" t="s">
        <v>365</v>
      </c>
      <c r="M2890">
        <v>3</v>
      </c>
      <c r="N2890">
        <v>4.3999999999999997E-2</v>
      </c>
      <c r="O2890">
        <v>0.39900000000000002</v>
      </c>
      <c r="P2890">
        <v>9.2430000000000003</v>
      </c>
      <c r="Q2890">
        <v>0.14599999999999999</v>
      </c>
      <c r="R2890">
        <v>62.735999999999997</v>
      </c>
      <c r="S2890">
        <v>4.0000000000000001E-3</v>
      </c>
      <c r="T2890">
        <v>13.973000000000001</v>
      </c>
      <c r="U2890">
        <v>2E-3</v>
      </c>
      <c r="V2890">
        <v>0.16600000000000001</v>
      </c>
      <c r="W2890">
        <v>13.007999999999999</v>
      </c>
      <c r="Y2890">
        <v>7.9000000000000001E-2</v>
      </c>
      <c r="AD2890">
        <v>8.4000000000000005E-2</v>
      </c>
    </row>
    <row r="2891" spans="1:30" hidden="1" x14ac:dyDescent="0.3">
      <c r="A2891" t="s">
        <v>11098</v>
      </c>
      <c r="B2891" t="s">
        <v>11098</v>
      </c>
      <c r="C2891" t="s">
        <v>11099</v>
      </c>
      <c r="D2891" s="1" t="str">
        <f t="shared" si="288"/>
        <v>21:1191</v>
      </c>
      <c r="E2891" s="1" t="str">
        <f t="shared" si="289"/>
        <v/>
      </c>
      <c r="H2891" s="1" t="str">
        <f>HYPERLINK("http://geochem.nrcan.gc.ca/cdogs/content/cr_/cr_00321_e.htm", "321")</f>
        <v>321</v>
      </c>
      <c r="K2891" t="s">
        <v>364</v>
      </c>
      <c r="L2891" t="s">
        <v>365</v>
      </c>
      <c r="M2891">
        <v>3</v>
      </c>
      <c r="N2891">
        <v>6.5000000000000002E-2</v>
      </c>
      <c r="O2891">
        <v>6.0000000000000001E-3</v>
      </c>
      <c r="P2891">
        <v>55.555</v>
      </c>
      <c r="Q2891">
        <v>7.0000000000000001E-3</v>
      </c>
      <c r="R2891">
        <v>1E-3</v>
      </c>
      <c r="S2891">
        <v>5.0000000000000001E-3</v>
      </c>
      <c r="T2891">
        <v>4.9000000000000002E-2</v>
      </c>
      <c r="U2891">
        <v>1E-3</v>
      </c>
      <c r="V2891">
        <v>0.38</v>
      </c>
      <c r="W2891">
        <v>1.8839999999999999</v>
      </c>
      <c r="Y2891">
        <v>1E-3</v>
      </c>
      <c r="AD2891">
        <v>41.945</v>
      </c>
    </row>
    <row r="2892" spans="1:30" hidden="1" x14ac:dyDescent="0.3">
      <c r="A2892" t="s">
        <v>11100</v>
      </c>
      <c r="B2892" t="s">
        <v>11100</v>
      </c>
      <c r="C2892" t="s">
        <v>11101</v>
      </c>
      <c r="D2892" s="1" t="str">
        <f t="shared" si="288"/>
        <v>21:1191</v>
      </c>
      <c r="E2892" s="1" t="str">
        <f t="shared" si="289"/>
        <v/>
      </c>
      <c r="H2892" s="1" t="str">
        <f>HYPERLINK("http://geochem.nrcan.gc.ca/cdogs/content/cr_/cr_00321_e.htm", "321")</f>
        <v>321</v>
      </c>
      <c r="K2892" t="s">
        <v>364</v>
      </c>
      <c r="L2892" t="s">
        <v>365</v>
      </c>
      <c r="M2892">
        <v>3</v>
      </c>
      <c r="N2892">
        <v>2.3E-2</v>
      </c>
      <c r="O2892">
        <v>7.0000000000000001E-3</v>
      </c>
      <c r="P2892">
        <v>55.814999999999998</v>
      </c>
      <c r="Q2892">
        <v>7.0000000000000001E-3</v>
      </c>
      <c r="R2892">
        <v>1E-3</v>
      </c>
      <c r="S2892">
        <v>8.9999999999999993E-3</v>
      </c>
      <c r="T2892">
        <v>1E-3</v>
      </c>
      <c r="U2892">
        <v>1E-3</v>
      </c>
      <c r="V2892">
        <v>0.34200000000000003</v>
      </c>
      <c r="W2892">
        <v>1.772</v>
      </c>
      <c r="Y2892">
        <v>1E-3</v>
      </c>
      <c r="AD2892">
        <v>41.621000000000002</v>
      </c>
    </row>
    <row r="2893" spans="1:30" hidden="1" x14ac:dyDescent="0.3">
      <c r="A2893" t="s">
        <v>11102</v>
      </c>
      <c r="B2893" t="s">
        <v>11102</v>
      </c>
      <c r="C2893" t="s">
        <v>11103</v>
      </c>
      <c r="D2893" s="1" t="str">
        <f t="shared" si="288"/>
        <v>21:1191</v>
      </c>
      <c r="E2893" s="1" t="str">
        <f t="shared" si="289"/>
        <v/>
      </c>
      <c r="H2893" s="1" t="str">
        <f>HYPERLINK("http://geochem.nrcan.gc.ca/cdogs/content/cr_/cr_00321_e.htm", "321")</f>
        <v>321</v>
      </c>
      <c r="K2893" t="s">
        <v>364</v>
      </c>
      <c r="L2893" t="s">
        <v>365</v>
      </c>
      <c r="M2893">
        <v>3</v>
      </c>
      <c r="N2893">
        <v>2.8000000000000001E-2</v>
      </c>
      <c r="O2893">
        <v>3.0000000000000001E-3</v>
      </c>
      <c r="P2893">
        <v>55.963000000000001</v>
      </c>
      <c r="Q2893">
        <v>3.0000000000000001E-3</v>
      </c>
      <c r="R2893">
        <v>1E-3</v>
      </c>
      <c r="S2893">
        <v>3.0000000000000001E-3</v>
      </c>
      <c r="T2893">
        <v>0.05</v>
      </c>
      <c r="U2893">
        <v>1E-3</v>
      </c>
      <c r="V2893">
        <v>0.378</v>
      </c>
      <c r="W2893">
        <v>1.7909999999999999</v>
      </c>
      <c r="Y2893">
        <v>1E-3</v>
      </c>
      <c r="AD2893">
        <v>41.710999999999999</v>
      </c>
    </row>
    <row r="2894" spans="1:30" hidden="1" x14ac:dyDescent="0.3">
      <c r="A2894" t="s">
        <v>11104</v>
      </c>
      <c r="B2894" t="s">
        <v>11104</v>
      </c>
      <c r="C2894" t="s">
        <v>11105</v>
      </c>
      <c r="D2894" s="1" t="str">
        <f t="shared" si="288"/>
        <v>21:1191</v>
      </c>
      <c r="E2894" s="1" t="str">
        <f t="shared" si="289"/>
        <v/>
      </c>
      <c r="H2894" s="1" t="str">
        <f>HYPERLINK("http://geochem.nrcan.gc.ca/cdogs/content/cr_/cr_00321_e.htm", "321")</f>
        <v>321</v>
      </c>
      <c r="K2894" t="s">
        <v>364</v>
      </c>
      <c r="L2894" t="s">
        <v>365</v>
      </c>
      <c r="M2894">
        <v>3</v>
      </c>
      <c r="N2894">
        <v>2.5999999999999999E-2</v>
      </c>
      <c r="O2894">
        <v>5.0000000000000001E-3</v>
      </c>
      <c r="P2894">
        <v>56.036000000000001</v>
      </c>
      <c r="Q2894">
        <v>2E-3</v>
      </c>
      <c r="R2894">
        <v>1E-3</v>
      </c>
      <c r="S2894">
        <v>6.0000000000000001E-3</v>
      </c>
      <c r="T2894">
        <v>0.03</v>
      </c>
      <c r="U2894">
        <v>1E-3</v>
      </c>
      <c r="V2894">
        <v>0.32900000000000001</v>
      </c>
      <c r="W2894">
        <v>1.847</v>
      </c>
      <c r="Y2894">
        <v>1E-3</v>
      </c>
      <c r="AD2894">
        <v>41.671999999999997</v>
      </c>
    </row>
    <row r="2895" spans="1:30" hidden="1" x14ac:dyDescent="0.3">
      <c r="A2895" t="s">
        <v>11106</v>
      </c>
      <c r="B2895" t="s">
        <v>11106</v>
      </c>
      <c r="C2895" t="s">
        <v>11107</v>
      </c>
      <c r="D2895" s="1" t="str">
        <f t="shared" si="288"/>
        <v>21:1191</v>
      </c>
      <c r="E2895" s="1" t="str">
        <f t="shared" si="289"/>
        <v/>
      </c>
      <c r="H2895" s="1" t="str">
        <f>HYPERLINK("http://geochem.nrcan.gc.ca/cdogs/content/cr_/cr_00321_e.htm", "321")</f>
        <v>321</v>
      </c>
      <c r="K2895" t="s">
        <v>364</v>
      </c>
      <c r="L2895" t="s">
        <v>365</v>
      </c>
      <c r="M2895">
        <v>3</v>
      </c>
      <c r="N2895">
        <v>1.7999999999999999E-2</v>
      </c>
      <c r="O2895">
        <v>3.0000000000000001E-3</v>
      </c>
      <c r="P2895">
        <v>56.167999999999999</v>
      </c>
      <c r="Q2895">
        <v>1E-3</v>
      </c>
      <c r="R2895">
        <v>8.0000000000000002E-3</v>
      </c>
      <c r="S2895">
        <v>8.9999999999999993E-3</v>
      </c>
      <c r="T2895">
        <v>2.7E-2</v>
      </c>
      <c r="U2895">
        <v>1E-3</v>
      </c>
      <c r="V2895">
        <v>0.32300000000000001</v>
      </c>
      <c r="W2895">
        <v>1.873</v>
      </c>
      <c r="Y2895">
        <v>1E-3</v>
      </c>
      <c r="AD2895">
        <v>41.551000000000002</v>
      </c>
    </row>
    <row r="2896" spans="1:30" hidden="1" x14ac:dyDescent="0.3">
      <c r="A2896" t="s">
        <v>11108</v>
      </c>
      <c r="B2896" t="s">
        <v>11108</v>
      </c>
      <c r="C2896" t="s">
        <v>11109</v>
      </c>
      <c r="D2896" s="1" t="str">
        <f t="shared" si="288"/>
        <v>21:1191</v>
      </c>
      <c r="E2896" s="1" t="str">
        <f t="shared" si="289"/>
        <v/>
      </c>
      <c r="H2896" s="1" t="str">
        <f>HYPERLINK("http://geochem.nrcan.gc.ca/cdogs/content/cr_/cr_00324_e.htm", "324")</f>
        <v>324</v>
      </c>
      <c r="K2896" t="s">
        <v>364</v>
      </c>
      <c r="L2896" t="s">
        <v>365</v>
      </c>
      <c r="M2896">
        <v>3</v>
      </c>
      <c r="N2896">
        <v>4.4999999999999998E-2</v>
      </c>
      <c r="O2896">
        <v>46.494999999999997</v>
      </c>
      <c r="P2896">
        <v>1.4999999999999999E-2</v>
      </c>
      <c r="Q2896">
        <v>5.2999999999999999E-2</v>
      </c>
      <c r="R2896">
        <v>1.2999999999999999E-2</v>
      </c>
      <c r="S2896">
        <v>0.89200000000000002</v>
      </c>
      <c r="T2896">
        <v>0.32200000000000001</v>
      </c>
      <c r="U2896">
        <v>1E-3</v>
      </c>
      <c r="V2896">
        <v>4.4240000000000004</v>
      </c>
      <c r="W2896">
        <v>45.793999999999997</v>
      </c>
      <c r="Y2896">
        <v>1E-3</v>
      </c>
      <c r="AD2896">
        <v>7.3999999999999996E-2</v>
      </c>
    </row>
    <row r="2897" spans="1:30" hidden="1" x14ac:dyDescent="0.3">
      <c r="A2897" t="s">
        <v>11110</v>
      </c>
      <c r="B2897" t="s">
        <v>11110</v>
      </c>
      <c r="C2897" t="s">
        <v>11111</v>
      </c>
      <c r="D2897" s="1" t="str">
        <f t="shared" si="288"/>
        <v>21:1191</v>
      </c>
      <c r="E2897" s="1" t="str">
        <f t="shared" si="289"/>
        <v/>
      </c>
      <c r="H2897" s="1" t="str">
        <f>HYPERLINK("http://geochem.nrcan.gc.ca/cdogs/content/cr_/cr_00324_e.htm", "324")</f>
        <v>324</v>
      </c>
      <c r="K2897" t="s">
        <v>364</v>
      </c>
      <c r="L2897" t="s">
        <v>365</v>
      </c>
      <c r="M2897">
        <v>3</v>
      </c>
      <c r="N2897">
        <v>1.0999999999999999E-2</v>
      </c>
      <c r="O2897">
        <v>47.154000000000003</v>
      </c>
      <c r="P2897">
        <v>1E-3</v>
      </c>
      <c r="Q2897">
        <v>0.06</v>
      </c>
      <c r="R2897">
        <v>7.0000000000000001E-3</v>
      </c>
      <c r="S2897">
        <v>0.90200000000000002</v>
      </c>
      <c r="T2897">
        <v>0.29899999999999999</v>
      </c>
      <c r="U2897">
        <v>1E-3</v>
      </c>
      <c r="V2897">
        <v>4.5910000000000002</v>
      </c>
      <c r="W2897">
        <v>46.136000000000003</v>
      </c>
      <c r="Y2897">
        <v>1E-3</v>
      </c>
      <c r="AD2897">
        <v>5.8999999999999997E-2</v>
      </c>
    </row>
    <row r="2898" spans="1:30" hidden="1" x14ac:dyDescent="0.3">
      <c r="A2898" t="s">
        <v>11112</v>
      </c>
      <c r="B2898" t="s">
        <v>11112</v>
      </c>
      <c r="C2898" t="s">
        <v>11113</v>
      </c>
      <c r="D2898" s="1" t="str">
        <f t="shared" si="288"/>
        <v>21:1191</v>
      </c>
      <c r="E2898" s="1" t="str">
        <f t="shared" si="289"/>
        <v/>
      </c>
      <c r="H2898" s="1" t="str">
        <f>HYPERLINK("http://geochem.nrcan.gc.ca/cdogs/content/cr_/cr_00324_e.htm", "324")</f>
        <v>324</v>
      </c>
      <c r="K2898" t="s">
        <v>364</v>
      </c>
      <c r="L2898" t="s">
        <v>365</v>
      </c>
      <c r="M2898">
        <v>3</v>
      </c>
      <c r="N2898">
        <v>1.4E-2</v>
      </c>
      <c r="O2898">
        <v>47.283000000000001</v>
      </c>
      <c r="P2898">
        <v>2.3E-2</v>
      </c>
      <c r="Q2898">
        <v>5.5E-2</v>
      </c>
      <c r="R2898">
        <v>3.0000000000000001E-3</v>
      </c>
      <c r="S2898">
        <v>0.88300000000000001</v>
      </c>
      <c r="T2898">
        <v>0.31</v>
      </c>
      <c r="U2898">
        <v>1E-3</v>
      </c>
      <c r="V2898">
        <v>4.4269999999999996</v>
      </c>
      <c r="W2898">
        <v>46.128999999999998</v>
      </c>
      <c r="Y2898">
        <v>1E-3</v>
      </c>
      <c r="AD2898">
        <v>5.1999999999999998E-2</v>
      </c>
    </row>
    <row r="2899" spans="1:30" hidden="1" x14ac:dyDescent="0.3">
      <c r="A2899" t="s">
        <v>11114</v>
      </c>
      <c r="B2899" t="s">
        <v>11114</v>
      </c>
      <c r="C2899" t="s">
        <v>11115</v>
      </c>
      <c r="D2899" s="1" t="str">
        <f t="shared" si="288"/>
        <v>21:1191</v>
      </c>
      <c r="E2899" s="1" t="str">
        <f t="shared" si="289"/>
        <v/>
      </c>
      <c r="H2899" s="1" t="str">
        <f>HYPERLINK("http://geochem.nrcan.gc.ca/cdogs/content/cr_/cr_00324_e.htm", "324")</f>
        <v>324</v>
      </c>
      <c r="K2899" t="s">
        <v>364</v>
      </c>
      <c r="L2899" t="s">
        <v>365</v>
      </c>
      <c r="M2899">
        <v>3</v>
      </c>
      <c r="N2899">
        <v>1.9E-2</v>
      </c>
      <c r="O2899">
        <v>47.311</v>
      </c>
      <c r="P2899">
        <v>0.04</v>
      </c>
      <c r="Q2899">
        <v>0.06</v>
      </c>
      <c r="R2899">
        <v>2.3E-2</v>
      </c>
      <c r="S2899">
        <v>0.89400000000000002</v>
      </c>
      <c r="T2899">
        <v>0.315</v>
      </c>
      <c r="U2899">
        <v>1E-3</v>
      </c>
      <c r="V2899">
        <v>4.6150000000000002</v>
      </c>
      <c r="W2899">
        <v>46.237000000000002</v>
      </c>
      <c r="Y2899">
        <v>1E-3</v>
      </c>
      <c r="AD2899">
        <v>5.8000000000000003E-2</v>
      </c>
    </row>
    <row r="2900" spans="1:30" x14ac:dyDescent="0.3">
      <c r="A2900" t="s">
        <v>11116</v>
      </c>
      <c r="B2900" t="s">
        <v>11117</v>
      </c>
      <c r="C2900" t="s">
        <v>11118</v>
      </c>
      <c r="D2900" s="1" t="str">
        <f t="shared" si="288"/>
        <v>21:1191</v>
      </c>
      <c r="E2900" s="1" t="str">
        <f t="shared" ref="E2900:E2917" si="291">HYPERLINK("http://geochem.nrcan.gc.ca/cdogs/content/svy/svy210387_e.htm", "21:0387")</f>
        <v>21:0387</v>
      </c>
      <c r="F2900" t="s">
        <v>1500</v>
      </c>
      <c r="G2900" t="s">
        <v>11119</v>
      </c>
      <c r="I2900">
        <v>66.227985700000005</v>
      </c>
      <c r="J2900">
        <v>-87.631044900000006</v>
      </c>
      <c r="K2900" s="1" t="str">
        <f t="shared" ref="K2900:K2917" si="292">HYPERLINK("http://geochem.nrcan.gc.ca/cdogs/content/kwd/kwd020044_e.htm", "Till")</f>
        <v>Till</v>
      </c>
      <c r="L2900" s="1" t="str">
        <f>HYPERLINK("http://geochem.nrcan.gc.ca/cdogs/content/kwd/kwd080110_e.htm", "Grain Mount: grain size unspecified (carbon coated)")</f>
        <v>Grain Mount: grain size unspecified (carbon coated)</v>
      </c>
      <c r="M2900">
        <v>1</v>
      </c>
    </row>
    <row r="2901" spans="1:30" x14ac:dyDescent="0.3">
      <c r="A2901" t="s">
        <v>11120</v>
      </c>
      <c r="B2901" t="s">
        <v>11121</v>
      </c>
      <c r="C2901" t="s">
        <v>11122</v>
      </c>
      <c r="D2901" s="1" t="str">
        <f t="shared" si="288"/>
        <v>21:1191</v>
      </c>
      <c r="E2901" s="1" t="str">
        <f t="shared" si="291"/>
        <v>21:0387</v>
      </c>
      <c r="F2901" t="s">
        <v>1759</v>
      </c>
      <c r="G2901" t="s">
        <v>11123</v>
      </c>
      <c r="I2901">
        <v>66.752667099999996</v>
      </c>
      <c r="J2901">
        <v>-88.2941182</v>
      </c>
      <c r="K2901" s="1" t="str">
        <f t="shared" si="292"/>
        <v>Till</v>
      </c>
      <c r="L2901" s="1" t="str">
        <f>HYPERLINK("http://geochem.nrcan.gc.ca/cdogs/content/kwd/kwd080107_e.htm", "Grain Mount: 0.25 – 0.50 mm (carbon coated)")</f>
        <v>Grain Mount: 0.25 – 0.50 mm (carbon coated)</v>
      </c>
      <c r="M2901">
        <v>1</v>
      </c>
    </row>
    <row r="2902" spans="1:30" x14ac:dyDescent="0.3">
      <c r="A2902" t="s">
        <v>11124</v>
      </c>
      <c r="B2902" t="s">
        <v>11125</v>
      </c>
      <c r="C2902" t="s">
        <v>11126</v>
      </c>
      <c r="D2902" s="1" t="str">
        <f t="shared" si="288"/>
        <v>21:1191</v>
      </c>
      <c r="E2902" s="1" t="str">
        <f t="shared" si="291"/>
        <v>21:0387</v>
      </c>
      <c r="F2902" t="s">
        <v>1824</v>
      </c>
      <c r="G2902" t="s">
        <v>11127</v>
      </c>
      <c r="I2902">
        <v>66.534767900000006</v>
      </c>
      <c r="J2902">
        <v>-86.241804200000004</v>
      </c>
      <c r="K2902" s="1" t="str">
        <f t="shared" si="292"/>
        <v>Till</v>
      </c>
      <c r="L2902" s="1" t="str">
        <f>HYPERLINK("http://geochem.nrcan.gc.ca/cdogs/content/kwd/kwd080107_e.htm", "Grain Mount: 0.25 – 0.50 mm (carbon coated)")</f>
        <v>Grain Mount: 0.25 – 0.50 mm (carbon coated)</v>
      </c>
      <c r="M2902">
        <v>1</v>
      </c>
    </row>
    <row r="2903" spans="1:30" x14ac:dyDescent="0.3">
      <c r="A2903" t="s">
        <v>11128</v>
      </c>
      <c r="B2903" t="s">
        <v>11129</v>
      </c>
      <c r="C2903" t="s">
        <v>11130</v>
      </c>
      <c r="D2903" s="1" t="str">
        <f t="shared" si="288"/>
        <v>21:1191</v>
      </c>
      <c r="E2903" s="1" t="str">
        <f t="shared" si="291"/>
        <v>21:0387</v>
      </c>
      <c r="F2903" t="s">
        <v>1989</v>
      </c>
      <c r="G2903" t="s">
        <v>11131</v>
      </c>
      <c r="I2903">
        <v>66.204778700000006</v>
      </c>
      <c r="J2903">
        <v>-86.369552200000001</v>
      </c>
      <c r="K2903" s="1" t="str">
        <f t="shared" si="292"/>
        <v>Till</v>
      </c>
      <c r="L2903" s="1" t="str">
        <f t="shared" ref="L2903:L2912" si="293">HYPERLINK("http://geochem.nrcan.gc.ca/cdogs/content/kwd/kwd080110_e.htm", "Grain Mount: grain size unspecified (carbon coated)")</f>
        <v>Grain Mount: grain size unspecified (carbon coated)</v>
      </c>
      <c r="M2903">
        <v>1</v>
      </c>
    </row>
    <row r="2904" spans="1:30" x14ac:dyDescent="0.3">
      <c r="A2904" t="s">
        <v>11132</v>
      </c>
      <c r="B2904" t="s">
        <v>11133</v>
      </c>
      <c r="C2904" t="s">
        <v>11134</v>
      </c>
      <c r="D2904" s="1" t="str">
        <f t="shared" si="288"/>
        <v>21:1191</v>
      </c>
      <c r="E2904" s="1" t="str">
        <f t="shared" si="291"/>
        <v>21:0387</v>
      </c>
      <c r="F2904" t="s">
        <v>1989</v>
      </c>
      <c r="G2904" t="s">
        <v>11135</v>
      </c>
      <c r="I2904">
        <v>66.204778700000006</v>
      </c>
      <c r="J2904">
        <v>-86.369552200000001</v>
      </c>
      <c r="K2904" s="1" t="str">
        <f t="shared" si="292"/>
        <v>Till</v>
      </c>
      <c r="L2904" s="1" t="str">
        <f t="shared" si="293"/>
        <v>Grain Mount: grain size unspecified (carbon coated)</v>
      </c>
      <c r="M2904">
        <v>1</v>
      </c>
    </row>
    <row r="2905" spans="1:30" x14ac:dyDescent="0.3">
      <c r="A2905" t="s">
        <v>11136</v>
      </c>
      <c r="B2905" t="s">
        <v>11137</v>
      </c>
      <c r="C2905" t="s">
        <v>11138</v>
      </c>
      <c r="D2905" s="1" t="str">
        <f t="shared" si="288"/>
        <v>21:1191</v>
      </c>
      <c r="E2905" s="1" t="str">
        <f t="shared" si="291"/>
        <v>21:0387</v>
      </c>
      <c r="F2905" t="s">
        <v>8517</v>
      </c>
      <c r="G2905" t="s">
        <v>11139</v>
      </c>
      <c r="I2905">
        <v>66.235187999999994</v>
      </c>
      <c r="J2905">
        <v>-86.222861600000002</v>
      </c>
      <c r="K2905" s="1" t="str">
        <f t="shared" si="292"/>
        <v>Till</v>
      </c>
      <c r="L2905" s="1" t="str">
        <f t="shared" si="293"/>
        <v>Grain Mount: grain size unspecified (carbon coated)</v>
      </c>
      <c r="M2905">
        <v>1</v>
      </c>
    </row>
    <row r="2906" spans="1:30" x14ac:dyDescent="0.3">
      <c r="A2906" t="s">
        <v>11140</v>
      </c>
      <c r="B2906" t="s">
        <v>11141</v>
      </c>
      <c r="C2906" t="s">
        <v>11142</v>
      </c>
      <c r="D2906" s="1" t="str">
        <f t="shared" si="288"/>
        <v>21:1191</v>
      </c>
      <c r="E2906" s="1" t="str">
        <f t="shared" si="291"/>
        <v>21:0387</v>
      </c>
      <c r="F2906" t="s">
        <v>8517</v>
      </c>
      <c r="G2906" t="s">
        <v>11143</v>
      </c>
      <c r="I2906">
        <v>66.235187999999994</v>
      </c>
      <c r="J2906">
        <v>-86.222861600000002</v>
      </c>
      <c r="K2906" s="1" t="str">
        <f t="shared" si="292"/>
        <v>Till</v>
      </c>
      <c r="L2906" s="1" t="str">
        <f t="shared" si="293"/>
        <v>Grain Mount: grain size unspecified (carbon coated)</v>
      </c>
      <c r="M2906">
        <v>1</v>
      </c>
    </row>
    <row r="2907" spans="1:30" x14ac:dyDescent="0.3">
      <c r="A2907" t="s">
        <v>11144</v>
      </c>
      <c r="B2907" t="s">
        <v>11145</v>
      </c>
      <c r="C2907" t="s">
        <v>11146</v>
      </c>
      <c r="D2907" s="1" t="str">
        <f t="shared" si="288"/>
        <v>21:1191</v>
      </c>
      <c r="E2907" s="1" t="str">
        <f t="shared" si="291"/>
        <v>21:0387</v>
      </c>
      <c r="F2907" t="s">
        <v>2003</v>
      </c>
      <c r="G2907" t="s">
        <v>11147</v>
      </c>
      <c r="I2907">
        <v>66.130481200000006</v>
      </c>
      <c r="J2907">
        <v>-86.359101899999999</v>
      </c>
      <c r="K2907" s="1" t="str">
        <f t="shared" si="292"/>
        <v>Till</v>
      </c>
      <c r="L2907" s="1" t="str">
        <f t="shared" si="293"/>
        <v>Grain Mount: grain size unspecified (carbon coated)</v>
      </c>
      <c r="M2907">
        <v>1</v>
      </c>
    </row>
    <row r="2908" spans="1:30" x14ac:dyDescent="0.3">
      <c r="A2908" t="s">
        <v>11148</v>
      </c>
      <c r="B2908" t="s">
        <v>11149</v>
      </c>
      <c r="C2908" t="s">
        <v>11150</v>
      </c>
      <c r="D2908" s="1" t="str">
        <f t="shared" si="288"/>
        <v>21:1191</v>
      </c>
      <c r="E2908" s="1" t="str">
        <f t="shared" si="291"/>
        <v>21:0387</v>
      </c>
      <c r="F2908" t="s">
        <v>4778</v>
      </c>
      <c r="G2908" t="s">
        <v>11151</v>
      </c>
      <c r="I2908">
        <v>66.578073200000006</v>
      </c>
      <c r="J2908">
        <v>-88.157925300000002</v>
      </c>
      <c r="K2908" s="1" t="str">
        <f t="shared" si="292"/>
        <v>Till</v>
      </c>
      <c r="L2908" s="1" t="str">
        <f t="shared" si="293"/>
        <v>Grain Mount: grain size unspecified (carbon coated)</v>
      </c>
      <c r="M2908">
        <v>1</v>
      </c>
    </row>
    <row r="2909" spans="1:30" x14ac:dyDescent="0.3">
      <c r="A2909" t="s">
        <v>11152</v>
      </c>
      <c r="B2909" t="s">
        <v>11153</v>
      </c>
      <c r="C2909" t="s">
        <v>11154</v>
      </c>
      <c r="D2909" s="1" t="str">
        <f t="shared" si="288"/>
        <v>21:1191</v>
      </c>
      <c r="E2909" s="1" t="str">
        <f t="shared" si="291"/>
        <v>21:0387</v>
      </c>
      <c r="F2909" t="s">
        <v>2172</v>
      </c>
      <c r="G2909" t="s">
        <v>11155</v>
      </c>
      <c r="I2909">
        <v>65.4782194</v>
      </c>
      <c r="J2909">
        <v>-88.2321922</v>
      </c>
      <c r="K2909" s="1" t="str">
        <f t="shared" si="292"/>
        <v>Till</v>
      </c>
      <c r="L2909" s="1" t="str">
        <f t="shared" si="293"/>
        <v>Grain Mount: grain size unspecified (carbon coated)</v>
      </c>
      <c r="M2909">
        <v>1</v>
      </c>
    </row>
    <row r="2910" spans="1:30" x14ac:dyDescent="0.3">
      <c r="A2910" t="s">
        <v>11156</v>
      </c>
      <c r="B2910" t="s">
        <v>11157</v>
      </c>
      <c r="C2910" t="s">
        <v>11158</v>
      </c>
      <c r="D2910" s="1" t="str">
        <f t="shared" si="288"/>
        <v>21:1191</v>
      </c>
      <c r="E2910" s="1" t="str">
        <f t="shared" si="291"/>
        <v>21:0387</v>
      </c>
      <c r="F2910" t="s">
        <v>2226</v>
      </c>
      <c r="G2910" t="s">
        <v>11159</v>
      </c>
      <c r="I2910">
        <v>66.043703300000004</v>
      </c>
      <c r="J2910">
        <v>-86.741587499999994</v>
      </c>
      <c r="K2910" s="1" t="str">
        <f t="shared" si="292"/>
        <v>Till</v>
      </c>
      <c r="L2910" s="1" t="str">
        <f t="shared" si="293"/>
        <v>Grain Mount: grain size unspecified (carbon coated)</v>
      </c>
      <c r="M2910">
        <v>1</v>
      </c>
    </row>
    <row r="2911" spans="1:30" x14ac:dyDescent="0.3">
      <c r="A2911" t="s">
        <v>11160</v>
      </c>
      <c r="B2911" t="s">
        <v>11161</v>
      </c>
      <c r="C2911" t="s">
        <v>11162</v>
      </c>
      <c r="D2911" s="1" t="str">
        <f t="shared" si="288"/>
        <v>21:1191</v>
      </c>
      <c r="E2911" s="1" t="str">
        <f t="shared" si="291"/>
        <v>21:0387</v>
      </c>
      <c r="F2911" t="s">
        <v>2247</v>
      </c>
      <c r="G2911" t="s">
        <v>11163</v>
      </c>
      <c r="I2911">
        <v>66.234792600000006</v>
      </c>
      <c r="J2911">
        <v>-91.491496900000001</v>
      </c>
      <c r="K2911" s="1" t="str">
        <f t="shared" si="292"/>
        <v>Till</v>
      </c>
      <c r="L2911" s="1" t="str">
        <f t="shared" si="293"/>
        <v>Grain Mount: grain size unspecified (carbon coated)</v>
      </c>
      <c r="M2911">
        <v>1</v>
      </c>
    </row>
    <row r="2912" spans="1:30" x14ac:dyDescent="0.3">
      <c r="A2912" t="s">
        <v>11164</v>
      </c>
      <c r="B2912" t="s">
        <v>11165</v>
      </c>
      <c r="C2912" t="s">
        <v>11166</v>
      </c>
      <c r="D2912" s="1" t="str">
        <f t="shared" si="288"/>
        <v>21:1191</v>
      </c>
      <c r="E2912" s="1" t="str">
        <f t="shared" si="291"/>
        <v>21:0387</v>
      </c>
      <c r="F2912" t="s">
        <v>2355</v>
      </c>
      <c r="G2912" t="s">
        <v>11167</v>
      </c>
      <c r="I2912">
        <v>66.479984799999997</v>
      </c>
      <c r="J2912">
        <v>-90.021288499999997</v>
      </c>
      <c r="K2912" s="1" t="str">
        <f t="shared" si="292"/>
        <v>Till</v>
      </c>
      <c r="L2912" s="1" t="str">
        <f t="shared" si="293"/>
        <v>Grain Mount: grain size unspecified (carbon coated)</v>
      </c>
      <c r="M2912">
        <v>1</v>
      </c>
    </row>
    <row r="2913" spans="1:13" x14ac:dyDescent="0.3">
      <c r="A2913" t="s">
        <v>11168</v>
      </c>
      <c r="B2913" t="s">
        <v>11169</v>
      </c>
      <c r="C2913" t="s">
        <v>11170</v>
      </c>
      <c r="D2913" s="1" t="str">
        <f t="shared" si="288"/>
        <v>21:1191</v>
      </c>
      <c r="E2913" s="1" t="str">
        <f t="shared" si="291"/>
        <v>21:0387</v>
      </c>
      <c r="F2913" t="s">
        <v>2360</v>
      </c>
      <c r="G2913" t="s">
        <v>11171</v>
      </c>
      <c r="I2913">
        <v>66.3923877</v>
      </c>
      <c r="J2913">
        <v>-90.025187900000006</v>
      </c>
      <c r="K2913" s="1" t="str">
        <f t="shared" si="292"/>
        <v>Till</v>
      </c>
      <c r="L2913" s="1" t="str">
        <f>HYPERLINK("http://geochem.nrcan.gc.ca/cdogs/content/kwd/kwd080107_e.htm", "Grain Mount: 0.25 – 0.50 mm (carbon coated)")</f>
        <v>Grain Mount: 0.25 – 0.50 mm (carbon coated)</v>
      </c>
      <c r="M2913">
        <v>1</v>
      </c>
    </row>
    <row r="2914" spans="1:13" x14ac:dyDescent="0.3">
      <c r="A2914" t="s">
        <v>11172</v>
      </c>
      <c r="B2914" t="s">
        <v>11173</v>
      </c>
      <c r="C2914" t="s">
        <v>11174</v>
      </c>
      <c r="D2914" s="1" t="str">
        <f t="shared" si="288"/>
        <v>21:1191</v>
      </c>
      <c r="E2914" s="1" t="str">
        <f t="shared" si="291"/>
        <v>21:0387</v>
      </c>
      <c r="F2914" t="s">
        <v>5448</v>
      </c>
      <c r="G2914" t="s">
        <v>11175</v>
      </c>
      <c r="I2914">
        <v>66.320889699999995</v>
      </c>
      <c r="J2914">
        <v>-91.792678199999997</v>
      </c>
      <c r="K2914" s="1" t="str">
        <f t="shared" si="292"/>
        <v>Till</v>
      </c>
      <c r="L2914" s="1" t="str">
        <f>HYPERLINK("http://geochem.nrcan.gc.ca/cdogs/content/kwd/kwd080110_e.htm", "Grain Mount: grain size unspecified (carbon coated)")</f>
        <v>Grain Mount: grain size unspecified (carbon coated)</v>
      </c>
      <c r="M2914">
        <v>1</v>
      </c>
    </row>
    <row r="2915" spans="1:13" x14ac:dyDescent="0.3">
      <c r="A2915" t="s">
        <v>11176</v>
      </c>
      <c r="B2915" t="s">
        <v>11177</v>
      </c>
      <c r="C2915" t="s">
        <v>11178</v>
      </c>
      <c r="D2915" s="1" t="str">
        <f t="shared" si="288"/>
        <v>21:1191</v>
      </c>
      <c r="E2915" s="1" t="str">
        <f t="shared" si="291"/>
        <v>21:0387</v>
      </c>
      <c r="F2915" t="s">
        <v>3002</v>
      </c>
      <c r="G2915" t="s">
        <v>11179</v>
      </c>
      <c r="I2915">
        <v>66.092797899999994</v>
      </c>
      <c r="J2915">
        <v>-89.729335000000006</v>
      </c>
      <c r="K2915" s="1" t="str">
        <f t="shared" si="292"/>
        <v>Till</v>
      </c>
      <c r="L2915" s="1" t="str">
        <f>HYPERLINK("http://geochem.nrcan.gc.ca/cdogs/content/kwd/kwd080110_e.htm", "Grain Mount: grain size unspecified (carbon coated)")</f>
        <v>Grain Mount: grain size unspecified (carbon coated)</v>
      </c>
      <c r="M2915">
        <v>1</v>
      </c>
    </row>
    <row r="2916" spans="1:13" x14ac:dyDescent="0.3">
      <c r="A2916" t="s">
        <v>11180</v>
      </c>
      <c r="B2916" t="s">
        <v>11181</v>
      </c>
      <c r="C2916" t="s">
        <v>11182</v>
      </c>
      <c r="D2916" s="1" t="str">
        <f t="shared" si="288"/>
        <v>21:1191</v>
      </c>
      <c r="E2916" s="1" t="str">
        <f t="shared" si="291"/>
        <v>21:0387</v>
      </c>
      <c r="F2916" t="s">
        <v>3690</v>
      </c>
      <c r="G2916" t="s">
        <v>11183</v>
      </c>
      <c r="I2916">
        <v>66.182464800000005</v>
      </c>
      <c r="J2916">
        <v>-89.931782900000002</v>
      </c>
      <c r="K2916" s="1" t="str">
        <f t="shared" si="292"/>
        <v>Till</v>
      </c>
      <c r="L2916" s="1" t="str">
        <f>HYPERLINK("http://geochem.nrcan.gc.ca/cdogs/content/kwd/kwd080110_e.htm", "Grain Mount: grain size unspecified (carbon coated)")</f>
        <v>Grain Mount: grain size unspecified (carbon coated)</v>
      </c>
      <c r="M2916">
        <v>1</v>
      </c>
    </row>
    <row r="2917" spans="1:13" x14ac:dyDescent="0.3">
      <c r="A2917" t="s">
        <v>11184</v>
      </c>
      <c r="B2917" t="s">
        <v>11185</v>
      </c>
      <c r="C2917" t="s">
        <v>11186</v>
      </c>
      <c r="D2917" s="1" t="str">
        <f t="shared" si="288"/>
        <v>21:1191</v>
      </c>
      <c r="E2917" s="1" t="str">
        <f t="shared" si="291"/>
        <v>21:0387</v>
      </c>
      <c r="F2917" t="s">
        <v>3308</v>
      </c>
      <c r="G2917" t="s">
        <v>11187</v>
      </c>
      <c r="I2917">
        <v>65.744390100000004</v>
      </c>
      <c r="J2917">
        <v>-88.835427699999997</v>
      </c>
      <c r="K2917" s="1" t="str">
        <f t="shared" si="292"/>
        <v>Till</v>
      </c>
      <c r="L2917" s="1" t="str">
        <f>HYPERLINK("http://geochem.nrcan.gc.ca/cdogs/content/kwd/kwd080110_e.htm", "Grain Mount: grain size unspecified (carbon coated)")</f>
        <v>Grain Mount: grain size unspecified (carbon coated)</v>
      </c>
      <c r="M2917">
        <v>1</v>
      </c>
    </row>
  </sheetData>
  <autoFilter ref="A1:M2917">
    <filterColumn colId="0" hiddenButton="1"/>
    <filterColumn colId="1" hiddenButton="1"/>
    <filterColumn colId="2" hiddenButton="1"/>
    <filterColumn colId="4">
      <filters>
        <filter val="21:0387"/>
      </filters>
    </filterColumn>
    <filterColumn colId="5" hiddenButton="1"/>
    <filterColumn colId="6" hiddenButton="1"/>
    <filterColumn colId="8" hiddenButton="1"/>
    <filterColumn colId="9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svy210387_pkg_0505b.xlsx</vt:lpstr>
      <vt:lpstr>pkg_0505b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2024-12-05T16:46:11Z</dcterms:created>
  <dcterms:modified xsi:type="dcterms:W3CDTF">2024-12-05T17:00:18Z</dcterms:modified>
</cp:coreProperties>
</file>