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247_pkg_0157b.xlsx" sheetId="1" r:id="rId1"/>
  </sheets>
  <definedNames>
    <definedName name="_xlnm._FilterDatabase" localSheetId="0" hidden="1">svy210247_pkg_0157b.xlsx!$A$1:$K$155</definedName>
    <definedName name="pkg_0157b">svy210247_pkg_0157b.xlsx!$A$1:$AX$155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</calcChain>
</file>

<file path=xl/sharedStrings.xml><?xml version="1.0" encoding="utf-8"?>
<sst xmlns="http://schemas.openxmlformats.org/spreadsheetml/2006/main" count="666" uniqueCount="666">
  <si>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</si>
  <si>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</si>
  <si>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</si>
  <si>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</si>
  <si>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</si>
  <si>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</si>
  <si>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</si>
  <si>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</si>
  <si>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</si>
  <si>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</si>
  <si>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</si>
  <si>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Ag_ICPMS</t>
  </si>
  <si>
    <t>Al_ICPMS</t>
  </si>
  <si>
    <t>As_ICPMS</t>
  </si>
  <si>
    <t>Au_ICPMS</t>
  </si>
  <si>
    <t>B_ICPMS</t>
  </si>
  <si>
    <t>Ba_ICPMS</t>
  </si>
  <si>
    <t>Bi_ICPMS</t>
  </si>
  <si>
    <t>Ca_ICPMS</t>
  </si>
  <si>
    <t>Cd_ICPMS</t>
  </si>
  <si>
    <t>Co_ICPMS</t>
  </si>
  <si>
    <t>Cr_ICPMS</t>
  </si>
  <si>
    <t>Cu_ICPMS</t>
  </si>
  <si>
    <t>Fe_ICPMS</t>
  </si>
  <si>
    <t>Ga_ICPMS</t>
  </si>
  <si>
    <t>Hg_ICPMS</t>
  </si>
  <si>
    <t>K_ICPMS</t>
  </si>
  <si>
    <t>La_ICPMS</t>
  </si>
  <si>
    <t>Mg_ICPMS</t>
  </si>
  <si>
    <t>Mn_ICPMS</t>
  </si>
  <si>
    <t>Mo_ICPMS</t>
  </si>
  <si>
    <t>Na_ICPMS</t>
  </si>
  <si>
    <t>Ni_ICPMS</t>
  </si>
  <si>
    <t>P_ICPMS</t>
  </si>
  <si>
    <t>Pb_ICPMS</t>
  </si>
  <si>
    <t>S_ICPMS</t>
  </si>
  <si>
    <t>Sb_ICPMS</t>
  </si>
  <si>
    <t>Sc_ICPMS</t>
  </si>
  <si>
    <t>Se_ICPMS</t>
  </si>
  <si>
    <t>Sr_ICPMS</t>
  </si>
  <si>
    <t>Te_ICPMS</t>
  </si>
  <si>
    <t>Th_ICPMS</t>
  </si>
  <si>
    <t>Ti_ICPMS</t>
  </si>
  <si>
    <t>Tl_ICPMS</t>
  </si>
  <si>
    <t>U_ICPMS</t>
  </si>
  <si>
    <t>V_ICPMS</t>
  </si>
  <si>
    <t>W_ICPMS</t>
  </si>
  <si>
    <t>Zn_ICPMS</t>
  </si>
  <si>
    <t>Sn_AAS</t>
  </si>
  <si>
    <t>F_ISE</t>
  </si>
  <si>
    <t>84B_2001_BS1001</t>
  </si>
  <si>
    <t>21:0039:000001</t>
  </si>
  <si>
    <t>21:0247:000001</t>
  </si>
  <si>
    <t>21:0247:000001:0007:0002:00</t>
  </si>
  <si>
    <t>84B_2001_BS1004</t>
  </si>
  <si>
    <t>21:0039:000002</t>
  </si>
  <si>
    <t>21:0247:000004</t>
  </si>
  <si>
    <t>21:0247:000004:0007:0002:00</t>
  </si>
  <si>
    <t>84B_2001_BS1005</t>
  </si>
  <si>
    <t>21:0039:000003</t>
  </si>
  <si>
    <t>21:0247:000005</t>
  </si>
  <si>
    <t>21:0247:000005:0007:0002:00</t>
  </si>
  <si>
    <t>84B_2001_BS1007</t>
  </si>
  <si>
    <t>21:0039:000004</t>
  </si>
  <si>
    <t>21:0247:000007</t>
  </si>
  <si>
    <t>21:0247:000007:0007:0002:00</t>
  </si>
  <si>
    <t>84B_2001_BS1008</t>
  </si>
  <si>
    <t>21:0039:000005</t>
  </si>
  <si>
    <t>21:0247:000008</t>
  </si>
  <si>
    <t>21:0247:000008:0007:0002:00</t>
  </si>
  <si>
    <t>84B_2001_BS1009</t>
  </si>
  <si>
    <t>21:0039:000006</t>
  </si>
  <si>
    <t>21:0247:000009</t>
  </si>
  <si>
    <t>21:0247:000009:0007:0002:00</t>
  </si>
  <si>
    <t>84B_2001_BS1011</t>
  </si>
  <si>
    <t>21:0039:000007</t>
  </si>
  <si>
    <t>21:0247:000011</t>
  </si>
  <si>
    <t>21:0247:000011:0007:0002:00</t>
  </si>
  <si>
    <t>84B_2001_BS1012</t>
  </si>
  <si>
    <t>21:0039:000008</t>
  </si>
  <si>
    <t>21:0247:000012</t>
  </si>
  <si>
    <t>21:0247:000012:0007:0002:00</t>
  </si>
  <si>
    <t>84B_2001_BS1013</t>
  </si>
  <si>
    <t>21:0039:000009</t>
  </si>
  <si>
    <t>21:0247:000013</t>
  </si>
  <si>
    <t>21:0247:000013:0007:0002:00</t>
  </si>
  <si>
    <t>84B_2001_BS1014</t>
  </si>
  <si>
    <t>21:0039:000010</t>
  </si>
  <si>
    <t>21:0247:000014</t>
  </si>
  <si>
    <t>21:0247:000014:0007:0002:00</t>
  </si>
  <si>
    <t>84B_2001_BS1018</t>
  </si>
  <si>
    <t>21:0039:000011</t>
  </si>
  <si>
    <t>21:0247:000017</t>
  </si>
  <si>
    <t>21:0247:000017:0007:0002:00</t>
  </si>
  <si>
    <t>84B_2001_BS1019</t>
  </si>
  <si>
    <t>21:0039:000012</t>
  </si>
  <si>
    <t>21:0247:000018</t>
  </si>
  <si>
    <t>21:0247:000018:0007:0002:00</t>
  </si>
  <si>
    <t>84B_2001_BS1022</t>
  </si>
  <si>
    <t>21:0039:000013</t>
  </si>
  <si>
    <t>21:0247:000020</t>
  </si>
  <si>
    <t>21:0247:000020:0007:0002:00</t>
  </si>
  <si>
    <t>84B_2001_BS2001</t>
  </si>
  <si>
    <t>21:0039:000014</t>
  </si>
  <si>
    <t>21:0247:000021</t>
  </si>
  <si>
    <t>21:0247:000021:0007:0002:00</t>
  </si>
  <si>
    <t>84B_2001_BS2002</t>
  </si>
  <si>
    <t>21:0039:000015</t>
  </si>
  <si>
    <t>21:0247:000022</t>
  </si>
  <si>
    <t>21:0247:000022:0007:0002:00</t>
  </si>
  <si>
    <t>84B_2001_BS2003</t>
  </si>
  <si>
    <t>21:0039:000016</t>
  </si>
  <si>
    <t>21:0247:000023</t>
  </si>
  <si>
    <t>21:0247:000023:0007:0002:00</t>
  </si>
  <si>
    <t>84B_2001_BS2004</t>
  </si>
  <si>
    <t>21:0039:000017</t>
  </si>
  <si>
    <t>21:0247:000024</t>
  </si>
  <si>
    <t>21:0247:000024:0007:0002:00</t>
  </si>
  <si>
    <t>84G_2001_BS1001</t>
  </si>
  <si>
    <t>21:0039:000018</t>
  </si>
  <si>
    <t>21:0247:000026</t>
  </si>
  <si>
    <t>21:0247:000026:0007:0002:00</t>
  </si>
  <si>
    <t>84G_2001_BS1002</t>
  </si>
  <si>
    <t>21:0039:000019</t>
  </si>
  <si>
    <t>21:0247:000027</t>
  </si>
  <si>
    <t>21:0247:000027:0007:0002:00</t>
  </si>
  <si>
    <t>84G_2001_BS1004</t>
  </si>
  <si>
    <t>21:0039:000020</t>
  </si>
  <si>
    <t>21:0247:000028</t>
  </si>
  <si>
    <t>21:0247:000028:0007:0002:00</t>
  </si>
  <si>
    <t>84G_2001_BS1005</t>
  </si>
  <si>
    <t>21:0039:000021</t>
  </si>
  <si>
    <t>21:0247:000029</t>
  </si>
  <si>
    <t>21:0247:000029:0007:0002:00</t>
  </si>
  <si>
    <t>84G_2001_BS1006</t>
  </si>
  <si>
    <t>21:0039:000022</t>
  </si>
  <si>
    <t>21:0247:000030</t>
  </si>
  <si>
    <t>21:0247:000030:0007:0002:00</t>
  </si>
  <si>
    <t>84G_2001_BS1007</t>
  </si>
  <si>
    <t>21:0039:000023</t>
  </si>
  <si>
    <t>21:0247:000031</t>
  </si>
  <si>
    <t>21:0247:000031:0007:0002:00</t>
  </si>
  <si>
    <t>84G_2001_BS1008</t>
  </si>
  <si>
    <t>21:0039:000024</t>
  </si>
  <si>
    <t>21:0247:000032</t>
  </si>
  <si>
    <t>21:0247:000032:0007:0002:00</t>
  </si>
  <si>
    <t>84G_2001_BS1009</t>
  </si>
  <si>
    <t>21:0039:000025</t>
  </si>
  <si>
    <t>21:0247:000033</t>
  </si>
  <si>
    <t>21:0247:000033:0007:0002:00</t>
  </si>
  <si>
    <t>84G_2001_BS1011</t>
  </si>
  <si>
    <t>21:0039:000026</t>
  </si>
  <si>
    <t>21:0247:000035</t>
  </si>
  <si>
    <t>21:0247:000035:0007:0002:00</t>
  </si>
  <si>
    <t>84G_2001_BS1012</t>
  </si>
  <si>
    <t>21:0039:000027</t>
  </si>
  <si>
    <t>21:0247:000036</t>
  </si>
  <si>
    <t>21:0247:000036:0007:0002:00</t>
  </si>
  <si>
    <t>84G_2001_BS1013</t>
  </si>
  <si>
    <t>21:0039:000028</t>
  </si>
  <si>
    <t>21:0247:000037</t>
  </si>
  <si>
    <t>21:0247:000037:0007:0002:00</t>
  </si>
  <si>
    <t>84G_2001_BS1014</t>
  </si>
  <si>
    <t>21:0039:000029</t>
  </si>
  <si>
    <t>21:0247:000038</t>
  </si>
  <si>
    <t>21:0247:000038:0007:0002:00</t>
  </si>
  <si>
    <t>84B_2002_BS1002</t>
  </si>
  <si>
    <t>21:0039:000030</t>
  </si>
  <si>
    <t>21:0248:000001</t>
  </si>
  <si>
    <t>21:0248:000001:0007:0002:00</t>
  </si>
  <si>
    <t>84B_2002_BS1003</t>
  </si>
  <si>
    <t>21:0039:000031</t>
  </si>
  <si>
    <t>21:0248:000002</t>
  </si>
  <si>
    <t>21:0248:000002:0007:0002:00</t>
  </si>
  <si>
    <t>84B_2002_BS1004</t>
  </si>
  <si>
    <t>21:0039:000032</t>
  </si>
  <si>
    <t>21:0248:000003</t>
  </si>
  <si>
    <t>21:0248:000003:0007:0002:00</t>
  </si>
  <si>
    <t>84B_2002_BS1008</t>
  </si>
  <si>
    <t>21:0039:000033</t>
  </si>
  <si>
    <t>21:0248:000006</t>
  </si>
  <si>
    <t>21:0248:000006:0007:0002:00</t>
  </si>
  <si>
    <t>84B_2002_BS1010</t>
  </si>
  <si>
    <t>21:0039:000034</t>
  </si>
  <si>
    <t>21:0248:000008</t>
  </si>
  <si>
    <t>21:0248:000008:0007:0002:00</t>
  </si>
  <si>
    <t>84B_2002_BS1016</t>
  </si>
  <si>
    <t>21:0039:000035</t>
  </si>
  <si>
    <t>21:0248:000013</t>
  </si>
  <si>
    <t>21:0248:000013:0007:0002:00</t>
  </si>
  <si>
    <t>84B_2002_BS1019</t>
  </si>
  <si>
    <t>21:0039:000036</t>
  </si>
  <si>
    <t>21:0248:000016</t>
  </si>
  <si>
    <t>21:0248:000016:0007:0002:00</t>
  </si>
  <si>
    <t>84B_2002_BS1020</t>
  </si>
  <si>
    <t>21:0039:000037</t>
  </si>
  <si>
    <t>21:0248:000017</t>
  </si>
  <si>
    <t>21:0248:000017:0007:0002:00</t>
  </si>
  <si>
    <t>84B_2002_BS1022</t>
  </si>
  <si>
    <t>21:0039:000038</t>
  </si>
  <si>
    <t>21:0248:000018</t>
  </si>
  <si>
    <t>21:0248:000018:0007:0002:00</t>
  </si>
  <si>
    <t>84B_2002_BS1024</t>
  </si>
  <si>
    <t>21:0039:000039</t>
  </si>
  <si>
    <t>21:0248:000019</t>
  </si>
  <si>
    <t>21:0248:000019:0007:0002:00</t>
  </si>
  <si>
    <t>84B_2002_BS1025</t>
  </si>
  <si>
    <t>21:0039:000040</t>
  </si>
  <si>
    <t>21:0248:000020</t>
  </si>
  <si>
    <t>21:0248:000020:0007:0002:00</t>
  </si>
  <si>
    <t>84B_2002_BS1026</t>
  </si>
  <si>
    <t>21:0039:000041</t>
  </si>
  <si>
    <t>21:0248:000021</t>
  </si>
  <si>
    <t>21:0248:000021:0007:0002:00</t>
  </si>
  <si>
    <t>84B_2002_BS1027</t>
  </si>
  <si>
    <t>21:0039:000042</t>
  </si>
  <si>
    <t>21:0248:000022</t>
  </si>
  <si>
    <t>21:0248:000022:0007:0002:00</t>
  </si>
  <si>
    <t>84B_2002_BS2002</t>
  </si>
  <si>
    <t>21:0039:000043</t>
  </si>
  <si>
    <t>21:0248:000023</t>
  </si>
  <si>
    <t>21:0248:000023:0007:0002:00</t>
  </si>
  <si>
    <t>84B_2002_BS2004</t>
  </si>
  <si>
    <t>21:0039:000044</t>
  </si>
  <si>
    <t>21:0248:000024</t>
  </si>
  <si>
    <t>21:0248:000024:0007:0002:00</t>
  </si>
  <si>
    <t>84B_2002_BS2005</t>
  </si>
  <si>
    <t>21:0039:000045</t>
  </si>
  <si>
    <t>21:0248:000025</t>
  </si>
  <si>
    <t>21:0248:000025:0007:0002:00</t>
  </si>
  <si>
    <t>84B_2002_BS2008</t>
  </si>
  <si>
    <t>21:0039:000046</t>
  </si>
  <si>
    <t>21:0248:000028</t>
  </si>
  <si>
    <t>21:0248:000028:0007:0002:00</t>
  </si>
  <si>
    <t>84B_2002_BS2009</t>
  </si>
  <si>
    <t>21:0039:000047</t>
  </si>
  <si>
    <t>21:0248:000029</t>
  </si>
  <si>
    <t>21:0248:000029:0007:0002:00</t>
  </si>
  <si>
    <t>84B_2002_BS2010</t>
  </si>
  <si>
    <t>21:0039:000048</t>
  </si>
  <si>
    <t>21:0248:000030</t>
  </si>
  <si>
    <t>21:0248:000030:0007:0002:00</t>
  </si>
  <si>
    <t>84B_2002_BS2014</t>
  </si>
  <si>
    <t>21:0039:000049</t>
  </si>
  <si>
    <t>21:0248:000033</t>
  </si>
  <si>
    <t>21:0248:000033:0007:0002:00</t>
  </si>
  <si>
    <t>84B_2002_BS2015</t>
  </si>
  <si>
    <t>21:0039:000050</t>
  </si>
  <si>
    <t>21:0248:000034</t>
  </si>
  <si>
    <t>21:0248:000034:0007:0002:00</t>
  </si>
  <si>
    <t>84B_2002_BS2016</t>
  </si>
  <si>
    <t>21:0039:000051</t>
  </si>
  <si>
    <t>21:0248:000035</t>
  </si>
  <si>
    <t>21:0248:000035:0007:0002:00</t>
  </si>
  <si>
    <t>84B_2002_BS2022</t>
  </si>
  <si>
    <t>21:0039:000052</t>
  </si>
  <si>
    <t>21:0248:000040</t>
  </si>
  <si>
    <t>21:0248:000040:0007:0002:00</t>
  </si>
  <si>
    <t>84B_2002_BS2025</t>
  </si>
  <si>
    <t>21:0039:000053</t>
  </si>
  <si>
    <t>21:0248:000042</t>
  </si>
  <si>
    <t>21:0248:000042:0007:0002:00</t>
  </si>
  <si>
    <t>84B_2002_BS2027</t>
  </si>
  <si>
    <t>21:0039:000054</t>
  </si>
  <si>
    <t>21:0248:000044</t>
  </si>
  <si>
    <t>21:0248:000044:0007:0002:00</t>
  </si>
  <si>
    <t>84B_2002_BS2028</t>
  </si>
  <si>
    <t>21:0039:000055</t>
  </si>
  <si>
    <t>21:0248:000045</t>
  </si>
  <si>
    <t>21:0248:000045:0007:0002:00</t>
  </si>
  <si>
    <t>84B_2002_BS2029</t>
  </si>
  <si>
    <t>21:0039:000056</t>
  </si>
  <si>
    <t>21:0248:000046</t>
  </si>
  <si>
    <t>21:0248:000046:0007:0002:00</t>
  </si>
  <si>
    <t>84B_2002_BS3002</t>
  </si>
  <si>
    <t>21:0039:000057</t>
  </si>
  <si>
    <t>21:0248:000047</t>
  </si>
  <si>
    <t>21:0248:000047:0007:0002:00</t>
  </si>
  <si>
    <t>84B_2002_BS3005</t>
  </si>
  <si>
    <t>21:0039:000058</t>
  </si>
  <si>
    <t>21:0248:000050</t>
  </si>
  <si>
    <t>21:0248:000050:0007:0002:00</t>
  </si>
  <si>
    <t>84B_2002_BS3007</t>
  </si>
  <si>
    <t>21:0039:000059</t>
  </si>
  <si>
    <t>21:0248:000052</t>
  </si>
  <si>
    <t>21:0248:000052:0007:0002:00</t>
  </si>
  <si>
    <t>84B_2002_BS3009</t>
  </si>
  <si>
    <t>21:0039:000060</t>
  </si>
  <si>
    <t>21:0248:000054</t>
  </si>
  <si>
    <t>21:0248:000054:0007:0002:00</t>
  </si>
  <si>
    <t>84B_2002_BS3012</t>
  </si>
  <si>
    <t>21:0039:000061</t>
  </si>
  <si>
    <t>21:0248:000056</t>
  </si>
  <si>
    <t>21:0248:000056:0007:0002:00</t>
  </si>
  <si>
    <t>84B_2002_BS3013</t>
  </si>
  <si>
    <t>21:0039:000062</t>
  </si>
  <si>
    <t>21:0248:000057</t>
  </si>
  <si>
    <t>21:0248:000057:0007:0002:00</t>
  </si>
  <si>
    <t>84B_2002_BS3017</t>
  </si>
  <si>
    <t>21:0039:000063</t>
  </si>
  <si>
    <t>21:0248:000060</t>
  </si>
  <si>
    <t>21:0248:000060:0007:0002:00</t>
  </si>
  <si>
    <t>84B_2002_BS3018</t>
  </si>
  <si>
    <t>21:0039:000064</t>
  </si>
  <si>
    <t>21:0248:000061</t>
  </si>
  <si>
    <t>21:0248:000061:0007:0002:00</t>
  </si>
  <si>
    <t>84C_2002_BS2004</t>
  </si>
  <si>
    <t>21:0039:000065</t>
  </si>
  <si>
    <t>21:0248:000065</t>
  </si>
  <si>
    <t>21:0248:000065:0007:0002:00</t>
  </si>
  <si>
    <t>84C_2002_BS2006</t>
  </si>
  <si>
    <t>21:0039:000066</t>
  </si>
  <si>
    <t>21:0248:000067</t>
  </si>
  <si>
    <t>21:0248:000067:0007:0002:00</t>
  </si>
  <si>
    <t>84C_2002_BS2008</t>
  </si>
  <si>
    <t>21:0039:000067</t>
  </si>
  <si>
    <t>21:0248:000069</t>
  </si>
  <si>
    <t>21:0248:000069:0007:0002:00</t>
  </si>
  <si>
    <t>84C_2002_BS2010</t>
  </si>
  <si>
    <t>21:0039:000068</t>
  </si>
  <si>
    <t>21:0248:000071</t>
  </si>
  <si>
    <t>21:0248:000071:0007:0002:00</t>
  </si>
  <si>
    <t>84C_2002_BS3002</t>
  </si>
  <si>
    <t>21:0039:000069</t>
  </si>
  <si>
    <t>21:0248:000072</t>
  </si>
  <si>
    <t>21:0248:000072:0007:0002:00</t>
  </si>
  <si>
    <t>84C_2002_BS3005</t>
  </si>
  <si>
    <t>21:0039:000070</t>
  </si>
  <si>
    <t>21:0248:000075</t>
  </si>
  <si>
    <t>21:0248:000075:0007:0002:00</t>
  </si>
  <si>
    <t>84F_2002_BS1004</t>
  </si>
  <si>
    <t>21:0039:000071</t>
  </si>
  <si>
    <t>21:0248:000080</t>
  </si>
  <si>
    <t>21:0248:000080:0007:0002:00</t>
  </si>
  <si>
    <t>84F_2002_BS1005</t>
  </si>
  <si>
    <t>21:0039:000072</t>
  </si>
  <si>
    <t>21:0248:000081</t>
  </si>
  <si>
    <t>21:0248:000081:0007:0002:00</t>
  </si>
  <si>
    <t>84F_2002_BS1006</t>
  </si>
  <si>
    <t>21:0039:000073</t>
  </si>
  <si>
    <t>21:0248:000082</t>
  </si>
  <si>
    <t>21:0248:000082:0007:0002:00</t>
  </si>
  <si>
    <t>84F_2002_BS1009</t>
  </si>
  <si>
    <t>21:0039:000074</t>
  </si>
  <si>
    <t>21:0248:000085</t>
  </si>
  <si>
    <t>21:0248:000085:0007:0002:00</t>
  </si>
  <si>
    <t>84F_2002_BS1010</t>
  </si>
  <si>
    <t>21:0039:000075</t>
  </si>
  <si>
    <t>21:0248:000086</t>
  </si>
  <si>
    <t>21:0248:000086:0007:0002:00</t>
  </si>
  <si>
    <t>84F_2002_BS1011</t>
  </si>
  <si>
    <t>21:0039:000076</t>
  </si>
  <si>
    <t>21:0248:000087</t>
  </si>
  <si>
    <t>21:0248:000087:0007:0002:00</t>
  </si>
  <si>
    <t>84F_2002_BS2002</t>
  </si>
  <si>
    <t>21:0039:000077</t>
  </si>
  <si>
    <t>21:0248:000088</t>
  </si>
  <si>
    <t>21:0248:000088:0007:0002:00</t>
  </si>
  <si>
    <t>84F_2002_BS2004</t>
  </si>
  <si>
    <t>21:0039:000078</t>
  </si>
  <si>
    <t>21:0248:000090</t>
  </si>
  <si>
    <t>21:0248:000090:0007:0002:00</t>
  </si>
  <si>
    <t>84F_2002_BS2005</t>
  </si>
  <si>
    <t>21:0039:000079</t>
  </si>
  <si>
    <t>21:0248:000091</t>
  </si>
  <si>
    <t>21:0248:000091:0007:0002:00</t>
  </si>
  <si>
    <t>84F_2002_BS2006</t>
  </si>
  <si>
    <t>21:0039:000080</t>
  </si>
  <si>
    <t>21:0248:000092</t>
  </si>
  <si>
    <t>21:0248:000092:0007:0002:00</t>
  </si>
  <si>
    <t>84F_2002_BS2007</t>
  </si>
  <si>
    <t>21:0039:000081</t>
  </si>
  <si>
    <t>21:0248:000093</t>
  </si>
  <si>
    <t>21:0248:000093:0007:0002:00</t>
  </si>
  <si>
    <t>84F_2002_BS3002</t>
  </si>
  <si>
    <t>21:0039:000082</t>
  </si>
  <si>
    <t>21:0248:000094</t>
  </si>
  <si>
    <t>21:0248:000094:0007:0002:00</t>
  </si>
  <si>
    <t>84F_2002_BS3005</t>
  </si>
  <si>
    <t>21:0039:000083</t>
  </si>
  <si>
    <t>21:0248:000097</t>
  </si>
  <si>
    <t>21:0248:000097:0007:0002:00</t>
  </si>
  <si>
    <t>84F_2002_BS3009</t>
  </si>
  <si>
    <t>21:0039:000084</t>
  </si>
  <si>
    <t>21:0248:000100</t>
  </si>
  <si>
    <t>21:0248:000100:0007:0002:00</t>
  </si>
  <si>
    <t>84F_2002_BS3011</t>
  </si>
  <si>
    <t>21:0039:000085</t>
  </si>
  <si>
    <t>21:0248:000102</t>
  </si>
  <si>
    <t>21:0248:000102:0007:0002:00</t>
  </si>
  <si>
    <t>84G_2002_BS1004</t>
  </si>
  <si>
    <t>21:0039:000086</t>
  </si>
  <si>
    <t>21:0248:000106</t>
  </si>
  <si>
    <t>21:0248:000106:0007:0002:00</t>
  </si>
  <si>
    <t>84G_2002_BS1006</t>
  </si>
  <si>
    <t>21:0039:000087</t>
  </si>
  <si>
    <t>21:0248:000108</t>
  </si>
  <si>
    <t>21:0248:000108:0007:0002:00</t>
  </si>
  <si>
    <t>84G_2002_BS1008</t>
  </si>
  <si>
    <t>21:0039:000088</t>
  </si>
  <si>
    <t>21:0248:000110</t>
  </si>
  <si>
    <t>21:0248:000110:0007:0002:00</t>
  </si>
  <si>
    <t>84G_2002_BS1010</t>
  </si>
  <si>
    <t>21:0039:000089</t>
  </si>
  <si>
    <t>21:0248:000112</t>
  </si>
  <si>
    <t>21:0248:000112:0007:0002:00</t>
  </si>
  <si>
    <t>84G_2002_BS1013</t>
  </si>
  <si>
    <t>21:0039:000090</t>
  </si>
  <si>
    <t>21:0248:000115</t>
  </si>
  <si>
    <t>21:0248:000115:0007:0002:00</t>
  </si>
  <si>
    <t>84G_2002_BS1014</t>
  </si>
  <si>
    <t>21:0039:000091</t>
  </si>
  <si>
    <t>21:0248:000116</t>
  </si>
  <si>
    <t>21:0248:000116:0007:0002:00</t>
  </si>
  <si>
    <t>84G_2002_BS1016</t>
  </si>
  <si>
    <t>21:0039:000092</t>
  </si>
  <si>
    <t>21:0248:000118</t>
  </si>
  <si>
    <t>21:0248:000118:0007:0002:00</t>
  </si>
  <si>
    <t>84G_2002_BS1019</t>
  </si>
  <si>
    <t>21:0039:000093</t>
  </si>
  <si>
    <t>21:0248:000120</t>
  </si>
  <si>
    <t>21:0248:000120:0007:0002:00</t>
  </si>
  <si>
    <t>84G_2002_BS1023</t>
  </si>
  <si>
    <t>21:0039:000094</t>
  </si>
  <si>
    <t>21:0248:000123</t>
  </si>
  <si>
    <t>21:0248:000123:0007:0002:00</t>
  </si>
  <si>
    <t>84G_2002_BS1026</t>
  </si>
  <si>
    <t>21:0039:000095</t>
  </si>
  <si>
    <t>21:0248:000125</t>
  </si>
  <si>
    <t>21:0248:000125:0007:0002:00</t>
  </si>
  <si>
    <t>84G_2002_BS1027</t>
  </si>
  <si>
    <t>21:0039:000096</t>
  </si>
  <si>
    <t>21:0248:000126</t>
  </si>
  <si>
    <t>21:0248:000126:0007:0002:00</t>
  </si>
  <si>
    <t>84G_2002_BS1028</t>
  </si>
  <si>
    <t>21:0039:000097</t>
  </si>
  <si>
    <t>21:0248:000127</t>
  </si>
  <si>
    <t>21:0248:000127:0007:0002:00</t>
  </si>
  <si>
    <t>84G_2002_BS1033</t>
  </si>
  <si>
    <t>21:0039:000098</t>
  </si>
  <si>
    <t>21:0248:000131</t>
  </si>
  <si>
    <t>21:0248:000131:0007:0002:00</t>
  </si>
  <si>
    <t>84G_2002_BS1034</t>
  </si>
  <si>
    <t>21:0039:000099</t>
  </si>
  <si>
    <t>21:0248:000132</t>
  </si>
  <si>
    <t>21:0248:000132:0007:0002:00</t>
  </si>
  <si>
    <t>84G_2002_BS1036</t>
  </si>
  <si>
    <t>21:0039:000100</t>
  </si>
  <si>
    <t>21:0248:000134</t>
  </si>
  <si>
    <t>21:0248:000134:0007:0002:00</t>
  </si>
  <si>
    <t>84G_2002_BS1037</t>
  </si>
  <si>
    <t>21:0039:000101</t>
  </si>
  <si>
    <t>21:0248:000135</t>
  </si>
  <si>
    <t>21:0248:000135:0007:0002:00</t>
  </si>
  <si>
    <t>84G_2002_BS1040</t>
  </si>
  <si>
    <t>21:0039:000102</t>
  </si>
  <si>
    <t>21:0248:000138</t>
  </si>
  <si>
    <t>21:0248:000138:0007:0002:00</t>
  </si>
  <si>
    <t>84G_2002_BS1042</t>
  </si>
  <si>
    <t>21:0039:000103</t>
  </si>
  <si>
    <t>21:0248:000139</t>
  </si>
  <si>
    <t>21:0248:000139:0007:0002:00</t>
  </si>
  <si>
    <t>84G_2002_BS1043</t>
  </si>
  <si>
    <t>21:0039:000104</t>
  </si>
  <si>
    <t>21:0248:000140</t>
  </si>
  <si>
    <t>21:0248:000140:0007:0002:00</t>
  </si>
  <si>
    <t>84G_2002_BS1045</t>
  </si>
  <si>
    <t>21:0039:000105</t>
  </si>
  <si>
    <t>21:0248:000141</t>
  </si>
  <si>
    <t>21:0248:000141:0007:0002:00</t>
  </si>
  <si>
    <t>84G_2002_BS1046</t>
  </si>
  <si>
    <t>21:0039:000106</t>
  </si>
  <si>
    <t>21:0248:000142</t>
  </si>
  <si>
    <t>21:0248:000142:0007:0002:00</t>
  </si>
  <si>
    <t>84G_2002_BS1047</t>
  </si>
  <si>
    <t>21:0039:000107</t>
  </si>
  <si>
    <t>21:0248:000143</t>
  </si>
  <si>
    <t>21:0248:000143:0007:0002:00</t>
  </si>
  <si>
    <t>84G_2002_BS1048</t>
  </si>
  <si>
    <t>21:0039:000108</t>
  </si>
  <si>
    <t>21:0248:000144</t>
  </si>
  <si>
    <t>21:0248:000144:0007:0002:00</t>
  </si>
  <si>
    <t>84G_2002_BS1049</t>
  </si>
  <si>
    <t>21:0039:000109</t>
  </si>
  <si>
    <t>21:0248:000145</t>
  </si>
  <si>
    <t>21:0248:000145:0007:0002:00</t>
  </si>
  <si>
    <t>84G_2002_BS1051</t>
  </si>
  <si>
    <t>21:0039:000110</t>
  </si>
  <si>
    <t>21:0248:000146</t>
  </si>
  <si>
    <t>21:0248:000146:0007:0002:00</t>
  </si>
  <si>
    <t>84G_2002_BS2005</t>
  </si>
  <si>
    <t>21:0039:000111</t>
  </si>
  <si>
    <t>21:0248:000150</t>
  </si>
  <si>
    <t>21:0248:000150:0007:0002:00</t>
  </si>
  <si>
    <t>84G_2002_BS2007</t>
  </si>
  <si>
    <t>21:0039:000112</t>
  </si>
  <si>
    <t>21:0248:000151</t>
  </si>
  <si>
    <t>21:0248:000151:0007:0002:00</t>
  </si>
  <si>
    <t>84G_2002_BS2009</t>
  </si>
  <si>
    <t>21:0039:000113</t>
  </si>
  <si>
    <t>21:0248:000152</t>
  </si>
  <si>
    <t>21:0248:000152:0007:0002:00</t>
  </si>
  <si>
    <t>84G_2002_BS2011</t>
  </si>
  <si>
    <t>21:0039:000114</t>
  </si>
  <si>
    <t>21:0248:000154</t>
  </si>
  <si>
    <t>21:0248:000154:0007:0002:00</t>
  </si>
  <si>
    <t>84G_2002_BS2012</t>
  </si>
  <si>
    <t>21:0039:000115</t>
  </si>
  <si>
    <t>21:0248:000155</t>
  </si>
  <si>
    <t>21:0248:000155:0007:0002:00</t>
  </si>
  <si>
    <t>84G_2002_BS2014</t>
  </si>
  <si>
    <t>21:0039:000116</t>
  </si>
  <si>
    <t>21:0248:000157</t>
  </si>
  <si>
    <t>21:0248:000157:0007:0002:00</t>
  </si>
  <si>
    <t>84G_2002_BS2015</t>
  </si>
  <si>
    <t>21:0039:000117</t>
  </si>
  <si>
    <t>21:0248:000158</t>
  </si>
  <si>
    <t>21:0248:000158:0007:0002:00</t>
  </si>
  <si>
    <t>84G_2002_BS2016</t>
  </si>
  <si>
    <t>21:0039:000118</t>
  </si>
  <si>
    <t>21:0248:000159</t>
  </si>
  <si>
    <t>21:0248:000159:0007:0002:00</t>
  </si>
  <si>
    <t>84G_2002_BS2018</t>
  </si>
  <si>
    <t>21:0039:000119</t>
  </si>
  <si>
    <t>21:0248:000161</t>
  </si>
  <si>
    <t>21:0248:000161:0007:0002:00</t>
  </si>
  <si>
    <t>84G_2002_BS2022</t>
  </si>
  <si>
    <t>21:0039:000120</t>
  </si>
  <si>
    <t>21:0248:000164</t>
  </si>
  <si>
    <t>21:0248:000164:0007:0002:00</t>
  </si>
  <si>
    <t>84G_2002_BS2023</t>
  </si>
  <si>
    <t>21:0039:000121</t>
  </si>
  <si>
    <t>21:0248:000165</t>
  </si>
  <si>
    <t>21:0248:000165:0007:0002:00</t>
  </si>
  <si>
    <t>84G_2002_BS2025</t>
  </si>
  <si>
    <t>21:0039:000122</t>
  </si>
  <si>
    <t>21:0248:000166</t>
  </si>
  <si>
    <t>21:0248:000166:0007:0002:00</t>
  </si>
  <si>
    <t>84G_2002_BS2026</t>
  </si>
  <si>
    <t>21:0039:000123</t>
  </si>
  <si>
    <t>21:0248:000167</t>
  </si>
  <si>
    <t>21:0248:000167:0007:0002:00</t>
  </si>
  <si>
    <t>84G_2002_BS2027</t>
  </si>
  <si>
    <t>21:0039:000124</t>
  </si>
  <si>
    <t>21:0248:000168</t>
  </si>
  <si>
    <t>21:0248:000168:0007:0002:00</t>
  </si>
  <si>
    <t>84G_2002_BS2028</t>
  </si>
  <si>
    <t>21:0039:000125</t>
  </si>
  <si>
    <t>21:0248:000169</t>
  </si>
  <si>
    <t>21:0248:000169:0007:0002:00</t>
  </si>
  <si>
    <t>84G_2002_BS2029</t>
  </si>
  <si>
    <t>21:0039:000126</t>
  </si>
  <si>
    <t>21:0248:000170</t>
  </si>
  <si>
    <t>21:0248:000170:0007:0002:00</t>
  </si>
  <si>
    <t>84G_2002_BS2031</t>
  </si>
  <si>
    <t>21:0039:000127</t>
  </si>
  <si>
    <t>21:0248:000172</t>
  </si>
  <si>
    <t>21:0248:000172:0007:0002:00</t>
  </si>
  <si>
    <t>84G_2002_BS2033</t>
  </si>
  <si>
    <t>21:0039:000128</t>
  </si>
  <si>
    <t>21:0248:000174</t>
  </si>
  <si>
    <t>21:0248:000174:0007:0002:00</t>
  </si>
  <si>
    <t>84G_2002_BS2035</t>
  </si>
  <si>
    <t>21:0039:000129</t>
  </si>
  <si>
    <t>21:0248:000176</t>
  </si>
  <si>
    <t>21:0248:000176:0007:0002:00</t>
  </si>
  <si>
    <t>84G_2002_BS2036</t>
  </si>
  <si>
    <t>21:0039:000130</t>
  </si>
  <si>
    <t>21:0248:000177</t>
  </si>
  <si>
    <t>21:0248:000177:0007:0002:00</t>
  </si>
  <si>
    <t>84G_2002_BS2037</t>
  </si>
  <si>
    <t>21:0039:000131</t>
  </si>
  <si>
    <t>21:0248:000178</t>
  </si>
  <si>
    <t>21:0248:000178:0007:0002:00</t>
  </si>
  <si>
    <t>84G_2002_BS2039</t>
  </si>
  <si>
    <t>21:0039:000132</t>
  </si>
  <si>
    <t>21:0248:000179</t>
  </si>
  <si>
    <t>21:0248:000179:0007:0002:00</t>
  </si>
  <si>
    <t>84G_2002_BS2040</t>
  </si>
  <si>
    <t>21:0039:000133</t>
  </si>
  <si>
    <t>21:0248:000180</t>
  </si>
  <si>
    <t>21:0248:000180:0007:0002:00</t>
  </si>
  <si>
    <t>84G_2002_BS2042</t>
  </si>
  <si>
    <t>21:0039:000134</t>
  </si>
  <si>
    <t>21:0248:000181</t>
  </si>
  <si>
    <t>21:0248:000181:0007:0002:00</t>
  </si>
  <si>
    <t>84G_2002_BS2044</t>
  </si>
  <si>
    <t>21:0039:000135</t>
  </si>
  <si>
    <t>21:0248:000182</t>
  </si>
  <si>
    <t>21:0248:000182:0007:0002:00</t>
  </si>
  <si>
    <t>84G_2002_BS3004</t>
  </si>
  <si>
    <t>21:0039:000136</t>
  </si>
  <si>
    <t>21:0248:000185</t>
  </si>
  <si>
    <t>21:0248:000185:0007:0002:00</t>
  </si>
  <si>
    <t>84G_2002_BS3009</t>
  </si>
  <si>
    <t>21:0039:000137</t>
  </si>
  <si>
    <t>21:0248:000190</t>
  </si>
  <si>
    <t>21:0248:000190:0007:0002:00</t>
  </si>
  <si>
    <t>84G_2002_BS3010</t>
  </si>
  <si>
    <t>21:0039:000138</t>
  </si>
  <si>
    <t>21:0248:000191</t>
  </si>
  <si>
    <t>21:0248:000191:0007:0002:00</t>
  </si>
  <si>
    <t>84G_2002_BS3011</t>
  </si>
  <si>
    <t>21:0039:000139</t>
  </si>
  <si>
    <t>21:0248:000192</t>
  </si>
  <si>
    <t>21:0248:000192:0007:0002:00</t>
  </si>
  <si>
    <t>84G_2002_BS3013</t>
  </si>
  <si>
    <t>21:0039:000140</t>
  </si>
  <si>
    <t>21:0248:000193</t>
  </si>
  <si>
    <t>21:0248:000193:0007:0002:00</t>
  </si>
  <si>
    <t>84G_2002_BS3016</t>
  </si>
  <si>
    <t>21:0039:000141</t>
  </si>
  <si>
    <t>21:0248:000195</t>
  </si>
  <si>
    <t>21:0248:000195:0007:0002:00</t>
  </si>
  <si>
    <t>84G_2002_BS3018</t>
  </si>
  <si>
    <t>21:0039:000142</t>
  </si>
  <si>
    <t>21:0248:000197</t>
  </si>
  <si>
    <t>21:0248:000197:0007:0002:00</t>
  </si>
  <si>
    <t>84G_2002_BS3019</t>
  </si>
  <si>
    <t>21:0039:000143</t>
  </si>
  <si>
    <t>21:0248:000198</t>
  </si>
  <si>
    <t>21:0248:000198:0007:0002:00</t>
  </si>
  <si>
    <t>84G_2002_BS3025</t>
  </si>
  <si>
    <t>21:0039:000144</t>
  </si>
  <si>
    <t>21:0248:000202</t>
  </si>
  <si>
    <t>21:0248:000202:0007:0002:00</t>
  </si>
  <si>
    <t>84G_2002_BS3027</t>
  </si>
  <si>
    <t>21:0039:000145</t>
  </si>
  <si>
    <t>21:0248:000204</t>
  </si>
  <si>
    <t>21:0248:000204:0007:0002:00</t>
  </si>
  <si>
    <t>84G_2002_BS3029</t>
  </si>
  <si>
    <t>21:0039:000146</t>
  </si>
  <si>
    <t>21:0248:000206</t>
  </si>
  <si>
    <t>21:0248:000206:0007:0002:00</t>
  </si>
  <si>
    <t>84G_2002_BS3030</t>
  </si>
  <si>
    <t>21:0039:000147</t>
  </si>
  <si>
    <t>21:0248:000207</t>
  </si>
  <si>
    <t>21:0248:000207:0007:0002:00</t>
  </si>
  <si>
    <t>84G_2002_BS3031</t>
  </si>
  <si>
    <t>21:0039:000148</t>
  </si>
  <si>
    <t>21:0248:000208</t>
  </si>
  <si>
    <t>21:0248:000208:0007:0002:00</t>
  </si>
  <si>
    <t>84G_2002_BS3032</t>
  </si>
  <si>
    <t>21:0039:000149</t>
  </si>
  <si>
    <t>21:0248:000209</t>
  </si>
  <si>
    <t>21:0248:000209:0007:0002:00</t>
  </si>
  <si>
    <t>84G_2002_BS3033</t>
  </si>
  <si>
    <t>21:0039:000150</t>
  </si>
  <si>
    <t>21:0248:000210</t>
  </si>
  <si>
    <t>21:0248:000210:0007:0002:00</t>
  </si>
  <si>
    <t>84G_2002_BS3034</t>
  </si>
  <si>
    <t>21:0039:000151</t>
  </si>
  <si>
    <t>21:0248:000211</t>
  </si>
  <si>
    <t>21:0248:000211:0007:0002:00</t>
  </si>
  <si>
    <t>84G_2002_BS3035</t>
  </si>
  <si>
    <t>21:0039:000152</t>
  </si>
  <si>
    <t>21:0248:000212</t>
  </si>
  <si>
    <t>21:0248:000212:0007:0002:00</t>
  </si>
  <si>
    <t>84G_2002_BS3036</t>
  </si>
  <si>
    <t>21:0039:000153</t>
  </si>
  <si>
    <t>21:0248:000213</t>
  </si>
  <si>
    <t>21:0248:000213:0007:0002:00</t>
  </si>
  <si>
    <t>84G_2002_BS3037</t>
  </si>
  <si>
    <t>21:0039:000154</t>
  </si>
  <si>
    <t>21:0248:000214</t>
  </si>
  <si>
    <t>21:0248:000214:0007:0002:00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</si>
</sst>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15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50" width="14.77734375" customWidth="1"/>
  </cols>
  <sheetData>
    <row r="1" spans="1:5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</row>
    <row r="2" spans="1:50" x14ac:dyDescent="0.3">
      <c r="A2" t="s">
        <v>50</v>
      </c>
      <c r="B2" t="s">
        <v>51</v>
      </c>
      <c r="C2" s="1" t="str">
        <f t="shared" ref="C2:C33" si="0">HYPERLINK("http://geochem.nrcan.gc.ca/cdogs/content/bdl/bdl210039_e.htm", "21:0039")</f>
        <v>21:0039</v>
      </c>
      <c r="D2" s="1" t="str">
        <f t="shared" ref="D2:D30" si="1">HYPERLINK("http://geochem.nrcan.gc.ca/cdogs/content/svy/svy210247_e.htm", "21:0247")</f>
        <v>21:0247</v>
      </c>
      <c r="E2" t="s">
        <v>52</v>
      </c>
      <c r="F2" t="s">
        <v>53</v>
      </c>
      <c r="H2">
        <v>56.812798200000003</v>
      </c>
      <c r="I2">
        <v>-115.6516812</v>
      </c>
      <c r="J2" s="1" t="str">
        <f t="shared" ref="J2:J33" si="2">HYPERLINK("http://geochem.nrcan.gc.ca/cdogs/content/kwd/kwd020039_e.htm", "Heavy Mineral Concentrate (Stream)")</f>
        <v>Heavy Mineral Concentrate (Stream)</v>
      </c>
      <c r="K2" s="1" t="str">
        <f t="shared" ref="K2:K33" si="3">HYPERLINK("http://geochem.nrcan.gc.ca/cdogs/content/kwd/kwd080057_e.htm", "HMC &lt; 0.25 mm size fraction (ODM)")</f>
        <v>HMC &lt; 0.25 mm size fraction (ODM)</v>
      </c>
      <c r="L2">
        <v>64</v>
      </c>
      <c r="M2">
        <v>0.42</v>
      </c>
      <c r="N2">
        <v>5.9</v>
      </c>
      <c r="P2">
        <v>1</v>
      </c>
      <c r="Q2">
        <v>106.3</v>
      </c>
      <c r="R2">
        <v>0.11</v>
      </c>
      <c r="S2">
        <v>0.33</v>
      </c>
      <c r="T2">
        <v>0.19</v>
      </c>
      <c r="U2">
        <v>4.5999999999999996</v>
      </c>
      <c r="V2">
        <v>23.3</v>
      </c>
      <c r="W2">
        <v>6.43</v>
      </c>
      <c r="X2">
        <v>3.3</v>
      </c>
      <c r="Y2">
        <v>1.8</v>
      </c>
      <c r="Z2">
        <v>37</v>
      </c>
      <c r="AA2">
        <v>0.01</v>
      </c>
      <c r="AB2">
        <v>147.69999999999999</v>
      </c>
      <c r="AC2">
        <v>0.15</v>
      </c>
      <c r="AD2">
        <v>453</v>
      </c>
      <c r="AE2">
        <v>1.35</v>
      </c>
      <c r="AF2">
        <v>0.01</v>
      </c>
      <c r="AG2">
        <v>6.9</v>
      </c>
      <c r="AH2">
        <v>9.4E-2</v>
      </c>
      <c r="AI2">
        <v>24.34</v>
      </c>
      <c r="AJ2">
        <v>0.81</v>
      </c>
      <c r="AK2">
        <v>0.32</v>
      </c>
      <c r="AL2">
        <v>4</v>
      </c>
      <c r="AM2">
        <v>0.3</v>
      </c>
      <c r="AN2">
        <v>99</v>
      </c>
      <c r="AO2">
        <v>0.02</v>
      </c>
      <c r="AP2">
        <v>100.7</v>
      </c>
      <c r="AQ2">
        <v>1180</v>
      </c>
      <c r="AR2">
        <v>0.11</v>
      </c>
      <c r="AS2">
        <v>4.2</v>
      </c>
      <c r="AT2">
        <v>44</v>
      </c>
      <c r="AU2">
        <v>7.3</v>
      </c>
      <c r="AV2">
        <v>32</v>
      </c>
      <c r="AW2">
        <v>3</v>
      </c>
      <c r="AX2">
        <v>190</v>
      </c>
    </row>
    <row r="3" spans="1:50" x14ac:dyDescent="0.3">
      <c r="A3" t="s">
        <v>54</v>
      </c>
      <c r="B3" t="s">
        <v>55</v>
      </c>
      <c r="C3" s="1" t="str">
        <f t="shared" si="0"/>
        <v>21:0039</v>
      </c>
      <c r="D3" s="1" t="str">
        <f t="shared" si="1"/>
        <v>21:0247</v>
      </c>
      <c r="E3" t="s">
        <v>56</v>
      </c>
      <c r="F3" t="s">
        <v>57</v>
      </c>
      <c r="H3">
        <v>56.9665848</v>
      </c>
      <c r="I3">
        <v>-115.6371008</v>
      </c>
      <c r="J3" s="1" t="str">
        <f t="shared" si="2"/>
        <v>Heavy Mineral Concentrate (Stream)</v>
      </c>
      <c r="K3" s="1" t="str">
        <f t="shared" si="3"/>
        <v>HMC &lt; 0.25 mm size fraction (ODM)</v>
      </c>
      <c r="L3">
        <v>38</v>
      </c>
      <c r="M3">
        <v>1.1399999999999999</v>
      </c>
      <c r="N3">
        <v>2.9</v>
      </c>
      <c r="P3">
        <v>2</v>
      </c>
      <c r="Q3">
        <v>710</v>
      </c>
      <c r="R3">
        <v>0.12</v>
      </c>
      <c r="S3">
        <v>0.72</v>
      </c>
      <c r="T3">
        <v>0.31</v>
      </c>
      <c r="U3">
        <v>7</v>
      </c>
      <c r="V3">
        <v>40.299999999999997</v>
      </c>
      <c r="W3">
        <v>7.05</v>
      </c>
      <c r="X3">
        <v>4.62</v>
      </c>
      <c r="Y3">
        <v>3</v>
      </c>
      <c r="Z3">
        <v>21</v>
      </c>
      <c r="AA3">
        <v>0.03</v>
      </c>
      <c r="AB3">
        <v>175.4</v>
      </c>
      <c r="AC3">
        <v>0.41</v>
      </c>
      <c r="AD3">
        <v>1109</v>
      </c>
      <c r="AE3">
        <v>1.19</v>
      </c>
      <c r="AF3">
        <v>1.7000000000000001E-2</v>
      </c>
      <c r="AG3">
        <v>6.8</v>
      </c>
      <c r="AH3">
        <v>0.155</v>
      </c>
      <c r="AI3">
        <v>23.33</v>
      </c>
      <c r="AJ3">
        <v>0.12</v>
      </c>
      <c r="AK3">
        <v>0.22</v>
      </c>
      <c r="AL3">
        <v>9.1</v>
      </c>
      <c r="AM3">
        <v>0.05</v>
      </c>
      <c r="AN3">
        <v>40.700000000000003</v>
      </c>
      <c r="AO3">
        <v>0.02</v>
      </c>
      <c r="AP3">
        <v>101.4</v>
      </c>
      <c r="AQ3">
        <v>1450</v>
      </c>
      <c r="AR3">
        <v>0.04</v>
      </c>
      <c r="AS3">
        <v>4.7</v>
      </c>
      <c r="AT3">
        <v>64</v>
      </c>
      <c r="AU3">
        <v>5.6</v>
      </c>
      <c r="AV3">
        <v>53</v>
      </c>
      <c r="AW3">
        <v>3</v>
      </c>
      <c r="AX3">
        <v>320</v>
      </c>
    </row>
    <row r="4" spans="1:50" x14ac:dyDescent="0.3">
      <c r="A4" t="s">
        <v>58</v>
      </c>
      <c r="B4" t="s">
        <v>59</v>
      </c>
      <c r="C4" s="1" t="str">
        <f t="shared" si="0"/>
        <v>21:0039</v>
      </c>
      <c r="D4" s="1" t="str">
        <f t="shared" si="1"/>
        <v>21:0247</v>
      </c>
      <c r="E4" t="s">
        <v>60</v>
      </c>
      <c r="F4" t="s">
        <v>61</v>
      </c>
      <c r="H4">
        <v>56.945686299999998</v>
      </c>
      <c r="I4">
        <v>-115.6312054</v>
      </c>
      <c r="J4" s="1" t="str">
        <f t="shared" si="2"/>
        <v>Heavy Mineral Concentrate (Stream)</v>
      </c>
      <c r="K4" s="1" t="str">
        <f t="shared" si="3"/>
        <v>HMC &lt; 0.25 mm size fraction (ODM)</v>
      </c>
      <c r="L4">
        <v>36</v>
      </c>
      <c r="M4">
        <v>1.07</v>
      </c>
      <c r="N4">
        <v>2</v>
      </c>
      <c r="P4">
        <v>2</v>
      </c>
      <c r="Q4">
        <v>1539.2</v>
      </c>
      <c r="R4">
        <v>0.31</v>
      </c>
      <c r="S4">
        <v>0.56999999999999995</v>
      </c>
      <c r="T4">
        <v>0.19</v>
      </c>
      <c r="U4">
        <v>6.5</v>
      </c>
      <c r="V4">
        <v>40</v>
      </c>
      <c r="W4">
        <v>4.9400000000000004</v>
      </c>
      <c r="X4">
        <v>4.42</v>
      </c>
      <c r="Y4">
        <v>3.1</v>
      </c>
      <c r="Z4">
        <v>9</v>
      </c>
      <c r="AA4">
        <v>0.02</v>
      </c>
      <c r="AB4">
        <v>193.6</v>
      </c>
      <c r="AC4">
        <v>0.37</v>
      </c>
      <c r="AD4">
        <v>985</v>
      </c>
      <c r="AE4">
        <v>0.9</v>
      </c>
      <c r="AF4">
        <v>1.0999999999999999E-2</v>
      </c>
      <c r="AG4">
        <v>6.9</v>
      </c>
      <c r="AH4">
        <v>0.109</v>
      </c>
      <c r="AI4">
        <v>27.55</v>
      </c>
      <c r="AJ4">
        <v>0.04</v>
      </c>
      <c r="AK4">
        <v>0.24</v>
      </c>
      <c r="AL4">
        <v>9.1999999999999993</v>
      </c>
      <c r="AM4">
        <v>0.1</v>
      </c>
      <c r="AN4">
        <v>44.9</v>
      </c>
      <c r="AO4">
        <v>0.02</v>
      </c>
      <c r="AP4">
        <v>117.4</v>
      </c>
      <c r="AQ4">
        <v>1350</v>
      </c>
      <c r="AR4">
        <v>0.03</v>
      </c>
      <c r="AS4">
        <v>5</v>
      </c>
      <c r="AT4">
        <v>63</v>
      </c>
      <c r="AU4">
        <v>2.4</v>
      </c>
      <c r="AV4">
        <v>37.299999999999997</v>
      </c>
      <c r="AW4">
        <v>4</v>
      </c>
      <c r="AX4">
        <v>210</v>
      </c>
    </row>
    <row r="5" spans="1:50" x14ac:dyDescent="0.3">
      <c r="A5" t="s">
        <v>62</v>
      </c>
      <c r="B5" t="s">
        <v>63</v>
      </c>
      <c r="C5" s="1" t="str">
        <f t="shared" si="0"/>
        <v>21:0039</v>
      </c>
      <c r="D5" s="1" t="str">
        <f t="shared" si="1"/>
        <v>21:0247</v>
      </c>
      <c r="E5" t="s">
        <v>64</v>
      </c>
      <c r="F5" t="s">
        <v>65</v>
      </c>
      <c r="H5">
        <v>56.808901300000002</v>
      </c>
      <c r="I5">
        <v>-115.7591118</v>
      </c>
      <c r="J5" s="1" t="str">
        <f t="shared" si="2"/>
        <v>Heavy Mineral Concentrate (Stream)</v>
      </c>
      <c r="K5" s="1" t="str">
        <f t="shared" si="3"/>
        <v>HMC &lt; 0.25 mm size fraction (ODM)</v>
      </c>
      <c r="L5">
        <v>507</v>
      </c>
      <c r="M5">
        <v>0.51</v>
      </c>
      <c r="N5">
        <v>80.2</v>
      </c>
      <c r="P5">
        <v>2</v>
      </c>
      <c r="Q5">
        <v>149.5</v>
      </c>
      <c r="R5">
        <v>0.14000000000000001</v>
      </c>
      <c r="S5">
        <v>0.59</v>
      </c>
      <c r="T5">
        <v>0.48</v>
      </c>
      <c r="U5">
        <v>12.1</v>
      </c>
      <c r="V5">
        <v>21.5</v>
      </c>
      <c r="W5">
        <v>25.18</v>
      </c>
      <c r="X5">
        <v>18.13</v>
      </c>
      <c r="Y5">
        <v>1.5</v>
      </c>
      <c r="Z5">
        <v>428</v>
      </c>
      <c r="AA5">
        <v>0.02</v>
      </c>
      <c r="AB5">
        <v>23.5</v>
      </c>
      <c r="AC5">
        <v>0.28000000000000003</v>
      </c>
      <c r="AD5">
        <v>1666</v>
      </c>
      <c r="AE5">
        <v>8.7899999999999991</v>
      </c>
      <c r="AF5">
        <v>1.0999999999999999E-2</v>
      </c>
      <c r="AG5">
        <v>23.3</v>
      </c>
      <c r="AH5">
        <v>8.5999999999999993E-2</v>
      </c>
      <c r="AI5">
        <v>14.22</v>
      </c>
      <c r="AJ5">
        <v>15.43</v>
      </c>
      <c r="AK5">
        <v>1.78</v>
      </c>
      <c r="AL5">
        <v>4.8</v>
      </c>
      <c r="AM5">
        <v>5.9</v>
      </c>
      <c r="AN5">
        <v>23.1</v>
      </c>
      <c r="AO5">
        <v>0.09</v>
      </c>
      <c r="AP5">
        <v>21.8</v>
      </c>
      <c r="AQ5">
        <v>1250</v>
      </c>
      <c r="AR5">
        <v>0.56000000000000005</v>
      </c>
      <c r="AS5">
        <v>1.8</v>
      </c>
      <c r="AT5">
        <v>34</v>
      </c>
      <c r="AU5">
        <v>14.5</v>
      </c>
      <c r="AV5">
        <v>58.8</v>
      </c>
      <c r="AW5">
        <v>1</v>
      </c>
      <c r="AX5">
        <v>120</v>
      </c>
    </row>
    <row r="6" spans="1:50" x14ac:dyDescent="0.3">
      <c r="A6" t="s">
        <v>66</v>
      </c>
      <c r="B6" t="s">
        <v>67</v>
      </c>
      <c r="C6" s="1" t="str">
        <f t="shared" si="0"/>
        <v>21:0039</v>
      </c>
      <c r="D6" s="1" t="str">
        <f t="shared" si="1"/>
        <v>21:0247</v>
      </c>
      <c r="E6" t="s">
        <v>68</v>
      </c>
      <c r="F6" t="s">
        <v>69</v>
      </c>
      <c r="H6">
        <v>56.813311900000002</v>
      </c>
      <c r="I6">
        <v>-115.7635693</v>
      </c>
      <c r="J6" s="1" t="str">
        <f t="shared" si="2"/>
        <v>Heavy Mineral Concentrate (Stream)</v>
      </c>
      <c r="K6" s="1" t="str">
        <f t="shared" si="3"/>
        <v>HMC &lt; 0.25 mm size fraction (ODM)</v>
      </c>
      <c r="L6">
        <v>45</v>
      </c>
      <c r="M6">
        <v>1.34</v>
      </c>
      <c r="N6">
        <v>7.4</v>
      </c>
      <c r="P6">
        <v>1</v>
      </c>
      <c r="Q6">
        <v>162.19999999999999</v>
      </c>
      <c r="R6">
        <v>0.4</v>
      </c>
      <c r="S6">
        <v>0.66</v>
      </c>
      <c r="T6">
        <v>0.2</v>
      </c>
      <c r="U6">
        <v>8.5</v>
      </c>
      <c r="V6">
        <v>51.1</v>
      </c>
      <c r="W6">
        <v>7.94</v>
      </c>
      <c r="X6">
        <v>6.37</v>
      </c>
      <c r="Y6">
        <v>3.8</v>
      </c>
      <c r="Z6">
        <v>26</v>
      </c>
      <c r="AA6">
        <v>0.03</v>
      </c>
      <c r="AB6">
        <v>213.5</v>
      </c>
      <c r="AC6">
        <v>0.47</v>
      </c>
      <c r="AD6">
        <v>1760</v>
      </c>
      <c r="AE6">
        <v>1.51</v>
      </c>
      <c r="AF6">
        <v>1.2999999999999999E-2</v>
      </c>
      <c r="AG6">
        <v>9.1</v>
      </c>
      <c r="AH6">
        <v>0.105</v>
      </c>
      <c r="AI6">
        <v>29.43</v>
      </c>
      <c r="AJ6">
        <v>0.37</v>
      </c>
      <c r="AK6">
        <v>0.32</v>
      </c>
      <c r="AL6">
        <v>11.2</v>
      </c>
      <c r="AM6">
        <v>0.2</v>
      </c>
      <c r="AN6">
        <v>47.4</v>
      </c>
      <c r="AO6">
        <v>0.03</v>
      </c>
      <c r="AP6">
        <v>128.19999999999999</v>
      </c>
      <c r="AQ6">
        <v>1840</v>
      </c>
      <c r="AR6">
        <v>0.05</v>
      </c>
      <c r="AS6">
        <v>5.4</v>
      </c>
      <c r="AT6">
        <v>80</v>
      </c>
      <c r="AU6">
        <v>7.7</v>
      </c>
      <c r="AV6">
        <v>41.2</v>
      </c>
      <c r="AW6">
        <v>8</v>
      </c>
      <c r="AX6">
        <v>200</v>
      </c>
    </row>
    <row r="7" spans="1:50" x14ac:dyDescent="0.3">
      <c r="A7" t="s">
        <v>70</v>
      </c>
      <c r="B7" t="s">
        <v>71</v>
      </c>
      <c r="C7" s="1" t="str">
        <f t="shared" si="0"/>
        <v>21:0039</v>
      </c>
      <c r="D7" s="1" t="str">
        <f t="shared" si="1"/>
        <v>21:0247</v>
      </c>
      <c r="E7" t="s">
        <v>72</v>
      </c>
      <c r="F7" t="s">
        <v>73</v>
      </c>
      <c r="H7">
        <v>56.799639300000003</v>
      </c>
      <c r="I7">
        <v>-115.744843</v>
      </c>
      <c r="J7" s="1" t="str">
        <f t="shared" si="2"/>
        <v>Heavy Mineral Concentrate (Stream)</v>
      </c>
      <c r="K7" s="1" t="str">
        <f t="shared" si="3"/>
        <v>HMC &lt; 0.25 mm size fraction (ODM)</v>
      </c>
      <c r="L7">
        <v>32</v>
      </c>
      <c r="M7">
        <v>1.28</v>
      </c>
      <c r="N7">
        <v>1.9</v>
      </c>
      <c r="P7">
        <v>2</v>
      </c>
      <c r="Q7">
        <v>1691.8</v>
      </c>
      <c r="R7">
        <v>0.13</v>
      </c>
      <c r="S7">
        <v>0.57999999999999996</v>
      </c>
      <c r="T7">
        <v>0.15</v>
      </c>
      <c r="U7">
        <v>7.2</v>
      </c>
      <c r="V7">
        <v>46</v>
      </c>
      <c r="W7">
        <v>4.55</v>
      </c>
      <c r="X7">
        <v>5.0199999999999996</v>
      </c>
      <c r="Y7">
        <v>3.5</v>
      </c>
      <c r="Z7">
        <v>11</v>
      </c>
      <c r="AA7">
        <v>0.03</v>
      </c>
      <c r="AB7">
        <v>245.5</v>
      </c>
      <c r="AC7">
        <v>0.43</v>
      </c>
      <c r="AD7">
        <v>1108</v>
      </c>
      <c r="AE7">
        <v>1.1299999999999999</v>
      </c>
      <c r="AF7">
        <v>1.2E-2</v>
      </c>
      <c r="AG7">
        <v>7.4</v>
      </c>
      <c r="AH7">
        <v>0.11</v>
      </c>
      <c r="AI7">
        <v>32.200000000000003</v>
      </c>
      <c r="AJ7">
        <v>0.05</v>
      </c>
      <c r="AK7">
        <v>0.23</v>
      </c>
      <c r="AL7">
        <v>11.6</v>
      </c>
      <c r="AM7">
        <v>0.2</v>
      </c>
      <c r="AN7">
        <v>42.1</v>
      </c>
      <c r="AO7">
        <v>0.03</v>
      </c>
      <c r="AP7">
        <v>142.4</v>
      </c>
      <c r="AQ7">
        <v>1650</v>
      </c>
      <c r="AR7">
        <v>0.03</v>
      </c>
      <c r="AS7">
        <v>6.3</v>
      </c>
      <c r="AT7">
        <v>70</v>
      </c>
      <c r="AU7">
        <v>3.5</v>
      </c>
      <c r="AV7">
        <v>33</v>
      </c>
      <c r="AW7">
        <v>5</v>
      </c>
      <c r="AX7">
        <v>260</v>
      </c>
    </row>
    <row r="8" spans="1:50" x14ac:dyDescent="0.3">
      <c r="A8" t="s">
        <v>74</v>
      </c>
      <c r="B8" t="s">
        <v>75</v>
      </c>
      <c r="C8" s="1" t="str">
        <f t="shared" si="0"/>
        <v>21:0039</v>
      </c>
      <c r="D8" s="1" t="str">
        <f t="shared" si="1"/>
        <v>21:0247</v>
      </c>
      <c r="E8" t="s">
        <v>76</v>
      </c>
      <c r="F8" t="s">
        <v>77</v>
      </c>
      <c r="H8">
        <v>56.794339899999997</v>
      </c>
      <c r="I8">
        <v>-115.717659</v>
      </c>
      <c r="J8" s="1" t="str">
        <f t="shared" si="2"/>
        <v>Heavy Mineral Concentrate (Stream)</v>
      </c>
      <c r="K8" s="1" t="str">
        <f t="shared" si="3"/>
        <v>HMC &lt; 0.25 mm size fraction (ODM)</v>
      </c>
      <c r="L8">
        <v>58</v>
      </c>
      <c r="M8">
        <v>1.01</v>
      </c>
      <c r="N8">
        <v>10.4</v>
      </c>
      <c r="P8">
        <v>1</v>
      </c>
      <c r="Q8">
        <v>355</v>
      </c>
      <c r="R8">
        <v>0.13</v>
      </c>
      <c r="S8">
        <v>0.5</v>
      </c>
      <c r="T8">
        <v>0.33</v>
      </c>
      <c r="U8">
        <v>7.8</v>
      </c>
      <c r="V8">
        <v>36.9</v>
      </c>
      <c r="W8">
        <v>8.18</v>
      </c>
      <c r="X8">
        <v>4.68</v>
      </c>
      <c r="Y8">
        <v>3</v>
      </c>
      <c r="Z8">
        <v>34</v>
      </c>
      <c r="AA8">
        <v>0.02</v>
      </c>
      <c r="AB8">
        <v>169</v>
      </c>
      <c r="AC8">
        <v>0.34</v>
      </c>
      <c r="AD8">
        <v>973</v>
      </c>
      <c r="AE8">
        <v>2.2999999999999998</v>
      </c>
      <c r="AF8">
        <v>0.01</v>
      </c>
      <c r="AG8">
        <v>10.4</v>
      </c>
      <c r="AH8">
        <v>9.8000000000000004E-2</v>
      </c>
      <c r="AI8">
        <v>25.91</v>
      </c>
      <c r="AJ8">
        <v>0.31</v>
      </c>
      <c r="AK8">
        <v>0.45</v>
      </c>
      <c r="AL8">
        <v>8.1999999999999993</v>
      </c>
      <c r="AM8">
        <v>0.4</v>
      </c>
      <c r="AN8">
        <v>206.6</v>
      </c>
      <c r="AO8">
        <v>0.04</v>
      </c>
      <c r="AP8">
        <v>99.7</v>
      </c>
      <c r="AQ8">
        <v>1620</v>
      </c>
      <c r="AR8">
        <v>0.09</v>
      </c>
      <c r="AS8">
        <v>4.4000000000000004</v>
      </c>
      <c r="AT8">
        <v>60</v>
      </c>
      <c r="AU8">
        <v>3.6</v>
      </c>
      <c r="AV8">
        <v>53.4</v>
      </c>
      <c r="AW8">
        <v>3</v>
      </c>
      <c r="AX8">
        <v>260</v>
      </c>
    </row>
    <row r="9" spans="1:50" x14ac:dyDescent="0.3">
      <c r="A9" t="s">
        <v>78</v>
      </c>
      <c r="B9" t="s">
        <v>79</v>
      </c>
      <c r="C9" s="1" t="str">
        <f t="shared" si="0"/>
        <v>21:0039</v>
      </c>
      <c r="D9" s="1" t="str">
        <f t="shared" si="1"/>
        <v>21:0247</v>
      </c>
      <c r="E9" t="s">
        <v>80</v>
      </c>
      <c r="F9" t="s">
        <v>81</v>
      </c>
      <c r="H9">
        <v>56.807433600000003</v>
      </c>
      <c r="I9">
        <v>-115.66666379999999</v>
      </c>
      <c r="J9" s="1" t="str">
        <f t="shared" si="2"/>
        <v>Heavy Mineral Concentrate (Stream)</v>
      </c>
      <c r="K9" s="1" t="str">
        <f t="shared" si="3"/>
        <v>HMC &lt; 0.25 mm size fraction (ODM)</v>
      </c>
      <c r="L9">
        <v>23</v>
      </c>
      <c r="M9">
        <v>0.81</v>
      </c>
      <c r="N9">
        <v>3</v>
      </c>
      <c r="P9">
        <v>1</v>
      </c>
      <c r="Q9">
        <v>447.1</v>
      </c>
      <c r="R9">
        <v>0.13</v>
      </c>
      <c r="S9">
        <v>0.46</v>
      </c>
      <c r="T9">
        <v>0.19</v>
      </c>
      <c r="U9">
        <v>5.9</v>
      </c>
      <c r="V9">
        <v>37.1</v>
      </c>
      <c r="W9">
        <v>4.75</v>
      </c>
      <c r="X9">
        <v>4.42</v>
      </c>
      <c r="Y9">
        <v>2.9</v>
      </c>
      <c r="Z9">
        <v>15</v>
      </c>
      <c r="AA9">
        <v>0.02</v>
      </c>
      <c r="AB9">
        <v>216.4</v>
      </c>
      <c r="AC9">
        <v>0.31</v>
      </c>
      <c r="AD9">
        <v>949</v>
      </c>
      <c r="AE9">
        <v>1.1299999999999999</v>
      </c>
      <c r="AF9">
        <v>1.0999999999999999E-2</v>
      </c>
      <c r="AG9">
        <v>5.7</v>
      </c>
      <c r="AH9">
        <v>8.6999999999999994E-2</v>
      </c>
      <c r="AI9">
        <v>27.73</v>
      </c>
      <c r="AJ9">
        <v>0.17</v>
      </c>
      <c r="AK9">
        <v>0.21</v>
      </c>
      <c r="AL9">
        <v>7.1</v>
      </c>
      <c r="AM9">
        <v>0.1</v>
      </c>
      <c r="AN9">
        <v>132.9</v>
      </c>
      <c r="AO9">
        <v>0.02</v>
      </c>
      <c r="AP9">
        <v>144.1</v>
      </c>
      <c r="AQ9">
        <v>1520</v>
      </c>
      <c r="AR9">
        <v>0.04</v>
      </c>
      <c r="AS9">
        <v>6</v>
      </c>
      <c r="AT9">
        <v>62</v>
      </c>
      <c r="AU9">
        <v>6.7</v>
      </c>
      <c r="AV9">
        <v>35.299999999999997</v>
      </c>
      <c r="AW9">
        <v>2</v>
      </c>
      <c r="AX9">
        <v>180</v>
      </c>
    </row>
    <row r="10" spans="1:50" x14ac:dyDescent="0.3">
      <c r="A10" t="s">
        <v>82</v>
      </c>
      <c r="B10" t="s">
        <v>83</v>
      </c>
      <c r="C10" s="1" t="str">
        <f t="shared" si="0"/>
        <v>21:0039</v>
      </c>
      <c r="D10" s="1" t="str">
        <f t="shared" si="1"/>
        <v>21:0247</v>
      </c>
      <c r="E10" t="s">
        <v>84</v>
      </c>
      <c r="F10" t="s">
        <v>85</v>
      </c>
      <c r="H10">
        <v>56.9264881</v>
      </c>
      <c r="I10">
        <v>-115.972116</v>
      </c>
      <c r="J10" s="1" t="str">
        <f t="shared" si="2"/>
        <v>Heavy Mineral Concentrate (Stream)</v>
      </c>
      <c r="K10" s="1" t="str">
        <f t="shared" si="3"/>
        <v>HMC &lt; 0.25 mm size fraction (ODM)</v>
      </c>
      <c r="L10">
        <v>24</v>
      </c>
      <c r="M10">
        <v>1.1299999999999999</v>
      </c>
      <c r="N10">
        <v>1.2</v>
      </c>
      <c r="P10">
        <v>1</v>
      </c>
      <c r="Q10">
        <v>1285.2</v>
      </c>
      <c r="R10">
        <v>0.13</v>
      </c>
      <c r="S10">
        <v>0.56999999999999995</v>
      </c>
      <c r="T10">
        <v>0.2</v>
      </c>
      <c r="U10">
        <v>6.9</v>
      </c>
      <c r="V10">
        <v>44.4</v>
      </c>
      <c r="W10">
        <v>5.33</v>
      </c>
      <c r="X10">
        <v>4.5999999999999996</v>
      </c>
      <c r="Y10">
        <v>3.4</v>
      </c>
      <c r="Z10">
        <v>12</v>
      </c>
      <c r="AA10">
        <v>0.02</v>
      </c>
      <c r="AB10">
        <v>216.5</v>
      </c>
      <c r="AC10">
        <v>0.36</v>
      </c>
      <c r="AD10">
        <v>993</v>
      </c>
      <c r="AE10">
        <v>1.04</v>
      </c>
      <c r="AF10">
        <v>8.9999999999999993E-3</v>
      </c>
      <c r="AG10">
        <v>6.2</v>
      </c>
      <c r="AH10">
        <v>0.108</v>
      </c>
      <c r="AI10">
        <v>27.27</v>
      </c>
      <c r="AJ10">
        <v>7.0000000000000007E-2</v>
      </c>
      <c r="AK10">
        <v>0.25</v>
      </c>
      <c r="AL10">
        <v>9.5</v>
      </c>
      <c r="AM10">
        <v>0.1</v>
      </c>
      <c r="AN10">
        <v>35.6</v>
      </c>
      <c r="AO10">
        <v>0.02</v>
      </c>
      <c r="AP10">
        <v>123.3</v>
      </c>
      <c r="AQ10">
        <v>1740</v>
      </c>
      <c r="AR10">
        <v>0.03</v>
      </c>
      <c r="AS10">
        <v>5.5</v>
      </c>
      <c r="AT10">
        <v>72</v>
      </c>
      <c r="AU10">
        <v>3</v>
      </c>
      <c r="AV10">
        <v>38.799999999999997</v>
      </c>
      <c r="AW10">
        <v>11</v>
      </c>
      <c r="AX10">
        <v>250</v>
      </c>
    </row>
    <row r="11" spans="1:50" x14ac:dyDescent="0.3">
      <c r="A11" t="s">
        <v>86</v>
      </c>
      <c r="B11" t="s">
        <v>87</v>
      </c>
      <c r="C11" s="1" t="str">
        <f t="shared" si="0"/>
        <v>21:0039</v>
      </c>
      <c r="D11" s="1" t="str">
        <f t="shared" si="1"/>
        <v>21:0247</v>
      </c>
      <c r="E11" t="s">
        <v>88</v>
      </c>
      <c r="F11" t="s">
        <v>89</v>
      </c>
      <c r="H11">
        <v>56.964223400000002</v>
      </c>
      <c r="I11">
        <v>-115.49054769999999</v>
      </c>
      <c r="J11" s="1" t="str">
        <f t="shared" si="2"/>
        <v>Heavy Mineral Concentrate (Stream)</v>
      </c>
      <c r="K11" s="1" t="str">
        <f t="shared" si="3"/>
        <v>HMC &lt; 0.25 mm size fraction (ODM)</v>
      </c>
      <c r="L11">
        <v>135</v>
      </c>
      <c r="M11">
        <v>1.33</v>
      </c>
      <c r="N11">
        <v>8.8000000000000007</v>
      </c>
      <c r="P11">
        <v>1</v>
      </c>
      <c r="Q11">
        <v>31.8</v>
      </c>
      <c r="R11">
        <v>0.12</v>
      </c>
      <c r="S11">
        <v>0.59</v>
      </c>
      <c r="T11">
        <v>0.32</v>
      </c>
      <c r="U11">
        <v>9.1</v>
      </c>
      <c r="V11">
        <v>43.8</v>
      </c>
      <c r="W11">
        <v>12.66</v>
      </c>
      <c r="X11">
        <v>5.89</v>
      </c>
      <c r="Y11">
        <v>3</v>
      </c>
      <c r="Z11">
        <v>79</v>
      </c>
      <c r="AA11">
        <v>0.02</v>
      </c>
      <c r="AB11">
        <v>115.5</v>
      </c>
      <c r="AC11">
        <v>0.46</v>
      </c>
      <c r="AD11">
        <v>1404</v>
      </c>
      <c r="AE11">
        <v>1.54</v>
      </c>
      <c r="AF11">
        <v>0.01</v>
      </c>
      <c r="AG11">
        <v>9.1</v>
      </c>
      <c r="AH11">
        <v>9.6000000000000002E-2</v>
      </c>
      <c r="AI11">
        <v>23.61</v>
      </c>
      <c r="AJ11">
        <v>1.77</v>
      </c>
      <c r="AK11">
        <v>0.47</v>
      </c>
      <c r="AL11">
        <v>11</v>
      </c>
      <c r="AM11">
        <v>0.4</v>
      </c>
      <c r="AN11">
        <v>33</v>
      </c>
      <c r="AO11">
        <v>0.03</v>
      </c>
      <c r="AP11">
        <v>73.900000000000006</v>
      </c>
      <c r="AQ11">
        <v>1930</v>
      </c>
      <c r="AR11">
        <v>0.17</v>
      </c>
      <c r="AS11">
        <v>3.4</v>
      </c>
      <c r="AT11">
        <v>58</v>
      </c>
      <c r="AU11">
        <v>2.2999999999999998</v>
      </c>
      <c r="AV11">
        <v>57.2</v>
      </c>
      <c r="AW11">
        <v>6</v>
      </c>
      <c r="AX11">
        <v>180</v>
      </c>
    </row>
    <row r="12" spans="1:50" x14ac:dyDescent="0.3">
      <c r="A12" t="s">
        <v>90</v>
      </c>
      <c r="B12" t="s">
        <v>91</v>
      </c>
      <c r="C12" s="1" t="str">
        <f t="shared" si="0"/>
        <v>21:0039</v>
      </c>
      <c r="D12" s="1" t="str">
        <f t="shared" si="1"/>
        <v>21:0247</v>
      </c>
      <c r="E12" t="s">
        <v>92</v>
      </c>
      <c r="F12" t="s">
        <v>93</v>
      </c>
      <c r="H12">
        <v>56.9780728</v>
      </c>
      <c r="I12">
        <v>-115.6360395</v>
      </c>
      <c r="J12" s="1" t="str">
        <f t="shared" si="2"/>
        <v>Heavy Mineral Concentrate (Stream)</v>
      </c>
      <c r="K12" s="1" t="str">
        <f t="shared" si="3"/>
        <v>HMC &lt; 0.25 mm size fraction (ODM)</v>
      </c>
      <c r="L12">
        <v>15</v>
      </c>
      <c r="M12">
        <v>1.72</v>
      </c>
      <c r="N12">
        <v>1.4</v>
      </c>
      <c r="P12">
        <v>2</v>
      </c>
      <c r="Q12">
        <v>1988.4</v>
      </c>
      <c r="R12">
        <v>0.12</v>
      </c>
      <c r="S12">
        <v>0.81</v>
      </c>
      <c r="T12">
        <v>0.2</v>
      </c>
      <c r="U12">
        <v>8.5</v>
      </c>
      <c r="V12">
        <v>54.7</v>
      </c>
      <c r="W12">
        <v>4.87</v>
      </c>
      <c r="X12">
        <v>5.22</v>
      </c>
      <c r="Y12">
        <v>3.8</v>
      </c>
      <c r="Z12">
        <v>17</v>
      </c>
      <c r="AA12">
        <v>0.03</v>
      </c>
      <c r="AB12">
        <v>175.1</v>
      </c>
      <c r="AC12">
        <v>0.59</v>
      </c>
      <c r="AD12">
        <v>1470</v>
      </c>
      <c r="AE12">
        <v>0.77</v>
      </c>
      <c r="AF12">
        <v>1.6E-2</v>
      </c>
      <c r="AG12">
        <v>7.6</v>
      </c>
      <c r="AH12">
        <v>0.12</v>
      </c>
      <c r="AI12">
        <v>23.08</v>
      </c>
      <c r="AJ12">
        <v>0.04</v>
      </c>
      <c r="AK12">
        <v>0.22</v>
      </c>
      <c r="AL12">
        <v>14.1</v>
      </c>
      <c r="AM12">
        <v>0.1</v>
      </c>
      <c r="AN12">
        <v>61.3</v>
      </c>
      <c r="AO12">
        <v>0.01</v>
      </c>
      <c r="AP12">
        <v>87.2</v>
      </c>
      <c r="AQ12">
        <v>1810</v>
      </c>
      <c r="AR12">
        <v>0.03</v>
      </c>
      <c r="AS12">
        <v>4.4000000000000004</v>
      </c>
      <c r="AT12">
        <v>68</v>
      </c>
      <c r="AU12">
        <v>1</v>
      </c>
      <c r="AV12">
        <v>49.1</v>
      </c>
      <c r="AW12">
        <v>6</v>
      </c>
      <c r="AX12">
        <v>260</v>
      </c>
    </row>
    <row r="13" spans="1:50" x14ac:dyDescent="0.3">
      <c r="A13" t="s">
        <v>94</v>
      </c>
      <c r="B13" t="s">
        <v>95</v>
      </c>
      <c r="C13" s="1" t="str">
        <f t="shared" si="0"/>
        <v>21:0039</v>
      </c>
      <c r="D13" s="1" t="str">
        <f t="shared" si="1"/>
        <v>21:0247</v>
      </c>
      <c r="E13" t="s">
        <v>96</v>
      </c>
      <c r="F13" t="s">
        <v>97</v>
      </c>
      <c r="H13">
        <v>56.9619529</v>
      </c>
      <c r="I13">
        <v>-115.6432401</v>
      </c>
      <c r="J13" s="1" t="str">
        <f t="shared" si="2"/>
        <v>Heavy Mineral Concentrate (Stream)</v>
      </c>
      <c r="K13" s="1" t="str">
        <f t="shared" si="3"/>
        <v>HMC &lt; 0.25 mm size fraction (ODM)</v>
      </c>
      <c r="L13">
        <v>73</v>
      </c>
      <c r="M13">
        <v>1.03</v>
      </c>
      <c r="N13">
        <v>5.0999999999999996</v>
      </c>
      <c r="P13">
        <v>1</v>
      </c>
      <c r="Q13">
        <v>176</v>
      </c>
      <c r="R13">
        <v>0.13</v>
      </c>
      <c r="S13">
        <v>0.55000000000000004</v>
      </c>
      <c r="T13">
        <v>0.33</v>
      </c>
      <c r="U13">
        <v>8.4</v>
      </c>
      <c r="V13">
        <v>42.9</v>
      </c>
      <c r="W13">
        <v>12.46</v>
      </c>
      <c r="X13">
        <v>5.12</v>
      </c>
      <c r="Y13">
        <v>3.1</v>
      </c>
      <c r="Z13">
        <v>38</v>
      </c>
      <c r="AA13">
        <v>0.02</v>
      </c>
      <c r="AB13">
        <v>163.30000000000001</v>
      </c>
      <c r="AC13">
        <v>0.37</v>
      </c>
      <c r="AD13">
        <v>1092</v>
      </c>
      <c r="AE13">
        <v>1.37</v>
      </c>
      <c r="AF13">
        <v>8.9999999999999993E-3</v>
      </c>
      <c r="AG13">
        <v>9.6</v>
      </c>
      <c r="AH13">
        <v>8.6999999999999994E-2</v>
      </c>
      <c r="AI13">
        <v>26.43</v>
      </c>
      <c r="AJ13">
        <v>0.43</v>
      </c>
      <c r="AK13">
        <v>0.37</v>
      </c>
      <c r="AL13">
        <v>8.4</v>
      </c>
      <c r="AM13">
        <v>0.2</v>
      </c>
      <c r="AN13">
        <v>43.3</v>
      </c>
      <c r="AO13">
        <v>0.01</v>
      </c>
      <c r="AP13">
        <v>98.6</v>
      </c>
      <c r="AQ13">
        <v>1650</v>
      </c>
      <c r="AR13">
        <v>7.0000000000000007E-2</v>
      </c>
      <c r="AS13">
        <v>4.8</v>
      </c>
      <c r="AT13">
        <v>68</v>
      </c>
      <c r="AU13">
        <v>7.9</v>
      </c>
      <c r="AV13">
        <v>64.8</v>
      </c>
      <c r="AW13">
        <v>8</v>
      </c>
      <c r="AX13">
        <v>150</v>
      </c>
    </row>
    <row r="14" spans="1:50" x14ac:dyDescent="0.3">
      <c r="A14" t="s">
        <v>98</v>
      </c>
      <c r="B14" t="s">
        <v>99</v>
      </c>
      <c r="C14" s="1" t="str">
        <f t="shared" si="0"/>
        <v>21:0039</v>
      </c>
      <c r="D14" s="1" t="str">
        <f t="shared" si="1"/>
        <v>21:0247</v>
      </c>
      <c r="E14" t="s">
        <v>100</v>
      </c>
      <c r="F14" t="s">
        <v>101</v>
      </c>
      <c r="H14">
        <v>56.928153500000001</v>
      </c>
      <c r="I14">
        <v>-115.2446042</v>
      </c>
      <c r="J14" s="1" t="str">
        <f t="shared" si="2"/>
        <v>Heavy Mineral Concentrate (Stream)</v>
      </c>
      <c r="K14" s="1" t="str">
        <f t="shared" si="3"/>
        <v>HMC &lt; 0.25 mm size fraction (ODM)</v>
      </c>
      <c r="L14">
        <v>95</v>
      </c>
      <c r="M14">
        <v>1.1200000000000001</v>
      </c>
      <c r="N14">
        <v>5.0999999999999996</v>
      </c>
      <c r="P14">
        <v>1</v>
      </c>
      <c r="Q14">
        <v>57.2</v>
      </c>
      <c r="R14">
        <v>0.11</v>
      </c>
      <c r="S14">
        <v>0.56999999999999995</v>
      </c>
      <c r="T14">
        <v>0.53</v>
      </c>
      <c r="U14">
        <v>7.5</v>
      </c>
      <c r="V14">
        <v>39.200000000000003</v>
      </c>
      <c r="W14">
        <v>13.27</v>
      </c>
      <c r="X14">
        <v>5.21</v>
      </c>
      <c r="Y14">
        <v>2.8</v>
      </c>
      <c r="Z14">
        <v>62</v>
      </c>
      <c r="AA14">
        <v>0.02</v>
      </c>
      <c r="AB14">
        <v>139.4</v>
      </c>
      <c r="AC14">
        <v>0.44</v>
      </c>
      <c r="AD14">
        <v>1582</v>
      </c>
      <c r="AE14">
        <v>1.47</v>
      </c>
      <c r="AF14">
        <v>1.0999999999999999E-2</v>
      </c>
      <c r="AG14">
        <v>8.1999999999999993</v>
      </c>
      <c r="AH14">
        <v>7.8E-2</v>
      </c>
      <c r="AI14">
        <v>23.02</v>
      </c>
      <c r="AJ14">
        <v>1.27</v>
      </c>
      <c r="AK14">
        <v>0.33</v>
      </c>
      <c r="AL14">
        <v>9.4</v>
      </c>
      <c r="AM14">
        <v>0.3</v>
      </c>
      <c r="AN14">
        <v>32.6</v>
      </c>
      <c r="AO14">
        <v>0.03</v>
      </c>
      <c r="AP14">
        <v>89.9</v>
      </c>
      <c r="AQ14">
        <v>1870</v>
      </c>
      <c r="AR14">
        <v>0.16</v>
      </c>
      <c r="AS14">
        <v>4</v>
      </c>
      <c r="AT14">
        <v>52</v>
      </c>
      <c r="AU14">
        <v>3.2</v>
      </c>
      <c r="AV14">
        <v>98.3</v>
      </c>
      <c r="AW14">
        <v>4</v>
      </c>
      <c r="AX14">
        <v>150</v>
      </c>
    </row>
    <row r="15" spans="1:50" x14ac:dyDescent="0.3">
      <c r="A15" t="s">
        <v>102</v>
      </c>
      <c r="B15" t="s">
        <v>103</v>
      </c>
      <c r="C15" s="1" t="str">
        <f t="shared" si="0"/>
        <v>21:0039</v>
      </c>
      <c r="D15" s="1" t="str">
        <f t="shared" si="1"/>
        <v>21:0247</v>
      </c>
      <c r="E15" t="s">
        <v>104</v>
      </c>
      <c r="F15" t="s">
        <v>105</v>
      </c>
      <c r="H15">
        <v>56.828597600000002</v>
      </c>
      <c r="I15">
        <v>-115.5998518</v>
      </c>
      <c r="J15" s="1" t="str">
        <f t="shared" si="2"/>
        <v>Heavy Mineral Concentrate (Stream)</v>
      </c>
      <c r="K15" s="1" t="str">
        <f t="shared" si="3"/>
        <v>HMC &lt; 0.25 mm size fraction (ODM)</v>
      </c>
      <c r="L15">
        <v>16</v>
      </c>
      <c r="M15">
        <v>1.4</v>
      </c>
      <c r="N15">
        <v>0.8</v>
      </c>
      <c r="P15">
        <v>2</v>
      </c>
      <c r="Q15">
        <v>1987</v>
      </c>
      <c r="R15">
        <v>0.17</v>
      </c>
      <c r="S15">
        <v>0.78</v>
      </c>
      <c r="T15">
        <v>0.14000000000000001</v>
      </c>
      <c r="U15">
        <v>6.2</v>
      </c>
      <c r="V15">
        <v>49.3</v>
      </c>
      <c r="W15">
        <v>3.46</v>
      </c>
      <c r="X15">
        <v>4.58</v>
      </c>
      <c r="Y15">
        <v>3.3</v>
      </c>
      <c r="Z15">
        <v>9</v>
      </c>
      <c r="AA15">
        <v>0.03</v>
      </c>
      <c r="AB15">
        <v>255.8</v>
      </c>
      <c r="AC15">
        <v>0.49</v>
      </c>
      <c r="AD15">
        <v>1273</v>
      </c>
      <c r="AE15">
        <v>0.83</v>
      </c>
      <c r="AF15">
        <v>1.4999999999999999E-2</v>
      </c>
      <c r="AG15">
        <v>5.5</v>
      </c>
      <c r="AH15">
        <v>0.17199999999999999</v>
      </c>
      <c r="AI15">
        <v>29.95</v>
      </c>
      <c r="AJ15">
        <v>0.05</v>
      </c>
      <c r="AK15">
        <v>0.17</v>
      </c>
      <c r="AL15">
        <v>12.6</v>
      </c>
      <c r="AM15">
        <v>0.2</v>
      </c>
      <c r="AN15">
        <v>51.7</v>
      </c>
      <c r="AO15">
        <v>0.03</v>
      </c>
      <c r="AP15">
        <v>140.1</v>
      </c>
      <c r="AQ15">
        <v>1760</v>
      </c>
      <c r="AR15">
        <v>0.03</v>
      </c>
      <c r="AS15">
        <v>6</v>
      </c>
      <c r="AT15">
        <v>61</v>
      </c>
      <c r="AU15">
        <v>5.6</v>
      </c>
      <c r="AV15">
        <v>32.9</v>
      </c>
      <c r="AW15">
        <v>8</v>
      </c>
      <c r="AX15">
        <v>310</v>
      </c>
    </row>
    <row r="16" spans="1:50" x14ac:dyDescent="0.3">
      <c r="A16" t="s">
        <v>106</v>
      </c>
      <c r="B16" t="s">
        <v>107</v>
      </c>
      <c r="C16" s="1" t="str">
        <f t="shared" si="0"/>
        <v>21:0039</v>
      </c>
      <c r="D16" s="1" t="str">
        <f t="shared" si="1"/>
        <v>21:0247</v>
      </c>
      <c r="E16" t="s">
        <v>108</v>
      </c>
      <c r="F16" t="s">
        <v>109</v>
      </c>
      <c r="H16">
        <v>56.820500699999997</v>
      </c>
      <c r="I16">
        <v>-115.62964599999999</v>
      </c>
      <c r="J16" s="1" t="str">
        <f t="shared" si="2"/>
        <v>Heavy Mineral Concentrate (Stream)</v>
      </c>
      <c r="K16" s="1" t="str">
        <f t="shared" si="3"/>
        <v>HMC &lt; 0.25 mm size fraction (ODM)</v>
      </c>
      <c r="L16">
        <v>38</v>
      </c>
      <c r="M16">
        <v>0.73</v>
      </c>
      <c r="N16">
        <v>3.7</v>
      </c>
      <c r="P16">
        <v>2</v>
      </c>
      <c r="Q16">
        <v>229.3</v>
      </c>
      <c r="R16">
        <v>0.56999999999999995</v>
      </c>
      <c r="S16">
        <v>0.48</v>
      </c>
      <c r="T16">
        <v>0.18</v>
      </c>
      <c r="U16">
        <v>5.8</v>
      </c>
      <c r="V16">
        <v>33.1</v>
      </c>
      <c r="W16">
        <v>5.6</v>
      </c>
      <c r="X16">
        <v>4.17</v>
      </c>
      <c r="Y16">
        <v>2.4</v>
      </c>
      <c r="Z16">
        <v>29</v>
      </c>
      <c r="AA16">
        <v>0.02</v>
      </c>
      <c r="AB16">
        <v>178.4</v>
      </c>
      <c r="AC16">
        <v>0.3</v>
      </c>
      <c r="AD16">
        <v>884</v>
      </c>
      <c r="AE16">
        <v>1.1200000000000001</v>
      </c>
      <c r="AF16">
        <v>8.9999999999999993E-3</v>
      </c>
      <c r="AG16">
        <v>6.6</v>
      </c>
      <c r="AH16">
        <v>0.111</v>
      </c>
      <c r="AI16">
        <v>24.86</v>
      </c>
      <c r="AJ16">
        <v>0.34</v>
      </c>
      <c r="AK16">
        <v>0.26</v>
      </c>
      <c r="AL16">
        <v>7.2</v>
      </c>
      <c r="AM16">
        <v>0.2</v>
      </c>
      <c r="AN16">
        <v>108.5</v>
      </c>
      <c r="AO16">
        <v>0.03</v>
      </c>
      <c r="AP16">
        <v>111.3</v>
      </c>
      <c r="AQ16">
        <v>1510</v>
      </c>
      <c r="AR16">
        <v>7.0000000000000007E-2</v>
      </c>
      <c r="AS16">
        <v>4.8</v>
      </c>
      <c r="AT16">
        <v>50</v>
      </c>
      <c r="AU16">
        <v>4.9000000000000004</v>
      </c>
      <c r="AV16">
        <v>32.799999999999997</v>
      </c>
      <c r="AW16">
        <v>4</v>
      </c>
      <c r="AX16">
        <v>180</v>
      </c>
    </row>
    <row r="17" spans="1:50" x14ac:dyDescent="0.3">
      <c r="A17" t="s">
        <v>110</v>
      </c>
      <c r="B17" t="s">
        <v>111</v>
      </c>
      <c r="C17" s="1" t="str">
        <f t="shared" si="0"/>
        <v>21:0039</v>
      </c>
      <c r="D17" s="1" t="str">
        <f t="shared" si="1"/>
        <v>21:0247</v>
      </c>
      <c r="E17" t="s">
        <v>112</v>
      </c>
      <c r="F17" t="s">
        <v>113</v>
      </c>
      <c r="H17">
        <v>56.8694287</v>
      </c>
      <c r="I17">
        <v>-115.6510222</v>
      </c>
      <c r="J17" s="1" t="str">
        <f t="shared" si="2"/>
        <v>Heavy Mineral Concentrate (Stream)</v>
      </c>
      <c r="K17" s="1" t="str">
        <f t="shared" si="3"/>
        <v>HMC &lt; 0.25 mm size fraction (ODM)</v>
      </c>
      <c r="L17">
        <v>186</v>
      </c>
      <c r="M17">
        <v>1.0900000000000001</v>
      </c>
      <c r="N17">
        <v>18.2</v>
      </c>
      <c r="P17">
        <v>2</v>
      </c>
      <c r="Q17">
        <v>76.7</v>
      </c>
      <c r="R17">
        <v>0.15</v>
      </c>
      <c r="S17">
        <v>0.87</v>
      </c>
      <c r="T17">
        <v>0.51</v>
      </c>
      <c r="U17">
        <v>11.8</v>
      </c>
      <c r="V17">
        <v>36.6</v>
      </c>
      <c r="W17">
        <v>25.82</v>
      </c>
      <c r="X17">
        <v>10.29</v>
      </c>
      <c r="Y17">
        <v>2.5</v>
      </c>
      <c r="Z17">
        <v>124</v>
      </c>
      <c r="AA17">
        <v>0.03</v>
      </c>
      <c r="AB17">
        <v>60.2</v>
      </c>
      <c r="AC17">
        <v>0.54</v>
      </c>
      <c r="AD17">
        <v>3766</v>
      </c>
      <c r="AE17">
        <v>3.26</v>
      </c>
      <c r="AF17">
        <v>1.4E-2</v>
      </c>
      <c r="AG17">
        <v>18.3</v>
      </c>
      <c r="AH17">
        <v>0.125</v>
      </c>
      <c r="AI17">
        <v>23.13</v>
      </c>
      <c r="AJ17">
        <v>4.8099999999999996</v>
      </c>
      <c r="AK17">
        <v>0.71</v>
      </c>
      <c r="AL17">
        <v>8.9</v>
      </c>
      <c r="AM17">
        <v>1.1000000000000001</v>
      </c>
      <c r="AN17">
        <v>28.7</v>
      </c>
      <c r="AO17">
        <v>0.01</v>
      </c>
      <c r="AP17">
        <v>37</v>
      </c>
      <c r="AQ17">
        <v>1600</v>
      </c>
      <c r="AR17">
        <v>0.36</v>
      </c>
      <c r="AS17">
        <v>2.4</v>
      </c>
      <c r="AT17">
        <v>47</v>
      </c>
      <c r="AU17">
        <v>3.2</v>
      </c>
      <c r="AV17">
        <v>91.3</v>
      </c>
      <c r="AW17">
        <v>3</v>
      </c>
      <c r="AX17">
        <v>180</v>
      </c>
    </row>
    <row r="18" spans="1:50" x14ac:dyDescent="0.3">
      <c r="A18" t="s">
        <v>114</v>
      </c>
      <c r="B18" t="s">
        <v>115</v>
      </c>
      <c r="C18" s="1" t="str">
        <f t="shared" si="0"/>
        <v>21:0039</v>
      </c>
      <c r="D18" s="1" t="str">
        <f t="shared" si="1"/>
        <v>21:0247</v>
      </c>
      <c r="E18" t="s">
        <v>116</v>
      </c>
      <c r="F18" t="s">
        <v>117</v>
      </c>
      <c r="H18">
        <v>56.9158914</v>
      </c>
      <c r="I18">
        <v>-115.6515314</v>
      </c>
      <c r="J18" s="1" t="str">
        <f t="shared" si="2"/>
        <v>Heavy Mineral Concentrate (Stream)</v>
      </c>
      <c r="K18" s="1" t="str">
        <f t="shared" si="3"/>
        <v>HMC &lt; 0.25 mm size fraction (ODM)</v>
      </c>
      <c r="L18">
        <v>36</v>
      </c>
      <c r="M18">
        <v>1.24</v>
      </c>
      <c r="N18">
        <v>2</v>
      </c>
      <c r="P18">
        <v>1</v>
      </c>
      <c r="Q18">
        <v>917.8</v>
      </c>
      <c r="R18">
        <v>0.13</v>
      </c>
      <c r="S18">
        <v>0.52</v>
      </c>
      <c r="T18">
        <v>0.18</v>
      </c>
      <c r="U18">
        <v>7.4</v>
      </c>
      <c r="V18">
        <v>51.3</v>
      </c>
      <c r="W18">
        <v>6.4</v>
      </c>
      <c r="X18">
        <v>5.0999999999999996</v>
      </c>
      <c r="Y18">
        <v>3.5</v>
      </c>
      <c r="Z18">
        <v>14</v>
      </c>
      <c r="AA18">
        <v>0.02</v>
      </c>
      <c r="AB18">
        <v>200.7</v>
      </c>
      <c r="AC18">
        <v>0.42</v>
      </c>
      <c r="AD18">
        <v>1148</v>
      </c>
      <c r="AE18">
        <v>1.01</v>
      </c>
      <c r="AF18">
        <v>0.01</v>
      </c>
      <c r="AG18">
        <v>6.9</v>
      </c>
      <c r="AH18">
        <v>8.5000000000000006E-2</v>
      </c>
      <c r="AI18">
        <v>26.91</v>
      </c>
      <c r="AJ18">
        <v>0.09</v>
      </c>
      <c r="AK18">
        <v>0.25</v>
      </c>
      <c r="AL18">
        <v>10.4</v>
      </c>
      <c r="AM18">
        <v>0.05</v>
      </c>
      <c r="AN18">
        <v>36.4</v>
      </c>
      <c r="AO18">
        <v>0.02</v>
      </c>
      <c r="AP18">
        <v>123.8</v>
      </c>
      <c r="AQ18">
        <v>1850</v>
      </c>
      <c r="AR18">
        <v>0.03</v>
      </c>
      <c r="AS18">
        <v>5.5</v>
      </c>
      <c r="AT18">
        <v>75</v>
      </c>
      <c r="AU18">
        <v>6.3</v>
      </c>
      <c r="AV18">
        <v>40.1</v>
      </c>
      <c r="AW18">
        <v>9</v>
      </c>
      <c r="AX18">
        <v>230</v>
      </c>
    </row>
    <row r="19" spans="1:50" x14ac:dyDescent="0.3">
      <c r="A19" t="s">
        <v>118</v>
      </c>
      <c r="B19" t="s">
        <v>119</v>
      </c>
      <c r="C19" s="1" t="str">
        <f t="shared" si="0"/>
        <v>21:0039</v>
      </c>
      <c r="D19" s="1" t="str">
        <f t="shared" si="1"/>
        <v>21:0247</v>
      </c>
      <c r="E19" t="s">
        <v>120</v>
      </c>
      <c r="F19" t="s">
        <v>121</v>
      </c>
      <c r="H19">
        <v>57.484312899999999</v>
      </c>
      <c r="I19">
        <v>-115.56655670000001</v>
      </c>
      <c r="J19" s="1" t="str">
        <f t="shared" si="2"/>
        <v>Heavy Mineral Concentrate (Stream)</v>
      </c>
      <c r="K19" s="1" t="str">
        <f t="shared" si="3"/>
        <v>HMC &lt; 0.25 mm size fraction (ODM)</v>
      </c>
      <c r="L19">
        <v>63</v>
      </c>
      <c r="M19">
        <v>1.28</v>
      </c>
      <c r="N19">
        <v>11.5</v>
      </c>
      <c r="P19">
        <v>2</v>
      </c>
      <c r="Q19">
        <v>110.3</v>
      </c>
      <c r="R19">
        <v>0.14000000000000001</v>
      </c>
      <c r="S19">
        <v>0.65</v>
      </c>
      <c r="T19">
        <v>0.27</v>
      </c>
      <c r="U19">
        <v>10.4</v>
      </c>
      <c r="V19">
        <v>50.6</v>
      </c>
      <c r="W19">
        <v>9.6</v>
      </c>
      <c r="X19">
        <v>6.18</v>
      </c>
      <c r="Y19">
        <v>3.7</v>
      </c>
      <c r="Z19">
        <v>495</v>
      </c>
      <c r="AA19">
        <v>0.03</v>
      </c>
      <c r="AB19">
        <v>132.19999999999999</v>
      </c>
      <c r="AC19">
        <v>0.46</v>
      </c>
      <c r="AD19">
        <v>1249</v>
      </c>
      <c r="AE19">
        <v>1.38</v>
      </c>
      <c r="AF19">
        <v>1.2999999999999999E-2</v>
      </c>
      <c r="AG19">
        <v>11.8</v>
      </c>
      <c r="AH19">
        <v>0.109</v>
      </c>
      <c r="AI19">
        <v>36.35</v>
      </c>
      <c r="AJ19">
        <v>1</v>
      </c>
      <c r="AK19">
        <v>0.37</v>
      </c>
      <c r="AL19">
        <v>11.5</v>
      </c>
      <c r="AM19">
        <v>0.2</v>
      </c>
      <c r="AN19">
        <v>39.9</v>
      </c>
      <c r="AO19">
        <v>0.01</v>
      </c>
      <c r="AP19">
        <v>86.4</v>
      </c>
      <c r="AQ19">
        <v>1740</v>
      </c>
      <c r="AR19">
        <v>0.11</v>
      </c>
      <c r="AS19">
        <v>4.0999999999999996</v>
      </c>
      <c r="AT19">
        <v>73</v>
      </c>
      <c r="AU19">
        <v>4.7</v>
      </c>
      <c r="AV19">
        <v>61</v>
      </c>
      <c r="AW19">
        <v>11</v>
      </c>
      <c r="AX19">
        <v>230</v>
      </c>
    </row>
    <row r="20" spans="1:50" x14ac:dyDescent="0.3">
      <c r="A20" t="s">
        <v>122</v>
      </c>
      <c r="B20" t="s">
        <v>123</v>
      </c>
      <c r="C20" s="1" t="str">
        <f t="shared" si="0"/>
        <v>21:0039</v>
      </c>
      <c r="D20" s="1" t="str">
        <f t="shared" si="1"/>
        <v>21:0247</v>
      </c>
      <c r="E20" t="s">
        <v>124</v>
      </c>
      <c r="F20" t="s">
        <v>125</v>
      </c>
      <c r="H20">
        <v>57.274184300000002</v>
      </c>
      <c r="I20">
        <v>-115.54517730000001</v>
      </c>
      <c r="J20" s="1" t="str">
        <f t="shared" si="2"/>
        <v>Heavy Mineral Concentrate (Stream)</v>
      </c>
      <c r="K20" s="1" t="str">
        <f t="shared" si="3"/>
        <v>HMC &lt; 0.25 mm size fraction (ODM)</v>
      </c>
      <c r="L20">
        <v>111</v>
      </c>
      <c r="M20">
        <v>0.79</v>
      </c>
      <c r="N20">
        <v>8.3000000000000007</v>
      </c>
      <c r="P20">
        <v>2</v>
      </c>
      <c r="Q20">
        <v>135.30000000000001</v>
      </c>
      <c r="R20">
        <v>0.15</v>
      </c>
      <c r="S20">
        <v>0.5</v>
      </c>
      <c r="T20">
        <v>0.31</v>
      </c>
      <c r="U20">
        <v>7.6</v>
      </c>
      <c r="V20">
        <v>38.200000000000003</v>
      </c>
      <c r="W20">
        <v>12.4</v>
      </c>
      <c r="X20">
        <v>4.91</v>
      </c>
      <c r="Y20">
        <v>2.7</v>
      </c>
      <c r="Z20">
        <v>63</v>
      </c>
      <c r="AA20">
        <v>0.02</v>
      </c>
      <c r="AB20">
        <v>150.1</v>
      </c>
      <c r="AC20">
        <v>0.34</v>
      </c>
      <c r="AD20">
        <v>985</v>
      </c>
      <c r="AE20">
        <v>2.13</v>
      </c>
      <c r="AF20">
        <v>8.9999999999999993E-3</v>
      </c>
      <c r="AG20">
        <v>11.6</v>
      </c>
      <c r="AH20">
        <v>0.10299999999999999</v>
      </c>
      <c r="AI20">
        <v>26.24</v>
      </c>
      <c r="AJ20">
        <v>0.52</v>
      </c>
      <c r="AK20">
        <v>0.4</v>
      </c>
      <c r="AL20">
        <v>8</v>
      </c>
      <c r="AM20">
        <v>0.4</v>
      </c>
      <c r="AN20">
        <v>55.2</v>
      </c>
      <c r="AO20">
        <v>0.02</v>
      </c>
      <c r="AP20">
        <v>107.5</v>
      </c>
      <c r="AQ20">
        <v>1470</v>
      </c>
      <c r="AR20">
        <v>0.09</v>
      </c>
      <c r="AS20">
        <v>4.5</v>
      </c>
      <c r="AT20">
        <v>55</v>
      </c>
      <c r="AU20">
        <v>8.6</v>
      </c>
      <c r="AV20">
        <v>59.4</v>
      </c>
      <c r="AW20">
        <v>7</v>
      </c>
      <c r="AX20">
        <v>240</v>
      </c>
    </row>
    <row r="21" spans="1:50" x14ac:dyDescent="0.3">
      <c r="A21" t="s">
        <v>126</v>
      </c>
      <c r="B21" t="s">
        <v>127</v>
      </c>
      <c r="C21" s="1" t="str">
        <f t="shared" si="0"/>
        <v>21:0039</v>
      </c>
      <c r="D21" s="1" t="str">
        <f t="shared" si="1"/>
        <v>21:0247</v>
      </c>
      <c r="E21" t="s">
        <v>128</v>
      </c>
      <c r="F21" t="s">
        <v>129</v>
      </c>
      <c r="H21">
        <v>57.392267599999997</v>
      </c>
      <c r="I21">
        <v>-115.4006388</v>
      </c>
      <c r="J21" s="1" t="str">
        <f t="shared" si="2"/>
        <v>Heavy Mineral Concentrate (Stream)</v>
      </c>
      <c r="K21" s="1" t="str">
        <f t="shared" si="3"/>
        <v>HMC &lt; 0.25 mm size fraction (ODM)</v>
      </c>
      <c r="L21">
        <v>99</v>
      </c>
      <c r="M21">
        <v>1</v>
      </c>
      <c r="N21">
        <v>8.1</v>
      </c>
      <c r="P21">
        <v>2</v>
      </c>
      <c r="Q21">
        <v>65.599999999999994</v>
      </c>
      <c r="R21">
        <v>0.13</v>
      </c>
      <c r="S21">
        <v>0.54</v>
      </c>
      <c r="T21">
        <v>0.22</v>
      </c>
      <c r="U21">
        <v>7.7</v>
      </c>
      <c r="V21">
        <v>41.5</v>
      </c>
      <c r="W21">
        <v>10.45</v>
      </c>
      <c r="X21">
        <v>6.7</v>
      </c>
      <c r="Y21">
        <v>2.7</v>
      </c>
      <c r="Z21">
        <v>67</v>
      </c>
      <c r="AA21">
        <v>0.02</v>
      </c>
      <c r="AB21">
        <v>163</v>
      </c>
      <c r="AC21">
        <v>0.38</v>
      </c>
      <c r="AD21">
        <v>1416</v>
      </c>
      <c r="AE21">
        <v>1.71</v>
      </c>
      <c r="AF21">
        <v>8.9999999999999993E-3</v>
      </c>
      <c r="AG21">
        <v>8.6</v>
      </c>
      <c r="AH21">
        <v>0.10199999999999999</v>
      </c>
      <c r="AI21">
        <v>28.97</v>
      </c>
      <c r="AJ21">
        <v>1.65</v>
      </c>
      <c r="AK21">
        <v>0.45</v>
      </c>
      <c r="AL21">
        <v>8.6</v>
      </c>
      <c r="AM21">
        <v>0.4</v>
      </c>
      <c r="AN21">
        <v>30.7</v>
      </c>
      <c r="AO21">
        <v>0.01</v>
      </c>
      <c r="AP21">
        <v>105.9</v>
      </c>
      <c r="AQ21">
        <v>1910</v>
      </c>
      <c r="AR21">
        <v>0.16</v>
      </c>
      <c r="AS21">
        <v>4.5</v>
      </c>
      <c r="AT21">
        <v>59</v>
      </c>
      <c r="AU21">
        <v>7</v>
      </c>
      <c r="AV21">
        <v>45.2</v>
      </c>
      <c r="AW21">
        <v>30</v>
      </c>
      <c r="AX21">
        <v>160</v>
      </c>
    </row>
    <row r="22" spans="1:50" x14ac:dyDescent="0.3">
      <c r="A22" t="s">
        <v>130</v>
      </c>
      <c r="B22" t="s">
        <v>131</v>
      </c>
      <c r="C22" s="1" t="str">
        <f t="shared" si="0"/>
        <v>21:0039</v>
      </c>
      <c r="D22" s="1" t="str">
        <f t="shared" si="1"/>
        <v>21:0247</v>
      </c>
      <c r="E22" t="s">
        <v>132</v>
      </c>
      <c r="F22" t="s">
        <v>133</v>
      </c>
      <c r="H22">
        <v>57.275000300000002</v>
      </c>
      <c r="I22">
        <v>-115.5473678</v>
      </c>
      <c r="J22" s="1" t="str">
        <f t="shared" si="2"/>
        <v>Heavy Mineral Concentrate (Stream)</v>
      </c>
      <c r="K22" s="1" t="str">
        <f t="shared" si="3"/>
        <v>HMC &lt; 0.25 mm size fraction (ODM)</v>
      </c>
      <c r="L22">
        <v>321</v>
      </c>
      <c r="M22">
        <v>1.07</v>
      </c>
      <c r="N22">
        <v>24.1</v>
      </c>
      <c r="P22">
        <v>2</v>
      </c>
      <c r="Q22">
        <v>53</v>
      </c>
      <c r="R22">
        <v>0.7</v>
      </c>
      <c r="S22">
        <v>0.65</v>
      </c>
      <c r="T22">
        <v>0.53</v>
      </c>
      <c r="U22">
        <v>13.5</v>
      </c>
      <c r="V22">
        <v>38.6</v>
      </c>
      <c r="W22">
        <v>28.14</v>
      </c>
      <c r="X22">
        <v>7.35</v>
      </c>
      <c r="Y22">
        <v>2.7</v>
      </c>
      <c r="Z22">
        <v>152</v>
      </c>
      <c r="AA22">
        <v>0.03</v>
      </c>
      <c r="AB22">
        <v>105.8</v>
      </c>
      <c r="AC22">
        <v>0.41</v>
      </c>
      <c r="AD22">
        <v>1543</v>
      </c>
      <c r="AE22">
        <v>4.4000000000000004</v>
      </c>
      <c r="AF22">
        <v>1.0999999999999999E-2</v>
      </c>
      <c r="AG22">
        <v>20.2</v>
      </c>
      <c r="AH22">
        <v>0.128</v>
      </c>
      <c r="AI22">
        <v>28.34</v>
      </c>
      <c r="AJ22">
        <v>2.0299999999999998</v>
      </c>
      <c r="AK22">
        <v>0.85</v>
      </c>
      <c r="AL22">
        <v>8.8000000000000007</v>
      </c>
      <c r="AM22">
        <v>1.4</v>
      </c>
      <c r="AN22">
        <v>41</v>
      </c>
      <c r="AO22">
        <v>0.09</v>
      </c>
      <c r="AP22">
        <v>73.5</v>
      </c>
      <c r="AQ22">
        <v>1680</v>
      </c>
      <c r="AR22">
        <v>0.32</v>
      </c>
      <c r="AS22">
        <v>4.3</v>
      </c>
      <c r="AT22">
        <v>53</v>
      </c>
      <c r="AU22">
        <v>9</v>
      </c>
      <c r="AV22">
        <v>109.4</v>
      </c>
      <c r="AW22">
        <v>5</v>
      </c>
      <c r="AX22">
        <v>210</v>
      </c>
    </row>
    <row r="23" spans="1:50" x14ac:dyDescent="0.3">
      <c r="A23" t="s">
        <v>134</v>
      </c>
      <c r="B23" t="s">
        <v>135</v>
      </c>
      <c r="C23" s="1" t="str">
        <f t="shared" si="0"/>
        <v>21:0039</v>
      </c>
      <c r="D23" s="1" t="str">
        <f t="shared" si="1"/>
        <v>21:0247</v>
      </c>
      <c r="E23" t="s">
        <v>136</v>
      </c>
      <c r="F23" t="s">
        <v>137</v>
      </c>
      <c r="H23">
        <v>57.312647900000002</v>
      </c>
      <c r="I23">
        <v>-115.5785261</v>
      </c>
      <c r="J23" s="1" t="str">
        <f t="shared" si="2"/>
        <v>Heavy Mineral Concentrate (Stream)</v>
      </c>
      <c r="K23" s="1" t="str">
        <f t="shared" si="3"/>
        <v>HMC &lt; 0.25 mm size fraction (ODM)</v>
      </c>
      <c r="L23">
        <v>71</v>
      </c>
      <c r="M23">
        <v>1.22</v>
      </c>
      <c r="N23">
        <v>3.1</v>
      </c>
      <c r="P23">
        <v>1</v>
      </c>
      <c r="Q23">
        <v>156.5</v>
      </c>
      <c r="R23">
        <v>0.11</v>
      </c>
      <c r="S23">
        <v>0.54</v>
      </c>
      <c r="T23">
        <v>0.19</v>
      </c>
      <c r="U23">
        <v>7.4</v>
      </c>
      <c r="V23">
        <v>42.4</v>
      </c>
      <c r="W23">
        <v>8.02</v>
      </c>
      <c r="X23">
        <v>4.67</v>
      </c>
      <c r="Y23">
        <v>2.8</v>
      </c>
      <c r="Z23">
        <v>32</v>
      </c>
      <c r="AA23">
        <v>0.02</v>
      </c>
      <c r="AB23">
        <v>138.30000000000001</v>
      </c>
      <c r="AC23">
        <v>0.43</v>
      </c>
      <c r="AD23">
        <v>1089</v>
      </c>
      <c r="AE23">
        <v>1.19</v>
      </c>
      <c r="AF23">
        <v>1.0999999999999999E-2</v>
      </c>
      <c r="AG23">
        <v>7.4</v>
      </c>
      <c r="AH23">
        <v>0.09</v>
      </c>
      <c r="AI23">
        <v>21.36</v>
      </c>
      <c r="AJ23">
        <v>0.48</v>
      </c>
      <c r="AK23">
        <v>0.26</v>
      </c>
      <c r="AL23">
        <v>10.6</v>
      </c>
      <c r="AM23">
        <v>0.2</v>
      </c>
      <c r="AN23">
        <v>36.799999999999997</v>
      </c>
      <c r="AO23">
        <v>0.02</v>
      </c>
      <c r="AP23">
        <v>82.3</v>
      </c>
      <c r="AQ23">
        <v>1840</v>
      </c>
      <c r="AR23">
        <v>0.06</v>
      </c>
      <c r="AS23">
        <v>3.8</v>
      </c>
      <c r="AT23">
        <v>51</v>
      </c>
      <c r="AU23">
        <v>5.6</v>
      </c>
      <c r="AV23">
        <v>41.6</v>
      </c>
      <c r="AW23">
        <v>5</v>
      </c>
      <c r="AX23">
        <v>190</v>
      </c>
    </row>
    <row r="24" spans="1:50" x14ac:dyDescent="0.3">
      <c r="A24" t="s">
        <v>138</v>
      </c>
      <c r="B24" t="s">
        <v>139</v>
      </c>
      <c r="C24" s="1" t="str">
        <f t="shared" si="0"/>
        <v>21:0039</v>
      </c>
      <c r="D24" s="1" t="str">
        <f t="shared" si="1"/>
        <v>21:0247</v>
      </c>
      <c r="E24" t="s">
        <v>140</v>
      </c>
      <c r="F24" t="s">
        <v>141</v>
      </c>
      <c r="H24">
        <v>57.022522899999998</v>
      </c>
      <c r="I24">
        <v>-115.5903781</v>
      </c>
      <c r="J24" s="1" t="str">
        <f t="shared" si="2"/>
        <v>Heavy Mineral Concentrate (Stream)</v>
      </c>
      <c r="K24" s="1" t="str">
        <f t="shared" si="3"/>
        <v>HMC &lt; 0.25 mm size fraction (ODM)</v>
      </c>
      <c r="L24">
        <v>14</v>
      </c>
      <c r="M24">
        <v>0.84</v>
      </c>
      <c r="N24">
        <v>0.7</v>
      </c>
      <c r="P24">
        <v>1</v>
      </c>
      <c r="Q24">
        <v>1498.7</v>
      </c>
      <c r="R24">
        <v>0.71</v>
      </c>
      <c r="S24">
        <v>0.44</v>
      </c>
      <c r="T24">
        <v>0.18</v>
      </c>
      <c r="U24">
        <v>5.2</v>
      </c>
      <c r="V24">
        <v>41.4</v>
      </c>
      <c r="W24">
        <v>4.28</v>
      </c>
      <c r="X24">
        <v>4.05</v>
      </c>
      <c r="Y24">
        <v>2.8</v>
      </c>
      <c r="Z24">
        <v>11</v>
      </c>
      <c r="AA24">
        <v>0.02</v>
      </c>
      <c r="AB24">
        <v>237.2</v>
      </c>
      <c r="AC24">
        <v>0.32</v>
      </c>
      <c r="AD24">
        <v>838</v>
      </c>
      <c r="AE24">
        <v>0.67</v>
      </c>
      <c r="AF24">
        <v>7.0000000000000001E-3</v>
      </c>
      <c r="AG24">
        <v>4.8</v>
      </c>
      <c r="AH24">
        <v>9.5000000000000001E-2</v>
      </c>
      <c r="AI24">
        <v>28.99</v>
      </c>
      <c r="AJ24">
        <v>0.09</v>
      </c>
      <c r="AK24">
        <v>0.17</v>
      </c>
      <c r="AL24">
        <v>8.6</v>
      </c>
      <c r="AM24">
        <v>0.05</v>
      </c>
      <c r="AN24">
        <v>41.1</v>
      </c>
      <c r="AO24">
        <v>0.01</v>
      </c>
      <c r="AP24">
        <v>142.5</v>
      </c>
      <c r="AQ24">
        <v>1620</v>
      </c>
      <c r="AR24">
        <v>0.02</v>
      </c>
      <c r="AS24">
        <v>5.9</v>
      </c>
      <c r="AT24">
        <v>62</v>
      </c>
      <c r="AU24">
        <v>6.4</v>
      </c>
      <c r="AV24">
        <v>34.799999999999997</v>
      </c>
      <c r="AW24">
        <v>6</v>
      </c>
      <c r="AX24">
        <v>150</v>
      </c>
    </row>
    <row r="25" spans="1:50" x14ac:dyDescent="0.3">
      <c r="A25" t="s">
        <v>142</v>
      </c>
      <c r="B25" t="s">
        <v>143</v>
      </c>
      <c r="C25" s="1" t="str">
        <f t="shared" si="0"/>
        <v>21:0039</v>
      </c>
      <c r="D25" s="1" t="str">
        <f t="shared" si="1"/>
        <v>21:0247</v>
      </c>
      <c r="E25" t="s">
        <v>144</v>
      </c>
      <c r="F25" t="s">
        <v>145</v>
      </c>
      <c r="H25">
        <v>57.063673700000002</v>
      </c>
      <c r="I25">
        <v>-115.58517329999999</v>
      </c>
      <c r="J25" s="1" t="str">
        <f t="shared" si="2"/>
        <v>Heavy Mineral Concentrate (Stream)</v>
      </c>
      <c r="K25" s="1" t="str">
        <f t="shared" si="3"/>
        <v>HMC &lt; 0.25 mm size fraction (ODM)</v>
      </c>
      <c r="L25">
        <v>15</v>
      </c>
      <c r="M25">
        <v>1.1599999999999999</v>
      </c>
      <c r="N25">
        <v>1</v>
      </c>
      <c r="P25">
        <v>2</v>
      </c>
      <c r="Q25">
        <v>2264.5</v>
      </c>
      <c r="R25">
        <v>0.12</v>
      </c>
      <c r="S25">
        <v>0.64</v>
      </c>
      <c r="T25">
        <v>0.14000000000000001</v>
      </c>
      <c r="U25">
        <v>5.6</v>
      </c>
      <c r="V25">
        <v>43.2</v>
      </c>
      <c r="W25">
        <v>3.67</v>
      </c>
      <c r="X25">
        <v>3.92</v>
      </c>
      <c r="Y25">
        <v>2.9</v>
      </c>
      <c r="Z25">
        <v>5</v>
      </c>
      <c r="AA25">
        <v>0.02</v>
      </c>
      <c r="AB25">
        <v>220.9</v>
      </c>
      <c r="AC25">
        <v>0.38</v>
      </c>
      <c r="AD25">
        <v>978</v>
      </c>
      <c r="AE25">
        <v>0.56000000000000005</v>
      </c>
      <c r="AF25">
        <v>0.01</v>
      </c>
      <c r="AG25">
        <v>5.3</v>
      </c>
      <c r="AH25">
        <v>0.13200000000000001</v>
      </c>
      <c r="AI25">
        <v>25.47</v>
      </c>
      <c r="AJ25">
        <v>0.03</v>
      </c>
      <c r="AK25">
        <v>0.19</v>
      </c>
      <c r="AL25">
        <v>10</v>
      </c>
      <c r="AM25">
        <v>0.1</v>
      </c>
      <c r="AN25">
        <v>48.1</v>
      </c>
      <c r="AO25">
        <v>0.02</v>
      </c>
      <c r="AP25">
        <v>114.4</v>
      </c>
      <c r="AQ25">
        <v>1780</v>
      </c>
      <c r="AR25">
        <v>0.02</v>
      </c>
      <c r="AS25">
        <v>5.6</v>
      </c>
      <c r="AT25">
        <v>58</v>
      </c>
      <c r="AU25">
        <v>2.4</v>
      </c>
      <c r="AV25">
        <v>32.799999999999997</v>
      </c>
      <c r="AW25">
        <v>6</v>
      </c>
      <c r="AX25">
        <v>240</v>
      </c>
    </row>
    <row r="26" spans="1:50" x14ac:dyDescent="0.3">
      <c r="A26" t="s">
        <v>146</v>
      </c>
      <c r="B26" t="s">
        <v>147</v>
      </c>
      <c r="C26" s="1" t="str">
        <f t="shared" si="0"/>
        <v>21:0039</v>
      </c>
      <c r="D26" s="1" t="str">
        <f t="shared" si="1"/>
        <v>21:0247</v>
      </c>
      <c r="E26" t="s">
        <v>148</v>
      </c>
      <c r="F26" t="s">
        <v>149</v>
      </c>
      <c r="H26">
        <v>57.089084900000003</v>
      </c>
      <c r="I26">
        <v>-115.55492719999999</v>
      </c>
      <c r="J26" s="1" t="str">
        <f t="shared" si="2"/>
        <v>Heavy Mineral Concentrate (Stream)</v>
      </c>
      <c r="K26" s="1" t="str">
        <f t="shared" si="3"/>
        <v>HMC &lt; 0.25 mm size fraction (ODM)</v>
      </c>
      <c r="L26">
        <v>13</v>
      </c>
      <c r="M26">
        <v>0.72</v>
      </c>
      <c r="N26">
        <v>0.2</v>
      </c>
      <c r="P26">
        <v>1</v>
      </c>
      <c r="Q26">
        <v>2008.2</v>
      </c>
      <c r="R26">
        <v>0.15</v>
      </c>
      <c r="S26">
        <v>0.37</v>
      </c>
      <c r="T26">
        <v>0.13</v>
      </c>
      <c r="U26">
        <v>4.5</v>
      </c>
      <c r="V26">
        <v>37.4</v>
      </c>
      <c r="W26">
        <v>3.02</v>
      </c>
      <c r="X26">
        <v>3.47</v>
      </c>
      <c r="Y26">
        <v>2.5</v>
      </c>
      <c r="Z26">
        <v>6</v>
      </c>
      <c r="AA26">
        <v>0.02</v>
      </c>
      <c r="AB26">
        <v>223.8</v>
      </c>
      <c r="AC26">
        <v>0.27</v>
      </c>
      <c r="AD26">
        <v>719</v>
      </c>
      <c r="AE26">
        <v>0.6</v>
      </c>
      <c r="AF26">
        <v>7.0000000000000001E-3</v>
      </c>
      <c r="AG26">
        <v>4.0999999999999996</v>
      </c>
      <c r="AH26">
        <v>8.2000000000000003E-2</v>
      </c>
      <c r="AI26">
        <v>26.73</v>
      </c>
      <c r="AJ26">
        <v>0.03</v>
      </c>
      <c r="AK26">
        <v>0.12</v>
      </c>
      <c r="AL26">
        <v>6.9</v>
      </c>
      <c r="AM26">
        <v>0.05</v>
      </c>
      <c r="AN26">
        <v>40.200000000000003</v>
      </c>
      <c r="AO26">
        <v>0.02</v>
      </c>
      <c r="AP26">
        <v>137.4</v>
      </c>
      <c r="AQ26">
        <v>1420</v>
      </c>
      <c r="AR26">
        <v>0.01</v>
      </c>
      <c r="AS26">
        <v>5.6</v>
      </c>
      <c r="AT26">
        <v>53</v>
      </c>
      <c r="AU26">
        <v>4.7</v>
      </c>
      <c r="AV26">
        <v>27.2</v>
      </c>
      <c r="AW26">
        <v>6</v>
      </c>
      <c r="AX26">
        <v>230</v>
      </c>
    </row>
    <row r="27" spans="1:50" x14ac:dyDescent="0.3">
      <c r="A27" t="s">
        <v>150</v>
      </c>
      <c r="B27" t="s">
        <v>151</v>
      </c>
      <c r="C27" s="1" t="str">
        <f t="shared" si="0"/>
        <v>21:0039</v>
      </c>
      <c r="D27" s="1" t="str">
        <f t="shared" si="1"/>
        <v>21:0247</v>
      </c>
      <c r="E27" t="s">
        <v>152</v>
      </c>
      <c r="F27" t="s">
        <v>153</v>
      </c>
      <c r="H27">
        <v>57.289659999999998</v>
      </c>
      <c r="I27">
        <v>-115.34859179999999</v>
      </c>
      <c r="J27" s="1" t="str">
        <f t="shared" si="2"/>
        <v>Heavy Mineral Concentrate (Stream)</v>
      </c>
      <c r="K27" s="1" t="str">
        <f t="shared" si="3"/>
        <v>HMC &lt; 0.25 mm size fraction (ODM)</v>
      </c>
      <c r="L27">
        <v>195</v>
      </c>
      <c r="M27">
        <v>0.62</v>
      </c>
      <c r="N27">
        <v>22.8</v>
      </c>
      <c r="P27">
        <v>2</v>
      </c>
      <c r="Q27">
        <v>21</v>
      </c>
      <c r="R27">
        <v>0.11</v>
      </c>
      <c r="S27">
        <v>0.51</v>
      </c>
      <c r="T27">
        <v>0.63</v>
      </c>
      <c r="U27">
        <v>10.8</v>
      </c>
      <c r="V27">
        <v>28</v>
      </c>
      <c r="W27">
        <v>20.83</v>
      </c>
      <c r="X27">
        <v>8.0299999999999994</v>
      </c>
      <c r="Y27">
        <v>1.9</v>
      </c>
      <c r="Z27">
        <v>129</v>
      </c>
      <c r="AA27">
        <v>0.02</v>
      </c>
      <c r="AB27">
        <v>73</v>
      </c>
      <c r="AC27">
        <v>0.37</v>
      </c>
      <c r="AD27">
        <v>1660</v>
      </c>
      <c r="AE27">
        <v>4.1399999999999997</v>
      </c>
      <c r="AF27">
        <v>8.0000000000000002E-3</v>
      </c>
      <c r="AG27">
        <v>16.7</v>
      </c>
      <c r="AH27">
        <v>7.5999999999999998E-2</v>
      </c>
      <c r="AI27">
        <v>20.63</v>
      </c>
      <c r="AJ27">
        <v>2.75</v>
      </c>
      <c r="AK27">
        <v>0.78</v>
      </c>
      <c r="AL27">
        <v>6.6</v>
      </c>
      <c r="AM27">
        <v>1.2</v>
      </c>
      <c r="AN27">
        <v>28</v>
      </c>
      <c r="AO27">
        <v>0.05</v>
      </c>
      <c r="AP27">
        <v>48</v>
      </c>
      <c r="AQ27">
        <v>1280</v>
      </c>
      <c r="AR27">
        <v>0.3</v>
      </c>
      <c r="AS27">
        <v>2.7</v>
      </c>
      <c r="AT27">
        <v>41</v>
      </c>
      <c r="AU27">
        <v>3.4</v>
      </c>
      <c r="AV27">
        <v>102.3</v>
      </c>
      <c r="AW27">
        <v>6</v>
      </c>
      <c r="AX27">
        <v>230</v>
      </c>
    </row>
    <row r="28" spans="1:50" x14ac:dyDescent="0.3">
      <c r="A28" t="s">
        <v>154</v>
      </c>
      <c r="B28" t="s">
        <v>155</v>
      </c>
      <c r="C28" s="1" t="str">
        <f t="shared" si="0"/>
        <v>21:0039</v>
      </c>
      <c r="D28" s="1" t="str">
        <f t="shared" si="1"/>
        <v>21:0247</v>
      </c>
      <c r="E28" t="s">
        <v>156</v>
      </c>
      <c r="F28" t="s">
        <v>157</v>
      </c>
      <c r="H28">
        <v>57.237795200000001</v>
      </c>
      <c r="I28">
        <v>-115.235563</v>
      </c>
      <c r="J28" s="1" t="str">
        <f t="shared" si="2"/>
        <v>Heavy Mineral Concentrate (Stream)</v>
      </c>
      <c r="K28" s="1" t="str">
        <f t="shared" si="3"/>
        <v>HMC &lt; 0.25 mm size fraction (ODM)</v>
      </c>
      <c r="L28">
        <v>133</v>
      </c>
      <c r="M28">
        <v>0.6</v>
      </c>
      <c r="N28">
        <v>15</v>
      </c>
      <c r="P28">
        <v>4</v>
      </c>
      <c r="Q28">
        <v>23.7</v>
      </c>
      <c r="R28">
        <v>0.12</v>
      </c>
      <c r="S28">
        <v>0.84</v>
      </c>
      <c r="T28">
        <v>0.35</v>
      </c>
      <c r="U28">
        <v>8.4</v>
      </c>
      <c r="V28">
        <v>28.3</v>
      </c>
      <c r="W28">
        <v>14.87</v>
      </c>
      <c r="X28">
        <v>9.75</v>
      </c>
      <c r="Y28">
        <v>2</v>
      </c>
      <c r="Z28">
        <v>89</v>
      </c>
      <c r="AA28">
        <v>0.03</v>
      </c>
      <c r="AB28">
        <v>78.900000000000006</v>
      </c>
      <c r="AC28">
        <v>0.53</v>
      </c>
      <c r="AD28">
        <v>2128</v>
      </c>
      <c r="AE28">
        <v>2.93</v>
      </c>
      <c r="AF28">
        <v>1.0999999999999999E-2</v>
      </c>
      <c r="AG28">
        <v>12.4</v>
      </c>
      <c r="AH28">
        <v>0.13600000000000001</v>
      </c>
      <c r="AI28">
        <v>18.989999999999998</v>
      </c>
      <c r="AJ28">
        <v>1.9</v>
      </c>
      <c r="AK28">
        <v>0.56000000000000005</v>
      </c>
      <c r="AL28">
        <v>6.5</v>
      </c>
      <c r="AM28">
        <v>0.6</v>
      </c>
      <c r="AN28">
        <v>39.1</v>
      </c>
      <c r="AO28">
        <v>0.04</v>
      </c>
      <c r="AP28">
        <v>51.4</v>
      </c>
      <c r="AQ28">
        <v>1080</v>
      </c>
      <c r="AR28">
        <v>0.2</v>
      </c>
      <c r="AS28">
        <v>2.7</v>
      </c>
      <c r="AT28">
        <v>48</v>
      </c>
      <c r="AU28">
        <v>6.2</v>
      </c>
      <c r="AV28">
        <v>75.8</v>
      </c>
      <c r="AW28">
        <v>8</v>
      </c>
      <c r="AX28">
        <v>210</v>
      </c>
    </row>
    <row r="29" spans="1:50" x14ac:dyDescent="0.3">
      <c r="A29" t="s">
        <v>158</v>
      </c>
      <c r="B29" t="s">
        <v>159</v>
      </c>
      <c r="C29" s="1" t="str">
        <f t="shared" si="0"/>
        <v>21:0039</v>
      </c>
      <c r="D29" s="1" t="str">
        <f t="shared" si="1"/>
        <v>21:0247</v>
      </c>
      <c r="E29" t="s">
        <v>160</v>
      </c>
      <c r="F29" t="s">
        <v>161</v>
      </c>
      <c r="H29">
        <v>57.236205200000001</v>
      </c>
      <c r="I29">
        <v>-115.2184385</v>
      </c>
      <c r="J29" s="1" t="str">
        <f t="shared" si="2"/>
        <v>Heavy Mineral Concentrate (Stream)</v>
      </c>
      <c r="K29" s="1" t="str">
        <f t="shared" si="3"/>
        <v>HMC &lt; 0.25 mm size fraction (ODM)</v>
      </c>
      <c r="L29">
        <v>87</v>
      </c>
      <c r="M29">
        <v>1.21</v>
      </c>
      <c r="N29">
        <v>7.1</v>
      </c>
      <c r="P29">
        <v>1</v>
      </c>
      <c r="Q29">
        <v>22.5</v>
      </c>
      <c r="R29">
        <v>0.12</v>
      </c>
      <c r="S29">
        <v>0.65</v>
      </c>
      <c r="T29">
        <v>0.27</v>
      </c>
      <c r="U29">
        <v>8</v>
      </c>
      <c r="V29">
        <v>41.1</v>
      </c>
      <c r="W29">
        <v>14.48</v>
      </c>
      <c r="X29">
        <v>6.22</v>
      </c>
      <c r="Y29">
        <v>2.6</v>
      </c>
      <c r="Z29">
        <v>63</v>
      </c>
      <c r="AA29">
        <v>0.02</v>
      </c>
      <c r="AB29">
        <v>102.1</v>
      </c>
      <c r="AC29">
        <v>0.44</v>
      </c>
      <c r="AD29">
        <v>1306</v>
      </c>
      <c r="AE29">
        <v>1.28</v>
      </c>
      <c r="AF29">
        <v>1.0999999999999999E-2</v>
      </c>
      <c r="AG29">
        <v>9.4</v>
      </c>
      <c r="AH29">
        <v>0.11600000000000001</v>
      </c>
      <c r="AI29">
        <v>21.2</v>
      </c>
      <c r="AJ29">
        <v>2.11</v>
      </c>
      <c r="AK29">
        <v>0.36</v>
      </c>
      <c r="AL29">
        <v>9.8000000000000007</v>
      </c>
      <c r="AM29">
        <v>0.4</v>
      </c>
      <c r="AN29">
        <v>22.9</v>
      </c>
      <c r="AO29">
        <v>0.01</v>
      </c>
      <c r="AP29">
        <v>65.7</v>
      </c>
      <c r="AQ29">
        <v>1830</v>
      </c>
      <c r="AR29">
        <v>0.16</v>
      </c>
      <c r="AS29">
        <v>3.6</v>
      </c>
      <c r="AT29">
        <v>51</v>
      </c>
      <c r="AU29">
        <v>3.7</v>
      </c>
      <c r="AV29">
        <v>61.6</v>
      </c>
      <c r="AW29">
        <v>6</v>
      </c>
      <c r="AX29">
        <v>240</v>
      </c>
    </row>
    <row r="30" spans="1:50" x14ac:dyDescent="0.3">
      <c r="A30" t="s">
        <v>162</v>
      </c>
      <c r="B30" t="s">
        <v>163</v>
      </c>
      <c r="C30" s="1" t="str">
        <f t="shared" si="0"/>
        <v>21:0039</v>
      </c>
      <c r="D30" s="1" t="str">
        <f t="shared" si="1"/>
        <v>21:0247</v>
      </c>
      <c r="E30" t="s">
        <v>164</v>
      </c>
      <c r="F30" t="s">
        <v>165</v>
      </c>
      <c r="H30">
        <v>57.201448200000002</v>
      </c>
      <c r="I30">
        <v>-115.1335619</v>
      </c>
      <c r="J30" s="1" t="str">
        <f t="shared" si="2"/>
        <v>Heavy Mineral Concentrate (Stream)</v>
      </c>
      <c r="K30" s="1" t="str">
        <f t="shared" si="3"/>
        <v>HMC &lt; 0.25 mm size fraction (ODM)</v>
      </c>
      <c r="L30">
        <v>138</v>
      </c>
      <c r="M30">
        <v>0.31</v>
      </c>
      <c r="N30">
        <v>14.9</v>
      </c>
      <c r="P30">
        <v>2</v>
      </c>
      <c r="Q30">
        <v>15.1</v>
      </c>
      <c r="R30">
        <v>0.49</v>
      </c>
      <c r="S30">
        <v>0.39</v>
      </c>
      <c r="T30">
        <v>0.22</v>
      </c>
      <c r="U30">
        <v>8</v>
      </c>
      <c r="V30">
        <v>15</v>
      </c>
      <c r="W30">
        <v>44.16</v>
      </c>
      <c r="X30">
        <v>6.54</v>
      </c>
      <c r="Y30">
        <v>1.2</v>
      </c>
      <c r="Z30">
        <v>74</v>
      </c>
      <c r="AA30">
        <v>0.01</v>
      </c>
      <c r="AB30">
        <v>45.1</v>
      </c>
      <c r="AC30">
        <v>0.21</v>
      </c>
      <c r="AD30">
        <v>1503</v>
      </c>
      <c r="AE30">
        <v>2.06</v>
      </c>
      <c r="AF30">
        <v>7.0000000000000001E-3</v>
      </c>
      <c r="AG30">
        <v>14.3</v>
      </c>
      <c r="AH30">
        <v>6.5000000000000002E-2</v>
      </c>
      <c r="AI30">
        <v>28.35</v>
      </c>
      <c r="AJ30">
        <v>3.44</v>
      </c>
      <c r="AK30">
        <v>1.31</v>
      </c>
      <c r="AL30">
        <v>3.1</v>
      </c>
      <c r="AM30">
        <v>0.7</v>
      </c>
      <c r="AN30">
        <v>19.100000000000001</v>
      </c>
      <c r="AO30">
        <v>0.02</v>
      </c>
      <c r="AP30">
        <v>32.6</v>
      </c>
      <c r="AQ30">
        <v>810</v>
      </c>
      <c r="AR30">
        <v>0.21</v>
      </c>
      <c r="AS30">
        <v>1.7</v>
      </c>
      <c r="AT30">
        <v>27</v>
      </c>
      <c r="AU30">
        <v>4.3</v>
      </c>
      <c r="AV30">
        <v>70.3</v>
      </c>
      <c r="AW30">
        <v>5</v>
      </c>
      <c r="AX30">
        <v>200</v>
      </c>
    </row>
    <row r="31" spans="1:50" hidden="1" x14ac:dyDescent="0.3">
      <c r="A31" t="s">
        <v>166</v>
      </c>
      <c r="B31" t="s">
        <v>167</v>
      </c>
      <c r="C31" s="1" t="str">
        <f t="shared" si="0"/>
        <v>21:0039</v>
      </c>
      <c r="D31" s="1" t="str">
        <f t="shared" ref="D31:D62" si="4">HYPERLINK("http://geochem.nrcan.gc.ca/cdogs/content/svy/svy210248_e.htm", "21:0248")</f>
        <v>21:0248</v>
      </c>
      <c r="E31" t="s">
        <v>168</v>
      </c>
      <c r="F31" t="s">
        <v>169</v>
      </c>
      <c r="H31">
        <v>56.570568399999999</v>
      </c>
      <c r="I31">
        <v>-115.8741608</v>
      </c>
      <c r="J31" s="1" t="str">
        <f t="shared" si="2"/>
        <v>Heavy Mineral Concentrate (Stream)</v>
      </c>
      <c r="K31" s="1" t="str">
        <f t="shared" si="3"/>
        <v>HMC &lt; 0.25 mm size fraction (ODM)</v>
      </c>
      <c r="L31">
        <v>64</v>
      </c>
      <c r="M31">
        <v>0.71</v>
      </c>
      <c r="N31">
        <v>5.9</v>
      </c>
      <c r="P31">
        <v>2</v>
      </c>
      <c r="Q31">
        <v>63.4</v>
      </c>
      <c r="R31">
        <v>0.09</v>
      </c>
      <c r="S31">
        <v>0.74</v>
      </c>
      <c r="T31">
        <v>0.31</v>
      </c>
      <c r="U31">
        <v>6.5</v>
      </c>
      <c r="V31">
        <v>23.2</v>
      </c>
      <c r="W31">
        <v>8.94</v>
      </c>
      <c r="X31">
        <v>3.77</v>
      </c>
      <c r="Y31">
        <v>2.2000000000000002</v>
      </c>
      <c r="Z31">
        <v>25</v>
      </c>
      <c r="AA31">
        <v>0.03</v>
      </c>
      <c r="AB31">
        <v>116.1</v>
      </c>
      <c r="AC31">
        <v>0.33</v>
      </c>
      <c r="AD31">
        <v>2383</v>
      </c>
      <c r="AE31">
        <v>1.1000000000000001</v>
      </c>
      <c r="AF31">
        <v>2.1000000000000001E-2</v>
      </c>
      <c r="AG31">
        <v>7.3</v>
      </c>
      <c r="AH31">
        <v>0.17899999999999999</v>
      </c>
      <c r="AI31">
        <v>30.48</v>
      </c>
      <c r="AJ31">
        <v>0.55000000000000004</v>
      </c>
      <c r="AK31">
        <v>0.21</v>
      </c>
      <c r="AL31">
        <v>6.7</v>
      </c>
      <c r="AM31">
        <v>0.3</v>
      </c>
      <c r="AN31">
        <v>36</v>
      </c>
      <c r="AO31">
        <v>0.04</v>
      </c>
      <c r="AP31">
        <v>71.3</v>
      </c>
      <c r="AQ31">
        <v>890</v>
      </c>
      <c r="AR31">
        <v>0.08</v>
      </c>
      <c r="AS31">
        <v>3.1</v>
      </c>
      <c r="AT31">
        <v>31</v>
      </c>
      <c r="AU31">
        <v>10.3</v>
      </c>
      <c r="AV31">
        <v>60.1</v>
      </c>
      <c r="AW31">
        <v>6</v>
      </c>
      <c r="AX31">
        <v>400</v>
      </c>
    </row>
    <row r="32" spans="1:50" hidden="1" x14ac:dyDescent="0.3">
      <c r="A32" t="s">
        <v>170</v>
      </c>
      <c r="B32" t="s">
        <v>171</v>
      </c>
      <c r="C32" s="1" t="str">
        <f t="shared" si="0"/>
        <v>21:0039</v>
      </c>
      <c r="D32" s="1" t="str">
        <f t="shared" si="4"/>
        <v>21:0248</v>
      </c>
      <c r="E32" t="s">
        <v>172</v>
      </c>
      <c r="F32" t="s">
        <v>173</v>
      </c>
      <c r="H32">
        <v>56.639890200000004</v>
      </c>
      <c r="I32">
        <v>-115.83577339999999</v>
      </c>
      <c r="J32" s="1" t="str">
        <f t="shared" si="2"/>
        <v>Heavy Mineral Concentrate (Stream)</v>
      </c>
      <c r="K32" s="1" t="str">
        <f t="shared" si="3"/>
        <v>HMC &lt; 0.25 mm size fraction (ODM)</v>
      </c>
      <c r="L32">
        <v>20</v>
      </c>
      <c r="M32">
        <v>1.31</v>
      </c>
      <c r="N32">
        <v>3.5</v>
      </c>
      <c r="P32">
        <v>2</v>
      </c>
      <c r="Q32">
        <v>1587.5</v>
      </c>
      <c r="R32">
        <v>0.13</v>
      </c>
      <c r="S32">
        <v>0.83</v>
      </c>
      <c r="T32">
        <v>0.18</v>
      </c>
      <c r="U32">
        <v>7.3</v>
      </c>
      <c r="V32">
        <v>39.299999999999997</v>
      </c>
      <c r="W32">
        <v>4.8099999999999996</v>
      </c>
      <c r="X32">
        <v>4.99</v>
      </c>
      <c r="Y32">
        <v>3.4</v>
      </c>
      <c r="Z32">
        <v>11</v>
      </c>
      <c r="AA32">
        <v>0.03</v>
      </c>
      <c r="AB32">
        <v>207.3</v>
      </c>
      <c r="AC32">
        <v>0.47</v>
      </c>
      <c r="AD32">
        <v>1156</v>
      </c>
      <c r="AE32">
        <v>0.8</v>
      </c>
      <c r="AF32">
        <v>2.5999999999999999E-2</v>
      </c>
      <c r="AG32">
        <v>8.6</v>
      </c>
      <c r="AH32">
        <v>0.18099999999999999</v>
      </c>
      <c r="AI32">
        <v>30.29</v>
      </c>
      <c r="AJ32">
        <v>0.06</v>
      </c>
      <c r="AK32">
        <v>0.21</v>
      </c>
      <c r="AL32">
        <v>12.7</v>
      </c>
      <c r="AM32">
        <v>0.3</v>
      </c>
      <c r="AN32">
        <v>46</v>
      </c>
      <c r="AO32">
        <v>0.05</v>
      </c>
      <c r="AP32">
        <v>107.7</v>
      </c>
      <c r="AQ32">
        <v>1240</v>
      </c>
      <c r="AR32">
        <v>0.03</v>
      </c>
      <c r="AS32">
        <v>5.0999999999999996</v>
      </c>
      <c r="AT32">
        <v>53</v>
      </c>
      <c r="AU32">
        <v>1.4</v>
      </c>
      <c r="AV32">
        <v>39.9</v>
      </c>
      <c r="AW32">
        <v>4</v>
      </c>
      <c r="AX32">
        <v>410</v>
      </c>
    </row>
    <row r="33" spans="1:50" hidden="1" x14ac:dyDescent="0.3">
      <c r="A33" t="s">
        <v>174</v>
      </c>
      <c r="B33" t="s">
        <v>175</v>
      </c>
      <c r="C33" s="1" t="str">
        <f t="shared" si="0"/>
        <v>21:0039</v>
      </c>
      <c r="D33" s="1" t="str">
        <f t="shared" si="4"/>
        <v>21:0248</v>
      </c>
      <c r="E33" t="s">
        <v>176</v>
      </c>
      <c r="F33" t="s">
        <v>177</v>
      </c>
      <c r="H33">
        <v>56.958734700000001</v>
      </c>
      <c r="I33">
        <v>-115.87413840000001</v>
      </c>
      <c r="J33" s="1" t="str">
        <f t="shared" si="2"/>
        <v>Heavy Mineral Concentrate (Stream)</v>
      </c>
      <c r="K33" s="1" t="str">
        <f t="shared" si="3"/>
        <v>HMC &lt; 0.25 mm size fraction (ODM)</v>
      </c>
      <c r="L33">
        <v>17</v>
      </c>
      <c r="M33">
        <v>1.87</v>
      </c>
      <c r="N33">
        <v>1.6</v>
      </c>
      <c r="P33">
        <v>1</v>
      </c>
      <c r="Q33">
        <v>846</v>
      </c>
      <c r="R33">
        <v>0.1</v>
      </c>
      <c r="S33">
        <v>1.08</v>
      </c>
      <c r="T33">
        <v>0.19</v>
      </c>
      <c r="U33">
        <v>7</v>
      </c>
      <c r="V33">
        <v>43.8</v>
      </c>
      <c r="W33">
        <v>3.12</v>
      </c>
      <c r="X33">
        <v>3.91</v>
      </c>
      <c r="Y33">
        <v>4.0999999999999996</v>
      </c>
      <c r="Z33">
        <v>10</v>
      </c>
      <c r="AA33">
        <v>0.03</v>
      </c>
      <c r="AB33">
        <v>227</v>
      </c>
      <c r="AC33">
        <v>0.62</v>
      </c>
      <c r="AD33">
        <v>1312</v>
      </c>
      <c r="AE33">
        <v>0.99</v>
      </c>
      <c r="AF33">
        <v>2.1000000000000001E-2</v>
      </c>
      <c r="AG33">
        <v>4.0999999999999996</v>
      </c>
      <c r="AH33">
        <v>0.2</v>
      </c>
      <c r="AI33">
        <v>31.78</v>
      </c>
      <c r="AJ33">
        <v>0.01</v>
      </c>
      <c r="AK33">
        <v>0.1</v>
      </c>
      <c r="AL33">
        <v>17.100000000000001</v>
      </c>
      <c r="AM33">
        <v>0.2</v>
      </c>
      <c r="AN33">
        <v>40</v>
      </c>
      <c r="AO33">
        <v>0.04</v>
      </c>
      <c r="AP33">
        <v>122.8</v>
      </c>
      <c r="AQ33">
        <v>1630</v>
      </c>
      <c r="AR33">
        <v>0.01</v>
      </c>
      <c r="AS33">
        <v>5.4</v>
      </c>
      <c r="AT33">
        <v>44</v>
      </c>
      <c r="AU33">
        <v>1.3</v>
      </c>
      <c r="AV33">
        <v>37</v>
      </c>
      <c r="AW33">
        <v>6</v>
      </c>
      <c r="AX33">
        <v>430</v>
      </c>
    </row>
    <row r="34" spans="1:50" hidden="1" x14ac:dyDescent="0.3">
      <c r="A34" t="s">
        <v>178</v>
      </c>
      <c r="B34" t="s">
        <v>179</v>
      </c>
      <c r="C34" s="1" t="str">
        <f t="shared" ref="C34:C65" si="5">HYPERLINK("http://geochem.nrcan.gc.ca/cdogs/content/bdl/bdl210039_e.htm", "21:0039")</f>
        <v>21:0039</v>
      </c>
      <c r="D34" s="1" t="str">
        <f t="shared" si="4"/>
        <v>21:0248</v>
      </c>
      <c r="E34" t="s">
        <v>180</v>
      </c>
      <c r="F34" t="s">
        <v>181</v>
      </c>
      <c r="H34">
        <v>56.848648699999998</v>
      </c>
      <c r="I34">
        <v>-115.86493590000001</v>
      </c>
      <c r="J34" s="1" t="str">
        <f t="shared" ref="J34:J65" si="6">HYPERLINK("http://geochem.nrcan.gc.ca/cdogs/content/kwd/kwd020039_e.htm", "Heavy Mineral Concentrate (Stream)")</f>
        <v>Heavy Mineral Concentrate (Stream)</v>
      </c>
      <c r="K34" s="1" t="str">
        <f t="shared" ref="K34:K65" si="7">HYPERLINK("http://geochem.nrcan.gc.ca/cdogs/content/kwd/kwd080057_e.htm", "HMC &lt; 0.25 mm size fraction (ODM)")</f>
        <v>HMC &lt; 0.25 mm size fraction (ODM)</v>
      </c>
      <c r="L34">
        <v>20</v>
      </c>
      <c r="M34">
        <v>1.32</v>
      </c>
      <c r="N34">
        <v>9.4</v>
      </c>
      <c r="P34">
        <v>2</v>
      </c>
      <c r="Q34">
        <v>1616.5</v>
      </c>
      <c r="R34">
        <v>0.56999999999999995</v>
      </c>
      <c r="S34">
        <v>0.98</v>
      </c>
      <c r="T34">
        <v>0.26</v>
      </c>
      <c r="U34">
        <v>11.5</v>
      </c>
      <c r="V34">
        <v>43.5</v>
      </c>
      <c r="W34">
        <v>11.89</v>
      </c>
      <c r="X34">
        <v>7.68</v>
      </c>
      <c r="Y34">
        <v>3.9</v>
      </c>
      <c r="Z34">
        <v>12</v>
      </c>
      <c r="AA34">
        <v>0.05</v>
      </c>
      <c r="AB34">
        <v>180.8</v>
      </c>
      <c r="AC34">
        <v>0.51</v>
      </c>
      <c r="AD34">
        <v>1613</v>
      </c>
      <c r="AE34">
        <v>2.52</v>
      </c>
      <c r="AF34">
        <v>2.9000000000000001E-2</v>
      </c>
      <c r="AG34">
        <v>14.3</v>
      </c>
      <c r="AH34">
        <v>0.217</v>
      </c>
      <c r="AI34">
        <v>28.61</v>
      </c>
      <c r="AJ34">
        <v>0.05</v>
      </c>
      <c r="AK34">
        <v>0.39</v>
      </c>
      <c r="AL34">
        <v>12.3</v>
      </c>
      <c r="AM34">
        <v>0.4</v>
      </c>
      <c r="AN34">
        <v>41.5</v>
      </c>
      <c r="AO34">
        <v>0.04</v>
      </c>
      <c r="AP34">
        <v>96.2</v>
      </c>
      <c r="AQ34">
        <v>1270</v>
      </c>
      <c r="AR34">
        <v>0.03</v>
      </c>
      <c r="AS34">
        <v>4.4000000000000004</v>
      </c>
      <c r="AT34">
        <v>67</v>
      </c>
      <c r="AU34">
        <v>2.9</v>
      </c>
      <c r="AV34">
        <v>57.1</v>
      </c>
      <c r="AW34">
        <v>5</v>
      </c>
      <c r="AX34">
        <v>470</v>
      </c>
    </row>
    <row r="35" spans="1:50" hidden="1" x14ac:dyDescent="0.3">
      <c r="A35" t="s">
        <v>182</v>
      </c>
      <c r="B35" t="s">
        <v>183</v>
      </c>
      <c r="C35" s="1" t="str">
        <f t="shared" si="5"/>
        <v>21:0039</v>
      </c>
      <c r="D35" s="1" t="str">
        <f t="shared" si="4"/>
        <v>21:0248</v>
      </c>
      <c r="E35" t="s">
        <v>184</v>
      </c>
      <c r="F35" t="s">
        <v>185</v>
      </c>
      <c r="H35">
        <v>56.904477399999998</v>
      </c>
      <c r="I35">
        <v>-115.69688960000001</v>
      </c>
      <c r="J35" s="1" t="str">
        <f t="shared" si="6"/>
        <v>Heavy Mineral Concentrate (Stream)</v>
      </c>
      <c r="K35" s="1" t="str">
        <f t="shared" si="7"/>
        <v>HMC &lt; 0.25 mm size fraction (ODM)</v>
      </c>
      <c r="L35">
        <v>18</v>
      </c>
      <c r="M35">
        <v>1.51</v>
      </c>
      <c r="N35">
        <v>4</v>
      </c>
      <c r="P35">
        <v>2</v>
      </c>
      <c r="Q35">
        <v>1971.5</v>
      </c>
      <c r="R35">
        <v>0.24</v>
      </c>
      <c r="S35">
        <v>0.88</v>
      </c>
      <c r="T35">
        <v>0.18</v>
      </c>
      <c r="U35">
        <v>8.5</v>
      </c>
      <c r="V35">
        <v>52.4</v>
      </c>
      <c r="W35">
        <v>7.39</v>
      </c>
      <c r="X35">
        <v>5.92</v>
      </c>
      <c r="Y35">
        <v>4.5999999999999996</v>
      </c>
      <c r="Z35">
        <v>10</v>
      </c>
      <c r="AA35">
        <v>0.04</v>
      </c>
      <c r="AB35">
        <v>230.9</v>
      </c>
      <c r="AC35">
        <v>0.53</v>
      </c>
      <c r="AD35">
        <v>1240</v>
      </c>
      <c r="AE35">
        <v>0.95</v>
      </c>
      <c r="AF35">
        <v>1.9E-2</v>
      </c>
      <c r="AG35">
        <v>8.4</v>
      </c>
      <c r="AH35">
        <v>0.16</v>
      </c>
      <c r="AI35">
        <v>32.119999999999997</v>
      </c>
      <c r="AJ35">
        <v>0.03</v>
      </c>
      <c r="AK35">
        <v>0.23</v>
      </c>
      <c r="AL35">
        <v>13.8</v>
      </c>
      <c r="AM35">
        <v>0.3</v>
      </c>
      <c r="AN35">
        <v>41.9</v>
      </c>
      <c r="AO35">
        <v>0.05</v>
      </c>
      <c r="AP35">
        <v>134.4</v>
      </c>
      <c r="AQ35">
        <v>1530</v>
      </c>
      <c r="AR35">
        <v>0.02</v>
      </c>
      <c r="AS35">
        <v>6.2</v>
      </c>
      <c r="AT35">
        <v>81</v>
      </c>
      <c r="AU35">
        <v>2.8</v>
      </c>
      <c r="AV35">
        <v>41.2</v>
      </c>
      <c r="AW35">
        <v>6</v>
      </c>
      <c r="AX35">
        <v>320</v>
      </c>
    </row>
    <row r="36" spans="1:50" hidden="1" x14ac:dyDescent="0.3">
      <c r="A36" t="s">
        <v>186</v>
      </c>
      <c r="B36" t="s">
        <v>187</v>
      </c>
      <c r="C36" s="1" t="str">
        <f t="shared" si="5"/>
        <v>21:0039</v>
      </c>
      <c r="D36" s="1" t="str">
        <f t="shared" si="4"/>
        <v>21:0248</v>
      </c>
      <c r="E36" t="s">
        <v>188</v>
      </c>
      <c r="F36" t="s">
        <v>189</v>
      </c>
      <c r="H36">
        <v>56.758277800000002</v>
      </c>
      <c r="I36">
        <v>-115.7282783</v>
      </c>
      <c r="J36" s="1" t="str">
        <f t="shared" si="6"/>
        <v>Heavy Mineral Concentrate (Stream)</v>
      </c>
      <c r="K36" s="1" t="str">
        <f t="shared" si="7"/>
        <v>HMC &lt; 0.25 mm size fraction (ODM)</v>
      </c>
      <c r="L36">
        <v>32</v>
      </c>
      <c r="M36">
        <v>1.45</v>
      </c>
      <c r="N36">
        <v>4.3</v>
      </c>
      <c r="P36">
        <v>2</v>
      </c>
      <c r="Q36">
        <v>1685.1</v>
      </c>
      <c r="R36">
        <v>0.14000000000000001</v>
      </c>
      <c r="S36">
        <v>1.05</v>
      </c>
      <c r="T36">
        <v>0.18</v>
      </c>
      <c r="U36">
        <v>7.7</v>
      </c>
      <c r="V36">
        <v>39.5</v>
      </c>
      <c r="W36">
        <v>7.5</v>
      </c>
      <c r="X36">
        <v>4.76</v>
      </c>
      <c r="Y36">
        <v>3.7</v>
      </c>
      <c r="Z36">
        <v>12</v>
      </c>
      <c r="AA36">
        <v>0.04</v>
      </c>
      <c r="AB36">
        <v>144.30000000000001</v>
      </c>
      <c r="AC36">
        <v>0.5</v>
      </c>
      <c r="AD36">
        <v>1099</v>
      </c>
      <c r="AE36">
        <v>0.8</v>
      </c>
      <c r="AF36">
        <v>2.5000000000000001E-2</v>
      </c>
      <c r="AG36">
        <v>8.1</v>
      </c>
      <c r="AH36">
        <v>0.19900000000000001</v>
      </c>
      <c r="AI36">
        <v>20.91</v>
      </c>
      <c r="AJ36">
        <v>0.04</v>
      </c>
      <c r="AK36">
        <v>0.21</v>
      </c>
      <c r="AL36">
        <v>12.5</v>
      </c>
      <c r="AM36">
        <v>0.2</v>
      </c>
      <c r="AN36">
        <v>57.7</v>
      </c>
      <c r="AO36">
        <v>0.02</v>
      </c>
      <c r="AP36">
        <v>66.8</v>
      </c>
      <c r="AQ36">
        <v>1330</v>
      </c>
      <c r="AR36">
        <v>0.02</v>
      </c>
      <c r="AS36">
        <v>3.6</v>
      </c>
      <c r="AT36">
        <v>54</v>
      </c>
      <c r="AU36">
        <v>0.5</v>
      </c>
      <c r="AV36">
        <v>42.7</v>
      </c>
      <c r="AW36">
        <v>6</v>
      </c>
      <c r="AX36">
        <v>440</v>
      </c>
    </row>
    <row r="37" spans="1:50" hidden="1" x14ac:dyDescent="0.3">
      <c r="A37" t="s">
        <v>190</v>
      </c>
      <c r="B37" t="s">
        <v>191</v>
      </c>
      <c r="C37" s="1" t="str">
        <f t="shared" si="5"/>
        <v>21:0039</v>
      </c>
      <c r="D37" s="1" t="str">
        <f t="shared" si="4"/>
        <v>21:0248</v>
      </c>
      <c r="E37" t="s">
        <v>192</v>
      </c>
      <c r="F37" t="s">
        <v>193</v>
      </c>
      <c r="H37">
        <v>56.773884899999999</v>
      </c>
      <c r="I37">
        <v>-115.2877675</v>
      </c>
      <c r="J37" s="1" t="str">
        <f t="shared" si="6"/>
        <v>Heavy Mineral Concentrate (Stream)</v>
      </c>
      <c r="K37" s="1" t="str">
        <f t="shared" si="7"/>
        <v>HMC &lt; 0.25 mm size fraction (ODM)</v>
      </c>
      <c r="L37">
        <v>17</v>
      </c>
      <c r="M37">
        <v>0.88</v>
      </c>
      <c r="N37">
        <v>1.1000000000000001</v>
      </c>
      <c r="P37">
        <v>2</v>
      </c>
      <c r="Q37">
        <v>1185.5999999999999</v>
      </c>
      <c r="R37">
        <v>0.15</v>
      </c>
      <c r="S37">
        <v>0.88</v>
      </c>
      <c r="T37">
        <v>0.1</v>
      </c>
      <c r="U37">
        <v>3.9</v>
      </c>
      <c r="V37">
        <v>23.4</v>
      </c>
      <c r="W37">
        <v>3.9</v>
      </c>
      <c r="X37">
        <v>2.0099999999999998</v>
      </c>
      <c r="Y37">
        <v>2.6</v>
      </c>
      <c r="Z37">
        <v>11</v>
      </c>
      <c r="AA37">
        <v>0.03</v>
      </c>
      <c r="AB37">
        <v>168.8</v>
      </c>
      <c r="AC37">
        <v>0.28000000000000003</v>
      </c>
      <c r="AD37">
        <v>641</v>
      </c>
      <c r="AE37">
        <v>0.34</v>
      </c>
      <c r="AF37">
        <v>1.9E-2</v>
      </c>
      <c r="AG37">
        <v>3.4</v>
      </c>
      <c r="AH37">
        <v>0.214</v>
      </c>
      <c r="AI37">
        <v>39.75</v>
      </c>
      <c r="AJ37">
        <v>0.06</v>
      </c>
      <c r="AK37">
        <v>0.17</v>
      </c>
      <c r="AL37">
        <v>8.1</v>
      </c>
      <c r="AM37">
        <v>0.2</v>
      </c>
      <c r="AN37">
        <v>47.1</v>
      </c>
      <c r="AO37">
        <v>0.02</v>
      </c>
      <c r="AP37">
        <v>83.3</v>
      </c>
      <c r="AQ37">
        <v>1130</v>
      </c>
      <c r="AR37">
        <v>0.02</v>
      </c>
      <c r="AS37">
        <v>4.5999999999999996</v>
      </c>
      <c r="AT37">
        <v>32</v>
      </c>
      <c r="AU37">
        <v>0.5</v>
      </c>
      <c r="AV37">
        <v>20.9</v>
      </c>
      <c r="AW37">
        <v>6</v>
      </c>
      <c r="AX37">
        <v>420</v>
      </c>
    </row>
    <row r="38" spans="1:50" hidden="1" x14ac:dyDescent="0.3">
      <c r="A38" t="s">
        <v>194</v>
      </c>
      <c r="B38" t="s">
        <v>195</v>
      </c>
      <c r="C38" s="1" t="str">
        <f t="shared" si="5"/>
        <v>21:0039</v>
      </c>
      <c r="D38" s="1" t="str">
        <f t="shared" si="4"/>
        <v>21:0248</v>
      </c>
      <c r="E38" t="s">
        <v>196</v>
      </c>
      <c r="F38" t="s">
        <v>197</v>
      </c>
      <c r="H38">
        <v>56.932769399999998</v>
      </c>
      <c r="I38">
        <v>-115.5040133</v>
      </c>
      <c r="J38" s="1" t="str">
        <f t="shared" si="6"/>
        <v>Heavy Mineral Concentrate (Stream)</v>
      </c>
      <c r="K38" s="1" t="str">
        <f t="shared" si="7"/>
        <v>HMC &lt; 0.25 mm size fraction (ODM)</v>
      </c>
      <c r="L38">
        <v>105</v>
      </c>
      <c r="M38">
        <v>0.88</v>
      </c>
      <c r="N38">
        <v>6.6</v>
      </c>
      <c r="P38">
        <v>3</v>
      </c>
      <c r="Q38">
        <v>37</v>
      </c>
      <c r="R38">
        <v>0.41</v>
      </c>
      <c r="S38">
        <v>1.1200000000000001</v>
      </c>
      <c r="T38">
        <v>0.52</v>
      </c>
      <c r="U38">
        <v>7.4</v>
      </c>
      <c r="V38">
        <v>31</v>
      </c>
      <c r="W38">
        <v>11.91</v>
      </c>
      <c r="X38">
        <v>8.1300000000000008</v>
      </c>
      <c r="Y38">
        <v>3</v>
      </c>
      <c r="Z38">
        <v>61</v>
      </c>
      <c r="AA38">
        <v>0.04</v>
      </c>
      <c r="AB38">
        <v>111.4</v>
      </c>
      <c r="AC38">
        <v>0.56000000000000005</v>
      </c>
      <c r="AD38">
        <v>3020</v>
      </c>
      <c r="AE38">
        <v>1.82</v>
      </c>
      <c r="AF38">
        <v>2.5999999999999999E-2</v>
      </c>
      <c r="AG38">
        <v>9</v>
      </c>
      <c r="AH38">
        <v>0.215</v>
      </c>
      <c r="AI38">
        <v>20.79</v>
      </c>
      <c r="AJ38">
        <v>0.95</v>
      </c>
      <c r="AK38">
        <v>0.37</v>
      </c>
      <c r="AL38">
        <v>8.6999999999999993</v>
      </c>
      <c r="AM38">
        <v>0.4</v>
      </c>
      <c r="AN38">
        <v>48.3</v>
      </c>
      <c r="AO38">
        <v>0.02</v>
      </c>
      <c r="AP38">
        <v>57.6</v>
      </c>
      <c r="AQ38">
        <v>1230</v>
      </c>
      <c r="AR38">
        <v>0.13</v>
      </c>
      <c r="AS38">
        <v>3.1</v>
      </c>
      <c r="AT38">
        <v>47</v>
      </c>
      <c r="AU38">
        <v>2.4</v>
      </c>
      <c r="AV38">
        <v>90.2</v>
      </c>
      <c r="AW38">
        <v>4</v>
      </c>
      <c r="AX38">
        <v>410</v>
      </c>
    </row>
    <row r="39" spans="1:50" hidden="1" x14ac:dyDescent="0.3">
      <c r="A39" t="s">
        <v>198</v>
      </c>
      <c r="B39" t="s">
        <v>199</v>
      </c>
      <c r="C39" s="1" t="str">
        <f t="shared" si="5"/>
        <v>21:0039</v>
      </c>
      <c r="D39" s="1" t="str">
        <f t="shared" si="4"/>
        <v>21:0248</v>
      </c>
      <c r="E39" t="s">
        <v>200</v>
      </c>
      <c r="F39" t="s">
        <v>201</v>
      </c>
      <c r="H39">
        <v>56.625323199999997</v>
      </c>
      <c r="I39">
        <v>-115.3054252</v>
      </c>
      <c r="J39" s="1" t="str">
        <f t="shared" si="6"/>
        <v>Heavy Mineral Concentrate (Stream)</v>
      </c>
      <c r="K39" s="1" t="str">
        <f t="shared" si="7"/>
        <v>HMC &lt; 0.25 mm size fraction (ODM)</v>
      </c>
      <c r="L39">
        <v>76</v>
      </c>
      <c r="M39">
        <v>1.34</v>
      </c>
      <c r="N39">
        <v>8.6</v>
      </c>
      <c r="P39">
        <v>1</v>
      </c>
      <c r="Q39">
        <v>19.3</v>
      </c>
      <c r="R39">
        <v>0.09</v>
      </c>
      <c r="S39">
        <v>0.88</v>
      </c>
      <c r="T39">
        <v>0.39</v>
      </c>
      <c r="U39">
        <v>11.8</v>
      </c>
      <c r="V39">
        <v>33.9</v>
      </c>
      <c r="W39">
        <v>18.55</v>
      </c>
      <c r="X39">
        <v>4.92</v>
      </c>
      <c r="Y39">
        <v>3</v>
      </c>
      <c r="Z39">
        <v>39</v>
      </c>
      <c r="AA39">
        <v>0.04</v>
      </c>
      <c r="AB39">
        <v>121</v>
      </c>
      <c r="AC39">
        <v>0.52</v>
      </c>
      <c r="AD39">
        <v>1572</v>
      </c>
      <c r="AE39">
        <v>2.48</v>
      </c>
      <c r="AF39">
        <v>0.02</v>
      </c>
      <c r="AG39">
        <v>11.1</v>
      </c>
      <c r="AH39">
        <v>0.156</v>
      </c>
      <c r="AI39">
        <v>21.85</v>
      </c>
      <c r="AJ39">
        <v>1.45</v>
      </c>
      <c r="AK39">
        <v>0.33</v>
      </c>
      <c r="AL39">
        <v>12.5</v>
      </c>
      <c r="AM39">
        <v>0.4</v>
      </c>
      <c r="AN39">
        <v>35.299999999999997</v>
      </c>
      <c r="AO39">
        <v>0.03</v>
      </c>
      <c r="AP39">
        <v>81.7</v>
      </c>
      <c r="AQ39">
        <v>1620</v>
      </c>
      <c r="AR39">
        <v>0.14000000000000001</v>
      </c>
      <c r="AS39">
        <v>4.0999999999999996</v>
      </c>
      <c r="AT39">
        <v>39</v>
      </c>
      <c r="AU39">
        <v>3.2</v>
      </c>
      <c r="AV39">
        <v>82.4</v>
      </c>
      <c r="AW39">
        <v>5</v>
      </c>
      <c r="AX39">
        <v>440</v>
      </c>
    </row>
    <row r="40" spans="1:50" hidden="1" x14ac:dyDescent="0.3">
      <c r="A40" t="s">
        <v>202</v>
      </c>
      <c r="B40" t="s">
        <v>203</v>
      </c>
      <c r="C40" s="1" t="str">
        <f t="shared" si="5"/>
        <v>21:0039</v>
      </c>
      <c r="D40" s="1" t="str">
        <f t="shared" si="4"/>
        <v>21:0248</v>
      </c>
      <c r="E40" t="s">
        <v>204</v>
      </c>
      <c r="F40" t="s">
        <v>205</v>
      </c>
      <c r="H40">
        <v>56.833762100000001</v>
      </c>
      <c r="I40">
        <v>-115.2306329</v>
      </c>
      <c r="J40" s="1" t="str">
        <f t="shared" si="6"/>
        <v>Heavy Mineral Concentrate (Stream)</v>
      </c>
      <c r="K40" s="1" t="str">
        <f t="shared" si="7"/>
        <v>HMC &lt; 0.25 mm size fraction (ODM)</v>
      </c>
      <c r="L40">
        <v>102</v>
      </c>
      <c r="M40">
        <v>1.22</v>
      </c>
      <c r="N40">
        <v>6.5</v>
      </c>
      <c r="P40">
        <v>2</v>
      </c>
      <c r="Q40">
        <v>19.7</v>
      </c>
      <c r="R40">
        <v>0.13</v>
      </c>
      <c r="S40">
        <v>0.87</v>
      </c>
      <c r="T40">
        <v>0.2</v>
      </c>
      <c r="U40">
        <v>8.4</v>
      </c>
      <c r="V40">
        <v>39.799999999999997</v>
      </c>
      <c r="W40">
        <v>12.45</v>
      </c>
      <c r="X40">
        <v>6.33</v>
      </c>
      <c r="Y40">
        <v>3.3</v>
      </c>
      <c r="Z40">
        <v>55</v>
      </c>
      <c r="AA40">
        <v>0.03</v>
      </c>
      <c r="AB40">
        <v>126.4</v>
      </c>
      <c r="AC40">
        <v>0.47</v>
      </c>
      <c r="AD40">
        <v>1524</v>
      </c>
      <c r="AE40">
        <v>1.55</v>
      </c>
      <c r="AF40">
        <v>1.6E-2</v>
      </c>
      <c r="AG40">
        <v>8.6</v>
      </c>
      <c r="AH40">
        <v>0.17499999999999999</v>
      </c>
      <c r="AI40">
        <v>24.37</v>
      </c>
      <c r="AJ40">
        <v>1.5</v>
      </c>
      <c r="AK40">
        <v>0.48</v>
      </c>
      <c r="AL40">
        <v>11.2</v>
      </c>
      <c r="AM40">
        <v>0.5</v>
      </c>
      <c r="AN40">
        <v>36.700000000000003</v>
      </c>
      <c r="AO40">
        <v>0.04</v>
      </c>
      <c r="AP40">
        <v>69.900000000000006</v>
      </c>
      <c r="AQ40">
        <v>1660</v>
      </c>
      <c r="AR40">
        <v>0.11</v>
      </c>
      <c r="AS40">
        <v>3.7</v>
      </c>
      <c r="AT40">
        <v>58</v>
      </c>
      <c r="AU40">
        <v>2.2999999999999998</v>
      </c>
      <c r="AV40">
        <v>51.2</v>
      </c>
      <c r="AW40">
        <v>11</v>
      </c>
      <c r="AX40">
        <v>360</v>
      </c>
    </row>
    <row r="41" spans="1:50" hidden="1" x14ac:dyDescent="0.3">
      <c r="A41" t="s">
        <v>206</v>
      </c>
      <c r="B41" t="s">
        <v>207</v>
      </c>
      <c r="C41" s="1" t="str">
        <f t="shared" si="5"/>
        <v>21:0039</v>
      </c>
      <c r="D41" s="1" t="str">
        <f t="shared" si="4"/>
        <v>21:0248</v>
      </c>
      <c r="E41" t="s">
        <v>208</v>
      </c>
      <c r="F41" t="s">
        <v>209</v>
      </c>
      <c r="H41">
        <v>56.991059200000002</v>
      </c>
      <c r="I41">
        <v>-115.1364518</v>
      </c>
      <c r="J41" s="1" t="str">
        <f t="shared" si="6"/>
        <v>Heavy Mineral Concentrate (Stream)</v>
      </c>
      <c r="K41" s="1" t="str">
        <f t="shared" si="7"/>
        <v>HMC &lt; 0.25 mm size fraction (ODM)</v>
      </c>
      <c r="L41">
        <v>419</v>
      </c>
      <c r="M41">
        <v>0.61</v>
      </c>
      <c r="N41">
        <v>40.5</v>
      </c>
      <c r="P41">
        <v>2</v>
      </c>
      <c r="Q41">
        <v>3.9</v>
      </c>
      <c r="R41">
        <v>0.24</v>
      </c>
      <c r="S41">
        <v>1.21</v>
      </c>
      <c r="T41">
        <v>0.8</v>
      </c>
      <c r="U41">
        <v>21.8</v>
      </c>
      <c r="V41">
        <v>24.5</v>
      </c>
      <c r="W41">
        <v>69.09</v>
      </c>
      <c r="X41">
        <v>11.41</v>
      </c>
      <c r="Y41">
        <v>2.1</v>
      </c>
      <c r="Z41">
        <v>312</v>
      </c>
      <c r="AA41">
        <v>0.02</v>
      </c>
      <c r="AB41">
        <v>54.8</v>
      </c>
      <c r="AC41">
        <v>0.54</v>
      </c>
      <c r="AD41">
        <v>2446</v>
      </c>
      <c r="AE41">
        <v>5.08</v>
      </c>
      <c r="AF41">
        <v>1.7999999999999999E-2</v>
      </c>
      <c r="AG41">
        <v>36.9</v>
      </c>
      <c r="AH41">
        <v>0.156</v>
      </c>
      <c r="AI41">
        <v>40.68</v>
      </c>
      <c r="AJ41">
        <v>7.72</v>
      </c>
      <c r="AK41">
        <v>1.62</v>
      </c>
      <c r="AL41">
        <v>7.3</v>
      </c>
      <c r="AM41">
        <v>2.2999999999999998</v>
      </c>
      <c r="AN41">
        <v>30.5</v>
      </c>
      <c r="AO41">
        <v>7.0000000000000007E-2</v>
      </c>
      <c r="AP41">
        <v>30.9</v>
      </c>
      <c r="AQ41">
        <v>1270</v>
      </c>
      <c r="AR41">
        <v>1.1100000000000001</v>
      </c>
      <c r="AS41">
        <v>2.6</v>
      </c>
      <c r="AT41">
        <v>42</v>
      </c>
      <c r="AU41">
        <v>1.2</v>
      </c>
      <c r="AV41">
        <v>148.80000000000001</v>
      </c>
      <c r="AW41">
        <v>4</v>
      </c>
      <c r="AX41">
        <v>370</v>
      </c>
    </row>
    <row r="42" spans="1:50" hidden="1" x14ac:dyDescent="0.3">
      <c r="A42" t="s">
        <v>210</v>
      </c>
      <c r="B42" t="s">
        <v>211</v>
      </c>
      <c r="C42" s="1" t="str">
        <f t="shared" si="5"/>
        <v>21:0039</v>
      </c>
      <c r="D42" s="1" t="str">
        <f t="shared" si="4"/>
        <v>21:0248</v>
      </c>
      <c r="E42" t="s">
        <v>212</v>
      </c>
      <c r="F42" t="s">
        <v>213</v>
      </c>
      <c r="H42">
        <v>56.969671599999998</v>
      </c>
      <c r="I42">
        <v>-115.17341930000001</v>
      </c>
      <c r="J42" s="1" t="str">
        <f t="shared" si="6"/>
        <v>Heavy Mineral Concentrate (Stream)</v>
      </c>
      <c r="K42" s="1" t="str">
        <f t="shared" si="7"/>
        <v>HMC &lt; 0.25 mm size fraction (ODM)</v>
      </c>
      <c r="L42">
        <v>1694</v>
      </c>
      <c r="M42">
        <v>1.03</v>
      </c>
      <c r="N42">
        <v>24.4</v>
      </c>
      <c r="P42">
        <v>1</v>
      </c>
      <c r="Q42">
        <v>8.9</v>
      </c>
      <c r="R42">
        <v>0.19</v>
      </c>
      <c r="S42">
        <v>0.91</v>
      </c>
      <c r="T42">
        <v>0.77</v>
      </c>
      <c r="U42">
        <v>14.3</v>
      </c>
      <c r="V42">
        <v>37</v>
      </c>
      <c r="W42">
        <v>35.53</v>
      </c>
      <c r="X42">
        <v>7.71</v>
      </c>
      <c r="Y42">
        <v>2.8</v>
      </c>
      <c r="Z42">
        <v>191</v>
      </c>
      <c r="AA42">
        <v>0.02</v>
      </c>
      <c r="AB42">
        <v>106.8</v>
      </c>
      <c r="AC42">
        <v>0.46</v>
      </c>
      <c r="AD42">
        <v>1901</v>
      </c>
      <c r="AE42">
        <v>4.97</v>
      </c>
      <c r="AF42">
        <v>1.7999999999999999E-2</v>
      </c>
      <c r="AG42">
        <v>21.3</v>
      </c>
      <c r="AH42">
        <v>0.151</v>
      </c>
      <c r="AI42">
        <v>33.270000000000003</v>
      </c>
      <c r="AJ42">
        <v>3.21</v>
      </c>
      <c r="AK42">
        <v>1.31</v>
      </c>
      <c r="AL42">
        <v>9.6999999999999993</v>
      </c>
      <c r="AM42">
        <v>1.2</v>
      </c>
      <c r="AN42">
        <v>34.299999999999997</v>
      </c>
      <c r="AO42">
        <v>0.04</v>
      </c>
      <c r="AP42">
        <v>65.900000000000006</v>
      </c>
      <c r="AQ42">
        <v>1680</v>
      </c>
      <c r="AR42">
        <v>0.57999999999999996</v>
      </c>
      <c r="AS42">
        <v>5.2</v>
      </c>
      <c r="AT42">
        <v>55</v>
      </c>
      <c r="AU42">
        <v>3.5</v>
      </c>
      <c r="AV42">
        <v>121.4</v>
      </c>
      <c r="AW42">
        <v>5</v>
      </c>
      <c r="AX42">
        <v>290</v>
      </c>
    </row>
    <row r="43" spans="1:50" hidden="1" x14ac:dyDescent="0.3">
      <c r="A43" t="s">
        <v>214</v>
      </c>
      <c r="B43" t="s">
        <v>215</v>
      </c>
      <c r="C43" s="1" t="str">
        <f t="shared" si="5"/>
        <v>21:0039</v>
      </c>
      <c r="D43" s="1" t="str">
        <f t="shared" si="4"/>
        <v>21:0248</v>
      </c>
      <c r="E43" t="s">
        <v>216</v>
      </c>
      <c r="F43" t="s">
        <v>217</v>
      </c>
      <c r="H43">
        <v>56.964883</v>
      </c>
      <c r="I43">
        <v>-115.0571834</v>
      </c>
      <c r="J43" s="1" t="str">
        <f t="shared" si="6"/>
        <v>Heavy Mineral Concentrate (Stream)</v>
      </c>
      <c r="K43" s="1" t="str">
        <f t="shared" si="7"/>
        <v>HMC &lt; 0.25 mm size fraction (ODM)</v>
      </c>
      <c r="L43">
        <v>34</v>
      </c>
      <c r="M43">
        <v>1.3</v>
      </c>
      <c r="N43">
        <v>4.7</v>
      </c>
      <c r="P43">
        <v>1</v>
      </c>
      <c r="Q43">
        <v>95.5</v>
      </c>
      <c r="R43">
        <v>0.12</v>
      </c>
      <c r="S43">
        <v>0.73</v>
      </c>
      <c r="T43">
        <v>0.33</v>
      </c>
      <c r="U43">
        <v>8.1999999999999993</v>
      </c>
      <c r="V43">
        <v>46</v>
      </c>
      <c r="W43">
        <v>11</v>
      </c>
      <c r="X43">
        <v>5.28</v>
      </c>
      <c r="Y43">
        <v>3.6</v>
      </c>
      <c r="Z43">
        <v>23</v>
      </c>
      <c r="AA43">
        <v>0.02</v>
      </c>
      <c r="AB43">
        <v>173.3</v>
      </c>
      <c r="AC43">
        <v>0.49</v>
      </c>
      <c r="AD43">
        <v>1525</v>
      </c>
      <c r="AE43">
        <v>1.1599999999999999</v>
      </c>
      <c r="AF43">
        <v>0.02</v>
      </c>
      <c r="AG43">
        <v>6.7</v>
      </c>
      <c r="AH43">
        <v>0.11899999999999999</v>
      </c>
      <c r="AI43">
        <v>25.6</v>
      </c>
      <c r="AJ43">
        <v>0.35</v>
      </c>
      <c r="AK43">
        <v>0.25</v>
      </c>
      <c r="AL43">
        <v>11.6</v>
      </c>
      <c r="AM43">
        <v>0.2</v>
      </c>
      <c r="AN43">
        <v>33.299999999999997</v>
      </c>
      <c r="AO43">
        <v>0.04</v>
      </c>
      <c r="AP43">
        <v>99.2</v>
      </c>
      <c r="AQ43">
        <v>1690</v>
      </c>
      <c r="AR43">
        <v>7.0000000000000007E-2</v>
      </c>
      <c r="AS43">
        <v>5</v>
      </c>
      <c r="AT43">
        <v>64</v>
      </c>
      <c r="AU43">
        <v>1.8</v>
      </c>
      <c r="AV43">
        <v>64.2</v>
      </c>
      <c r="AW43">
        <v>6</v>
      </c>
      <c r="AX43">
        <v>270</v>
      </c>
    </row>
    <row r="44" spans="1:50" hidden="1" x14ac:dyDescent="0.3">
      <c r="A44" t="s">
        <v>218</v>
      </c>
      <c r="B44" t="s">
        <v>219</v>
      </c>
      <c r="C44" s="1" t="str">
        <f t="shared" si="5"/>
        <v>21:0039</v>
      </c>
      <c r="D44" s="1" t="str">
        <f t="shared" si="4"/>
        <v>21:0248</v>
      </c>
      <c r="E44" t="s">
        <v>220</v>
      </c>
      <c r="F44" t="s">
        <v>221</v>
      </c>
      <c r="H44">
        <v>56.711239499999998</v>
      </c>
      <c r="I44">
        <v>-114.97758039999999</v>
      </c>
      <c r="J44" s="1" t="str">
        <f t="shared" si="6"/>
        <v>Heavy Mineral Concentrate (Stream)</v>
      </c>
      <c r="K44" s="1" t="str">
        <f t="shared" si="7"/>
        <v>HMC &lt; 0.25 mm size fraction (ODM)</v>
      </c>
      <c r="L44">
        <v>144</v>
      </c>
      <c r="M44">
        <v>0.51</v>
      </c>
      <c r="N44">
        <v>14.2</v>
      </c>
      <c r="P44">
        <v>2</v>
      </c>
      <c r="Q44">
        <v>11.1</v>
      </c>
      <c r="R44">
        <v>0.14000000000000001</v>
      </c>
      <c r="S44">
        <v>0.7</v>
      </c>
      <c r="T44">
        <v>0.4</v>
      </c>
      <c r="U44">
        <v>8.1999999999999993</v>
      </c>
      <c r="V44">
        <v>22.2</v>
      </c>
      <c r="W44">
        <v>14.69</v>
      </c>
      <c r="X44">
        <v>5.75</v>
      </c>
      <c r="Y44">
        <v>1.7</v>
      </c>
      <c r="Z44">
        <v>113</v>
      </c>
      <c r="AA44">
        <v>0.02</v>
      </c>
      <c r="AB44">
        <v>77.8</v>
      </c>
      <c r="AC44">
        <v>0.28999999999999998</v>
      </c>
      <c r="AD44">
        <v>1173</v>
      </c>
      <c r="AE44">
        <v>2.2400000000000002</v>
      </c>
      <c r="AF44">
        <v>1.0999999999999999E-2</v>
      </c>
      <c r="AG44">
        <v>12</v>
      </c>
      <c r="AH44">
        <v>0.16500000000000001</v>
      </c>
      <c r="AI44">
        <v>26.53</v>
      </c>
      <c r="AJ44">
        <v>2.6</v>
      </c>
      <c r="AK44">
        <v>0.75</v>
      </c>
      <c r="AL44">
        <v>5.3</v>
      </c>
      <c r="AM44">
        <v>0.8</v>
      </c>
      <c r="AN44">
        <v>27.6</v>
      </c>
      <c r="AO44">
        <v>0.04</v>
      </c>
      <c r="AP44">
        <v>46.2</v>
      </c>
      <c r="AQ44">
        <v>1090</v>
      </c>
      <c r="AR44">
        <v>0.37</v>
      </c>
      <c r="AS44">
        <v>2.8</v>
      </c>
      <c r="AT44">
        <v>34</v>
      </c>
      <c r="AU44">
        <v>1</v>
      </c>
      <c r="AV44">
        <v>58.8</v>
      </c>
      <c r="AW44">
        <v>12</v>
      </c>
      <c r="AX44">
        <v>340</v>
      </c>
    </row>
    <row r="45" spans="1:50" hidden="1" x14ac:dyDescent="0.3">
      <c r="A45" t="s">
        <v>222</v>
      </c>
      <c r="B45" t="s">
        <v>223</v>
      </c>
      <c r="C45" s="1" t="str">
        <f t="shared" si="5"/>
        <v>21:0039</v>
      </c>
      <c r="D45" s="1" t="str">
        <f t="shared" si="4"/>
        <v>21:0248</v>
      </c>
      <c r="E45" t="s">
        <v>224</v>
      </c>
      <c r="F45" t="s">
        <v>225</v>
      </c>
      <c r="H45">
        <v>56.769761600000002</v>
      </c>
      <c r="I45">
        <v>-114.83838470000001</v>
      </c>
      <c r="J45" s="1" t="str">
        <f t="shared" si="6"/>
        <v>Heavy Mineral Concentrate (Stream)</v>
      </c>
      <c r="K45" s="1" t="str">
        <f t="shared" si="7"/>
        <v>HMC &lt; 0.25 mm size fraction (ODM)</v>
      </c>
      <c r="L45">
        <v>53</v>
      </c>
      <c r="M45">
        <v>1.1499999999999999</v>
      </c>
      <c r="N45">
        <v>3.7</v>
      </c>
      <c r="P45">
        <v>1</v>
      </c>
      <c r="Q45">
        <v>112.2</v>
      </c>
      <c r="R45">
        <v>0.1</v>
      </c>
      <c r="S45">
        <v>0.62</v>
      </c>
      <c r="T45">
        <v>0.17</v>
      </c>
      <c r="U45">
        <v>8.1999999999999993</v>
      </c>
      <c r="V45">
        <v>50.9</v>
      </c>
      <c r="W45">
        <v>6.6</v>
      </c>
      <c r="X45">
        <v>5.49</v>
      </c>
      <c r="Y45">
        <v>3.3</v>
      </c>
      <c r="Z45">
        <v>42</v>
      </c>
      <c r="AA45">
        <v>0.02</v>
      </c>
      <c r="AB45">
        <v>246.1</v>
      </c>
      <c r="AC45">
        <v>0.42</v>
      </c>
      <c r="AD45">
        <v>1281</v>
      </c>
      <c r="AE45">
        <v>1.1499999999999999</v>
      </c>
      <c r="AF45">
        <v>1.9E-2</v>
      </c>
      <c r="AG45">
        <v>7.5</v>
      </c>
      <c r="AH45">
        <v>0.108</v>
      </c>
      <c r="AI45">
        <v>36.19</v>
      </c>
      <c r="AJ45">
        <v>0.54</v>
      </c>
      <c r="AK45">
        <v>0.26</v>
      </c>
      <c r="AL45">
        <v>12.7</v>
      </c>
      <c r="AM45">
        <v>0.2</v>
      </c>
      <c r="AN45">
        <v>18.100000000000001</v>
      </c>
      <c r="AO45">
        <v>0.04</v>
      </c>
      <c r="AP45">
        <v>139.80000000000001</v>
      </c>
      <c r="AQ45">
        <v>2020</v>
      </c>
      <c r="AR45">
        <v>0.15</v>
      </c>
      <c r="AS45">
        <v>7.4</v>
      </c>
      <c r="AT45">
        <v>69</v>
      </c>
      <c r="AU45">
        <v>2</v>
      </c>
      <c r="AV45">
        <v>35</v>
      </c>
      <c r="AW45">
        <v>13</v>
      </c>
      <c r="AX45">
        <v>250</v>
      </c>
    </row>
    <row r="46" spans="1:50" hidden="1" x14ac:dyDescent="0.3">
      <c r="A46" t="s">
        <v>226</v>
      </c>
      <c r="B46" t="s">
        <v>227</v>
      </c>
      <c r="C46" s="1" t="str">
        <f t="shared" si="5"/>
        <v>21:0039</v>
      </c>
      <c r="D46" s="1" t="str">
        <f t="shared" si="4"/>
        <v>21:0248</v>
      </c>
      <c r="E46" t="s">
        <v>228</v>
      </c>
      <c r="F46" t="s">
        <v>229</v>
      </c>
      <c r="H46">
        <v>56.875798699999997</v>
      </c>
      <c r="I46">
        <v>-114.7881508</v>
      </c>
      <c r="J46" s="1" t="str">
        <f t="shared" si="6"/>
        <v>Heavy Mineral Concentrate (Stream)</v>
      </c>
      <c r="K46" s="1" t="str">
        <f t="shared" si="7"/>
        <v>HMC &lt; 0.25 mm size fraction (ODM)</v>
      </c>
      <c r="L46">
        <v>142</v>
      </c>
      <c r="M46">
        <v>1.04</v>
      </c>
      <c r="N46">
        <v>1.4</v>
      </c>
      <c r="P46">
        <v>0.5</v>
      </c>
      <c r="Q46">
        <v>1172.3</v>
      </c>
      <c r="R46">
        <v>0.1</v>
      </c>
      <c r="S46">
        <v>0.55000000000000004</v>
      </c>
      <c r="T46">
        <v>0.13</v>
      </c>
      <c r="U46">
        <v>5.8</v>
      </c>
      <c r="V46">
        <v>50.9</v>
      </c>
      <c r="W46">
        <v>3.58</v>
      </c>
      <c r="X46">
        <v>5.28</v>
      </c>
      <c r="Y46">
        <v>1.4</v>
      </c>
      <c r="Z46">
        <v>13</v>
      </c>
      <c r="AA46">
        <v>0.02</v>
      </c>
      <c r="AB46">
        <v>371.4</v>
      </c>
      <c r="AC46">
        <v>0.37</v>
      </c>
      <c r="AD46">
        <v>1134</v>
      </c>
      <c r="AE46">
        <v>0.75</v>
      </c>
      <c r="AF46">
        <v>1.4E-2</v>
      </c>
      <c r="AG46">
        <v>5.9</v>
      </c>
      <c r="AH46">
        <v>0.105</v>
      </c>
      <c r="AI46">
        <v>46.17</v>
      </c>
      <c r="AJ46">
        <v>0.01</v>
      </c>
      <c r="AK46">
        <v>0.19</v>
      </c>
      <c r="AL46">
        <v>10.4</v>
      </c>
      <c r="AM46">
        <v>0.2</v>
      </c>
      <c r="AN46">
        <v>25.5</v>
      </c>
      <c r="AO46">
        <v>7.0000000000000007E-2</v>
      </c>
      <c r="AP46">
        <v>214.1</v>
      </c>
      <c r="AQ46">
        <v>1760</v>
      </c>
      <c r="AR46">
        <v>0.02</v>
      </c>
      <c r="AS46">
        <v>9.8000000000000007</v>
      </c>
      <c r="AT46">
        <v>73</v>
      </c>
      <c r="AU46">
        <v>1</v>
      </c>
      <c r="AV46">
        <v>27</v>
      </c>
      <c r="AW46">
        <v>16</v>
      </c>
      <c r="AX46">
        <v>230</v>
      </c>
    </row>
    <row r="47" spans="1:50" hidden="1" x14ac:dyDescent="0.3">
      <c r="A47" t="s">
        <v>230</v>
      </c>
      <c r="B47" t="s">
        <v>231</v>
      </c>
      <c r="C47" s="1" t="str">
        <f t="shared" si="5"/>
        <v>21:0039</v>
      </c>
      <c r="D47" s="1" t="str">
        <f t="shared" si="4"/>
        <v>21:0248</v>
      </c>
      <c r="E47" t="s">
        <v>232</v>
      </c>
      <c r="F47" t="s">
        <v>233</v>
      </c>
      <c r="H47">
        <v>56.742771900000001</v>
      </c>
      <c r="I47">
        <v>-114.6674891</v>
      </c>
      <c r="J47" s="1" t="str">
        <f t="shared" si="6"/>
        <v>Heavy Mineral Concentrate (Stream)</v>
      </c>
      <c r="K47" s="1" t="str">
        <f t="shared" si="7"/>
        <v>HMC &lt; 0.25 mm size fraction (ODM)</v>
      </c>
      <c r="L47">
        <v>11</v>
      </c>
      <c r="M47">
        <v>1.39</v>
      </c>
      <c r="N47">
        <v>0.2</v>
      </c>
      <c r="P47">
        <v>0.5</v>
      </c>
      <c r="Q47">
        <v>76.599999999999994</v>
      </c>
      <c r="R47">
        <v>0.06</v>
      </c>
      <c r="S47">
        <v>0.56999999999999995</v>
      </c>
      <c r="T47">
        <v>0.16</v>
      </c>
      <c r="U47">
        <v>5.2</v>
      </c>
      <c r="V47">
        <v>42.4</v>
      </c>
      <c r="W47">
        <v>3.06</v>
      </c>
      <c r="X47">
        <v>3.68</v>
      </c>
      <c r="Y47">
        <v>0.4</v>
      </c>
      <c r="Z47">
        <v>6</v>
      </c>
      <c r="AA47">
        <v>0.01</v>
      </c>
      <c r="AB47">
        <v>387.6</v>
      </c>
      <c r="AC47">
        <v>0.47</v>
      </c>
      <c r="AD47">
        <v>1275</v>
      </c>
      <c r="AE47">
        <v>0.4</v>
      </c>
      <c r="AF47">
        <v>2.1000000000000001E-2</v>
      </c>
      <c r="AG47">
        <v>2.4</v>
      </c>
      <c r="AH47">
        <v>0.113</v>
      </c>
      <c r="AI47">
        <v>51.62</v>
      </c>
      <c r="AJ47">
        <v>5.0000000000000001E-3</v>
      </c>
      <c r="AK47">
        <v>0.06</v>
      </c>
      <c r="AL47">
        <v>13.6</v>
      </c>
      <c r="AM47">
        <v>0.2</v>
      </c>
      <c r="AN47">
        <v>15.5</v>
      </c>
      <c r="AO47">
        <v>0.09</v>
      </c>
      <c r="AP47">
        <v>240.1</v>
      </c>
      <c r="AQ47">
        <v>1740</v>
      </c>
      <c r="AR47">
        <v>0.01</v>
      </c>
      <c r="AS47">
        <v>10.199999999999999</v>
      </c>
      <c r="AT47">
        <v>42</v>
      </c>
      <c r="AU47">
        <v>1.5</v>
      </c>
      <c r="AV47">
        <v>28.8</v>
      </c>
      <c r="AW47">
        <v>8</v>
      </c>
      <c r="AX47">
        <v>200</v>
      </c>
    </row>
    <row r="48" spans="1:50" hidden="1" x14ac:dyDescent="0.3">
      <c r="A48" t="s">
        <v>234</v>
      </c>
      <c r="B48" t="s">
        <v>235</v>
      </c>
      <c r="C48" s="1" t="str">
        <f t="shared" si="5"/>
        <v>21:0039</v>
      </c>
      <c r="D48" s="1" t="str">
        <f t="shared" si="4"/>
        <v>21:0248</v>
      </c>
      <c r="E48" t="s">
        <v>236</v>
      </c>
      <c r="F48" t="s">
        <v>237</v>
      </c>
      <c r="H48">
        <v>56.828243299999997</v>
      </c>
      <c r="I48">
        <v>-114.6240671</v>
      </c>
      <c r="J48" s="1" t="str">
        <f t="shared" si="6"/>
        <v>Heavy Mineral Concentrate (Stream)</v>
      </c>
      <c r="K48" s="1" t="str">
        <f t="shared" si="7"/>
        <v>HMC &lt; 0.25 mm size fraction (ODM)</v>
      </c>
      <c r="L48">
        <v>22</v>
      </c>
      <c r="M48">
        <v>1.42</v>
      </c>
      <c r="N48">
        <v>1.5</v>
      </c>
      <c r="P48">
        <v>2</v>
      </c>
      <c r="Q48">
        <v>115.9</v>
      </c>
      <c r="R48">
        <v>0.11</v>
      </c>
      <c r="S48">
        <v>0.69</v>
      </c>
      <c r="T48">
        <v>0.14000000000000001</v>
      </c>
      <c r="U48">
        <v>6.8</v>
      </c>
      <c r="V48">
        <v>53</v>
      </c>
      <c r="W48">
        <v>4.3</v>
      </c>
      <c r="X48">
        <v>5.15</v>
      </c>
      <c r="Y48">
        <v>2.5</v>
      </c>
      <c r="Z48">
        <v>7</v>
      </c>
      <c r="AA48">
        <v>0.02</v>
      </c>
      <c r="AB48">
        <v>330</v>
      </c>
      <c r="AC48">
        <v>0.49</v>
      </c>
      <c r="AD48">
        <v>1271</v>
      </c>
      <c r="AE48">
        <v>0.77</v>
      </c>
      <c r="AF48">
        <v>2.7E-2</v>
      </c>
      <c r="AG48">
        <v>5.6</v>
      </c>
      <c r="AH48">
        <v>0.14599999999999999</v>
      </c>
      <c r="AI48">
        <v>42.79</v>
      </c>
      <c r="AJ48">
        <v>5.0000000000000001E-3</v>
      </c>
      <c r="AK48">
        <v>0.16</v>
      </c>
      <c r="AL48">
        <v>14</v>
      </c>
      <c r="AM48">
        <v>0.1</v>
      </c>
      <c r="AN48">
        <v>21.5</v>
      </c>
      <c r="AO48">
        <v>0.06</v>
      </c>
      <c r="AP48">
        <v>184.9</v>
      </c>
      <c r="AQ48">
        <v>1650</v>
      </c>
      <c r="AR48">
        <v>0.01</v>
      </c>
      <c r="AS48">
        <v>8.9</v>
      </c>
      <c r="AT48">
        <v>65</v>
      </c>
      <c r="AU48">
        <v>1.7</v>
      </c>
      <c r="AV48">
        <v>33.9</v>
      </c>
      <c r="AW48">
        <v>7</v>
      </c>
      <c r="AX48">
        <v>270</v>
      </c>
    </row>
    <row r="49" spans="1:50" hidden="1" x14ac:dyDescent="0.3">
      <c r="A49" t="s">
        <v>238</v>
      </c>
      <c r="B49" t="s">
        <v>239</v>
      </c>
      <c r="C49" s="1" t="str">
        <f t="shared" si="5"/>
        <v>21:0039</v>
      </c>
      <c r="D49" s="1" t="str">
        <f t="shared" si="4"/>
        <v>21:0248</v>
      </c>
      <c r="E49" t="s">
        <v>240</v>
      </c>
      <c r="F49" t="s">
        <v>241</v>
      </c>
      <c r="H49">
        <v>56.606669500000002</v>
      </c>
      <c r="I49">
        <v>-115.8044907</v>
      </c>
      <c r="J49" s="1" t="str">
        <f t="shared" si="6"/>
        <v>Heavy Mineral Concentrate (Stream)</v>
      </c>
      <c r="K49" s="1" t="str">
        <f t="shared" si="7"/>
        <v>HMC &lt; 0.25 mm size fraction (ODM)</v>
      </c>
      <c r="L49">
        <v>87</v>
      </c>
      <c r="M49">
        <v>1.23</v>
      </c>
      <c r="N49">
        <v>14.5</v>
      </c>
      <c r="P49">
        <v>1</v>
      </c>
      <c r="Q49">
        <v>719.5</v>
      </c>
      <c r="R49">
        <v>0.14000000000000001</v>
      </c>
      <c r="S49">
        <v>0.8</v>
      </c>
      <c r="T49">
        <v>0.23</v>
      </c>
      <c r="U49">
        <v>11.8</v>
      </c>
      <c r="V49">
        <v>40</v>
      </c>
      <c r="W49">
        <v>14.59</v>
      </c>
      <c r="X49">
        <v>5.94</v>
      </c>
      <c r="Y49">
        <v>3.4</v>
      </c>
      <c r="Z49">
        <v>57</v>
      </c>
      <c r="AA49">
        <v>0.04</v>
      </c>
      <c r="AB49">
        <v>89.5</v>
      </c>
      <c r="AC49">
        <v>0.46</v>
      </c>
      <c r="AD49">
        <v>1260</v>
      </c>
      <c r="AE49">
        <v>2.79</v>
      </c>
      <c r="AF49">
        <v>2.9000000000000001E-2</v>
      </c>
      <c r="AG49">
        <v>18.2</v>
      </c>
      <c r="AH49">
        <v>0.154</v>
      </c>
      <c r="AI49">
        <v>22.96</v>
      </c>
      <c r="AJ49">
        <v>7.0000000000000007E-2</v>
      </c>
      <c r="AK49">
        <v>0.67</v>
      </c>
      <c r="AL49">
        <v>12.1</v>
      </c>
      <c r="AM49">
        <v>0.4</v>
      </c>
      <c r="AN49">
        <v>44.6</v>
      </c>
      <c r="AO49">
        <v>0.03</v>
      </c>
      <c r="AP49">
        <v>43.4</v>
      </c>
      <c r="AQ49">
        <v>1170</v>
      </c>
      <c r="AR49">
        <v>0.04</v>
      </c>
      <c r="AS49">
        <v>2.8</v>
      </c>
      <c r="AT49">
        <v>53</v>
      </c>
      <c r="AU49">
        <v>0.7</v>
      </c>
      <c r="AV49">
        <v>54.3</v>
      </c>
      <c r="AW49">
        <v>3</v>
      </c>
      <c r="AX49">
        <v>360</v>
      </c>
    </row>
    <row r="50" spans="1:50" hidden="1" x14ac:dyDescent="0.3">
      <c r="A50" t="s">
        <v>242</v>
      </c>
      <c r="B50" t="s">
        <v>243</v>
      </c>
      <c r="C50" s="1" t="str">
        <f t="shared" si="5"/>
        <v>21:0039</v>
      </c>
      <c r="D50" s="1" t="str">
        <f t="shared" si="4"/>
        <v>21:0248</v>
      </c>
      <c r="E50" t="s">
        <v>244</v>
      </c>
      <c r="F50" t="s">
        <v>245</v>
      </c>
      <c r="H50">
        <v>56.966084799999997</v>
      </c>
      <c r="I50">
        <v>-115.9453673</v>
      </c>
      <c r="J50" s="1" t="str">
        <f t="shared" si="6"/>
        <v>Heavy Mineral Concentrate (Stream)</v>
      </c>
      <c r="K50" s="1" t="str">
        <f t="shared" si="7"/>
        <v>HMC &lt; 0.25 mm size fraction (ODM)</v>
      </c>
      <c r="L50">
        <v>23</v>
      </c>
      <c r="M50">
        <v>1.17</v>
      </c>
      <c r="N50">
        <v>2.2000000000000002</v>
      </c>
      <c r="P50">
        <v>1</v>
      </c>
      <c r="Q50">
        <v>321.3</v>
      </c>
      <c r="R50">
        <v>0.11</v>
      </c>
      <c r="S50">
        <v>0.65</v>
      </c>
      <c r="T50">
        <v>0.3</v>
      </c>
      <c r="U50">
        <v>6.4</v>
      </c>
      <c r="V50">
        <v>45.2</v>
      </c>
      <c r="W50">
        <v>6.99</v>
      </c>
      <c r="X50">
        <v>4.5</v>
      </c>
      <c r="Y50">
        <v>3.3</v>
      </c>
      <c r="Z50">
        <v>12</v>
      </c>
      <c r="AA50">
        <v>0.02</v>
      </c>
      <c r="AB50">
        <v>233.2</v>
      </c>
      <c r="AC50">
        <v>0.4</v>
      </c>
      <c r="AD50">
        <v>1151</v>
      </c>
      <c r="AE50">
        <v>0.76</v>
      </c>
      <c r="AF50">
        <v>1.7999999999999999E-2</v>
      </c>
      <c r="AG50">
        <v>5</v>
      </c>
      <c r="AH50">
        <v>0.14199999999999999</v>
      </c>
      <c r="AI50">
        <v>33</v>
      </c>
      <c r="AJ50">
        <v>0.15</v>
      </c>
      <c r="AK50">
        <v>0.19</v>
      </c>
      <c r="AL50">
        <v>12.3</v>
      </c>
      <c r="AM50">
        <v>0.2</v>
      </c>
      <c r="AN50">
        <v>26.4</v>
      </c>
      <c r="AO50">
        <v>0.04</v>
      </c>
      <c r="AP50">
        <v>141.69999999999999</v>
      </c>
      <c r="AQ50">
        <v>1440</v>
      </c>
      <c r="AR50">
        <v>0.04</v>
      </c>
      <c r="AS50">
        <v>6.2</v>
      </c>
      <c r="AT50">
        <v>62</v>
      </c>
      <c r="AU50">
        <v>6</v>
      </c>
      <c r="AV50">
        <v>60.3</v>
      </c>
      <c r="AW50">
        <v>6</v>
      </c>
      <c r="AX50">
        <v>250</v>
      </c>
    </row>
    <row r="51" spans="1:50" hidden="1" x14ac:dyDescent="0.3">
      <c r="A51" t="s">
        <v>246</v>
      </c>
      <c r="B51" t="s">
        <v>247</v>
      </c>
      <c r="C51" s="1" t="str">
        <f t="shared" si="5"/>
        <v>21:0039</v>
      </c>
      <c r="D51" s="1" t="str">
        <f t="shared" si="4"/>
        <v>21:0248</v>
      </c>
      <c r="E51" t="s">
        <v>248</v>
      </c>
      <c r="F51" t="s">
        <v>249</v>
      </c>
      <c r="H51">
        <v>56.969068100000001</v>
      </c>
      <c r="I51">
        <v>-115.95184620000001</v>
      </c>
      <c r="J51" s="1" t="str">
        <f t="shared" si="6"/>
        <v>Heavy Mineral Concentrate (Stream)</v>
      </c>
      <c r="K51" s="1" t="str">
        <f t="shared" si="7"/>
        <v>HMC &lt; 0.25 mm size fraction (ODM)</v>
      </c>
      <c r="L51">
        <v>11</v>
      </c>
      <c r="M51">
        <v>1.08</v>
      </c>
      <c r="N51">
        <v>1.7</v>
      </c>
      <c r="P51">
        <v>2</v>
      </c>
      <c r="Q51">
        <v>1987.3</v>
      </c>
      <c r="R51">
        <v>0.16</v>
      </c>
      <c r="S51">
        <v>0.88</v>
      </c>
      <c r="T51">
        <v>0.13</v>
      </c>
      <c r="U51">
        <v>5.6</v>
      </c>
      <c r="V51">
        <v>38.200000000000003</v>
      </c>
      <c r="W51">
        <v>3.86</v>
      </c>
      <c r="X51">
        <v>3.72</v>
      </c>
      <c r="Y51">
        <v>3</v>
      </c>
      <c r="Z51">
        <v>14</v>
      </c>
      <c r="AA51">
        <v>0.02</v>
      </c>
      <c r="AB51">
        <v>212.6</v>
      </c>
      <c r="AC51">
        <v>0.38</v>
      </c>
      <c r="AD51">
        <v>873</v>
      </c>
      <c r="AE51">
        <v>0.52</v>
      </c>
      <c r="AF51">
        <v>0.02</v>
      </c>
      <c r="AG51">
        <v>5.8</v>
      </c>
      <c r="AH51">
        <v>0.21</v>
      </c>
      <c r="AI51">
        <v>31.14</v>
      </c>
      <c r="AJ51">
        <v>0.02</v>
      </c>
      <c r="AK51">
        <v>0.18</v>
      </c>
      <c r="AL51">
        <v>9.9</v>
      </c>
      <c r="AM51">
        <v>0.2</v>
      </c>
      <c r="AN51">
        <v>42.4</v>
      </c>
      <c r="AO51">
        <v>0.04</v>
      </c>
      <c r="AP51">
        <v>118.6</v>
      </c>
      <c r="AQ51">
        <v>1250</v>
      </c>
      <c r="AR51">
        <v>0.02</v>
      </c>
      <c r="AS51">
        <v>6.2</v>
      </c>
      <c r="AT51">
        <v>53</v>
      </c>
      <c r="AU51">
        <v>5.4</v>
      </c>
      <c r="AV51">
        <v>25.5</v>
      </c>
      <c r="AW51">
        <v>6</v>
      </c>
      <c r="AX51">
        <v>330</v>
      </c>
    </row>
    <row r="52" spans="1:50" hidden="1" x14ac:dyDescent="0.3">
      <c r="A52" t="s">
        <v>250</v>
      </c>
      <c r="B52" t="s">
        <v>251</v>
      </c>
      <c r="C52" s="1" t="str">
        <f t="shared" si="5"/>
        <v>21:0039</v>
      </c>
      <c r="D52" s="1" t="str">
        <f t="shared" si="4"/>
        <v>21:0248</v>
      </c>
      <c r="E52" t="s">
        <v>252</v>
      </c>
      <c r="F52" t="s">
        <v>253</v>
      </c>
      <c r="H52">
        <v>57.003137899999999</v>
      </c>
      <c r="I52">
        <v>-116.0130905</v>
      </c>
      <c r="J52" s="1" t="str">
        <f t="shared" si="6"/>
        <v>Heavy Mineral Concentrate (Stream)</v>
      </c>
      <c r="K52" s="1" t="str">
        <f t="shared" si="7"/>
        <v>HMC &lt; 0.25 mm size fraction (ODM)</v>
      </c>
      <c r="L52">
        <v>17</v>
      </c>
      <c r="M52">
        <v>1.1399999999999999</v>
      </c>
      <c r="N52">
        <v>3</v>
      </c>
      <c r="P52">
        <v>2</v>
      </c>
      <c r="Q52">
        <v>1895.9</v>
      </c>
      <c r="R52">
        <v>0.15</v>
      </c>
      <c r="S52">
        <v>0.8</v>
      </c>
      <c r="T52">
        <v>0.27</v>
      </c>
      <c r="U52">
        <v>6.9</v>
      </c>
      <c r="V52">
        <v>40.299999999999997</v>
      </c>
      <c r="W52">
        <v>4.8499999999999996</v>
      </c>
      <c r="X52">
        <v>4.24</v>
      </c>
      <c r="Y52">
        <v>3.3</v>
      </c>
      <c r="Z52">
        <v>10</v>
      </c>
      <c r="AA52">
        <v>0.03</v>
      </c>
      <c r="AB52">
        <v>195.3</v>
      </c>
      <c r="AC52">
        <v>0.38</v>
      </c>
      <c r="AD52">
        <v>869</v>
      </c>
      <c r="AE52">
        <v>0.74</v>
      </c>
      <c r="AF52">
        <v>2.1000000000000001E-2</v>
      </c>
      <c r="AG52">
        <v>8.4</v>
      </c>
      <c r="AH52">
        <v>0.19600000000000001</v>
      </c>
      <c r="AI52">
        <v>28.2</v>
      </c>
      <c r="AJ52">
        <v>0.01</v>
      </c>
      <c r="AK52">
        <v>0.3</v>
      </c>
      <c r="AL52">
        <v>11.1</v>
      </c>
      <c r="AM52">
        <v>0.2</v>
      </c>
      <c r="AN52">
        <v>42.1</v>
      </c>
      <c r="AO52">
        <v>0.03</v>
      </c>
      <c r="AP52">
        <v>102.7</v>
      </c>
      <c r="AQ52">
        <v>1290</v>
      </c>
      <c r="AR52">
        <v>0.03</v>
      </c>
      <c r="AS52">
        <v>5.4</v>
      </c>
      <c r="AT52">
        <v>61</v>
      </c>
      <c r="AU52">
        <v>2</v>
      </c>
      <c r="AV52">
        <v>33.9</v>
      </c>
      <c r="AW52">
        <v>5</v>
      </c>
      <c r="AX52">
        <v>340</v>
      </c>
    </row>
    <row r="53" spans="1:50" hidden="1" x14ac:dyDescent="0.3">
      <c r="A53" t="s">
        <v>254</v>
      </c>
      <c r="B53" t="s">
        <v>255</v>
      </c>
      <c r="C53" s="1" t="str">
        <f t="shared" si="5"/>
        <v>21:0039</v>
      </c>
      <c r="D53" s="1" t="str">
        <f t="shared" si="4"/>
        <v>21:0248</v>
      </c>
      <c r="E53" t="s">
        <v>256</v>
      </c>
      <c r="F53" t="s">
        <v>257</v>
      </c>
      <c r="H53">
        <v>56.953516499999999</v>
      </c>
      <c r="I53">
        <v>-115.7156021</v>
      </c>
      <c r="J53" s="1" t="str">
        <f t="shared" si="6"/>
        <v>Heavy Mineral Concentrate (Stream)</v>
      </c>
      <c r="K53" s="1" t="str">
        <f t="shared" si="7"/>
        <v>HMC &lt; 0.25 mm size fraction (ODM)</v>
      </c>
      <c r="L53">
        <v>25</v>
      </c>
      <c r="M53">
        <v>1.68</v>
      </c>
      <c r="N53">
        <v>2.8</v>
      </c>
      <c r="P53">
        <v>1</v>
      </c>
      <c r="Q53">
        <v>966.7</v>
      </c>
      <c r="R53">
        <v>0.15</v>
      </c>
      <c r="S53">
        <v>0.93</v>
      </c>
      <c r="T53">
        <v>0.26</v>
      </c>
      <c r="U53">
        <v>9</v>
      </c>
      <c r="V53">
        <v>54.5</v>
      </c>
      <c r="W53">
        <v>6.54</v>
      </c>
      <c r="X53">
        <v>5.29</v>
      </c>
      <c r="Y53">
        <v>4.2</v>
      </c>
      <c r="Z53">
        <v>10</v>
      </c>
      <c r="AA53">
        <v>0.03</v>
      </c>
      <c r="AB53">
        <v>158</v>
      </c>
      <c r="AC53">
        <v>0.6</v>
      </c>
      <c r="AD53">
        <v>1406</v>
      </c>
      <c r="AE53">
        <v>1.35</v>
      </c>
      <c r="AF53">
        <v>3.6999999999999998E-2</v>
      </c>
      <c r="AG53">
        <v>8.1999999999999993</v>
      </c>
      <c r="AH53">
        <v>0.14099999999999999</v>
      </c>
      <c r="AI53">
        <v>21.67</v>
      </c>
      <c r="AJ53">
        <v>0.06</v>
      </c>
      <c r="AK53">
        <v>0.27</v>
      </c>
      <c r="AL53">
        <v>16.2</v>
      </c>
      <c r="AM53">
        <v>0.1</v>
      </c>
      <c r="AN53">
        <v>39.799999999999997</v>
      </c>
      <c r="AO53">
        <v>0.03</v>
      </c>
      <c r="AP53">
        <v>77.400000000000006</v>
      </c>
      <c r="AQ53">
        <v>1660</v>
      </c>
      <c r="AR53">
        <v>0.03</v>
      </c>
      <c r="AS53">
        <v>4.2</v>
      </c>
      <c r="AT53">
        <v>69</v>
      </c>
      <c r="AU53">
        <v>0.8</v>
      </c>
      <c r="AV53">
        <v>54.1</v>
      </c>
      <c r="AW53">
        <v>5</v>
      </c>
      <c r="AX53">
        <v>310</v>
      </c>
    </row>
    <row r="54" spans="1:50" hidden="1" x14ac:dyDescent="0.3">
      <c r="A54" t="s">
        <v>258</v>
      </c>
      <c r="B54" t="s">
        <v>259</v>
      </c>
      <c r="C54" s="1" t="str">
        <f t="shared" si="5"/>
        <v>21:0039</v>
      </c>
      <c r="D54" s="1" t="str">
        <f t="shared" si="4"/>
        <v>21:0248</v>
      </c>
      <c r="E54" t="s">
        <v>260</v>
      </c>
      <c r="F54" t="s">
        <v>261</v>
      </c>
      <c r="H54">
        <v>56.913494399999998</v>
      </c>
      <c r="I54">
        <v>-115.59941790000001</v>
      </c>
      <c r="J54" s="1" t="str">
        <f t="shared" si="6"/>
        <v>Heavy Mineral Concentrate (Stream)</v>
      </c>
      <c r="K54" s="1" t="str">
        <f t="shared" si="7"/>
        <v>HMC &lt; 0.25 mm size fraction (ODM)</v>
      </c>
      <c r="L54">
        <v>10</v>
      </c>
      <c r="M54">
        <v>1.31</v>
      </c>
      <c r="N54">
        <v>2.1</v>
      </c>
      <c r="P54">
        <v>1</v>
      </c>
      <c r="Q54">
        <v>1947.1</v>
      </c>
      <c r="R54">
        <v>0.2</v>
      </c>
      <c r="S54">
        <v>0.91</v>
      </c>
      <c r="T54">
        <v>0.15</v>
      </c>
      <c r="U54">
        <v>6.1</v>
      </c>
      <c r="V54">
        <v>41.2</v>
      </c>
      <c r="W54">
        <v>3.91</v>
      </c>
      <c r="X54">
        <v>3.92</v>
      </c>
      <c r="Y54">
        <v>3.2</v>
      </c>
      <c r="Z54">
        <v>10</v>
      </c>
      <c r="AA54">
        <v>0.03</v>
      </c>
      <c r="AB54">
        <v>149.69999999999999</v>
      </c>
      <c r="AC54">
        <v>0.45</v>
      </c>
      <c r="AD54">
        <v>1007</v>
      </c>
      <c r="AE54">
        <v>0.46</v>
      </c>
      <c r="AF54">
        <v>2.3E-2</v>
      </c>
      <c r="AG54">
        <v>4.8</v>
      </c>
      <c r="AH54">
        <v>0.20799999999999999</v>
      </c>
      <c r="AI54">
        <v>20.059999999999999</v>
      </c>
      <c r="AJ54">
        <v>0.02</v>
      </c>
      <c r="AK54">
        <v>0.17</v>
      </c>
      <c r="AL54">
        <v>12.5</v>
      </c>
      <c r="AM54">
        <v>0.2</v>
      </c>
      <c r="AN54">
        <v>60.5</v>
      </c>
      <c r="AO54">
        <v>0.02</v>
      </c>
      <c r="AP54">
        <v>70.099999999999994</v>
      </c>
      <c r="AQ54">
        <v>1230</v>
      </c>
      <c r="AR54">
        <v>0.02</v>
      </c>
      <c r="AS54">
        <v>4</v>
      </c>
      <c r="AT54">
        <v>53</v>
      </c>
      <c r="AU54">
        <v>0.7</v>
      </c>
      <c r="AV54">
        <v>38</v>
      </c>
      <c r="AW54">
        <v>4</v>
      </c>
      <c r="AX54">
        <v>360</v>
      </c>
    </row>
    <row r="55" spans="1:50" hidden="1" x14ac:dyDescent="0.3">
      <c r="A55" t="s">
        <v>262</v>
      </c>
      <c r="B55" t="s">
        <v>263</v>
      </c>
      <c r="C55" s="1" t="str">
        <f t="shared" si="5"/>
        <v>21:0039</v>
      </c>
      <c r="D55" s="1" t="str">
        <f t="shared" si="4"/>
        <v>21:0248</v>
      </c>
      <c r="E55" t="s">
        <v>264</v>
      </c>
      <c r="F55" t="s">
        <v>265</v>
      </c>
      <c r="H55">
        <v>56.864669599999999</v>
      </c>
      <c r="I55">
        <v>-115.6078708</v>
      </c>
      <c r="J55" s="1" t="str">
        <f t="shared" si="6"/>
        <v>Heavy Mineral Concentrate (Stream)</v>
      </c>
      <c r="K55" s="1" t="str">
        <f t="shared" si="7"/>
        <v>HMC &lt; 0.25 mm size fraction (ODM)</v>
      </c>
      <c r="L55">
        <v>256</v>
      </c>
      <c r="M55">
        <v>1.28</v>
      </c>
      <c r="N55">
        <v>2.7</v>
      </c>
      <c r="P55">
        <v>2</v>
      </c>
      <c r="Q55">
        <v>1461.2</v>
      </c>
      <c r="R55">
        <v>0.14000000000000001</v>
      </c>
      <c r="S55">
        <v>0.86</v>
      </c>
      <c r="T55">
        <v>0.18</v>
      </c>
      <c r="U55">
        <v>7.9</v>
      </c>
      <c r="V55">
        <v>45.4</v>
      </c>
      <c r="W55">
        <v>7.05</v>
      </c>
      <c r="X55">
        <v>4.8899999999999997</v>
      </c>
      <c r="Y55">
        <v>3.6</v>
      </c>
      <c r="Z55">
        <v>9</v>
      </c>
      <c r="AA55">
        <v>0.03</v>
      </c>
      <c r="AB55">
        <v>185.6</v>
      </c>
      <c r="AC55">
        <v>0.47</v>
      </c>
      <c r="AD55">
        <v>1186</v>
      </c>
      <c r="AE55">
        <v>0.8</v>
      </c>
      <c r="AF55">
        <v>2.1999999999999999E-2</v>
      </c>
      <c r="AG55">
        <v>7.9</v>
      </c>
      <c r="AH55">
        <v>0.19</v>
      </c>
      <c r="AI55">
        <v>26.49</v>
      </c>
      <c r="AJ55">
        <v>0.01</v>
      </c>
      <c r="AK55">
        <v>0.23</v>
      </c>
      <c r="AL55">
        <v>12.9</v>
      </c>
      <c r="AM55">
        <v>0.2</v>
      </c>
      <c r="AN55">
        <v>50.5</v>
      </c>
      <c r="AO55">
        <v>0.04</v>
      </c>
      <c r="AP55">
        <v>95.6</v>
      </c>
      <c r="AQ55">
        <v>1300</v>
      </c>
      <c r="AR55">
        <v>0.03</v>
      </c>
      <c r="AS55">
        <v>5</v>
      </c>
      <c r="AT55">
        <v>62</v>
      </c>
      <c r="AU55">
        <v>1.6</v>
      </c>
      <c r="AV55">
        <v>38.4</v>
      </c>
      <c r="AW55">
        <v>4</v>
      </c>
      <c r="AX55">
        <v>350</v>
      </c>
    </row>
    <row r="56" spans="1:50" hidden="1" x14ac:dyDescent="0.3">
      <c r="A56" t="s">
        <v>266</v>
      </c>
      <c r="B56" t="s">
        <v>267</v>
      </c>
      <c r="C56" s="1" t="str">
        <f t="shared" si="5"/>
        <v>21:0039</v>
      </c>
      <c r="D56" s="1" t="str">
        <f t="shared" si="4"/>
        <v>21:0248</v>
      </c>
      <c r="E56" t="s">
        <v>268</v>
      </c>
      <c r="F56" t="s">
        <v>269</v>
      </c>
      <c r="H56">
        <v>56.8149181</v>
      </c>
      <c r="I56">
        <v>-115.5577171</v>
      </c>
      <c r="J56" s="1" t="str">
        <f t="shared" si="6"/>
        <v>Heavy Mineral Concentrate (Stream)</v>
      </c>
      <c r="K56" s="1" t="str">
        <f t="shared" si="7"/>
        <v>HMC &lt; 0.25 mm size fraction (ODM)</v>
      </c>
      <c r="L56">
        <v>33</v>
      </c>
      <c r="M56">
        <v>1.1499999999999999</v>
      </c>
      <c r="N56">
        <v>3.8</v>
      </c>
      <c r="P56">
        <v>2</v>
      </c>
      <c r="Q56">
        <v>107.6</v>
      </c>
      <c r="R56">
        <v>0.12</v>
      </c>
      <c r="S56">
        <v>0.82</v>
      </c>
      <c r="T56">
        <v>0.22</v>
      </c>
      <c r="U56">
        <v>5.9</v>
      </c>
      <c r="V56">
        <v>38.5</v>
      </c>
      <c r="W56">
        <v>5.68</v>
      </c>
      <c r="X56">
        <v>4</v>
      </c>
      <c r="Y56">
        <v>2.9</v>
      </c>
      <c r="Z56">
        <v>16</v>
      </c>
      <c r="AA56">
        <v>0.02</v>
      </c>
      <c r="AB56">
        <v>142.69999999999999</v>
      </c>
      <c r="AC56">
        <v>0.4</v>
      </c>
      <c r="AD56">
        <v>961</v>
      </c>
      <c r="AE56">
        <v>0.82</v>
      </c>
      <c r="AF56">
        <v>1.9E-2</v>
      </c>
      <c r="AG56">
        <v>6.3</v>
      </c>
      <c r="AH56">
        <v>0.20399999999999999</v>
      </c>
      <c r="AI56">
        <v>21.44</v>
      </c>
      <c r="AJ56">
        <v>0.3</v>
      </c>
      <c r="AK56">
        <v>0.28999999999999998</v>
      </c>
      <c r="AL56">
        <v>11.9</v>
      </c>
      <c r="AM56">
        <v>0.2</v>
      </c>
      <c r="AN56">
        <v>103.5</v>
      </c>
      <c r="AO56">
        <v>0.03</v>
      </c>
      <c r="AP56">
        <v>77.8</v>
      </c>
      <c r="AQ56">
        <v>1400</v>
      </c>
      <c r="AR56">
        <v>0.06</v>
      </c>
      <c r="AS56">
        <v>4.3</v>
      </c>
      <c r="AT56">
        <v>52</v>
      </c>
      <c r="AU56">
        <v>1.2</v>
      </c>
      <c r="AV56">
        <v>32.700000000000003</v>
      </c>
      <c r="AW56">
        <v>4</v>
      </c>
      <c r="AX56">
        <v>360</v>
      </c>
    </row>
    <row r="57" spans="1:50" hidden="1" x14ac:dyDescent="0.3">
      <c r="A57" t="s">
        <v>270</v>
      </c>
      <c r="B57" t="s">
        <v>271</v>
      </c>
      <c r="C57" s="1" t="str">
        <f t="shared" si="5"/>
        <v>21:0039</v>
      </c>
      <c r="D57" s="1" t="str">
        <f t="shared" si="4"/>
        <v>21:0248</v>
      </c>
      <c r="E57" t="s">
        <v>272</v>
      </c>
      <c r="F57" t="s">
        <v>273</v>
      </c>
      <c r="H57">
        <v>56.794152400000002</v>
      </c>
      <c r="I57">
        <v>-115.72827580000001</v>
      </c>
      <c r="J57" s="1" t="str">
        <f t="shared" si="6"/>
        <v>Heavy Mineral Concentrate (Stream)</v>
      </c>
      <c r="K57" s="1" t="str">
        <f t="shared" si="7"/>
        <v>HMC &lt; 0.25 mm size fraction (ODM)</v>
      </c>
      <c r="L57">
        <v>32</v>
      </c>
      <c r="M57">
        <v>0.65</v>
      </c>
      <c r="N57">
        <v>5.8</v>
      </c>
      <c r="P57">
        <v>2</v>
      </c>
      <c r="Q57">
        <v>202</v>
      </c>
      <c r="R57">
        <v>0.17</v>
      </c>
      <c r="S57">
        <v>0.44</v>
      </c>
      <c r="T57">
        <v>0.25</v>
      </c>
      <c r="U57">
        <v>5.6</v>
      </c>
      <c r="V57">
        <v>40.299999999999997</v>
      </c>
      <c r="W57">
        <v>6.24</v>
      </c>
      <c r="X57">
        <v>5.13</v>
      </c>
      <c r="Y57">
        <v>2</v>
      </c>
      <c r="Z57">
        <v>16</v>
      </c>
      <c r="AA57">
        <v>0.02</v>
      </c>
      <c r="AB57">
        <v>293.8</v>
      </c>
      <c r="AC57">
        <v>0.26</v>
      </c>
      <c r="AD57">
        <v>843</v>
      </c>
      <c r="AE57">
        <v>1.69</v>
      </c>
      <c r="AF57">
        <v>8.9999999999999993E-3</v>
      </c>
      <c r="AG57">
        <v>6.9</v>
      </c>
      <c r="AH57">
        <v>0.105</v>
      </c>
      <c r="AI57">
        <v>35.74</v>
      </c>
      <c r="AJ57">
        <v>0.13</v>
      </c>
      <c r="AK57">
        <v>0.34</v>
      </c>
      <c r="AL57">
        <v>7</v>
      </c>
      <c r="AM57">
        <v>0.3</v>
      </c>
      <c r="AN57">
        <v>271</v>
      </c>
      <c r="AO57">
        <v>7.0000000000000007E-2</v>
      </c>
      <c r="AP57">
        <v>179.3</v>
      </c>
      <c r="AQ57">
        <v>1400</v>
      </c>
      <c r="AR57">
        <v>0.05</v>
      </c>
      <c r="AS57">
        <v>7.6</v>
      </c>
      <c r="AT57">
        <v>71</v>
      </c>
      <c r="AU57">
        <v>7.6</v>
      </c>
      <c r="AV57">
        <v>41.4</v>
      </c>
      <c r="AW57">
        <v>6</v>
      </c>
      <c r="AX57">
        <v>160</v>
      </c>
    </row>
    <row r="58" spans="1:50" hidden="1" x14ac:dyDescent="0.3">
      <c r="A58" t="s">
        <v>274</v>
      </c>
      <c r="B58" t="s">
        <v>275</v>
      </c>
      <c r="C58" s="1" t="str">
        <f t="shared" si="5"/>
        <v>21:0039</v>
      </c>
      <c r="D58" s="1" t="str">
        <f t="shared" si="4"/>
        <v>21:0248</v>
      </c>
      <c r="E58" t="s">
        <v>276</v>
      </c>
      <c r="F58" t="s">
        <v>277</v>
      </c>
      <c r="H58">
        <v>56.818318599999998</v>
      </c>
      <c r="I58">
        <v>-115.8299567</v>
      </c>
      <c r="J58" s="1" t="str">
        <f t="shared" si="6"/>
        <v>Heavy Mineral Concentrate (Stream)</v>
      </c>
      <c r="K58" s="1" t="str">
        <f t="shared" si="7"/>
        <v>HMC &lt; 0.25 mm size fraction (ODM)</v>
      </c>
      <c r="L58">
        <v>432</v>
      </c>
      <c r="M58">
        <v>0.28999999999999998</v>
      </c>
      <c r="N58">
        <v>122.9</v>
      </c>
      <c r="P58">
        <v>1</v>
      </c>
      <c r="Q58">
        <v>1.6</v>
      </c>
      <c r="R58">
        <v>0.25</v>
      </c>
      <c r="S58">
        <v>0.56999999999999995</v>
      </c>
      <c r="T58">
        <v>0.34</v>
      </c>
      <c r="U58">
        <v>16.399999999999999</v>
      </c>
      <c r="V58">
        <v>9.4</v>
      </c>
      <c r="W58">
        <v>53.61</v>
      </c>
      <c r="X58">
        <v>21.52</v>
      </c>
      <c r="Y58">
        <v>1.2</v>
      </c>
      <c r="Z58">
        <v>597</v>
      </c>
      <c r="AA58">
        <v>0.02</v>
      </c>
      <c r="AB58">
        <v>20.2</v>
      </c>
      <c r="AC58">
        <v>0.3</v>
      </c>
      <c r="AD58">
        <v>1756</v>
      </c>
      <c r="AE58">
        <v>10.039999999999999</v>
      </c>
      <c r="AF58">
        <v>0.01</v>
      </c>
      <c r="AG58">
        <v>35.4</v>
      </c>
      <c r="AH58">
        <v>6.9000000000000006E-2</v>
      </c>
      <c r="AI58">
        <v>22.52</v>
      </c>
      <c r="AJ58">
        <v>19.440000000000001</v>
      </c>
      <c r="AK58">
        <v>2.61</v>
      </c>
      <c r="AL58">
        <v>3.6</v>
      </c>
      <c r="AM58">
        <v>6.4</v>
      </c>
      <c r="AN58">
        <v>17</v>
      </c>
      <c r="AO58">
        <v>0.21</v>
      </c>
      <c r="AP58">
        <v>13.6</v>
      </c>
      <c r="AQ58">
        <v>880</v>
      </c>
      <c r="AR58">
        <v>0.65</v>
      </c>
      <c r="AS58">
        <v>1.4</v>
      </c>
      <c r="AT58">
        <v>26</v>
      </c>
      <c r="AU58">
        <v>1.7</v>
      </c>
      <c r="AV58">
        <v>64.3</v>
      </c>
      <c r="AW58">
        <v>1</v>
      </c>
      <c r="AX58">
        <v>160</v>
      </c>
    </row>
    <row r="59" spans="1:50" hidden="1" x14ac:dyDescent="0.3">
      <c r="A59" t="s">
        <v>278</v>
      </c>
      <c r="B59" t="s">
        <v>279</v>
      </c>
      <c r="C59" s="1" t="str">
        <f t="shared" si="5"/>
        <v>21:0039</v>
      </c>
      <c r="D59" s="1" t="str">
        <f t="shared" si="4"/>
        <v>21:0248</v>
      </c>
      <c r="E59" t="s">
        <v>280</v>
      </c>
      <c r="F59" t="s">
        <v>281</v>
      </c>
      <c r="H59">
        <v>56.795997999999997</v>
      </c>
      <c r="I59">
        <v>-115.8749771</v>
      </c>
      <c r="J59" s="1" t="str">
        <f t="shared" si="6"/>
        <v>Heavy Mineral Concentrate (Stream)</v>
      </c>
      <c r="K59" s="1" t="str">
        <f t="shared" si="7"/>
        <v>HMC &lt; 0.25 mm size fraction (ODM)</v>
      </c>
      <c r="L59">
        <v>45</v>
      </c>
      <c r="M59">
        <v>1.1200000000000001</v>
      </c>
      <c r="N59">
        <v>7.2</v>
      </c>
      <c r="P59">
        <v>2</v>
      </c>
      <c r="Q59">
        <v>644.6</v>
      </c>
      <c r="R59">
        <v>0.21</v>
      </c>
      <c r="S59">
        <v>0.61</v>
      </c>
      <c r="T59">
        <v>0.19</v>
      </c>
      <c r="U59">
        <v>8.4</v>
      </c>
      <c r="V59">
        <v>43.8</v>
      </c>
      <c r="W59">
        <v>11.67</v>
      </c>
      <c r="X59">
        <v>5.89</v>
      </c>
      <c r="Y59">
        <v>3.3</v>
      </c>
      <c r="Z59">
        <v>33</v>
      </c>
      <c r="AA59">
        <v>0.03</v>
      </c>
      <c r="AB59">
        <v>238.9</v>
      </c>
      <c r="AC59">
        <v>0.39</v>
      </c>
      <c r="AD59">
        <v>1310</v>
      </c>
      <c r="AE59">
        <v>1.83</v>
      </c>
      <c r="AF59">
        <v>1.4999999999999999E-2</v>
      </c>
      <c r="AG59">
        <v>11.9</v>
      </c>
      <c r="AH59">
        <v>0.11899999999999999</v>
      </c>
      <c r="AI59">
        <v>42.56</v>
      </c>
      <c r="AJ59">
        <v>0.03</v>
      </c>
      <c r="AK59">
        <v>0.48</v>
      </c>
      <c r="AL59">
        <v>11</v>
      </c>
      <c r="AM59">
        <v>0.1</v>
      </c>
      <c r="AN59">
        <v>47.3</v>
      </c>
      <c r="AO59">
        <v>0.06</v>
      </c>
      <c r="AP59">
        <v>135.5</v>
      </c>
      <c r="AQ59">
        <v>1440</v>
      </c>
      <c r="AR59">
        <v>0.05</v>
      </c>
      <c r="AS59">
        <v>6.2</v>
      </c>
      <c r="AT59">
        <v>69</v>
      </c>
      <c r="AU59">
        <v>4.4000000000000004</v>
      </c>
      <c r="AV59">
        <v>47.4</v>
      </c>
      <c r="AW59">
        <v>4</v>
      </c>
      <c r="AX59">
        <v>240</v>
      </c>
    </row>
    <row r="60" spans="1:50" hidden="1" x14ac:dyDescent="0.3">
      <c r="A60" t="s">
        <v>282</v>
      </c>
      <c r="B60" t="s">
        <v>283</v>
      </c>
      <c r="C60" s="1" t="str">
        <f t="shared" si="5"/>
        <v>21:0039</v>
      </c>
      <c r="D60" s="1" t="str">
        <f t="shared" si="4"/>
        <v>21:0248</v>
      </c>
      <c r="E60" t="s">
        <v>284</v>
      </c>
      <c r="F60" t="s">
        <v>285</v>
      </c>
      <c r="H60">
        <v>56.815443500000001</v>
      </c>
      <c r="I60">
        <v>-115.8118614</v>
      </c>
      <c r="J60" s="1" t="str">
        <f t="shared" si="6"/>
        <v>Heavy Mineral Concentrate (Stream)</v>
      </c>
      <c r="K60" s="1" t="str">
        <f t="shared" si="7"/>
        <v>HMC &lt; 0.25 mm size fraction (ODM)</v>
      </c>
      <c r="L60">
        <v>299</v>
      </c>
      <c r="M60">
        <v>1.05</v>
      </c>
      <c r="N60">
        <v>50.3</v>
      </c>
      <c r="P60">
        <v>2</v>
      </c>
      <c r="Q60">
        <v>10.8</v>
      </c>
      <c r="R60">
        <v>0.38</v>
      </c>
      <c r="S60">
        <v>0.85</v>
      </c>
      <c r="T60">
        <v>0.87</v>
      </c>
      <c r="U60">
        <v>10.5</v>
      </c>
      <c r="V60">
        <v>35.299999999999997</v>
      </c>
      <c r="W60">
        <v>20.37</v>
      </c>
      <c r="X60">
        <v>7.78</v>
      </c>
      <c r="Y60">
        <v>2.9</v>
      </c>
      <c r="Z60">
        <v>194</v>
      </c>
      <c r="AA60">
        <v>0.02</v>
      </c>
      <c r="AB60">
        <v>74.5</v>
      </c>
      <c r="AC60">
        <v>0.38</v>
      </c>
      <c r="AD60">
        <v>1438</v>
      </c>
      <c r="AE60">
        <v>10.95</v>
      </c>
      <c r="AF60">
        <v>2.1000000000000001E-2</v>
      </c>
      <c r="AG60">
        <v>19.3</v>
      </c>
      <c r="AH60">
        <v>0.17499999999999999</v>
      </c>
      <c r="AI60">
        <v>23.59</v>
      </c>
      <c r="AJ60">
        <v>2.9</v>
      </c>
      <c r="AK60">
        <v>2.0099999999999998</v>
      </c>
      <c r="AL60">
        <v>10.1</v>
      </c>
      <c r="AM60">
        <v>1.7</v>
      </c>
      <c r="AN60">
        <v>61.2</v>
      </c>
      <c r="AO60">
        <v>0.03</v>
      </c>
      <c r="AP60">
        <v>44</v>
      </c>
      <c r="AQ60">
        <v>1430</v>
      </c>
      <c r="AR60">
        <v>0.41</v>
      </c>
      <c r="AS60">
        <v>2.9</v>
      </c>
      <c r="AT60">
        <v>50</v>
      </c>
      <c r="AU60">
        <v>2.5</v>
      </c>
      <c r="AV60">
        <v>116.9</v>
      </c>
      <c r="AW60">
        <v>5</v>
      </c>
      <c r="AX60">
        <v>280</v>
      </c>
    </row>
    <row r="61" spans="1:50" hidden="1" x14ac:dyDescent="0.3">
      <c r="A61" t="s">
        <v>286</v>
      </c>
      <c r="B61" t="s">
        <v>287</v>
      </c>
      <c r="C61" s="1" t="str">
        <f t="shared" si="5"/>
        <v>21:0039</v>
      </c>
      <c r="D61" s="1" t="str">
        <f t="shared" si="4"/>
        <v>21:0248</v>
      </c>
      <c r="E61" t="s">
        <v>288</v>
      </c>
      <c r="F61" t="s">
        <v>289</v>
      </c>
      <c r="H61">
        <v>56.824036599999999</v>
      </c>
      <c r="I61">
        <v>-115.8170788</v>
      </c>
      <c r="J61" s="1" t="str">
        <f t="shared" si="6"/>
        <v>Heavy Mineral Concentrate (Stream)</v>
      </c>
      <c r="K61" s="1" t="str">
        <f t="shared" si="7"/>
        <v>HMC &lt; 0.25 mm size fraction (ODM)</v>
      </c>
      <c r="L61">
        <v>21</v>
      </c>
      <c r="M61">
        <v>1.1599999999999999</v>
      </c>
      <c r="N61">
        <v>2.2000000000000002</v>
      </c>
      <c r="P61">
        <v>2</v>
      </c>
      <c r="Q61">
        <v>637.29999999999995</v>
      </c>
      <c r="R61">
        <v>0.11</v>
      </c>
      <c r="S61">
        <v>0.93</v>
      </c>
      <c r="T61">
        <v>0.18</v>
      </c>
      <c r="U61">
        <v>4.9000000000000004</v>
      </c>
      <c r="V61">
        <v>37.700000000000003</v>
      </c>
      <c r="W61">
        <v>4.96</v>
      </c>
      <c r="X61">
        <v>4.8099999999999996</v>
      </c>
      <c r="Y61">
        <v>2.8</v>
      </c>
      <c r="Z61">
        <v>14</v>
      </c>
      <c r="AA61">
        <v>0.02</v>
      </c>
      <c r="AB61">
        <v>216.9</v>
      </c>
      <c r="AC61">
        <v>0.45</v>
      </c>
      <c r="AD61">
        <v>1366</v>
      </c>
      <c r="AE61">
        <v>0.47</v>
      </c>
      <c r="AF61">
        <v>1.7999999999999999E-2</v>
      </c>
      <c r="AG61">
        <v>3.4</v>
      </c>
      <c r="AH61">
        <v>0.17599999999999999</v>
      </c>
      <c r="AI61">
        <v>33.25</v>
      </c>
      <c r="AJ61">
        <v>0.04</v>
      </c>
      <c r="AK61">
        <v>0.17</v>
      </c>
      <c r="AL61">
        <v>10.6</v>
      </c>
      <c r="AM61">
        <v>0.2</v>
      </c>
      <c r="AN61">
        <v>42.9</v>
      </c>
      <c r="AO61">
        <v>0.02</v>
      </c>
      <c r="AP61">
        <v>124.3</v>
      </c>
      <c r="AQ61">
        <v>1280</v>
      </c>
      <c r="AR61">
        <v>0.03</v>
      </c>
      <c r="AS61">
        <v>5.4</v>
      </c>
      <c r="AT61">
        <v>48</v>
      </c>
      <c r="AU61">
        <v>1.9</v>
      </c>
      <c r="AV61">
        <v>36.799999999999997</v>
      </c>
      <c r="AW61">
        <v>3</v>
      </c>
      <c r="AX61">
        <v>310</v>
      </c>
    </row>
    <row r="62" spans="1:50" hidden="1" x14ac:dyDescent="0.3">
      <c r="A62" t="s">
        <v>290</v>
      </c>
      <c r="B62" t="s">
        <v>291</v>
      </c>
      <c r="C62" s="1" t="str">
        <f t="shared" si="5"/>
        <v>21:0039</v>
      </c>
      <c r="D62" s="1" t="str">
        <f t="shared" si="4"/>
        <v>21:0248</v>
      </c>
      <c r="E62" t="s">
        <v>292</v>
      </c>
      <c r="F62" t="s">
        <v>293</v>
      </c>
      <c r="H62">
        <v>56.812793499999998</v>
      </c>
      <c r="I62">
        <v>-115.65291000000001</v>
      </c>
      <c r="J62" s="1" t="str">
        <f t="shared" si="6"/>
        <v>Heavy Mineral Concentrate (Stream)</v>
      </c>
      <c r="K62" s="1" t="str">
        <f t="shared" si="7"/>
        <v>HMC &lt; 0.25 mm size fraction (ODM)</v>
      </c>
      <c r="L62">
        <v>29</v>
      </c>
      <c r="M62">
        <v>1.0900000000000001</v>
      </c>
      <c r="N62">
        <v>3.3</v>
      </c>
      <c r="P62">
        <v>2</v>
      </c>
      <c r="Q62">
        <v>201</v>
      </c>
      <c r="R62">
        <v>0.12</v>
      </c>
      <c r="S62">
        <v>0.69</v>
      </c>
      <c r="T62">
        <v>0.24</v>
      </c>
      <c r="U62">
        <v>5.7</v>
      </c>
      <c r="V62">
        <v>41.2</v>
      </c>
      <c r="W62">
        <v>4.42</v>
      </c>
      <c r="X62">
        <v>4.3899999999999997</v>
      </c>
      <c r="Y62">
        <v>3</v>
      </c>
      <c r="Z62">
        <v>15</v>
      </c>
      <c r="AA62">
        <v>0.02</v>
      </c>
      <c r="AB62">
        <v>155.6</v>
      </c>
      <c r="AC62">
        <v>0.38</v>
      </c>
      <c r="AD62">
        <v>976</v>
      </c>
      <c r="AE62">
        <v>0.95</v>
      </c>
      <c r="AF62">
        <v>1.4E-2</v>
      </c>
      <c r="AG62">
        <v>6.4</v>
      </c>
      <c r="AH62">
        <v>0.152</v>
      </c>
      <c r="AI62">
        <v>28.91</v>
      </c>
      <c r="AJ62">
        <v>0.13</v>
      </c>
      <c r="AK62">
        <v>0.31</v>
      </c>
      <c r="AL62">
        <v>10.1</v>
      </c>
      <c r="AM62">
        <v>0.1</v>
      </c>
      <c r="AN62">
        <v>132.1</v>
      </c>
      <c r="AO62">
        <v>0.03</v>
      </c>
      <c r="AP62">
        <v>94.5</v>
      </c>
      <c r="AQ62">
        <v>1310</v>
      </c>
      <c r="AR62">
        <v>0.05</v>
      </c>
      <c r="AS62">
        <v>5.0999999999999996</v>
      </c>
      <c r="AT62">
        <v>60</v>
      </c>
      <c r="AU62">
        <v>2</v>
      </c>
      <c r="AV62">
        <v>35.799999999999997</v>
      </c>
      <c r="AW62">
        <v>4</v>
      </c>
      <c r="AX62">
        <v>290</v>
      </c>
    </row>
    <row r="63" spans="1:50" hidden="1" x14ac:dyDescent="0.3">
      <c r="A63" t="s">
        <v>294</v>
      </c>
      <c r="B63" t="s">
        <v>295</v>
      </c>
      <c r="C63" s="1" t="str">
        <f t="shared" si="5"/>
        <v>21:0039</v>
      </c>
      <c r="D63" s="1" t="str">
        <f t="shared" ref="D63:D94" si="8">HYPERLINK("http://geochem.nrcan.gc.ca/cdogs/content/svy/svy210248_e.htm", "21:0248")</f>
        <v>21:0248</v>
      </c>
      <c r="E63" t="s">
        <v>296</v>
      </c>
      <c r="F63" t="s">
        <v>297</v>
      </c>
      <c r="H63">
        <v>56.779765599999998</v>
      </c>
      <c r="I63">
        <v>-115.7827429</v>
      </c>
      <c r="J63" s="1" t="str">
        <f t="shared" si="6"/>
        <v>Heavy Mineral Concentrate (Stream)</v>
      </c>
      <c r="K63" s="1" t="str">
        <f t="shared" si="7"/>
        <v>HMC &lt; 0.25 mm size fraction (ODM)</v>
      </c>
      <c r="L63">
        <v>14</v>
      </c>
      <c r="M63">
        <v>1.1499999999999999</v>
      </c>
      <c r="N63">
        <v>4.0999999999999996</v>
      </c>
      <c r="P63">
        <v>2</v>
      </c>
      <c r="Q63">
        <v>1741.9</v>
      </c>
      <c r="R63">
        <v>0.13</v>
      </c>
      <c r="S63">
        <v>0.91</v>
      </c>
      <c r="T63">
        <v>0.13</v>
      </c>
      <c r="U63">
        <v>8</v>
      </c>
      <c r="V63">
        <v>45.1</v>
      </c>
      <c r="W63">
        <v>5.34</v>
      </c>
      <c r="X63">
        <v>5.4</v>
      </c>
      <c r="Y63">
        <v>2.8</v>
      </c>
      <c r="Z63">
        <v>9</v>
      </c>
      <c r="AA63">
        <v>0.04</v>
      </c>
      <c r="AB63">
        <v>226</v>
      </c>
      <c r="AC63">
        <v>0.43</v>
      </c>
      <c r="AD63">
        <v>1256</v>
      </c>
      <c r="AE63">
        <v>1.32</v>
      </c>
      <c r="AF63">
        <v>2.5000000000000001E-2</v>
      </c>
      <c r="AG63">
        <v>8.5</v>
      </c>
      <c r="AH63">
        <v>0.23599999999999999</v>
      </c>
      <c r="AI63">
        <v>34.92</v>
      </c>
      <c r="AJ63">
        <v>0.05</v>
      </c>
      <c r="AK63">
        <v>0.24</v>
      </c>
      <c r="AL63">
        <v>12.5</v>
      </c>
      <c r="AM63">
        <v>0.1</v>
      </c>
      <c r="AN63">
        <v>35.799999999999997</v>
      </c>
      <c r="AO63">
        <v>0.05</v>
      </c>
      <c r="AP63">
        <v>126.7</v>
      </c>
      <c r="AQ63">
        <v>1260</v>
      </c>
      <c r="AR63">
        <v>0.02</v>
      </c>
      <c r="AS63">
        <v>6.5</v>
      </c>
      <c r="AT63">
        <v>63</v>
      </c>
      <c r="AU63">
        <v>2.7</v>
      </c>
      <c r="AV63">
        <v>36</v>
      </c>
      <c r="AW63">
        <v>6</v>
      </c>
      <c r="AX63">
        <v>550</v>
      </c>
    </row>
    <row r="64" spans="1:50" hidden="1" x14ac:dyDescent="0.3">
      <c r="A64" t="s">
        <v>298</v>
      </c>
      <c r="B64" t="s">
        <v>299</v>
      </c>
      <c r="C64" s="1" t="str">
        <f t="shared" si="5"/>
        <v>21:0039</v>
      </c>
      <c r="D64" s="1" t="str">
        <f t="shared" si="8"/>
        <v>21:0248</v>
      </c>
      <c r="E64" t="s">
        <v>300</v>
      </c>
      <c r="F64" t="s">
        <v>301</v>
      </c>
      <c r="H64">
        <v>56.791700300000002</v>
      </c>
      <c r="I64">
        <v>-115.6842827</v>
      </c>
      <c r="J64" s="1" t="str">
        <f t="shared" si="6"/>
        <v>Heavy Mineral Concentrate (Stream)</v>
      </c>
      <c r="K64" s="1" t="str">
        <f t="shared" si="7"/>
        <v>HMC &lt; 0.25 mm size fraction (ODM)</v>
      </c>
      <c r="L64">
        <v>21</v>
      </c>
      <c r="M64">
        <v>1.06</v>
      </c>
      <c r="N64">
        <v>5.2</v>
      </c>
      <c r="P64">
        <v>2</v>
      </c>
      <c r="Q64">
        <v>257.39999999999998</v>
      </c>
      <c r="R64">
        <v>0.19</v>
      </c>
      <c r="S64">
        <v>1.01</v>
      </c>
      <c r="T64">
        <v>0.28000000000000003</v>
      </c>
      <c r="U64">
        <v>7.3</v>
      </c>
      <c r="V64">
        <v>38.9</v>
      </c>
      <c r="W64">
        <v>6.52</v>
      </c>
      <c r="X64">
        <v>4.24</v>
      </c>
      <c r="Y64">
        <v>3</v>
      </c>
      <c r="Z64">
        <v>12</v>
      </c>
      <c r="AA64">
        <v>0.03</v>
      </c>
      <c r="AB64">
        <v>169.3</v>
      </c>
      <c r="AC64">
        <v>0.41</v>
      </c>
      <c r="AD64">
        <v>1126</v>
      </c>
      <c r="AE64">
        <v>1.54</v>
      </c>
      <c r="AF64">
        <v>1.9E-2</v>
      </c>
      <c r="AG64">
        <v>7.7</v>
      </c>
      <c r="AH64">
        <v>0.25900000000000001</v>
      </c>
      <c r="AI64">
        <v>23.67</v>
      </c>
      <c r="AJ64">
        <v>0.17</v>
      </c>
      <c r="AK64">
        <v>0.37</v>
      </c>
      <c r="AL64">
        <v>10.4</v>
      </c>
      <c r="AM64">
        <v>0.1</v>
      </c>
      <c r="AN64">
        <v>160</v>
      </c>
      <c r="AO64">
        <v>0.04</v>
      </c>
      <c r="AP64">
        <v>88.4</v>
      </c>
      <c r="AQ64">
        <v>1130</v>
      </c>
      <c r="AR64">
        <v>0.05</v>
      </c>
      <c r="AS64">
        <v>5.2</v>
      </c>
      <c r="AT64">
        <v>55</v>
      </c>
      <c r="AU64">
        <v>2</v>
      </c>
      <c r="AV64">
        <v>38.6</v>
      </c>
      <c r="AW64">
        <v>6</v>
      </c>
      <c r="AX64">
        <v>520</v>
      </c>
    </row>
    <row r="65" spans="1:50" hidden="1" x14ac:dyDescent="0.3">
      <c r="A65" t="s">
        <v>302</v>
      </c>
      <c r="B65" t="s">
        <v>303</v>
      </c>
      <c r="C65" s="1" t="str">
        <f t="shared" si="5"/>
        <v>21:0039</v>
      </c>
      <c r="D65" s="1" t="str">
        <f t="shared" si="8"/>
        <v>21:0248</v>
      </c>
      <c r="E65" t="s">
        <v>304</v>
      </c>
      <c r="F65" t="s">
        <v>305</v>
      </c>
      <c r="H65">
        <v>56.921374200000002</v>
      </c>
      <c r="I65">
        <v>-115.277175</v>
      </c>
      <c r="J65" s="1" t="str">
        <f t="shared" si="6"/>
        <v>Heavy Mineral Concentrate (Stream)</v>
      </c>
      <c r="K65" s="1" t="str">
        <f t="shared" si="7"/>
        <v>HMC &lt; 0.25 mm size fraction (ODM)</v>
      </c>
      <c r="L65">
        <v>167</v>
      </c>
      <c r="M65">
        <v>1.1100000000000001</v>
      </c>
      <c r="N65">
        <v>17.399999999999999</v>
      </c>
      <c r="P65">
        <v>2</v>
      </c>
      <c r="Q65">
        <v>9.8000000000000007</v>
      </c>
      <c r="R65">
        <v>0.16</v>
      </c>
      <c r="S65">
        <v>1.1100000000000001</v>
      </c>
      <c r="T65">
        <v>0.34</v>
      </c>
      <c r="U65">
        <v>12.1</v>
      </c>
      <c r="V65">
        <v>39.5</v>
      </c>
      <c r="W65">
        <v>24.02</v>
      </c>
      <c r="X65">
        <v>7.06</v>
      </c>
      <c r="Y65">
        <v>3</v>
      </c>
      <c r="Z65">
        <v>124</v>
      </c>
      <c r="AA65">
        <v>0.03</v>
      </c>
      <c r="AB65">
        <v>83.9</v>
      </c>
      <c r="AC65">
        <v>0.55000000000000004</v>
      </c>
      <c r="AD65">
        <v>1689</v>
      </c>
      <c r="AE65">
        <v>2.68</v>
      </c>
      <c r="AF65">
        <v>2.8000000000000001E-2</v>
      </c>
      <c r="AG65">
        <v>14.6</v>
      </c>
      <c r="AH65">
        <v>0.18099999999999999</v>
      </c>
      <c r="AI65">
        <v>26.53</v>
      </c>
      <c r="AJ65">
        <v>3.66</v>
      </c>
      <c r="AK65">
        <v>0.91</v>
      </c>
      <c r="AL65">
        <v>11.2</v>
      </c>
      <c r="AM65">
        <v>0.8</v>
      </c>
      <c r="AN65">
        <v>36.1</v>
      </c>
      <c r="AO65">
        <v>0.04</v>
      </c>
      <c r="AP65">
        <v>46.1</v>
      </c>
      <c r="AQ65">
        <v>1680</v>
      </c>
      <c r="AR65">
        <v>0.32</v>
      </c>
      <c r="AS65">
        <v>3.3</v>
      </c>
      <c r="AT65">
        <v>52</v>
      </c>
      <c r="AU65">
        <v>1.5</v>
      </c>
      <c r="AV65">
        <v>59.5</v>
      </c>
      <c r="AW65">
        <v>9</v>
      </c>
      <c r="AX65">
        <v>400</v>
      </c>
    </row>
    <row r="66" spans="1:50" hidden="1" x14ac:dyDescent="0.3">
      <c r="A66" t="s">
        <v>306</v>
      </c>
      <c r="B66" t="s">
        <v>307</v>
      </c>
      <c r="C66" s="1" t="str">
        <f t="shared" ref="C66:C97" si="9">HYPERLINK("http://geochem.nrcan.gc.ca/cdogs/content/bdl/bdl210039_e.htm", "21:0039")</f>
        <v>21:0039</v>
      </c>
      <c r="D66" s="1" t="str">
        <f t="shared" si="8"/>
        <v>21:0248</v>
      </c>
      <c r="E66" t="s">
        <v>308</v>
      </c>
      <c r="F66" t="s">
        <v>309</v>
      </c>
      <c r="H66">
        <v>56.976676400000002</v>
      </c>
      <c r="I66">
        <v>-116.09947630000001</v>
      </c>
      <c r="J66" s="1" t="str">
        <f t="shared" ref="J66:J97" si="10">HYPERLINK("http://geochem.nrcan.gc.ca/cdogs/content/kwd/kwd020039_e.htm", "Heavy Mineral Concentrate (Stream)")</f>
        <v>Heavy Mineral Concentrate (Stream)</v>
      </c>
      <c r="K66" s="1" t="str">
        <f t="shared" ref="K66:K97" si="11">HYPERLINK("http://geochem.nrcan.gc.ca/cdogs/content/kwd/kwd080057_e.htm", "HMC &lt; 0.25 mm size fraction (ODM)")</f>
        <v>HMC &lt; 0.25 mm size fraction (ODM)</v>
      </c>
      <c r="L66">
        <v>43</v>
      </c>
      <c r="M66">
        <v>1.06</v>
      </c>
      <c r="N66">
        <v>8</v>
      </c>
      <c r="P66">
        <v>3</v>
      </c>
      <c r="Q66">
        <v>152.4</v>
      </c>
      <c r="R66">
        <v>0.2</v>
      </c>
      <c r="S66">
        <v>0.88</v>
      </c>
      <c r="T66">
        <v>0.31</v>
      </c>
      <c r="U66">
        <v>8.1999999999999993</v>
      </c>
      <c r="V66">
        <v>44.5</v>
      </c>
      <c r="W66">
        <v>9.6999999999999993</v>
      </c>
      <c r="X66">
        <v>5.59</v>
      </c>
      <c r="Y66">
        <v>2.9</v>
      </c>
      <c r="Z66">
        <v>20</v>
      </c>
      <c r="AA66">
        <v>0.03</v>
      </c>
      <c r="AB66">
        <v>202.6</v>
      </c>
      <c r="AC66">
        <v>0.45</v>
      </c>
      <c r="AD66">
        <v>1146</v>
      </c>
      <c r="AE66">
        <v>1.55</v>
      </c>
      <c r="AF66">
        <v>1.4999999999999999E-2</v>
      </c>
      <c r="AG66">
        <v>9.3000000000000007</v>
      </c>
      <c r="AH66">
        <v>0.16600000000000001</v>
      </c>
      <c r="AI66">
        <v>28.4</v>
      </c>
      <c r="AJ66">
        <v>0.24</v>
      </c>
      <c r="AK66">
        <v>0.36</v>
      </c>
      <c r="AL66">
        <v>11</v>
      </c>
      <c r="AM66">
        <v>0.1</v>
      </c>
      <c r="AN66">
        <v>54.2</v>
      </c>
      <c r="AO66">
        <v>0.04</v>
      </c>
      <c r="AP66">
        <v>110.2</v>
      </c>
      <c r="AQ66">
        <v>1260</v>
      </c>
      <c r="AR66">
        <v>0.05</v>
      </c>
      <c r="AS66">
        <v>5.3</v>
      </c>
      <c r="AT66">
        <v>67</v>
      </c>
      <c r="AU66">
        <v>5.4</v>
      </c>
      <c r="AV66">
        <v>70.900000000000006</v>
      </c>
      <c r="AW66">
        <v>14</v>
      </c>
      <c r="AX66">
        <v>450</v>
      </c>
    </row>
    <row r="67" spans="1:50" hidden="1" x14ac:dyDescent="0.3">
      <c r="A67" t="s">
        <v>310</v>
      </c>
      <c r="B67" t="s">
        <v>311</v>
      </c>
      <c r="C67" s="1" t="str">
        <f t="shared" si="9"/>
        <v>21:0039</v>
      </c>
      <c r="D67" s="1" t="str">
        <f t="shared" si="8"/>
        <v>21:0248</v>
      </c>
      <c r="E67" t="s">
        <v>312</v>
      </c>
      <c r="F67" t="s">
        <v>313</v>
      </c>
      <c r="H67">
        <v>56.924413399999999</v>
      </c>
      <c r="I67">
        <v>-116.20218920000001</v>
      </c>
      <c r="J67" s="1" t="str">
        <f t="shared" si="10"/>
        <v>Heavy Mineral Concentrate (Stream)</v>
      </c>
      <c r="K67" s="1" t="str">
        <f t="shared" si="11"/>
        <v>HMC &lt; 0.25 mm size fraction (ODM)</v>
      </c>
      <c r="L67">
        <v>13</v>
      </c>
      <c r="M67">
        <v>1.23</v>
      </c>
      <c r="N67">
        <v>1.8</v>
      </c>
      <c r="P67">
        <v>2</v>
      </c>
      <c r="Q67">
        <v>1707.3</v>
      </c>
      <c r="R67">
        <v>0.14000000000000001</v>
      </c>
      <c r="S67">
        <v>0.96</v>
      </c>
      <c r="T67">
        <v>0.13</v>
      </c>
      <c r="U67">
        <v>7.2</v>
      </c>
      <c r="V67">
        <v>49.1</v>
      </c>
      <c r="W67">
        <v>3.28</v>
      </c>
      <c r="X67">
        <v>4.3600000000000003</v>
      </c>
      <c r="Y67">
        <v>2.2000000000000002</v>
      </c>
      <c r="Z67">
        <v>8</v>
      </c>
      <c r="AA67">
        <v>0.04</v>
      </c>
      <c r="AB67">
        <v>259.3</v>
      </c>
      <c r="AC67">
        <v>0.48</v>
      </c>
      <c r="AD67">
        <v>991</v>
      </c>
      <c r="AE67">
        <v>0.66</v>
      </c>
      <c r="AF67">
        <v>2.7E-2</v>
      </c>
      <c r="AG67">
        <v>6</v>
      </c>
      <c r="AH67">
        <v>0.22800000000000001</v>
      </c>
      <c r="AI67">
        <v>30.77</v>
      </c>
      <c r="AJ67">
        <v>0.02</v>
      </c>
      <c r="AK67">
        <v>0.17</v>
      </c>
      <c r="AL67">
        <v>12.4</v>
      </c>
      <c r="AM67">
        <v>0.1</v>
      </c>
      <c r="AN67">
        <v>48.9</v>
      </c>
      <c r="AO67">
        <v>0.03</v>
      </c>
      <c r="AP67">
        <v>145</v>
      </c>
      <c r="AQ67">
        <v>1300</v>
      </c>
      <c r="AR67">
        <v>0.02</v>
      </c>
      <c r="AS67">
        <v>6.9</v>
      </c>
      <c r="AT67">
        <v>71</v>
      </c>
      <c r="AU67">
        <v>5.2</v>
      </c>
      <c r="AV67">
        <v>30.8</v>
      </c>
      <c r="AW67">
        <v>9</v>
      </c>
      <c r="AX67">
        <v>490</v>
      </c>
    </row>
    <row r="68" spans="1:50" hidden="1" x14ac:dyDescent="0.3">
      <c r="A68" t="s">
        <v>314</v>
      </c>
      <c r="B68" t="s">
        <v>315</v>
      </c>
      <c r="C68" s="1" t="str">
        <f t="shared" si="9"/>
        <v>21:0039</v>
      </c>
      <c r="D68" s="1" t="str">
        <f t="shared" si="8"/>
        <v>21:0248</v>
      </c>
      <c r="E68" t="s">
        <v>316</v>
      </c>
      <c r="F68" t="s">
        <v>317</v>
      </c>
      <c r="H68">
        <v>56.8172937</v>
      </c>
      <c r="I68">
        <v>-116.18631670000001</v>
      </c>
      <c r="J68" s="1" t="str">
        <f t="shared" si="10"/>
        <v>Heavy Mineral Concentrate (Stream)</v>
      </c>
      <c r="K68" s="1" t="str">
        <f t="shared" si="11"/>
        <v>HMC &lt; 0.25 mm size fraction (ODM)</v>
      </c>
      <c r="L68">
        <v>51</v>
      </c>
      <c r="M68">
        <v>1.24</v>
      </c>
      <c r="N68">
        <v>10.199999999999999</v>
      </c>
      <c r="P68">
        <v>3</v>
      </c>
      <c r="Q68">
        <v>67.900000000000006</v>
      </c>
      <c r="R68">
        <v>0.35</v>
      </c>
      <c r="S68">
        <v>1.1299999999999999</v>
      </c>
      <c r="T68">
        <v>0.39</v>
      </c>
      <c r="U68">
        <v>9.9</v>
      </c>
      <c r="V68">
        <v>44.5</v>
      </c>
      <c r="W68">
        <v>14.92</v>
      </c>
      <c r="X68">
        <v>6.91</v>
      </c>
      <c r="Y68">
        <v>3.6</v>
      </c>
      <c r="Z68">
        <v>36</v>
      </c>
      <c r="AA68">
        <v>0.04</v>
      </c>
      <c r="AB68">
        <v>113.9</v>
      </c>
      <c r="AC68">
        <v>0.55000000000000004</v>
      </c>
      <c r="AD68">
        <v>2078</v>
      </c>
      <c r="AE68">
        <v>1.85</v>
      </c>
      <c r="AF68">
        <v>3.3000000000000002E-2</v>
      </c>
      <c r="AG68">
        <v>11.7</v>
      </c>
      <c r="AH68">
        <v>0.24</v>
      </c>
      <c r="AI68">
        <v>19.66</v>
      </c>
      <c r="AJ68">
        <v>0.63</v>
      </c>
      <c r="AK68">
        <v>0.48</v>
      </c>
      <c r="AL68">
        <v>12.2</v>
      </c>
      <c r="AM68">
        <v>0.3</v>
      </c>
      <c r="AN68">
        <v>49.5</v>
      </c>
      <c r="AO68">
        <v>0.03</v>
      </c>
      <c r="AP68">
        <v>58.8</v>
      </c>
      <c r="AQ68">
        <v>1350</v>
      </c>
      <c r="AR68">
        <v>0.08</v>
      </c>
      <c r="AS68">
        <v>4.0999999999999996</v>
      </c>
      <c r="AT68">
        <v>65</v>
      </c>
      <c r="AU68">
        <v>2.4</v>
      </c>
      <c r="AV68">
        <v>66</v>
      </c>
      <c r="AW68">
        <v>6</v>
      </c>
      <c r="AX68">
        <v>550</v>
      </c>
    </row>
    <row r="69" spans="1:50" hidden="1" x14ac:dyDescent="0.3">
      <c r="A69" t="s">
        <v>318</v>
      </c>
      <c r="B69" t="s">
        <v>319</v>
      </c>
      <c r="C69" s="1" t="str">
        <f t="shared" si="9"/>
        <v>21:0039</v>
      </c>
      <c r="D69" s="1" t="str">
        <f t="shared" si="8"/>
        <v>21:0248</v>
      </c>
      <c r="E69" t="s">
        <v>320</v>
      </c>
      <c r="F69" t="s">
        <v>321</v>
      </c>
      <c r="H69">
        <v>56.756690800000001</v>
      </c>
      <c r="I69">
        <v>-116.19481020000001</v>
      </c>
      <c r="J69" s="1" t="str">
        <f t="shared" si="10"/>
        <v>Heavy Mineral Concentrate (Stream)</v>
      </c>
      <c r="K69" s="1" t="str">
        <f t="shared" si="11"/>
        <v>HMC &lt; 0.25 mm size fraction (ODM)</v>
      </c>
      <c r="L69">
        <v>17</v>
      </c>
      <c r="M69">
        <v>1.3</v>
      </c>
      <c r="N69">
        <v>4.0999999999999996</v>
      </c>
      <c r="P69">
        <v>2</v>
      </c>
      <c r="Q69">
        <v>122.3</v>
      </c>
      <c r="R69">
        <v>0.11</v>
      </c>
      <c r="S69">
        <v>0.74</v>
      </c>
      <c r="T69">
        <v>0.26</v>
      </c>
      <c r="U69">
        <v>7.1</v>
      </c>
      <c r="V69">
        <v>43</v>
      </c>
      <c r="W69">
        <v>3.49</v>
      </c>
      <c r="X69">
        <v>3.92</v>
      </c>
      <c r="Y69">
        <v>3</v>
      </c>
      <c r="Z69">
        <v>10</v>
      </c>
      <c r="AA69">
        <v>0.03</v>
      </c>
      <c r="AB69">
        <v>158.9</v>
      </c>
      <c r="AC69">
        <v>0.48</v>
      </c>
      <c r="AD69">
        <v>1115</v>
      </c>
      <c r="AE69">
        <v>0.55000000000000004</v>
      </c>
      <c r="AF69">
        <v>2.1000000000000001E-2</v>
      </c>
      <c r="AG69">
        <v>4.9000000000000004</v>
      </c>
      <c r="AH69">
        <v>0.127</v>
      </c>
      <c r="AI69">
        <v>23.24</v>
      </c>
      <c r="AJ69">
        <v>0.4</v>
      </c>
      <c r="AK69">
        <v>0.23</v>
      </c>
      <c r="AL69">
        <v>13.7</v>
      </c>
      <c r="AM69">
        <v>0.2</v>
      </c>
      <c r="AN69">
        <v>33</v>
      </c>
      <c r="AO69">
        <v>0.03</v>
      </c>
      <c r="AP69">
        <v>88.2</v>
      </c>
      <c r="AQ69">
        <v>1640</v>
      </c>
      <c r="AR69">
        <v>0.02</v>
      </c>
      <c r="AS69">
        <v>4.5</v>
      </c>
      <c r="AT69">
        <v>50</v>
      </c>
      <c r="AU69">
        <v>1.4</v>
      </c>
      <c r="AV69">
        <v>43.4</v>
      </c>
      <c r="AW69">
        <v>7</v>
      </c>
      <c r="AX69">
        <v>300</v>
      </c>
    </row>
    <row r="70" spans="1:50" hidden="1" x14ac:dyDescent="0.3">
      <c r="A70" t="s">
        <v>322</v>
      </c>
      <c r="B70" t="s">
        <v>323</v>
      </c>
      <c r="C70" s="1" t="str">
        <f t="shared" si="9"/>
        <v>21:0039</v>
      </c>
      <c r="D70" s="1" t="str">
        <f t="shared" si="8"/>
        <v>21:0248</v>
      </c>
      <c r="E70" t="s">
        <v>324</v>
      </c>
      <c r="F70" t="s">
        <v>325</v>
      </c>
      <c r="H70">
        <v>56.932742699999999</v>
      </c>
      <c r="I70">
        <v>-116.03560659999999</v>
      </c>
      <c r="J70" s="1" t="str">
        <f t="shared" si="10"/>
        <v>Heavy Mineral Concentrate (Stream)</v>
      </c>
      <c r="K70" s="1" t="str">
        <f t="shared" si="11"/>
        <v>HMC &lt; 0.25 mm size fraction (ODM)</v>
      </c>
      <c r="L70">
        <v>388</v>
      </c>
      <c r="M70">
        <v>0.79</v>
      </c>
      <c r="N70">
        <v>22.2</v>
      </c>
      <c r="P70">
        <v>2</v>
      </c>
      <c r="Q70">
        <v>43.2</v>
      </c>
      <c r="R70">
        <v>0.21</v>
      </c>
      <c r="S70">
        <v>0.45</v>
      </c>
      <c r="T70">
        <v>0.28999999999999998</v>
      </c>
      <c r="U70">
        <v>15.7</v>
      </c>
      <c r="V70">
        <v>41.2</v>
      </c>
      <c r="W70">
        <v>34.47</v>
      </c>
      <c r="X70">
        <v>7.68</v>
      </c>
      <c r="Y70">
        <v>2.9</v>
      </c>
      <c r="Z70">
        <v>141</v>
      </c>
      <c r="AA70">
        <v>0.02</v>
      </c>
      <c r="AB70">
        <v>141.19999999999999</v>
      </c>
      <c r="AC70">
        <v>0.3</v>
      </c>
      <c r="AD70">
        <v>1031</v>
      </c>
      <c r="AE70">
        <v>4.22</v>
      </c>
      <c r="AF70">
        <v>8.9999999999999993E-3</v>
      </c>
      <c r="AG70">
        <v>21.1</v>
      </c>
      <c r="AH70">
        <v>8.5999999999999993E-2</v>
      </c>
      <c r="AI70">
        <v>32.64</v>
      </c>
      <c r="AJ70">
        <v>0.84</v>
      </c>
      <c r="AK70">
        <v>1.24</v>
      </c>
      <c r="AL70">
        <v>8.1999999999999993</v>
      </c>
      <c r="AM70">
        <v>0.5</v>
      </c>
      <c r="AN70">
        <v>45.4</v>
      </c>
      <c r="AO70">
        <v>0.05</v>
      </c>
      <c r="AP70">
        <v>87</v>
      </c>
      <c r="AQ70">
        <v>1250</v>
      </c>
      <c r="AR70">
        <v>7.0000000000000007E-2</v>
      </c>
      <c r="AS70">
        <v>4.5</v>
      </c>
      <c r="AT70">
        <v>64</v>
      </c>
      <c r="AU70">
        <v>6.4</v>
      </c>
      <c r="AV70">
        <v>61.6</v>
      </c>
      <c r="AW70">
        <v>6</v>
      </c>
      <c r="AX70">
        <v>210</v>
      </c>
    </row>
    <row r="71" spans="1:50" hidden="1" x14ac:dyDescent="0.3">
      <c r="A71" t="s">
        <v>326</v>
      </c>
      <c r="B71" t="s">
        <v>327</v>
      </c>
      <c r="C71" s="1" t="str">
        <f t="shared" si="9"/>
        <v>21:0039</v>
      </c>
      <c r="D71" s="1" t="str">
        <f t="shared" si="8"/>
        <v>21:0248</v>
      </c>
      <c r="E71" t="s">
        <v>328</v>
      </c>
      <c r="F71" t="s">
        <v>329</v>
      </c>
      <c r="H71">
        <v>56.803760699999998</v>
      </c>
      <c r="I71">
        <v>-116.0081016</v>
      </c>
      <c r="J71" s="1" t="str">
        <f t="shared" si="10"/>
        <v>Heavy Mineral Concentrate (Stream)</v>
      </c>
      <c r="K71" s="1" t="str">
        <f t="shared" si="11"/>
        <v>HMC &lt; 0.25 mm size fraction (ODM)</v>
      </c>
      <c r="L71">
        <v>14</v>
      </c>
      <c r="M71">
        <v>1.1499999999999999</v>
      </c>
      <c r="N71">
        <v>4.3</v>
      </c>
      <c r="P71">
        <v>3</v>
      </c>
      <c r="Q71">
        <v>1457.4</v>
      </c>
      <c r="R71">
        <v>0.15</v>
      </c>
      <c r="S71">
        <v>1.1100000000000001</v>
      </c>
      <c r="T71">
        <v>0.17</v>
      </c>
      <c r="U71">
        <v>8</v>
      </c>
      <c r="V71">
        <v>44.3</v>
      </c>
      <c r="W71">
        <v>6.28</v>
      </c>
      <c r="X71">
        <v>4.95</v>
      </c>
      <c r="Y71">
        <v>3.2</v>
      </c>
      <c r="Z71">
        <v>10</v>
      </c>
      <c r="AA71">
        <v>0.04</v>
      </c>
      <c r="AB71">
        <v>205.2</v>
      </c>
      <c r="AC71">
        <v>0.48</v>
      </c>
      <c r="AD71">
        <v>1123</v>
      </c>
      <c r="AE71">
        <v>0.97</v>
      </c>
      <c r="AF71">
        <v>0.03</v>
      </c>
      <c r="AG71">
        <v>8.4</v>
      </c>
      <c r="AH71">
        <v>0.252</v>
      </c>
      <c r="AI71">
        <v>25.25</v>
      </c>
      <c r="AJ71">
        <v>0.03</v>
      </c>
      <c r="AK71">
        <v>0.25</v>
      </c>
      <c r="AL71">
        <v>11.9</v>
      </c>
      <c r="AM71">
        <v>0.2</v>
      </c>
      <c r="AN71">
        <v>49.8</v>
      </c>
      <c r="AO71">
        <v>0.03</v>
      </c>
      <c r="AP71">
        <v>112.5</v>
      </c>
      <c r="AQ71">
        <v>1260</v>
      </c>
      <c r="AR71">
        <v>0.02</v>
      </c>
      <c r="AS71">
        <v>6</v>
      </c>
      <c r="AT71">
        <v>65</v>
      </c>
      <c r="AU71">
        <v>2.8</v>
      </c>
      <c r="AV71">
        <v>41.4</v>
      </c>
      <c r="AW71">
        <v>7</v>
      </c>
      <c r="AX71">
        <v>560</v>
      </c>
    </row>
    <row r="72" spans="1:50" hidden="1" x14ac:dyDescent="0.3">
      <c r="A72" t="s">
        <v>330</v>
      </c>
      <c r="B72" t="s">
        <v>331</v>
      </c>
      <c r="C72" s="1" t="str">
        <f t="shared" si="9"/>
        <v>21:0039</v>
      </c>
      <c r="D72" s="1" t="str">
        <f t="shared" si="8"/>
        <v>21:0248</v>
      </c>
      <c r="E72" t="s">
        <v>332</v>
      </c>
      <c r="F72" t="s">
        <v>333</v>
      </c>
      <c r="H72">
        <v>57.078394899999999</v>
      </c>
      <c r="I72">
        <v>-116.176928</v>
      </c>
      <c r="J72" s="1" t="str">
        <f t="shared" si="10"/>
        <v>Heavy Mineral Concentrate (Stream)</v>
      </c>
      <c r="K72" s="1" t="str">
        <f t="shared" si="11"/>
        <v>HMC &lt; 0.25 mm size fraction (ODM)</v>
      </c>
      <c r="L72">
        <v>39</v>
      </c>
      <c r="M72">
        <v>1.37</v>
      </c>
      <c r="N72">
        <v>5</v>
      </c>
      <c r="P72">
        <v>3</v>
      </c>
      <c r="Q72">
        <v>644.20000000000005</v>
      </c>
      <c r="R72">
        <v>0.16</v>
      </c>
      <c r="S72">
        <v>0.99</v>
      </c>
      <c r="T72">
        <v>0.31</v>
      </c>
      <c r="U72">
        <v>9.3000000000000007</v>
      </c>
      <c r="V72">
        <v>51</v>
      </c>
      <c r="W72">
        <v>6.9</v>
      </c>
      <c r="X72">
        <v>6.32</v>
      </c>
      <c r="Y72">
        <v>3.5</v>
      </c>
      <c r="Z72">
        <v>21</v>
      </c>
      <c r="AA72">
        <v>0.04</v>
      </c>
      <c r="AB72">
        <v>195.6</v>
      </c>
      <c r="AC72">
        <v>0.56000000000000005</v>
      </c>
      <c r="AD72">
        <v>1669</v>
      </c>
      <c r="AE72">
        <v>1.28</v>
      </c>
      <c r="AF72">
        <v>3.3000000000000002E-2</v>
      </c>
      <c r="AG72">
        <v>9.5</v>
      </c>
      <c r="AH72">
        <v>0.189</v>
      </c>
      <c r="AI72">
        <v>29.1</v>
      </c>
      <c r="AJ72">
        <v>0.09</v>
      </c>
      <c r="AK72">
        <v>0.42</v>
      </c>
      <c r="AL72">
        <v>14.4</v>
      </c>
      <c r="AM72">
        <v>0.3</v>
      </c>
      <c r="AN72">
        <v>60.9</v>
      </c>
      <c r="AO72">
        <v>0.03</v>
      </c>
      <c r="AP72">
        <v>111.8</v>
      </c>
      <c r="AQ72">
        <v>1520</v>
      </c>
      <c r="AR72">
        <v>0.04</v>
      </c>
      <c r="AS72">
        <v>6.2</v>
      </c>
      <c r="AT72">
        <v>70</v>
      </c>
      <c r="AU72">
        <v>2.2000000000000002</v>
      </c>
      <c r="AV72">
        <v>55</v>
      </c>
      <c r="AW72">
        <v>8</v>
      </c>
      <c r="AX72">
        <v>410</v>
      </c>
    </row>
    <row r="73" spans="1:50" hidden="1" x14ac:dyDescent="0.3">
      <c r="A73" t="s">
        <v>334</v>
      </c>
      <c r="B73" t="s">
        <v>335</v>
      </c>
      <c r="C73" s="1" t="str">
        <f t="shared" si="9"/>
        <v>21:0039</v>
      </c>
      <c r="D73" s="1" t="str">
        <f t="shared" si="8"/>
        <v>21:0248</v>
      </c>
      <c r="E73" t="s">
        <v>336</v>
      </c>
      <c r="F73" t="s">
        <v>337</v>
      </c>
      <c r="H73">
        <v>57.065003400000002</v>
      </c>
      <c r="I73">
        <v>-116.1623488</v>
      </c>
      <c r="J73" s="1" t="str">
        <f t="shared" si="10"/>
        <v>Heavy Mineral Concentrate (Stream)</v>
      </c>
      <c r="K73" s="1" t="str">
        <f t="shared" si="11"/>
        <v>HMC &lt; 0.25 mm size fraction (ODM)</v>
      </c>
      <c r="L73">
        <v>32</v>
      </c>
      <c r="M73">
        <v>1.03</v>
      </c>
      <c r="N73">
        <v>3.8</v>
      </c>
      <c r="P73">
        <v>2</v>
      </c>
      <c r="Q73">
        <v>191.7</v>
      </c>
      <c r="R73">
        <v>0.12</v>
      </c>
      <c r="S73">
        <v>0.74</v>
      </c>
      <c r="T73">
        <v>0.38</v>
      </c>
      <c r="U73">
        <v>6.6</v>
      </c>
      <c r="V73">
        <v>42</v>
      </c>
      <c r="W73">
        <v>4.8600000000000003</v>
      </c>
      <c r="X73">
        <v>4.37</v>
      </c>
      <c r="Y73">
        <v>2.4</v>
      </c>
      <c r="Z73">
        <v>18</v>
      </c>
      <c r="AA73">
        <v>0.03</v>
      </c>
      <c r="AB73">
        <v>209.6</v>
      </c>
      <c r="AC73">
        <v>0.39</v>
      </c>
      <c r="AD73">
        <v>947</v>
      </c>
      <c r="AE73">
        <v>0.92</v>
      </c>
      <c r="AF73">
        <v>1.7999999999999999E-2</v>
      </c>
      <c r="AG73">
        <v>7.3</v>
      </c>
      <c r="AH73">
        <v>0.155</v>
      </c>
      <c r="AI73">
        <v>27.2</v>
      </c>
      <c r="AJ73">
        <v>0.23</v>
      </c>
      <c r="AK73">
        <v>0.28000000000000003</v>
      </c>
      <c r="AL73">
        <v>10.7</v>
      </c>
      <c r="AM73">
        <v>0.2</v>
      </c>
      <c r="AN73">
        <v>69</v>
      </c>
      <c r="AO73">
        <v>0.06</v>
      </c>
      <c r="AP73">
        <v>118.7</v>
      </c>
      <c r="AQ73">
        <v>1340</v>
      </c>
      <c r="AR73">
        <v>0.05</v>
      </c>
      <c r="AS73">
        <v>5.7</v>
      </c>
      <c r="AT73">
        <v>62</v>
      </c>
      <c r="AU73">
        <v>2.9</v>
      </c>
      <c r="AV73">
        <v>60.5</v>
      </c>
      <c r="AW73">
        <v>22</v>
      </c>
      <c r="AX73">
        <v>380</v>
      </c>
    </row>
    <row r="74" spans="1:50" hidden="1" x14ac:dyDescent="0.3">
      <c r="A74" t="s">
        <v>338</v>
      </c>
      <c r="B74" t="s">
        <v>339</v>
      </c>
      <c r="C74" s="1" t="str">
        <f t="shared" si="9"/>
        <v>21:0039</v>
      </c>
      <c r="D74" s="1" t="str">
        <f t="shared" si="8"/>
        <v>21:0248</v>
      </c>
      <c r="E74" t="s">
        <v>340</v>
      </c>
      <c r="F74" t="s">
        <v>341</v>
      </c>
      <c r="H74">
        <v>57.067797200000001</v>
      </c>
      <c r="I74">
        <v>-116.1569586</v>
      </c>
      <c r="J74" s="1" t="str">
        <f t="shared" si="10"/>
        <v>Heavy Mineral Concentrate (Stream)</v>
      </c>
      <c r="K74" s="1" t="str">
        <f t="shared" si="11"/>
        <v>HMC &lt; 0.25 mm size fraction (ODM)</v>
      </c>
      <c r="L74">
        <v>51</v>
      </c>
      <c r="M74">
        <v>1.21</v>
      </c>
      <c r="N74">
        <v>6.2</v>
      </c>
      <c r="P74">
        <v>2</v>
      </c>
      <c r="Q74">
        <v>110.2</v>
      </c>
      <c r="R74">
        <v>0.15</v>
      </c>
      <c r="S74">
        <v>0.67</v>
      </c>
      <c r="T74">
        <v>0.35</v>
      </c>
      <c r="U74">
        <v>8.1999999999999993</v>
      </c>
      <c r="V74">
        <v>52.9</v>
      </c>
      <c r="W74">
        <v>6.74</v>
      </c>
      <c r="X74">
        <v>6</v>
      </c>
      <c r="Y74">
        <v>2.7</v>
      </c>
      <c r="Z74">
        <v>19</v>
      </c>
      <c r="AA74">
        <v>0.03</v>
      </c>
      <c r="AB74">
        <v>250.1</v>
      </c>
      <c r="AC74">
        <v>0.47</v>
      </c>
      <c r="AD74">
        <v>1268</v>
      </c>
      <c r="AE74">
        <v>1.66</v>
      </c>
      <c r="AF74">
        <v>1.7999999999999999E-2</v>
      </c>
      <c r="AG74">
        <v>9.1999999999999993</v>
      </c>
      <c r="AH74">
        <v>0.13900000000000001</v>
      </c>
      <c r="AI74">
        <v>34.76</v>
      </c>
      <c r="AJ74">
        <v>0.36</v>
      </c>
      <c r="AK74">
        <v>0.35</v>
      </c>
      <c r="AL74">
        <v>12.5</v>
      </c>
      <c r="AM74">
        <v>0.2</v>
      </c>
      <c r="AN74">
        <v>65.099999999999994</v>
      </c>
      <c r="AO74">
        <v>0.05</v>
      </c>
      <c r="AP74">
        <v>151.1</v>
      </c>
      <c r="AQ74">
        <v>1560</v>
      </c>
      <c r="AR74">
        <v>0.06</v>
      </c>
      <c r="AS74">
        <v>6.8</v>
      </c>
      <c r="AT74">
        <v>78</v>
      </c>
      <c r="AU74">
        <v>6.9</v>
      </c>
      <c r="AV74">
        <v>62.8</v>
      </c>
      <c r="AW74">
        <v>11</v>
      </c>
      <c r="AX74">
        <v>300</v>
      </c>
    </row>
    <row r="75" spans="1:50" hidden="1" x14ac:dyDescent="0.3">
      <c r="A75" t="s">
        <v>342</v>
      </c>
      <c r="B75" t="s">
        <v>343</v>
      </c>
      <c r="C75" s="1" t="str">
        <f t="shared" si="9"/>
        <v>21:0039</v>
      </c>
      <c r="D75" s="1" t="str">
        <f t="shared" si="8"/>
        <v>21:0248</v>
      </c>
      <c r="E75" t="s">
        <v>344</v>
      </c>
      <c r="F75" t="s">
        <v>345</v>
      </c>
      <c r="H75">
        <v>57.013826700000003</v>
      </c>
      <c r="I75">
        <v>-116.107686</v>
      </c>
      <c r="J75" s="1" t="str">
        <f t="shared" si="10"/>
        <v>Heavy Mineral Concentrate (Stream)</v>
      </c>
      <c r="K75" s="1" t="str">
        <f t="shared" si="11"/>
        <v>HMC &lt; 0.25 mm size fraction (ODM)</v>
      </c>
      <c r="L75">
        <v>642</v>
      </c>
      <c r="M75">
        <v>1.05</v>
      </c>
      <c r="N75">
        <v>10.6</v>
      </c>
      <c r="P75">
        <v>2</v>
      </c>
      <c r="Q75">
        <v>28.8</v>
      </c>
      <c r="R75">
        <v>0.16</v>
      </c>
      <c r="S75">
        <v>0.89</v>
      </c>
      <c r="T75">
        <v>0.46</v>
      </c>
      <c r="U75">
        <v>10.1</v>
      </c>
      <c r="V75">
        <v>42.9</v>
      </c>
      <c r="W75">
        <v>9.66</v>
      </c>
      <c r="X75">
        <v>5.68</v>
      </c>
      <c r="Y75">
        <v>3.4</v>
      </c>
      <c r="Z75">
        <v>40</v>
      </c>
      <c r="AA75">
        <v>0.03</v>
      </c>
      <c r="AB75">
        <v>140.5</v>
      </c>
      <c r="AC75">
        <v>0.45</v>
      </c>
      <c r="AD75">
        <v>1228</v>
      </c>
      <c r="AE75">
        <v>2.23</v>
      </c>
      <c r="AF75">
        <v>0.02</v>
      </c>
      <c r="AG75">
        <v>12</v>
      </c>
      <c r="AH75">
        <v>0.17799999999999999</v>
      </c>
      <c r="AI75">
        <v>24.35</v>
      </c>
      <c r="AJ75">
        <v>1.1000000000000001</v>
      </c>
      <c r="AK75">
        <v>0.42</v>
      </c>
      <c r="AL75">
        <v>10</v>
      </c>
      <c r="AM75">
        <v>0.4</v>
      </c>
      <c r="AN75">
        <v>59.7</v>
      </c>
      <c r="AO75">
        <v>0.02</v>
      </c>
      <c r="AP75">
        <v>87.4</v>
      </c>
      <c r="AQ75">
        <v>1480</v>
      </c>
      <c r="AR75">
        <v>0.1</v>
      </c>
      <c r="AS75">
        <v>4.5</v>
      </c>
      <c r="AT75">
        <v>64</v>
      </c>
      <c r="AU75">
        <v>6.4</v>
      </c>
      <c r="AV75">
        <v>75</v>
      </c>
      <c r="AW75">
        <v>9</v>
      </c>
      <c r="AX75">
        <v>360</v>
      </c>
    </row>
    <row r="76" spans="1:50" hidden="1" x14ac:dyDescent="0.3">
      <c r="A76" t="s">
        <v>346</v>
      </c>
      <c r="B76" t="s">
        <v>347</v>
      </c>
      <c r="C76" s="1" t="str">
        <f t="shared" si="9"/>
        <v>21:0039</v>
      </c>
      <c r="D76" s="1" t="str">
        <f t="shared" si="8"/>
        <v>21:0248</v>
      </c>
      <c r="E76" t="s">
        <v>348</v>
      </c>
      <c r="F76" t="s">
        <v>349</v>
      </c>
      <c r="H76">
        <v>57.454794</v>
      </c>
      <c r="I76">
        <v>-116.08939030000001</v>
      </c>
      <c r="J76" s="1" t="str">
        <f t="shared" si="10"/>
        <v>Heavy Mineral Concentrate (Stream)</v>
      </c>
      <c r="K76" s="1" t="str">
        <f t="shared" si="11"/>
        <v>HMC &lt; 0.25 mm size fraction (ODM)</v>
      </c>
      <c r="L76">
        <v>102</v>
      </c>
      <c r="M76">
        <v>0.93</v>
      </c>
      <c r="N76">
        <v>9.6999999999999993</v>
      </c>
      <c r="P76">
        <v>2</v>
      </c>
      <c r="Q76">
        <v>24.5</v>
      </c>
      <c r="R76">
        <v>0.18</v>
      </c>
      <c r="S76">
        <v>0.92</v>
      </c>
      <c r="T76">
        <v>0.55000000000000004</v>
      </c>
      <c r="U76">
        <v>8.6999999999999993</v>
      </c>
      <c r="V76">
        <v>38.9</v>
      </c>
      <c r="W76">
        <v>15.93</v>
      </c>
      <c r="X76">
        <v>5.68</v>
      </c>
      <c r="Y76">
        <v>3.1</v>
      </c>
      <c r="Z76">
        <v>64</v>
      </c>
      <c r="AA76">
        <v>0.03</v>
      </c>
      <c r="AB76">
        <v>118.3</v>
      </c>
      <c r="AC76">
        <v>0.43</v>
      </c>
      <c r="AD76">
        <v>1339</v>
      </c>
      <c r="AE76">
        <v>1.84</v>
      </c>
      <c r="AF76">
        <v>1.7999999999999999E-2</v>
      </c>
      <c r="AG76">
        <v>12.7</v>
      </c>
      <c r="AH76">
        <v>0.17399999999999999</v>
      </c>
      <c r="AI76">
        <v>22.21</v>
      </c>
      <c r="AJ76">
        <v>1.45</v>
      </c>
      <c r="AK76">
        <v>0.55000000000000004</v>
      </c>
      <c r="AL76">
        <v>9.6999999999999993</v>
      </c>
      <c r="AM76">
        <v>0.4</v>
      </c>
      <c r="AN76">
        <v>56.2</v>
      </c>
      <c r="AO76">
        <v>0.03</v>
      </c>
      <c r="AP76">
        <v>68.8</v>
      </c>
      <c r="AQ76">
        <v>1500</v>
      </c>
      <c r="AR76">
        <v>0.16</v>
      </c>
      <c r="AS76">
        <v>4.3</v>
      </c>
      <c r="AT76">
        <v>60</v>
      </c>
      <c r="AU76">
        <v>3.9</v>
      </c>
      <c r="AV76">
        <v>98.4</v>
      </c>
      <c r="AW76">
        <v>6</v>
      </c>
      <c r="AX76">
        <v>390</v>
      </c>
    </row>
    <row r="77" spans="1:50" hidden="1" x14ac:dyDescent="0.3">
      <c r="A77" t="s">
        <v>350</v>
      </c>
      <c r="B77" t="s">
        <v>351</v>
      </c>
      <c r="C77" s="1" t="str">
        <f t="shared" si="9"/>
        <v>21:0039</v>
      </c>
      <c r="D77" s="1" t="str">
        <f t="shared" si="8"/>
        <v>21:0248</v>
      </c>
      <c r="E77" t="s">
        <v>352</v>
      </c>
      <c r="F77" t="s">
        <v>353</v>
      </c>
      <c r="H77">
        <v>57.245175699999997</v>
      </c>
      <c r="I77">
        <v>-116.09711679999999</v>
      </c>
      <c r="J77" s="1" t="str">
        <f t="shared" si="10"/>
        <v>Heavy Mineral Concentrate (Stream)</v>
      </c>
      <c r="K77" s="1" t="str">
        <f t="shared" si="11"/>
        <v>HMC &lt; 0.25 mm size fraction (ODM)</v>
      </c>
      <c r="L77">
        <v>11</v>
      </c>
      <c r="M77">
        <v>1.23</v>
      </c>
      <c r="N77">
        <v>1.6</v>
      </c>
      <c r="P77">
        <v>2</v>
      </c>
      <c r="Q77">
        <v>1345.1</v>
      </c>
      <c r="R77">
        <v>0.12</v>
      </c>
      <c r="S77">
        <v>0.97</v>
      </c>
      <c r="T77">
        <v>0.24</v>
      </c>
      <c r="U77">
        <v>6.2</v>
      </c>
      <c r="V77">
        <v>41.3</v>
      </c>
      <c r="W77">
        <v>3.06</v>
      </c>
      <c r="X77">
        <v>3.61</v>
      </c>
      <c r="Y77">
        <v>3.3</v>
      </c>
      <c r="Z77">
        <v>7</v>
      </c>
      <c r="AA77">
        <v>0.03</v>
      </c>
      <c r="AB77">
        <v>133</v>
      </c>
      <c r="AC77">
        <v>0.48</v>
      </c>
      <c r="AD77">
        <v>979</v>
      </c>
      <c r="AE77">
        <v>0.43</v>
      </c>
      <c r="AF77">
        <v>2.3E-2</v>
      </c>
      <c r="AG77">
        <v>5</v>
      </c>
      <c r="AH77">
        <v>0.20599999999999999</v>
      </c>
      <c r="AI77">
        <v>16.86</v>
      </c>
      <c r="AJ77">
        <v>0.03</v>
      </c>
      <c r="AK77">
        <v>0.16</v>
      </c>
      <c r="AL77">
        <v>13.5</v>
      </c>
      <c r="AM77">
        <v>0.05</v>
      </c>
      <c r="AN77">
        <v>59.3</v>
      </c>
      <c r="AO77">
        <v>0.03</v>
      </c>
      <c r="AP77">
        <v>67.900000000000006</v>
      </c>
      <c r="AQ77">
        <v>1240</v>
      </c>
      <c r="AR77">
        <v>0.02</v>
      </c>
      <c r="AS77">
        <v>3.9</v>
      </c>
      <c r="AT77">
        <v>51</v>
      </c>
      <c r="AU77">
        <v>0.6</v>
      </c>
      <c r="AV77">
        <v>42.6</v>
      </c>
      <c r="AW77">
        <v>4</v>
      </c>
      <c r="AX77">
        <v>480</v>
      </c>
    </row>
    <row r="78" spans="1:50" hidden="1" x14ac:dyDescent="0.3">
      <c r="A78" t="s">
        <v>354</v>
      </c>
      <c r="B78" t="s">
        <v>355</v>
      </c>
      <c r="C78" s="1" t="str">
        <f t="shared" si="9"/>
        <v>21:0039</v>
      </c>
      <c r="D78" s="1" t="str">
        <f t="shared" si="8"/>
        <v>21:0248</v>
      </c>
      <c r="E78" t="s">
        <v>356</v>
      </c>
      <c r="F78" t="s">
        <v>357</v>
      </c>
      <c r="H78">
        <v>57.228282100000001</v>
      </c>
      <c r="I78">
        <v>-116.0510486</v>
      </c>
      <c r="J78" s="1" t="str">
        <f t="shared" si="10"/>
        <v>Heavy Mineral Concentrate (Stream)</v>
      </c>
      <c r="K78" s="1" t="str">
        <f t="shared" si="11"/>
        <v>HMC &lt; 0.25 mm size fraction (ODM)</v>
      </c>
      <c r="L78">
        <v>22</v>
      </c>
      <c r="M78">
        <v>1.19</v>
      </c>
      <c r="N78">
        <v>2.8</v>
      </c>
      <c r="P78">
        <v>2</v>
      </c>
      <c r="Q78">
        <v>552.29999999999995</v>
      </c>
      <c r="R78">
        <v>0.19</v>
      </c>
      <c r="S78">
        <v>0.61</v>
      </c>
      <c r="T78">
        <v>0.36</v>
      </c>
      <c r="U78">
        <v>6.8</v>
      </c>
      <c r="V78">
        <v>48.5</v>
      </c>
      <c r="W78">
        <v>3.94</v>
      </c>
      <c r="X78">
        <v>4.87</v>
      </c>
      <c r="Y78">
        <v>2.2000000000000002</v>
      </c>
      <c r="Z78">
        <v>11</v>
      </c>
      <c r="AA78">
        <v>0.02</v>
      </c>
      <c r="AB78">
        <v>245.9</v>
      </c>
      <c r="AC78">
        <v>0.44</v>
      </c>
      <c r="AD78">
        <v>1076</v>
      </c>
      <c r="AE78">
        <v>1.18</v>
      </c>
      <c r="AF78">
        <v>1.4999999999999999E-2</v>
      </c>
      <c r="AG78">
        <v>5.9</v>
      </c>
      <c r="AH78">
        <v>0.13</v>
      </c>
      <c r="AI78">
        <v>31.16</v>
      </c>
      <c r="AJ78">
        <v>0.08</v>
      </c>
      <c r="AK78">
        <v>0.21</v>
      </c>
      <c r="AL78">
        <v>12.8</v>
      </c>
      <c r="AM78">
        <v>0.1</v>
      </c>
      <c r="AN78">
        <v>42.9</v>
      </c>
      <c r="AO78">
        <v>0.06</v>
      </c>
      <c r="AP78">
        <v>159.4</v>
      </c>
      <c r="AQ78">
        <v>1440</v>
      </c>
      <c r="AR78">
        <v>0.04</v>
      </c>
      <c r="AS78">
        <v>7</v>
      </c>
      <c r="AT78">
        <v>69</v>
      </c>
      <c r="AU78">
        <v>6.4</v>
      </c>
      <c r="AV78">
        <v>58.2</v>
      </c>
      <c r="AW78">
        <v>7</v>
      </c>
      <c r="AX78">
        <v>300</v>
      </c>
    </row>
    <row r="79" spans="1:50" hidden="1" x14ac:dyDescent="0.3">
      <c r="A79" t="s">
        <v>358</v>
      </c>
      <c r="B79" t="s">
        <v>359</v>
      </c>
      <c r="C79" s="1" t="str">
        <f t="shared" si="9"/>
        <v>21:0039</v>
      </c>
      <c r="D79" s="1" t="str">
        <f t="shared" si="8"/>
        <v>21:0248</v>
      </c>
      <c r="E79" t="s">
        <v>360</v>
      </c>
      <c r="F79" t="s">
        <v>361</v>
      </c>
      <c r="H79">
        <v>57.141943400000002</v>
      </c>
      <c r="I79">
        <v>-116.1342696</v>
      </c>
      <c r="J79" s="1" t="str">
        <f t="shared" si="10"/>
        <v>Heavy Mineral Concentrate (Stream)</v>
      </c>
      <c r="K79" s="1" t="str">
        <f t="shared" si="11"/>
        <v>HMC &lt; 0.25 mm size fraction (ODM)</v>
      </c>
      <c r="L79">
        <v>48</v>
      </c>
      <c r="M79">
        <v>1.03</v>
      </c>
      <c r="N79">
        <v>5</v>
      </c>
      <c r="P79">
        <v>2</v>
      </c>
      <c r="Q79">
        <v>193.9</v>
      </c>
      <c r="R79">
        <v>0.12</v>
      </c>
      <c r="S79">
        <v>0.62</v>
      </c>
      <c r="T79">
        <v>0.43</v>
      </c>
      <c r="U79">
        <v>7.1</v>
      </c>
      <c r="V79">
        <v>39.5</v>
      </c>
      <c r="W79">
        <v>6.66</v>
      </c>
      <c r="X79">
        <v>4.7</v>
      </c>
      <c r="Y79">
        <v>2.6</v>
      </c>
      <c r="Z79">
        <v>27</v>
      </c>
      <c r="AA79">
        <v>0.03</v>
      </c>
      <c r="AB79">
        <v>179.7</v>
      </c>
      <c r="AC79">
        <v>0.4</v>
      </c>
      <c r="AD79">
        <v>1036</v>
      </c>
      <c r="AE79">
        <v>1.32</v>
      </c>
      <c r="AF79">
        <v>1.7000000000000001E-2</v>
      </c>
      <c r="AG79">
        <v>8.1</v>
      </c>
      <c r="AH79">
        <v>0.13600000000000001</v>
      </c>
      <c r="AI79">
        <v>25.9</v>
      </c>
      <c r="AJ79">
        <v>0.24</v>
      </c>
      <c r="AK79">
        <v>0.33</v>
      </c>
      <c r="AL79">
        <v>12</v>
      </c>
      <c r="AM79">
        <v>0.2</v>
      </c>
      <c r="AN79">
        <v>64</v>
      </c>
      <c r="AO79">
        <v>0.03</v>
      </c>
      <c r="AP79">
        <v>110.7</v>
      </c>
      <c r="AQ79">
        <v>1290</v>
      </c>
      <c r="AR79">
        <v>0.05</v>
      </c>
      <c r="AS79">
        <v>5.2</v>
      </c>
      <c r="AT79">
        <v>55</v>
      </c>
      <c r="AU79">
        <v>5.6</v>
      </c>
      <c r="AV79">
        <v>72.3</v>
      </c>
      <c r="AW79">
        <v>6</v>
      </c>
      <c r="AX79">
        <v>300</v>
      </c>
    </row>
    <row r="80" spans="1:50" hidden="1" x14ac:dyDescent="0.3">
      <c r="A80" t="s">
        <v>362</v>
      </c>
      <c r="B80" t="s">
        <v>363</v>
      </c>
      <c r="C80" s="1" t="str">
        <f t="shared" si="9"/>
        <v>21:0039</v>
      </c>
      <c r="D80" s="1" t="str">
        <f t="shared" si="8"/>
        <v>21:0248</v>
      </c>
      <c r="E80" t="s">
        <v>364</v>
      </c>
      <c r="F80" t="s">
        <v>365</v>
      </c>
      <c r="H80">
        <v>57.502166199999998</v>
      </c>
      <c r="I80">
        <v>-116.0155829</v>
      </c>
      <c r="J80" s="1" t="str">
        <f t="shared" si="10"/>
        <v>Heavy Mineral Concentrate (Stream)</v>
      </c>
      <c r="K80" s="1" t="str">
        <f t="shared" si="11"/>
        <v>HMC &lt; 0.25 mm size fraction (ODM)</v>
      </c>
      <c r="L80">
        <v>107</v>
      </c>
      <c r="M80">
        <v>0.69</v>
      </c>
      <c r="N80">
        <v>16.600000000000001</v>
      </c>
      <c r="P80">
        <v>3</v>
      </c>
      <c r="Q80">
        <v>23.8</v>
      </c>
      <c r="R80">
        <v>0.12</v>
      </c>
      <c r="S80">
        <v>1.1499999999999999</v>
      </c>
      <c r="T80">
        <v>0.48</v>
      </c>
      <c r="U80">
        <v>10</v>
      </c>
      <c r="V80">
        <v>31.1</v>
      </c>
      <c r="W80">
        <v>16.66</v>
      </c>
      <c r="X80">
        <v>6.44</v>
      </c>
      <c r="Y80">
        <v>2.4</v>
      </c>
      <c r="Z80">
        <v>68</v>
      </c>
      <c r="AA80">
        <v>0.04</v>
      </c>
      <c r="AB80">
        <v>76.7</v>
      </c>
      <c r="AC80">
        <v>0.55000000000000004</v>
      </c>
      <c r="AD80">
        <v>1211</v>
      </c>
      <c r="AE80">
        <v>2.95</v>
      </c>
      <c r="AF80">
        <v>2.1000000000000001E-2</v>
      </c>
      <c r="AG80">
        <v>14.8</v>
      </c>
      <c r="AH80">
        <v>0.188</v>
      </c>
      <c r="AI80">
        <v>15.9</v>
      </c>
      <c r="AJ80">
        <v>1.44</v>
      </c>
      <c r="AK80">
        <v>0.62</v>
      </c>
      <c r="AL80">
        <v>7.3</v>
      </c>
      <c r="AM80">
        <v>0.5</v>
      </c>
      <c r="AN80">
        <v>48.3</v>
      </c>
      <c r="AO80">
        <v>0.03</v>
      </c>
      <c r="AP80">
        <v>40.4</v>
      </c>
      <c r="AQ80">
        <v>1150</v>
      </c>
      <c r="AR80">
        <v>0.12</v>
      </c>
      <c r="AS80">
        <v>2.9</v>
      </c>
      <c r="AT80">
        <v>47</v>
      </c>
      <c r="AU80">
        <v>4.3</v>
      </c>
      <c r="AV80">
        <v>80</v>
      </c>
      <c r="AW80">
        <v>3</v>
      </c>
      <c r="AX80">
        <v>440</v>
      </c>
    </row>
    <row r="81" spans="1:50" hidden="1" x14ac:dyDescent="0.3">
      <c r="A81" t="s">
        <v>366</v>
      </c>
      <c r="B81" t="s">
        <v>367</v>
      </c>
      <c r="C81" s="1" t="str">
        <f t="shared" si="9"/>
        <v>21:0039</v>
      </c>
      <c r="D81" s="1" t="str">
        <f t="shared" si="8"/>
        <v>21:0248</v>
      </c>
      <c r="E81" t="s">
        <v>368</v>
      </c>
      <c r="F81" t="s">
        <v>369</v>
      </c>
      <c r="H81">
        <v>57.4630844</v>
      </c>
      <c r="I81">
        <v>-116.0549927</v>
      </c>
      <c r="J81" s="1" t="str">
        <f t="shared" si="10"/>
        <v>Heavy Mineral Concentrate (Stream)</v>
      </c>
      <c r="K81" s="1" t="str">
        <f t="shared" si="11"/>
        <v>HMC &lt; 0.25 mm size fraction (ODM)</v>
      </c>
      <c r="L81">
        <v>121</v>
      </c>
      <c r="M81">
        <v>1.1100000000000001</v>
      </c>
      <c r="N81">
        <v>4.5</v>
      </c>
      <c r="P81">
        <v>2</v>
      </c>
      <c r="Q81">
        <v>130.30000000000001</v>
      </c>
      <c r="R81">
        <v>0.13</v>
      </c>
      <c r="S81">
        <v>0.75</v>
      </c>
      <c r="T81">
        <v>0.25</v>
      </c>
      <c r="U81">
        <v>7.5</v>
      </c>
      <c r="V81">
        <v>46.5</v>
      </c>
      <c r="W81">
        <v>5.98</v>
      </c>
      <c r="X81">
        <v>4.9400000000000004</v>
      </c>
      <c r="Y81">
        <v>2.9</v>
      </c>
      <c r="Z81">
        <v>20</v>
      </c>
      <c r="AA81">
        <v>0.03</v>
      </c>
      <c r="AB81">
        <v>186.5</v>
      </c>
      <c r="AC81">
        <v>0.44</v>
      </c>
      <c r="AD81">
        <v>1073</v>
      </c>
      <c r="AE81">
        <v>1.1100000000000001</v>
      </c>
      <c r="AF81">
        <v>1.7999999999999999E-2</v>
      </c>
      <c r="AG81">
        <v>7.6</v>
      </c>
      <c r="AH81">
        <v>0.14199999999999999</v>
      </c>
      <c r="AI81">
        <v>26.31</v>
      </c>
      <c r="AJ81">
        <v>0.27</v>
      </c>
      <c r="AK81">
        <v>0.33</v>
      </c>
      <c r="AL81">
        <v>10.8</v>
      </c>
      <c r="AM81">
        <v>0.1</v>
      </c>
      <c r="AN81">
        <v>72.400000000000006</v>
      </c>
      <c r="AO81">
        <v>0.04</v>
      </c>
      <c r="AP81">
        <v>118.5</v>
      </c>
      <c r="AQ81">
        <v>1460</v>
      </c>
      <c r="AR81">
        <v>0.05</v>
      </c>
      <c r="AS81">
        <v>5.4</v>
      </c>
      <c r="AT81">
        <v>68</v>
      </c>
      <c r="AU81">
        <v>4.4000000000000004</v>
      </c>
      <c r="AV81">
        <v>42.1</v>
      </c>
      <c r="AW81">
        <v>7</v>
      </c>
      <c r="AX81">
        <v>320</v>
      </c>
    </row>
    <row r="82" spans="1:50" hidden="1" x14ac:dyDescent="0.3">
      <c r="A82" t="s">
        <v>370</v>
      </c>
      <c r="B82" t="s">
        <v>371</v>
      </c>
      <c r="C82" s="1" t="str">
        <f t="shared" si="9"/>
        <v>21:0039</v>
      </c>
      <c r="D82" s="1" t="str">
        <f t="shared" si="8"/>
        <v>21:0248</v>
      </c>
      <c r="E82" t="s">
        <v>372</v>
      </c>
      <c r="F82" t="s">
        <v>373</v>
      </c>
      <c r="H82">
        <v>57.325752600000001</v>
      </c>
      <c r="I82">
        <v>-116.10093860000001</v>
      </c>
      <c r="J82" s="1" t="str">
        <f t="shared" si="10"/>
        <v>Heavy Mineral Concentrate (Stream)</v>
      </c>
      <c r="K82" s="1" t="str">
        <f t="shared" si="11"/>
        <v>HMC &lt; 0.25 mm size fraction (ODM)</v>
      </c>
      <c r="L82">
        <v>465</v>
      </c>
      <c r="M82">
        <v>0.61</v>
      </c>
      <c r="N82">
        <v>63.7</v>
      </c>
      <c r="P82">
        <v>4</v>
      </c>
      <c r="Q82">
        <v>3.4</v>
      </c>
      <c r="R82">
        <v>0.44</v>
      </c>
      <c r="S82">
        <v>1.71</v>
      </c>
      <c r="T82">
        <v>1.72</v>
      </c>
      <c r="U82">
        <v>22.2</v>
      </c>
      <c r="V82">
        <v>24.6</v>
      </c>
      <c r="W82">
        <v>39.67</v>
      </c>
      <c r="X82">
        <v>12.88</v>
      </c>
      <c r="Y82">
        <v>2.4</v>
      </c>
      <c r="Z82">
        <v>363</v>
      </c>
      <c r="AA82">
        <v>0.05</v>
      </c>
      <c r="AB82">
        <v>29.3</v>
      </c>
      <c r="AC82">
        <v>0.78</v>
      </c>
      <c r="AD82">
        <v>2633</v>
      </c>
      <c r="AE82">
        <v>9.24</v>
      </c>
      <c r="AF82">
        <v>2.8000000000000001E-2</v>
      </c>
      <c r="AG82">
        <v>41.8</v>
      </c>
      <c r="AH82">
        <v>0.16800000000000001</v>
      </c>
      <c r="AI82">
        <v>47.84</v>
      </c>
      <c r="AJ82">
        <v>9.01</v>
      </c>
      <c r="AK82">
        <v>1.81</v>
      </c>
      <c r="AL82">
        <v>6.7</v>
      </c>
      <c r="AM82">
        <v>3.4</v>
      </c>
      <c r="AN82">
        <v>32.5</v>
      </c>
      <c r="AO82">
        <v>0.09</v>
      </c>
      <c r="AP82">
        <v>17.399999999999999</v>
      </c>
      <c r="AQ82">
        <v>870</v>
      </c>
      <c r="AR82">
        <v>1.01</v>
      </c>
      <c r="AS82">
        <v>2.9</v>
      </c>
      <c r="AT82">
        <v>37</v>
      </c>
      <c r="AU82">
        <v>77.8</v>
      </c>
      <c r="AV82">
        <v>290.10000000000002</v>
      </c>
      <c r="AW82">
        <v>1</v>
      </c>
      <c r="AX82">
        <v>530</v>
      </c>
    </row>
    <row r="83" spans="1:50" hidden="1" x14ac:dyDescent="0.3">
      <c r="A83" t="s">
        <v>374</v>
      </c>
      <c r="B83" t="s">
        <v>375</v>
      </c>
      <c r="C83" s="1" t="str">
        <f t="shared" si="9"/>
        <v>21:0039</v>
      </c>
      <c r="D83" s="1" t="str">
        <f t="shared" si="8"/>
        <v>21:0248</v>
      </c>
      <c r="E83" t="s">
        <v>376</v>
      </c>
      <c r="F83" t="s">
        <v>377</v>
      </c>
      <c r="H83">
        <v>57.173473700000002</v>
      </c>
      <c r="I83">
        <v>-116.08956910000001</v>
      </c>
      <c r="J83" s="1" t="str">
        <f t="shared" si="10"/>
        <v>Heavy Mineral Concentrate (Stream)</v>
      </c>
      <c r="K83" s="1" t="str">
        <f t="shared" si="11"/>
        <v>HMC &lt; 0.25 mm size fraction (ODM)</v>
      </c>
      <c r="L83">
        <v>24</v>
      </c>
      <c r="M83">
        <v>0.77</v>
      </c>
      <c r="N83">
        <v>3.6</v>
      </c>
      <c r="P83">
        <v>3</v>
      </c>
      <c r="Q83">
        <v>931.8</v>
      </c>
      <c r="R83">
        <v>0.13</v>
      </c>
      <c r="S83">
        <v>0.76</v>
      </c>
      <c r="T83">
        <v>0.19</v>
      </c>
      <c r="U83">
        <v>7</v>
      </c>
      <c r="V83">
        <v>36.299999999999997</v>
      </c>
      <c r="W83">
        <v>5.55</v>
      </c>
      <c r="X83">
        <v>3.85</v>
      </c>
      <c r="Y83">
        <v>2.2999999999999998</v>
      </c>
      <c r="Z83">
        <v>24</v>
      </c>
      <c r="AA83">
        <v>0.04</v>
      </c>
      <c r="AB83">
        <v>219.4</v>
      </c>
      <c r="AC83">
        <v>0.35</v>
      </c>
      <c r="AD83">
        <v>826</v>
      </c>
      <c r="AE83">
        <v>0.86</v>
      </c>
      <c r="AF83">
        <v>1.7999999999999999E-2</v>
      </c>
      <c r="AG83">
        <v>7.9</v>
      </c>
      <c r="AH83">
        <v>0.159</v>
      </c>
      <c r="AI83">
        <v>28.49</v>
      </c>
      <c r="AJ83">
        <v>0.04</v>
      </c>
      <c r="AK83">
        <v>0.26</v>
      </c>
      <c r="AL83">
        <v>8.6999999999999993</v>
      </c>
      <c r="AM83">
        <v>0.1</v>
      </c>
      <c r="AN83">
        <v>57.3</v>
      </c>
      <c r="AO83">
        <v>0.04</v>
      </c>
      <c r="AP83">
        <v>131.9</v>
      </c>
      <c r="AQ83">
        <v>1310</v>
      </c>
      <c r="AR83">
        <v>0.05</v>
      </c>
      <c r="AS83">
        <v>6.5</v>
      </c>
      <c r="AT83">
        <v>56</v>
      </c>
      <c r="AU83">
        <v>3.8</v>
      </c>
      <c r="AV83">
        <v>40</v>
      </c>
      <c r="AW83">
        <v>5</v>
      </c>
      <c r="AX83">
        <v>400</v>
      </c>
    </row>
    <row r="84" spans="1:50" hidden="1" x14ac:dyDescent="0.3">
      <c r="A84" t="s">
        <v>378</v>
      </c>
      <c r="B84" t="s">
        <v>379</v>
      </c>
      <c r="C84" s="1" t="str">
        <f t="shared" si="9"/>
        <v>21:0039</v>
      </c>
      <c r="D84" s="1" t="str">
        <f t="shared" si="8"/>
        <v>21:0248</v>
      </c>
      <c r="E84" t="s">
        <v>380</v>
      </c>
      <c r="F84" t="s">
        <v>381</v>
      </c>
      <c r="H84">
        <v>57.128767799999999</v>
      </c>
      <c r="I84">
        <v>-116.0888326</v>
      </c>
      <c r="J84" s="1" t="str">
        <f t="shared" si="10"/>
        <v>Heavy Mineral Concentrate (Stream)</v>
      </c>
      <c r="K84" s="1" t="str">
        <f t="shared" si="11"/>
        <v>HMC &lt; 0.25 mm size fraction (ODM)</v>
      </c>
      <c r="L84">
        <v>263</v>
      </c>
      <c r="M84">
        <v>0.92</v>
      </c>
      <c r="N84">
        <v>19.100000000000001</v>
      </c>
      <c r="P84">
        <v>3</v>
      </c>
      <c r="Q84">
        <v>14</v>
      </c>
      <c r="R84">
        <v>0.15</v>
      </c>
      <c r="S84">
        <v>0.8</v>
      </c>
      <c r="T84">
        <v>1.0900000000000001</v>
      </c>
      <c r="U84">
        <v>10.4</v>
      </c>
      <c r="V84">
        <v>37.200000000000003</v>
      </c>
      <c r="W84">
        <v>19.45</v>
      </c>
      <c r="X84">
        <v>6.99</v>
      </c>
      <c r="Y84">
        <v>2.9</v>
      </c>
      <c r="Z84">
        <v>142</v>
      </c>
      <c r="AA84">
        <v>0.03</v>
      </c>
      <c r="AB84">
        <v>99.2</v>
      </c>
      <c r="AC84">
        <v>0.46</v>
      </c>
      <c r="AD84">
        <v>1457</v>
      </c>
      <c r="AE84">
        <v>3.47</v>
      </c>
      <c r="AF84">
        <v>1.6E-2</v>
      </c>
      <c r="AG84">
        <v>14.3</v>
      </c>
      <c r="AH84">
        <v>0.127</v>
      </c>
      <c r="AI84">
        <v>26.07</v>
      </c>
      <c r="AJ84">
        <v>2.56</v>
      </c>
      <c r="AK84">
        <v>0.81</v>
      </c>
      <c r="AL84">
        <v>9.1</v>
      </c>
      <c r="AM84">
        <v>0.9</v>
      </c>
      <c r="AN84">
        <v>44.2</v>
      </c>
      <c r="AO84">
        <v>0.04</v>
      </c>
      <c r="AP84">
        <v>65.2</v>
      </c>
      <c r="AQ84">
        <v>1570</v>
      </c>
      <c r="AR84">
        <v>0.32</v>
      </c>
      <c r="AS84">
        <v>3.8</v>
      </c>
      <c r="AT84">
        <v>55</v>
      </c>
      <c r="AU84">
        <v>4.4000000000000004</v>
      </c>
      <c r="AV84">
        <v>153.19999999999999</v>
      </c>
      <c r="AW84">
        <v>4</v>
      </c>
      <c r="AX84">
        <v>310</v>
      </c>
    </row>
    <row r="85" spans="1:50" hidden="1" x14ac:dyDescent="0.3">
      <c r="A85" t="s">
        <v>382</v>
      </c>
      <c r="B85" t="s">
        <v>383</v>
      </c>
      <c r="C85" s="1" t="str">
        <f t="shared" si="9"/>
        <v>21:0039</v>
      </c>
      <c r="D85" s="1" t="str">
        <f t="shared" si="8"/>
        <v>21:0248</v>
      </c>
      <c r="E85" t="s">
        <v>384</v>
      </c>
      <c r="F85" t="s">
        <v>385</v>
      </c>
      <c r="H85">
        <v>57.061765100000002</v>
      </c>
      <c r="I85">
        <v>-116.0943497</v>
      </c>
      <c r="J85" s="1" t="str">
        <f t="shared" si="10"/>
        <v>Heavy Mineral Concentrate (Stream)</v>
      </c>
      <c r="K85" s="1" t="str">
        <f t="shared" si="11"/>
        <v>HMC &lt; 0.25 mm size fraction (ODM)</v>
      </c>
      <c r="L85">
        <v>127</v>
      </c>
      <c r="M85">
        <v>0.95</v>
      </c>
      <c r="N85">
        <v>15.3</v>
      </c>
      <c r="P85">
        <v>3</v>
      </c>
      <c r="Q85">
        <v>15.7</v>
      </c>
      <c r="R85">
        <v>0.15</v>
      </c>
      <c r="S85">
        <v>0.72</v>
      </c>
      <c r="T85">
        <v>0.46</v>
      </c>
      <c r="U85">
        <v>10.199999999999999</v>
      </c>
      <c r="V85">
        <v>36.700000000000003</v>
      </c>
      <c r="W85">
        <v>10.78</v>
      </c>
      <c r="X85">
        <v>6.55</v>
      </c>
      <c r="Y85">
        <v>2.7</v>
      </c>
      <c r="Z85">
        <v>75</v>
      </c>
      <c r="AA85">
        <v>0.03</v>
      </c>
      <c r="AB85">
        <v>108.7</v>
      </c>
      <c r="AC85">
        <v>0.44</v>
      </c>
      <c r="AD85">
        <v>1578</v>
      </c>
      <c r="AE85">
        <v>2.2999999999999998</v>
      </c>
      <c r="AF85">
        <v>1.6E-2</v>
      </c>
      <c r="AG85">
        <v>12.3</v>
      </c>
      <c r="AH85">
        <v>0.13300000000000001</v>
      </c>
      <c r="AI85">
        <v>22.29</v>
      </c>
      <c r="AJ85">
        <v>1.9</v>
      </c>
      <c r="AK85">
        <v>0.52</v>
      </c>
      <c r="AL85">
        <v>9.4</v>
      </c>
      <c r="AM85">
        <v>0.3</v>
      </c>
      <c r="AN85">
        <v>46</v>
      </c>
      <c r="AO85">
        <v>0.03</v>
      </c>
      <c r="AP85">
        <v>75.3</v>
      </c>
      <c r="AQ85">
        <v>1400</v>
      </c>
      <c r="AR85">
        <v>0.18</v>
      </c>
      <c r="AS85">
        <v>3.8</v>
      </c>
      <c r="AT85">
        <v>54</v>
      </c>
      <c r="AU85">
        <v>8.5</v>
      </c>
      <c r="AV85">
        <v>76.3</v>
      </c>
      <c r="AW85">
        <v>5</v>
      </c>
      <c r="AX85">
        <v>370</v>
      </c>
    </row>
    <row r="86" spans="1:50" hidden="1" x14ac:dyDescent="0.3">
      <c r="A86" t="s">
        <v>386</v>
      </c>
      <c r="B86" t="s">
        <v>387</v>
      </c>
      <c r="C86" s="1" t="str">
        <f t="shared" si="9"/>
        <v>21:0039</v>
      </c>
      <c r="D86" s="1" t="str">
        <f t="shared" si="8"/>
        <v>21:0248</v>
      </c>
      <c r="E86" t="s">
        <v>388</v>
      </c>
      <c r="F86" t="s">
        <v>389</v>
      </c>
      <c r="H86">
        <v>57.030815599999997</v>
      </c>
      <c r="I86">
        <v>-116.0890886</v>
      </c>
      <c r="J86" s="1" t="str">
        <f t="shared" si="10"/>
        <v>Heavy Mineral Concentrate (Stream)</v>
      </c>
      <c r="K86" s="1" t="str">
        <f t="shared" si="11"/>
        <v>HMC &lt; 0.25 mm size fraction (ODM)</v>
      </c>
      <c r="L86">
        <v>116</v>
      </c>
      <c r="M86">
        <v>1.04</v>
      </c>
      <c r="N86">
        <v>10.8</v>
      </c>
      <c r="P86">
        <v>2</v>
      </c>
      <c r="Q86">
        <v>30.1</v>
      </c>
      <c r="R86">
        <v>0.12</v>
      </c>
      <c r="S86">
        <v>0.77</v>
      </c>
      <c r="T86">
        <v>0.52</v>
      </c>
      <c r="U86">
        <v>8.4</v>
      </c>
      <c r="V86">
        <v>37.299999999999997</v>
      </c>
      <c r="W86">
        <v>13.05</v>
      </c>
      <c r="X86">
        <v>5.37</v>
      </c>
      <c r="Y86">
        <v>2.7</v>
      </c>
      <c r="Z86">
        <v>65</v>
      </c>
      <c r="AA86">
        <v>0.03</v>
      </c>
      <c r="AB86">
        <v>96.8</v>
      </c>
      <c r="AC86">
        <v>0.46</v>
      </c>
      <c r="AD86">
        <v>1199</v>
      </c>
      <c r="AE86">
        <v>2.25</v>
      </c>
      <c r="AF86">
        <v>1.6E-2</v>
      </c>
      <c r="AG86">
        <v>12.1</v>
      </c>
      <c r="AH86">
        <v>0.106</v>
      </c>
      <c r="AI86">
        <v>20.07</v>
      </c>
      <c r="AJ86">
        <v>1.02</v>
      </c>
      <c r="AK86">
        <v>0.52</v>
      </c>
      <c r="AL86">
        <v>9.5</v>
      </c>
      <c r="AM86">
        <v>0.3</v>
      </c>
      <c r="AN86">
        <v>55.4</v>
      </c>
      <c r="AO86">
        <v>0.02</v>
      </c>
      <c r="AP86">
        <v>54.5</v>
      </c>
      <c r="AQ86">
        <v>1380</v>
      </c>
      <c r="AR86">
        <v>0.16</v>
      </c>
      <c r="AS86">
        <v>3.2</v>
      </c>
      <c r="AT86">
        <v>53</v>
      </c>
      <c r="AU86">
        <v>2.5</v>
      </c>
      <c r="AV86">
        <v>85</v>
      </c>
      <c r="AW86">
        <v>5</v>
      </c>
      <c r="AX86">
        <v>320</v>
      </c>
    </row>
    <row r="87" spans="1:50" hidden="1" x14ac:dyDescent="0.3">
      <c r="A87" t="s">
        <v>390</v>
      </c>
      <c r="B87" t="s">
        <v>391</v>
      </c>
      <c r="C87" s="1" t="str">
        <f t="shared" si="9"/>
        <v>21:0039</v>
      </c>
      <c r="D87" s="1" t="str">
        <f t="shared" si="8"/>
        <v>21:0248</v>
      </c>
      <c r="E87" t="s">
        <v>392</v>
      </c>
      <c r="F87" t="s">
        <v>393</v>
      </c>
      <c r="H87">
        <v>57.1928287</v>
      </c>
      <c r="I87">
        <v>-115.98678870000001</v>
      </c>
      <c r="J87" s="1" t="str">
        <f t="shared" si="10"/>
        <v>Heavy Mineral Concentrate (Stream)</v>
      </c>
      <c r="K87" s="1" t="str">
        <f t="shared" si="11"/>
        <v>HMC &lt; 0.25 mm size fraction (ODM)</v>
      </c>
      <c r="L87">
        <v>38</v>
      </c>
      <c r="M87">
        <v>0.92</v>
      </c>
      <c r="N87">
        <v>4.9000000000000004</v>
      </c>
      <c r="P87">
        <v>2</v>
      </c>
      <c r="Q87">
        <v>97.7</v>
      </c>
      <c r="R87">
        <v>0.12</v>
      </c>
      <c r="S87">
        <v>0.74</v>
      </c>
      <c r="T87">
        <v>0.3</v>
      </c>
      <c r="U87">
        <v>6.9</v>
      </c>
      <c r="V87">
        <v>34.799999999999997</v>
      </c>
      <c r="W87">
        <v>4.75</v>
      </c>
      <c r="X87">
        <v>4.37</v>
      </c>
      <c r="Y87">
        <v>3.2</v>
      </c>
      <c r="Z87">
        <v>27</v>
      </c>
      <c r="AA87">
        <v>0.05</v>
      </c>
      <c r="AB87">
        <v>141.9</v>
      </c>
      <c r="AC87">
        <v>0.4</v>
      </c>
      <c r="AD87">
        <v>896</v>
      </c>
      <c r="AE87">
        <v>1.23</v>
      </c>
      <c r="AF87">
        <v>2.1000000000000001E-2</v>
      </c>
      <c r="AG87">
        <v>8.1999999999999993</v>
      </c>
      <c r="AH87">
        <v>0.13</v>
      </c>
      <c r="AI87">
        <v>20.53</v>
      </c>
      <c r="AJ87">
        <v>0.35</v>
      </c>
      <c r="AK87">
        <v>0.27</v>
      </c>
      <c r="AL87">
        <v>9.1999999999999993</v>
      </c>
      <c r="AM87">
        <v>0.1</v>
      </c>
      <c r="AN87">
        <v>40</v>
      </c>
      <c r="AO87">
        <v>0.02</v>
      </c>
      <c r="AP87">
        <v>88</v>
      </c>
      <c r="AQ87">
        <v>1270</v>
      </c>
      <c r="AR87">
        <v>0.05</v>
      </c>
      <c r="AS87">
        <v>4.5</v>
      </c>
      <c r="AT87">
        <v>55</v>
      </c>
      <c r="AU87">
        <v>5.7</v>
      </c>
      <c r="AV87">
        <v>50.6</v>
      </c>
      <c r="AW87">
        <v>5</v>
      </c>
      <c r="AX87">
        <v>410</v>
      </c>
    </row>
    <row r="88" spans="1:50" hidden="1" x14ac:dyDescent="0.3">
      <c r="A88" t="s">
        <v>394</v>
      </c>
      <c r="B88" t="s">
        <v>395</v>
      </c>
      <c r="C88" s="1" t="str">
        <f t="shared" si="9"/>
        <v>21:0039</v>
      </c>
      <c r="D88" s="1" t="str">
        <f t="shared" si="8"/>
        <v>21:0248</v>
      </c>
      <c r="E88" t="s">
        <v>396</v>
      </c>
      <c r="F88" t="s">
        <v>397</v>
      </c>
      <c r="H88">
        <v>57.210315199999997</v>
      </c>
      <c r="I88">
        <v>-115.97203829999999</v>
      </c>
      <c r="J88" s="1" t="str">
        <f t="shared" si="10"/>
        <v>Heavy Mineral Concentrate (Stream)</v>
      </c>
      <c r="K88" s="1" t="str">
        <f t="shared" si="11"/>
        <v>HMC &lt; 0.25 mm size fraction (ODM)</v>
      </c>
      <c r="L88">
        <v>50</v>
      </c>
      <c r="M88">
        <v>1.04</v>
      </c>
      <c r="N88">
        <v>4.2</v>
      </c>
      <c r="P88">
        <v>1</v>
      </c>
      <c r="Q88">
        <v>86.4</v>
      </c>
      <c r="R88">
        <v>0.11</v>
      </c>
      <c r="S88">
        <v>0.54</v>
      </c>
      <c r="T88">
        <v>0.53</v>
      </c>
      <c r="U88">
        <v>6.9</v>
      </c>
      <c r="V88">
        <v>44.2</v>
      </c>
      <c r="W88">
        <v>5.45</v>
      </c>
      <c r="X88">
        <v>4.76</v>
      </c>
      <c r="Y88">
        <v>2.7</v>
      </c>
      <c r="Z88">
        <v>34</v>
      </c>
      <c r="AA88">
        <v>0.02</v>
      </c>
      <c r="AB88">
        <v>218.1</v>
      </c>
      <c r="AC88">
        <v>0.39</v>
      </c>
      <c r="AD88">
        <v>1009</v>
      </c>
      <c r="AE88">
        <v>1.34</v>
      </c>
      <c r="AF88">
        <v>1.2E-2</v>
      </c>
      <c r="AG88">
        <v>6.3</v>
      </c>
      <c r="AH88">
        <v>9.7000000000000003E-2</v>
      </c>
      <c r="AI88">
        <v>30.6</v>
      </c>
      <c r="AJ88">
        <v>0.37</v>
      </c>
      <c r="AK88">
        <v>0.25</v>
      </c>
      <c r="AL88">
        <v>11.1</v>
      </c>
      <c r="AM88">
        <v>0.1</v>
      </c>
      <c r="AN88">
        <v>49.6</v>
      </c>
      <c r="AO88">
        <v>0.05</v>
      </c>
      <c r="AP88">
        <v>142.9</v>
      </c>
      <c r="AQ88">
        <v>1600</v>
      </c>
      <c r="AR88">
        <v>0.08</v>
      </c>
      <c r="AS88">
        <v>6.5</v>
      </c>
      <c r="AT88">
        <v>66</v>
      </c>
      <c r="AU88">
        <v>6.1</v>
      </c>
      <c r="AV88">
        <v>76.900000000000006</v>
      </c>
      <c r="AW88">
        <v>8</v>
      </c>
      <c r="AX88">
        <v>220</v>
      </c>
    </row>
    <row r="89" spans="1:50" hidden="1" x14ac:dyDescent="0.3">
      <c r="A89" t="s">
        <v>398</v>
      </c>
      <c r="B89" t="s">
        <v>399</v>
      </c>
      <c r="C89" s="1" t="str">
        <f t="shared" si="9"/>
        <v>21:0039</v>
      </c>
      <c r="D89" s="1" t="str">
        <f t="shared" si="8"/>
        <v>21:0248</v>
      </c>
      <c r="E89" t="s">
        <v>400</v>
      </c>
      <c r="F89" t="s">
        <v>401</v>
      </c>
      <c r="H89">
        <v>57.236968900000001</v>
      </c>
      <c r="I89">
        <v>-115.9042779</v>
      </c>
      <c r="J89" s="1" t="str">
        <f t="shared" si="10"/>
        <v>Heavy Mineral Concentrate (Stream)</v>
      </c>
      <c r="K89" s="1" t="str">
        <f t="shared" si="11"/>
        <v>HMC &lt; 0.25 mm size fraction (ODM)</v>
      </c>
      <c r="L89">
        <v>17</v>
      </c>
      <c r="M89">
        <v>1.0900000000000001</v>
      </c>
      <c r="N89">
        <v>2.9</v>
      </c>
      <c r="P89">
        <v>2</v>
      </c>
      <c r="Q89">
        <v>699.7</v>
      </c>
      <c r="R89">
        <v>0.12</v>
      </c>
      <c r="S89">
        <v>0.65</v>
      </c>
      <c r="T89">
        <v>0.15</v>
      </c>
      <c r="U89">
        <v>6.7</v>
      </c>
      <c r="V89">
        <v>43.7</v>
      </c>
      <c r="W89">
        <v>3.34</v>
      </c>
      <c r="X89">
        <v>4.08</v>
      </c>
      <c r="Y89">
        <v>2.5</v>
      </c>
      <c r="Z89">
        <v>11</v>
      </c>
      <c r="AA89">
        <v>0.03</v>
      </c>
      <c r="AB89">
        <v>224.9</v>
      </c>
      <c r="AC89">
        <v>0.38</v>
      </c>
      <c r="AD89">
        <v>892</v>
      </c>
      <c r="AE89">
        <v>0.61</v>
      </c>
      <c r="AF89">
        <v>1.2E-2</v>
      </c>
      <c r="AG89">
        <v>5.4</v>
      </c>
      <c r="AH89">
        <v>0.121</v>
      </c>
      <c r="AI89">
        <v>27.63</v>
      </c>
      <c r="AJ89">
        <v>0.04</v>
      </c>
      <c r="AK89">
        <v>0.19</v>
      </c>
      <c r="AL89">
        <v>10.4</v>
      </c>
      <c r="AM89">
        <v>0.05</v>
      </c>
      <c r="AN89">
        <v>41.2</v>
      </c>
      <c r="AO89">
        <v>0.02</v>
      </c>
      <c r="AP89">
        <v>126.8</v>
      </c>
      <c r="AQ89">
        <v>1450</v>
      </c>
      <c r="AR89">
        <v>0.02</v>
      </c>
      <c r="AS89">
        <v>5.8</v>
      </c>
      <c r="AT89">
        <v>62</v>
      </c>
      <c r="AU89">
        <v>3.3</v>
      </c>
      <c r="AV89">
        <v>28.3</v>
      </c>
      <c r="AW89">
        <v>7</v>
      </c>
      <c r="AX89">
        <v>300</v>
      </c>
    </row>
    <row r="90" spans="1:50" hidden="1" x14ac:dyDescent="0.3">
      <c r="A90" t="s">
        <v>402</v>
      </c>
      <c r="B90" t="s">
        <v>403</v>
      </c>
      <c r="C90" s="1" t="str">
        <f t="shared" si="9"/>
        <v>21:0039</v>
      </c>
      <c r="D90" s="1" t="str">
        <f t="shared" si="8"/>
        <v>21:0248</v>
      </c>
      <c r="E90" t="s">
        <v>404</v>
      </c>
      <c r="F90" t="s">
        <v>405</v>
      </c>
      <c r="H90">
        <v>57.2460539</v>
      </c>
      <c r="I90">
        <v>-115.7965645</v>
      </c>
      <c r="J90" s="1" t="str">
        <f t="shared" si="10"/>
        <v>Heavy Mineral Concentrate (Stream)</v>
      </c>
      <c r="K90" s="1" t="str">
        <f t="shared" si="11"/>
        <v>HMC &lt; 0.25 mm size fraction (ODM)</v>
      </c>
      <c r="L90">
        <v>48</v>
      </c>
      <c r="M90">
        <v>1.07</v>
      </c>
      <c r="N90">
        <v>6.9</v>
      </c>
      <c r="P90">
        <v>2</v>
      </c>
      <c r="Q90">
        <v>87.3</v>
      </c>
      <c r="R90">
        <v>0.13</v>
      </c>
      <c r="S90">
        <v>0.82</v>
      </c>
      <c r="T90">
        <v>0.36</v>
      </c>
      <c r="U90">
        <v>8.1</v>
      </c>
      <c r="V90">
        <v>46.6</v>
      </c>
      <c r="W90">
        <v>8.51</v>
      </c>
      <c r="X90">
        <v>5.39</v>
      </c>
      <c r="Y90">
        <v>3.2</v>
      </c>
      <c r="Z90">
        <v>27</v>
      </c>
      <c r="AA90">
        <v>0.03</v>
      </c>
      <c r="AB90">
        <v>165.2</v>
      </c>
      <c r="AC90">
        <v>0.43</v>
      </c>
      <c r="AD90">
        <v>1145</v>
      </c>
      <c r="AE90">
        <v>1.37</v>
      </c>
      <c r="AF90">
        <v>1.9E-2</v>
      </c>
      <c r="AG90">
        <v>8.6</v>
      </c>
      <c r="AH90">
        <v>0.16600000000000001</v>
      </c>
      <c r="AI90">
        <v>25.22</v>
      </c>
      <c r="AJ90">
        <v>0.35</v>
      </c>
      <c r="AK90">
        <v>0.34</v>
      </c>
      <c r="AL90">
        <v>10.7</v>
      </c>
      <c r="AM90">
        <v>0.1</v>
      </c>
      <c r="AN90">
        <v>34.5</v>
      </c>
      <c r="AO90">
        <v>0.05</v>
      </c>
      <c r="AP90">
        <v>102.4</v>
      </c>
      <c r="AQ90">
        <v>1350</v>
      </c>
      <c r="AR90">
        <v>0.05</v>
      </c>
      <c r="AS90">
        <v>4.9000000000000004</v>
      </c>
      <c r="AT90">
        <v>69</v>
      </c>
      <c r="AU90">
        <v>6.1</v>
      </c>
      <c r="AV90">
        <v>63.3</v>
      </c>
      <c r="AW90">
        <v>6</v>
      </c>
      <c r="AX90">
        <v>400</v>
      </c>
    </row>
    <row r="91" spans="1:50" hidden="1" x14ac:dyDescent="0.3">
      <c r="A91" t="s">
        <v>406</v>
      </c>
      <c r="B91" t="s">
        <v>407</v>
      </c>
      <c r="C91" s="1" t="str">
        <f t="shared" si="9"/>
        <v>21:0039</v>
      </c>
      <c r="D91" s="1" t="str">
        <f t="shared" si="8"/>
        <v>21:0248</v>
      </c>
      <c r="E91" t="s">
        <v>408</v>
      </c>
      <c r="F91" t="s">
        <v>409</v>
      </c>
      <c r="H91">
        <v>57.0653164</v>
      </c>
      <c r="I91">
        <v>-115.6245945</v>
      </c>
      <c r="J91" s="1" t="str">
        <f t="shared" si="10"/>
        <v>Heavy Mineral Concentrate (Stream)</v>
      </c>
      <c r="K91" s="1" t="str">
        <f t="shared" si="11"/>
        <v>HMC &lt; 0.25 mm size fraction (ODM)</v>
      </c>
      <c r="L91">
        <v>35</v>
      </c>
      <c r="M91">
        <v>1.04</v>
      </c>
      <c r="N91">
        <v>11.2</v>
      </c>
      <c r="P91">
        <v>3</v>
      </c>
      <c r="Q91">
        <v>201.2</v>
      </c>
      <c r="R91">
        <v>0.12</v>
      </c>
      <c r="S91">
        <v>0.95</v>
      </c>
      <c r="T91">
        <v>0.24</v>
      </c>
      <c r="U91">
        <v>8.1999999999999993</v>
      </c>
      <c r="V91">
        <v>48.6</v>
      </c>
      <c r="W91">
        <v>7.84</v>
      </c>
      <c r="X91">
        <v>6.46</v>
      </c>
      <c r="Y91">
        <v>3.2</v>
      </c>
      <c r="Z91">
        <v>18</v>
      </c>
      <c r="AA91">
        <v>0.03</v>
      </c>
      <c r="AB91">
        <v>192.4</v>
      </c>
      <c r="AC91">
        <v>0.48</v>
      </c>
      <c r="AD91">
        <v>1454</v>
      </c>
      <c r="AE91">
        <v>1.61</v>
      </c>
      <c r="AF91">
        <v>1.9E-2</v>
      </c>
      <c r="AG91">
        <v>9.5</v>
      </c>
      <c r="AH91">
        <v>0.156</v>
      </c>
      <c r="AI91">
        <v>25.09</v>
      </c>
      <c r="AJ91">
        <v>0.13</v>
      </c>
      <c r="AK91">
        <v>0.34</v>
      </c>
      <c r="AL91">
        <v>9.5</v>
      </c>
      <c r="AM91">
        <v>0.2</v>
      </c>
      <c r="AN91">
        <v>51.3</v>
      </c>
      <c r="AO91">
        <v>0.03</v>
      </c>
      <c r="AP91">
        <v>114.3</v>
      </c>
      <c r="AQ91">
        <v>1220</v>
      </c>
      <c r="AR91">
        <v>0.04</v>
      </c>
      <c r="AS91">
        <v>5.3</v>
      </c>
      <c r="AT91">
        <v>77</v>
      </c>
      <c r="AU91">
        <v>8.5</v>
      </c>
      <c r="AV91">
        <v>55.4</v>
      </c>
      <c r="AW91">
        <v>10</v>
      </c>
      <c r="AX91">
        <v>460</v>
      </c>
    </row>
    <row r="92" spans="1:50" hidden="1" x14ac:dyDescent="0.3">
      <c r="A92" t="s">
        <v>410</v>
      </c>
      <c r="B92" t="s">
        <v>411</v>
      </c>
      <c r="C92" s="1" t="str">
        <f t="shared" si="9"/>
        <v>21:0039</v>
      </c>
      <c r="D92" s="1" t="str">
        <f t="shared" si="8"/>
        <v>21:0248</v>
      </c>
      <c r="E92" t="s">
        <v>412</v>
      </c>
      <c r="F92" t="s">
        <v>413</v>
      </c>
      <c r="H92">
        <v>57.095008300000003</v>
      </c>
      <c r="I92">
        <v>-115.6018558</v>
      </c>
      <c r="J92" s="1" t="str">
        <f t="shared" si="10"/>
        <v>Heavy Mineral Concentrate (Stream)</v>
      </c>
      <c r="K92" s="1" t="str">
        <f t="shared" si="11"/>
        <v>HMC &lt; 0.25 mm size fraction (ODM)</v>
      </c>
      <c r="L92">
        <v>28</v>
      </c>
      <c r="M92">
        <v>1.06</v>
      </c>
      <c r="N92">
        <v>5.8</v>
      </c>
      <c r="P92">
        <v>3</v>
      </c>
      <c r="Q92">
        <v>296.3</v>
      </c>
      <c r="R92">
        <v>0.18</v>
      </c>
      <c r="S92">
        <v>0.87</v>
      </c>
      <c r="T92">
        <v>0.2</v>
      </c>
      <c r="U92">
        <v>7.5</v>
      </c>
      <c r="V92">
        <v>44.1</v>
      </c>
      <c r="W92">
        <v>6.08</v>
      </c>
      <c r="X92">
        <v>5.28</v>
      </c>
      <c r="Y92">
        <v>2.2999999999999998</v>
      </c>
      <c r="Z92">
        <v>15</v>
      </c>
      <c r="AA92">
        <v>0.03</v>
      </c>
      <c r="AB92">
        <v>238.4</v>
      </c>
      <c r="AC92">
        <v>0.43</v>
      </c>
      <c r="AD92">
        <v>1127</v>
      </c>
      <c r="AE92">
        <v>1.2</v>
      </c>
      <c r="AF92">
        <v>2.1999999999999999E-2</v>
      </c>
      <c r="AG92">
        <v>8.6</v>
      </c>
      <c r="AH92">
        <v>0.186</v>
      </c>
      <c r="AI92">
        <v>28.36</v>
      </c>
      <c r="AJ92">
        <v>7.0000000000000007E-2</v>
      </c>
      <c r="AK92">
        <v>0.28000000000000003</v>
      </c>
      <c r="AL92">
        <v>10.6</v>
      </c>
      <c r="AM92">
        <v>0.05</v>
      </c>
      <c r="AN92">
        <v>54.1</v>
      </c>
      <c r="AO92">
        <v>0.05</v>
      </c>
      <c r="AP92">
        <v>131.4</v>
      </c>
      <c r="AQ92">
        <v>1260</v>
      </c>
      <c r="AR92">
        <v>0.03</v>
      </c>
      <c r="AS92">
        <v>6.2</v>
      </c>
      <c r="AT92">
        <v>64</v>
      </c>
      <c r="AU92">
        <v>3.7</v>
      </c>
      <c r="AV92">
        <v>41</v>
      </c>
      <c r="AW92">
        <v>6</v>
      </c>
      <c r="AX92">
        <v>460</v>
      </c>
    </row>
    <row r="93" spans="1:50" hidden="1" x14ac:dyDescent="0.3">
      <c r="A93" t="s">
        <v>414</v>
      </c>
      <c r="B93" t="s">
        <v>415</v>
      </c>
      <c r="C93" s="1" t="str">
        <f t="shared" si="9"/>
        <v>21:0039</v>
      </c>
      <c r="D93" s="1" t="str">
        <f t="shared" si="8"/>
        <v>21:0248</v>
      </c>
      <c r="E93" t="s">
        <v>416</v>
      </c>
      <c r="F93" t="s">
        <v>417</v>
      </c>
      <c r="H93">
        <v>57.081285100000002</v>
      </c>
      <c r="I93">
        <v>-115.7121465</v>
      </c>
      <c r="J93" s="1" t="str">
        <f t="shared" si="10"/>
        <v>Heavy Mineral Concentrate (Stream)</v>
      </c>
      <c r="K93" s="1" t="str">
        <f t="shared" si="11"/>
        <v>HMC &lt; 0.25 mm size fraction (ODM)</v>
      </c>
      <c r="L93">
        <v>21</v>
      </c>
      <c r="M93">
        <v>1.1599999999999999</v>
      </c>
      <c r="N93">
        <v>2.2999999999999998</v>
      </c>
      <c r="P93">
        <v>2</v>
      </c>
      <c r="Q93">
        <v>467.8</v>
      </c>
      <c r="R93">
        <v>0.21</v>
      </c>
      <c r="S93">
        <v>0.66</v>
      </c>
      <c r="T93">
        <v>0.15</v>
      </c>
      <c r="U93">
        <v>7.8</v>
      </c>
      <c r="V93">
        <v>53.6</v>
      </c>
      <c r="W93">
        <v>6.22</v>
      </c>
      <c r="X93">
        <v>5.04</v>
      </c>
      <c r="Y93">
        <v>2.8</v>
      </c>
      <c r="Z93">
        <v>8</v>
      </c>
      <c r="AA93">
        <v>0.02</v>
      </c>
      <c r="AB93">
        <v>238.7</v>
      </c>
      <c r="AC93">
        <v>0.42</v>
      </c>
      <c r="AD93">
        <v>1070</v>
      </c>
      <c r="AE93">
        <v>0.77</v>
      </c>
      <c r="AF93">
        <v>1.2E-2</v>
      </c>
      <c r="AG93">
        <v>7.2</v>
      </c>
      <c r="AH93">
        <v>0.1</v>
      </c>
      <c r="AI93">
        <v>31.47</v>
      </c>
      <c r="AJ93">
        <v>0.05</v>
      </c>
      <c r="AK93">
        <v>0.26</v>
      </c>
      <c r="AL93">
        <v>11.4</v>
      </c>
      <c r="AM93">
        <v>0.2</v>
      </c>
      <c r="AN93">
        <v>32.6</v>
      </c>
      <c r="AO93">
        <v>0.05</v>
      </c>
      <c r="AP93">
        <v>150.6</v>
      </c>
      <c r="AQ93">
        <v>1650</v>
      </c>
      <c r="AR93">
        <v>0.02</v>
      </c>
      <c r="AS93">
        <v>6.8</v>
      </c>
      <c r="AT93">
        <v>80</v>
      </c>
      <c r="AU93">
        <v>2.2999999999999998</v>
      </c>
      <c r="AV93">
        <v>30.3</v>
      </c>
      <c r="AW93">
        <v>10</v>
      </c>
      <c r="AX93">
        <v>260</v>
      </c>
    </row>
    <row r="94" spans="1:50" hidden="1" x14ac:dyDescent="0.3">
      <c r="A94" t="s">
        <v>418</v>
      </c>
      <c r="B94" t="s">
        <v>419</v>
      </c>
      <c r="C94" s="1" t="str">
        <f t="shared" si="9"/>
        <v>21:0039</v>
      </c>
      <c r="D94" s="1" t="str">
        <f t="shared" si="8"/>
        <v>21:0248</v>
      </c>
      <c r="E94" t="s">
        <v>420</v>
      </c>
      <c r="F94" t="s">
        <v>421</v>
      </c>
      <c r="H94">
        <v>57.116675000000001</v>
      </c>
      <c r="I94">
        <v>-115.6820979</v>
      </c>
      <c r="J94" s="1" t="str">
        <f t="shared" si="10"/>
        <v>Heavy Mineral Concentrate (Stream)</v>
      </c>
      <c r="K94" s="1" t="str">
        <f t="shared" si="11"/>
        <v>HMC &lt; 0.25 mm size fraction (ODM)</v>
      </c>
      <c r="L94">
        <v>27</v>
      </c>
      <c r="M94">
        <v>1.1499999999999999</v>
      </c>
      <c r="N94">
        <v>6.4</v>
      </c>
      <c r="P94">
        <v>2</v>
      </c>
      <c r="Q94">
        <v>449.7</v>
      </c>
      <c r="R94">
        <v>0.12</v>
      </c>
      <c r="S94">
        <v>0.87</v>
      </c>
      <c r="T94">
        <v>0.28999999999999998</v>
      </c>
      <c r="U94">
        <v>8.9</v>
      </c>
      <c r="V94">
        <v>49.5</v>
      </c>
      <c r="W94">
        <v>8.24</v>
      </c>
      <c r="X94">
        <v>6.01</v>
      </c>
      <c r="Y94">
        <v>2.9</v>
      </c>
      <c r="Z94">
        <v>16</v>
      </c>
      <c r="AA94">
        <v>0.03</v>
      </c>
      <c r="AB94">
        <v>231.2</v>
      </c>
      <c r="AC94">
        <v>0.5</v>
      </c>
      <c r="AD94">
        <v>1338</v>
      </c>
      <c r="AE94">
        <v>1.71</v>
      </c>
      <c r="AF94">
        <v>1.7999999999999999E-2</v>
      </c>
      <c r="AG94">
        <v>9.9</v>
      </c>
      <c r="AH94">
        <v>0.16300000000000001</v>
      </c>
      <c r="AI94">
        <v>31.07</v>
      </c>
      <c r="AJ94">
        <v>7.0000000000000007E-2</v>
      </c>
      <c r="AK94">
        <v>0.28999999999999998</v>
      </c>
      <c r="AL94">
        <v>12.5</v>
      </c>
      <c r="AM94">
        <v>0.1</v>
      </c>
      <c r="AN94">
        <v>38.1</v>
      </c>
      <c r="AO94">
        <v>0.04</v>
      </c>
      <c r="AP94">
        <v>136</v>
      </c>
      <c r="AQ94">
        <v>1350</v>
      </c>
      <c r="AR94">
        <v>0.03</v>
      </c>
      <c r="AS94">
        <v>6.5</v>
      </c>
      <c r="AT94">
        <v>73</v>
      </c>
      <c r="AU94">
        <v>3.9</v>
      </c>
      <c r="AV94">
        <v>57.6</v>
      </c>
      <c r="AW94">
        <v>8</v>
      </c>
      <c r="AX94">
        <v>350</v>
      </c>
    </row>
    <row r="95" spans="1:50" hidden="1" x14ac:dyDescent="0.3">
      <c r="A95" t="s">
        <v>422</v>
      </c>
      <c r="B95" t="s">
        <v>423</v>
      </c>
      <c r="C95" s="1" t="str">
        <f t="shared" si="9"/>
        <v>21:0039</v>
      </c>
      <c r="D95" s="1" t="str">
        <f t="shared" ref="D95:D126" si="12">HYPERLINK("http://geochem.nrcan.gc.ca/cdogs/content/svy/svy210248_e.htm", "21:0248")</f>
        <v>21:0248</v>
      </c>
      <c r="E95" t="s">
        <v>424</v>
      </c>
      <c r="F95" t="s">
        <v>425</v>
      </c>
      <c r="H95">
        <v>57.1400474</v>
      </c>
      <c r="I95">
        <v>-115.6166673</v>
      </c>
      <c r="J95" s="1" t="str">
        <f t="shared" si="10"/>
        <v>Heavy Mineral Concentrate (Stream)</v>
      </c>
      <c r="K95" s="1" t="str">
        <f t="shared" si="11"/>
        <v>HMC &lt; 0.25 mm size fraction (ODM)</v>
      </c>
      <c r="L95">
        <v>21</v>
      </c>
      <c r="M95">
        <v>1.1100000000000001</v>
      </c>
      <c r="N95">
        <v>3.4</v>
      </c>
      <c r="P95">
        <v>3</v>
      </c>
      <c r="Q95">
        <v>550.79999999999995</v>
      </c>
      <c r="R95">
        <v>0.14000000000000001</v>
      </c>
      <c r="S95">
        <v>0.93</v>
      </c>
      <c r="T95">
        <v>0.22</v>
      </c>
      <c r="U95">
        <v>7</v>
      </c>
      <c r="V95">
        <v>45.6</v>
      </c>
      <c r="W95">
        <v>7.49</v>
      </c>
      <c r="X95">
        <v>4.34</v>
      </c>
      <c r="Y95">
        <v>3</v>
      </c>
      <c r="Z95">
        <v>11</v>
      </c>
      <c r="AA95">
        <v>0.04</v>
      </c>
      <c r="AB95">
        <v>193</v>
      </c>
      <c r="AC95">
        <v>0.42</v>
      </c>
      <c r="AD95">
        <v>934</v>
      </c>
      <c r="AE95">
        <v>0.85</v>
      </c>
      <c r="AF95">
        <v>2.4E-2</v>
      </c>
      <c r="AG95">
        <v>8.3000000000000007</v>
      </c>
      <c r="AH95">
        <v>0.188</v>
      </c>
      <c r="AI95">
        <v>24.66</v>
      </c>
      <c r="AJ95">
        <v>0.1</v>
      </c>
      <c r="AK95">
        <v>0.28000000000000003</v>
      </c>
      <c r="AL95">
        <v>10.8</v>
      </c>
      <c r="AM95">
        <v>0.1</v>
      </c>
      <c r="AN95">
        <v>44.9</v>
      </c>
      <c r="AO95">
        <v>0.04</v>
      </c>
      <c r="AP95">
        <v>95.3</v>
      </c>
      <c r="AQ95">
        <v>1410</v>
      </c>
      <c r="AR95">
        <v>0.02</v>
      </c>
      <c r="AS95">
        <v>5.4</v>
      </c>
      <c r="AT95">
        <v>69</v>
      </c>
      <c r="AU95">
        <v>1.9</v>
      </c>
      <c r="AV95">
        <v>38.5</v>
      </c>
      <c r="AW95">
        <v>8</v>
      </c>
      <c r="AX95">
        <v>450</v>
      </c>
    </row>
    <row r="96" spans="1:50" hidden="1" x14ac:dyDescent="0.3">
      <c r="A96" t="s">
        <v>426</v>
      </c>
      <c r="B96" t="s">
        <v>427</v>
      </c>
      <c r="C96" s="1" t="str">
        <f t="shared" si="9"/>
        <v>21:0039</v>
      </c>
      <c r="D96" s="1" t="str">
        <f t="shared" si="12"/>
        <v>21:0248</v>
      </c>
      <c r="E96" t="s">
        <v>428</v>
      </c>
      <c r="F96" t="s">
        <v>429</v>
      </c>
      <c r="H96">
        <v>57.189275299999998</v>
      </c>
      <c r="I96">
        <v>-115.602549</v>
      </c>
      <c r="J96" s="1" t="str">
        <f t="shared" si="10"/>
        <v>Heavy Mineral Concentrate (Stream)</v>
      </c>
      <c r="K96" s="1" t="str">
        <f t="shared" si="11"/>
        <v>HMC &lt; 0.25 mm size fraction (ODM)</v>
      </c>
      <c r="L96">
        <v>40</v>
      </c>
      <c r="M96">
        <v>1.1200000000000001</v>
      </c>
      <c r="N96">
        <v>3.7</v>
      </c>
      <c r="P96">
        <v>1</v>
      </c>
      <c r="Q96">
        <v>333.4</v>
      </c>
      <c r="R96">
        <v>0.14000000000000001</v>
      </c>
      <c r="S96">
        <v>0.86</v>
      </c>
      <c r="T96">
        <v>0.19</v>
      </c>
      <c r="U96">
        <v>8.1</v>
      </c>
      <c r="V96">
        <v>44.3</v>
      </c>
      <c r="W96">
        <v>7.23</v>
      </c>
      <c r="X96">
        <v>5.29</v>
      </c>
      <c r="Y96">
        <v>3.4</v>
      </c>
      <c r="Z96">
        <v>17</v>
      </c>
      <c r="AA96">
        <v>0.04</v>
      </c>
      <c r="AB96">
        <v>235.2</v>
      </c>
      <c r="AC96">
        <v>0.48</v>
      </c>
      <c r="AD96">
        <v>979</v>
      </c>
      <c r="AE96">
        <v>1.0900000000000001</v>
      </c>
      <c r="AF96">
        <v>3.2000000000000001E-2</v>
      </c>
      <c r="AG96">
        <v>7.1</v>
      </c>
      <c r="AH96">
        <v>0.16</v>
      </c>
      <c r="AI96">
        <v>31.94</v>
      </c>
      <c r="AJ96">
        <v>0.12</v>
      </c>
      <c r="AK96">
        <v>0.23</v>
      </c>
      <c r="AL96">
        <v>11</v>
      </c>
      <c r="AM96">
        <v>0.4</v>
      </c>
      <c r="AN96">
        <v>38.700000000000003</v>
      </c>
      <c r="AO96">
        <v>0.05</v>
      </c>
      <c r="AP96">
        <v>138.6</v>
      </c>
      <c r="AQ96">
        <v>1540</v>
      </c>
      <c r="AR96">
        <v>0.04</v>
      </c>
      <c r="AS96">
        <v>5.9</v>
      </c>
      <c r="AT96">
        <v>81</v>
      </c>
      <c r="AU96">
        <v>7</v>
      </c>
      <c r="AV96">
        <v>44.3</v>
      </c>
      <c r="AW96">
        <v>6</v>
      </c>
      <c r="AX96">
        <v>320</v>
      </c>
    </row>
    <row r="97" spans="1:50" hidden="1" x14ac:dyDescent="0.3">
      <c r="A97" t="s">
        <v>430</v>
      </c>
      <c r="B97" t="s">
        <v>431</v>
      </c>
      <c r="C97" s="1" t="str">
        <f t="shared" si="9"/>
        <v>21:0039</v>
      </c>
      <c r="D97" s="1" t="str">
        <f t="shared" si="12"/>
        <v>21:0248</v>
      </c>
      <c r="E97" t="s">
        <v>432</v>
      </c>
      <c r="F97" t="s">
        <v>433</v>
      </c>
      <c r="H97">
        <v>57.200218100000001</v>
      </c>
      <c r="I97">
        <v>-115.5969545</v>
      </c>
      <c r="J97" s="1" t="str">
        <f t="shared" si="10"/>
        <v>Heavy Mineral Concentrate (Stream)</v>
      </c>
      <c r="K97" s="1" t="str">
        <f t="shared" si="11"/>
        <v>HMC &lt; 0.25 mm size fraction (ODM)</v>
      </c>
      <c r="L97">
        <v>22</v>
      </c>
      <c r="M97">
        <v>1.1299999999999999</v>
      </c>
      <c r="N97">
        <v>2.8</v>
      </c>
      <c r="P97">
        <v>0.5</v>
      </c>
      <c r="Q97">
        <v>1252.4000000000001</v>
      </c>
      <c r="R97">
        <v>0.16</v>
      </c>
      <c r="S97">
        <v>0.72</v>
      </c>
      <c r="T97">
        <v>0.17</v>
      </c>
      <c r="U97">
        <v>6.8</v>
      </c>
      <c r="V97">
        <v>41.1</v>
      </c>
      <c r="W97">
        <v>4.51</v>
      </c>
      <c r="X97">
        <v>4.43</v>
      </c>
      <c r="Y97">
        <v>2.9</v>
      </c>
      <c r="Z97">
        <v>7</v>
      </c>
      <c r="AA97">
        <v>0.03</v>
      </c>
      <c r="AB97">
        <v>197.4</v>
      </c>
      <c r="AC97">
        <v>0.42</v>
      </c>
      <c r="AD97">
        <v>938</v>
      </c>
      <c r="AE97">
        <v>0.8</v>
      </c>
      <c r="AF97">
        <v>2.4E-2</v>
      </c>
      <c r="AG97">
        <v>5.7</v>
      </c>
      <c r="AH97">
        <v>0.153</v>
      </c>
      <c r="AI97">
        <v>26.73</v>
      </c>
      <c r="AJ97">
        <v>0.04</v>
      </c>
      <c r="AK97">
        <v>0.19</v>
      </c>
      <c r="AL97">
        <v>11.1</v>
      </c>
      <c r="AM97">
        <v>0.2</v>
      </c>
      <c r="AN97">
        <v>39.1</v>
      </c>
      <c r="AO97">
        <v>0.03</v>
      </c>
      <c r="AP97">
        <v>112.4</v>
      </c>
      <c r="AQ97">
        <v>1360</v>
      </c>
      <c r="AR97">
        <v>0.02</v>
      </c>
      <c r="AS97">
        <v>5.0999999999999996</v>
      </c>
      <c r="AT97">
        <v>61</v>
      </c>
      <c r="AU97">
        <v>5.6</v>
      </c>
      <c r="AV97">
        <v>35.200000000000003</v>
      </c>
      <c r="AW97">
        <v>6</v>
      </c>
      <c r="AX97">
        <v>310</v>
      </c>
    </row>
    <row r="98" spans="1:50" hidden="1" x14ac:dyDescent="0.3">
      <c r="A98" t="s">
        <v>434</v>
      </c>
      <c r="B98" t="s">
        <v>435</v>
      </c>
      <c r="C98" s="1" t="str">
        <f t="shared" ref="C98:C129" si="13">HYPERLINK("http://geochem.nrcan.gc.ca/cdogs/content/bdl/bdl210039_e.htm", "21:0039")</f>
        <v>21:0039</v>
      </c>
      <c r="D98" s="1" t="str">
        <f t="shared" si="12"/>
        <v>21:0248</v>
      </c>
      <c r="E98" t="s">
        <v>436</v>
      </c>
      <c r="F98" t="s">
        <v>437</v>
      </c>
      <c r="H98">
        <v>57.281696500000002</v>
      </c>
      <c r="I98">
        <v>-115.6177101</v>
      </c>
      <c r="J98" s="1" t="str">
        <f t="shared" ref="J98:J129" si="14">HYPERLINK("http://geochem.nrcan.gc.ca/cdogs/content/kwd/kwd020039_e.htm", "Heavy Mineral Concentrate (Stream)")</f>
        <v>Heavy Mineral Concentrate (Stream)</v>
      </c>
      <c r="K98" s="1" t="str">
        <f t="shared" ref="K98:K129" si="15">HYPERLINK("http://geochem.nrcan.gc.ca/cdogs/content/kwd/kwd080057_e.htm", "HMC &lt; 0.25 mm size fraction (ODM)")</f>
        <v>HMC &lt; 0.25 mm size fraction (ODM)</v>
      </c>
      <c r="L98">
        <v>260</v>
      </c>
      <c r="M98">
        <v>1.1000000000000001</v>
      </c>
      <c r="N98">
        <v>15.2</v>
      </c>
      <c r="P98">
        <v>0.5</v>
      </c>
      <c r="Q98">
        <v>19.100000000000001</v>
      </c>
      <c r="R98">
        <v>0.15</v>
      </c>
      <c r="S98">
        <v>0.78</v>
      </c>
      <c r="T98">
        <v>0.42</v>
      </c>
      <c r="U98">
        <v>10.7</v>
      </c>
      <c r="V98">
        <v>38.700000000000003</v>
      </c>
      <c r="W98">
        <v>19.62</v>
      </c>
      <c r="X98">
        <v>6.56</v>
      </c>
      <c r="Y98">
        <v>2.9</v>
      </c>
      <c r="Z98">
        <v>151</v>
      </c>
      <c r="AA98">
        <v>0.03</v>
      </c>
      <c r="AB98">
        <v>92</v>
      </c>
      <c r="AC98">
        <v>0.44</v>
      </c>
      <c r="AD98">
        <v>1239</v>
      </c>
      <c r="AE98">
        <v>2.89</v>
      </c>
      <c r="AF98">
        <v>2.3E-2</v>
      </c>
      <c r="AG98">
        <v>13.4</v>
      </c>
      <c r="AH98">
        <v>0.154</v>
      </c>
      <c r="AI98">
        <v>24.46</v>
      </c>
      <c r="AJ98">
        <v>1.67</v>
      </c>
      <c r="AK98">
        <v>0.64</v>
      </c>
      <c r="AL98">
        <v>10.4</v>
      </c>
      <c r="AM98">
        <v>1</v>
      </c>
      <c r="AN98">
        <v>36.6</v>
      </c>
      <c r="AO98">
        <v>0.05</v>
      </c>
      <c r="AP98">
        <v>57.7</v>
      </c>
      <c r="AQ98">
        <v>1460</v>
      </c>
      <c r="AR98">
        <v>0.26</v>
      </c>
      <c r="AS98">
        <v>3</v>
      </c>
      <c r="AT98">
        <v>56</v>
      </c>
      <c r="AU98">
        <v>4.5999999999999996</v>
      </c>
      <c r="AV98">
        <v>88.4</v>
      </c>
      <c r="AW98">
        <v>3</v>
      </c>
      <c r="AX98">
        <v>290</v>
      </c>
    </row>
    <row r="99" spans="1:50" hidden="1" x14ac:dyDescent="0.3">
      <c r="A99" t="s">
        <v>438</v>
      </c>
      <c r="B99" t="s">
        <v>439</v>
      </c>
      <c r="C99" s="1" t="str">
        <f t="shared" si="13"/>
        <v>21:0039</v>
      </c>
      <c r="D99" s="1" t="str">
        <f t="shared" si="12"/>
        <v>21:0248</v>
      </c>
      <c r="E99" t="s">
        <v>440</v>
      </c>
      <c r="F99" t="s">
        <v>441</v>
      </c>
      <c r="H99">
        <v>57.011530899999997</v>
      </c>
      <c r="I99">
        <v>-115.6952562</v>
      </c>
      <c r="J99" s="1" t="str">
        <f t="shared" si="14"/>
        <v>Heavy Mineral Concentrate (Stream)</v>
      </c>
      <c r="K99" s="1" t="str">
        <f t="shared" si="15"/>
        <v>HMC &lt; 0.25 mm size fraction (ODM)</v>
      </c>
      <c r="L99">
        <v>26</v>
      </c>
      <c r="M99">
        <v>1.08</v>
      </c>
      <c r="N99">
        <v>4</v>
      </c>
      <c r="P99">
        <v>0.5</v>
      </c>
      <c r="Q99">
        <v>327</v>
      </c>
      <c r="R99">
        <v>0.14000000000000001</v>
      </c>
      <c r="S99">
        <v>0.74</v>
      </c>
      <c r="T99">
        <v>0.23</v>
      </c>
      <c r="U99">
        <v>7.1</v>
      </c>
      <c r="V99">
        <v>50.3</v>
      </c>
      <c r="W99">
        <v>5.56</v>
      </c>
      <c r="X99">
        <v>5.88</v>
      </c>
      <c r="Y99">
        <v>3.3</v>
      </c>
      <c r="Z99">
        <v>12</v>
      </c>
      <c r="AA99">
        <v>0.03</v>
      </c>
      <c r="AB99">
        <v>225.8</v>
      </c>
      <c r="AC99">
        <v>0.44</v>
      </c>
      <c r="AD99">
        <v>1254</v>
      </c>
      <c r="AE99">
        <v>0.92</v>
      </c>
      <c r="AF99">
        <v>1.7000000000000001E-2</v>
      </c>
      <c r="AG99">
        <v>6.5</v>
      </c>
      <c r="AH99">
        <v>0.13900000000000001</v>
      </c>
      <c r="AI99">
        <v>31.1</v>
      </c>
      <c r="AJ99">
        <v>0.11</v>
      </c>
      <c r="AK99">
        <v>0.2</v>
      </c>
      <c r="AL99">
        <v>10</v>
      </c>
      <c r="AM99">
        <v>0.3</v>
      </c>
      <c r="AN99">
        <v>36.9</v>
      </c>
      <c r="AO99">
        <v>0.05</v>
      </c>
      <c r="AP99">
        <v>138.6</v>
      </c>
      <c r="AQ99">
        <v>1460</v>
      </c>
      <c r="AR99">
        <v>0.03</v>
      </c>
      <c r="AS99">
        <v>6.2</v>
      </c>
      <c r="AT99">
        <v>88</v>
      </c>
      <c r="AU99">
        <v>5.0999999999999996</v>
      </c>
      <c r="AV99">
        <v>50.8</v>
      </c>
      <c r="AW99">
        <v>39</v>
      </c>
      <c r="AX99">
        <v>290</v>
      </c>
    </row>
    <row r="100" spans="1:50" hidden="1" x14ac:dyDescent="0.3">
      <c r="A100" t="s">
        <v>442</v>
      </c>
      <c r="B100" t="s">
        <v>443</v>
      </c>
      <c r="C100" s="1" t="str">
        <f t="shared" si="13"/>
        <v>21:0039</v>
      </c>
      <c r="D100" s="1" t="str">
        <f t="shared" si="12"/>
        <v>21:0248</v>
      </c>
      <c r="E100" t="s">
        <v>444</v>
      </c>
      <c r="F100" t="s">
        <v>445</v>
      </c>
      <c r="H100">
        <v>57.008747399999997</v>
      </c>
      <c r="I100">
        <v>-115.73935640000001</v>
      </c>
      <c r="J100" s="1" t="str">
        <f t="shared" si="14"/>
        <v>Heavy Mineral Concentrate (Stream)</v>
      </c>
      <c r="K100" s="1" t="str">
        <f t="shared" si="15"/>
        <v>HMC &lt; 0.25 mm size fraction (ODM)</v>
      </c>
      <c r="L100">
        <v>34</v>
      </c>
      <c r="M100">
        <v>1.26</v>
      </c>
      <c r="N100">
        <v>4.5</v>
      </c>
      <c r="P100">
        <v>0.5</v>
      </c>
      <c r="Q100">
        <v>448.2</v>
      </c>
      <c r="R100">
        <v>0.15</v>
      </c>
      <c r="S100">
        <v>0.96</v>
      </c>
      <c r="T100">
        <v>0.19</v>
      </c>
      <c r="U100">
        <v>8.5</v>
      </c>
      <c r="V100">
        <v>47.4</v>
      </c>
      <c r="W100">
        <v>7.66</v>
      </c>
      <c r="X100">
        <v>5.94</v>
      </c>
      <c r="Y100">
        <v>3.6</v>
      </c>
      <c r="Z100">
        <v>10</v>
      </c>
      <c r="AA100">
        <v>0.03</v>
      </c>
      <c r="AB100">
        <v>187.9</v>
      </c>
      <c r="AC100">
        <v>0.49</v>
      </c>
      <c r="AD100">
        <v>1266</v>
      </c>
      <c r="AE100">
        <v>1.83</v>
      </c>
      <c r="AF100">
        <v>2.8000000000000001E-2</v>
      </c>
      <c r="AG100">
        <v>9.6999999999999993</v>
      </c>
      <c r="AH100">
        <v>0.17699999999999999</v>
      </c>
      <c r="AI100">
        <v>30.01</v>
      </c>
      <c r="AJ100">
        <v>0.02</v>
      </c>
      <c r="AK100">
        <v>0.33</v>
      </c>
      <c r="AL100">
        <v>12</v>
      </c>
      <c r="AM100">
        <v>0.2</v>
      </c>
      <c r="AN100">
        <v>38</v>
      </c>
      <c r="AO100">
        <v>0.04</v>
      </c>
      <c r="AP100">
        <v>108</v>
      </c>
      <c r="AQ100">
        <v>1330</v>
      </c>
      <c r="AR100">
        <v>0.03</v>
      </c>
      <c r="AS100">
        <v>5.0999999999999996</v>
      </c>
      <c r="AT100">
        <v>76</v>
      </c>
      <c r="AU100">
        <v>1.8</v>
      </c>
      <c r="AV100">
        <v>44</v>
      </c>
      <c r="AW100">
        <v>6</v>
      </c>
      <c r="AX100">
        <v>430</v>
      </c>
    </row>
    <row r="101" spans="1:50" hidden="1" x14ac:dyDescent="0.3">
      <c r="A101" t="s">
        <v>446</v>
      </c>
      <c r="B101" t="s">
        <v>447</v>
      </c>
      <c r="C101" s="1" t="str">
        <f t="shared" si="13"/>
        <v>21:0039</v>
      </c>
      <c r="D101" s="1" t="str">
        <f t="shared" si="12"/>
        <v>21:0248</v>
      </c>
      <c r="E101" t="s">
        <v>448</v>
      </c>
      <c r="F101" t="s">
        <v>449</v>
      </c>
      <c r="H101">
        <v>57.3732355</v>
      </c>
      <c r="I101">
        <v>-115.5385623</v>
      </c>
      <c r="J101" s="1" t="str">
        <f t="shared" si="14"/>
        <v>Heavy Mineral Concentrate (Stream)</v>
      </c>
      <c r="K101" s="1" t="str">
        <f t="shared" si="15"/>
        <v>HMC &lt; 0.25 mm size fraction (ODM)</v>
      </c>
      <c r="L101">
        <v>48</v>
      </c>
      <c r="M101">
        <v>1.21</v>
      </c>
      <c r="N101">
        <v>5.5</v>
      </c>
      <c r="P101">
        <v>0.5</v>
      </c>
      <c r="Q101">
        <v>587.70000000000005</v>
      </c>
      <c r="R101">
        <v>0.14000000000000001</v>
      </c>
      <c r="S101">
        <v>0.96</v>
      </c>
      <c r="T101">
        <v>0.19</v>
      </c>
      <c r="U101">
        <v>8.6999999999999993</v>
      </c>
      <c r="V101">
        <v>42.1</v>
      </c>
      <c r="W101">
        <v>6.44</v>
      </c>
      <c r="X101">
        <v>4.74</v>
      </c>
      <c r="Y101">
        <v>3.5</v>
      </c>
      <c r="Z101">
        <v>19</v>
      </c>
      <c r="AA101">
        <v>0.04</v>
      </c>
      <c r="AB101">
        <v>177.5</v>
      </c>
      <c r="AC101">
        <v>0.47</v>
      </c>
      <c r="AD101">
        <v>1025</v>
      </c>
      <c r="AE101">
        <v>1.37</v>
      </c>
      <c r="AF101">
        <v>0.03</v>
      </c>
      <c r="AG101">
        <v>8.8000000000000007</v>
      </c>
      <c r="AH101">
        <v>0.193</v>
      </c>
      <c r="AI101">
        <v>25.22</v>
      </c>
      <c r="AJ101">
        <v>0.03</v>
      </c>
      <c r="AK101">
        <v>0.28999999999999998</v>
      </c>
      <c r="AL101">
        <v>12</v>
      </c>
      <c r="AM101">
        <v>0.3</v>
      </c>
      <c r="AN101">
        <v>58.4</v>
      </c>
      <c r="AO101">
        <v>0.05</v>
      </c>
      <c r="AP101">
        <v>95.4</v>
      </c>
      <c r="AQ101">
        <v>1310</v>
      </c>
      <c r="AR101">
        <v>0.04</v>
      </c>
      <c r="AS101">
        <v>4.7</v>
      </c>
      <c r="AT101">
        <v>61</v>
      </c>
      <c r="AU101">
        <v>4.0999999999999996</v>
      </c>
      <c r="AV101">
        <v>43.9</v>
      </c>
      <c r="AW101">
        <v>5</v>
      </c>
      <c r="AX101">
        <v>420</v>
      </c>
    </row>
    <row r="102" spans="1:50" hidden="1" x14ac:dyDescent="0.3">
      <c r="A102" t="s">
        <v>450</v>
      </c>
      <c r="B102" t="s">
        <v>451</v>
      </c>
      <c r="C102" s="1" t="str">
        <f t="shared" si="13"/>
        <v>21:0039</v>
      </c>
      <c r="D102" s="1" t="str">
        <f t="shared" si="12"/>
        <v>21:0248</v>
      </c>
      <c r="E102" t="s">
        <v>452</v>
      </c>
      <c r="F102" t="s">
        <v>453</v>
      </c>
      <c r="H102">
        <v>57.373244499999998</v>
      </c>
      <c r="I102">
        <v>-115.61973879999999</v>
      </c>
      <c r="J102" s="1" t="str">
        <f t="shared" si="14"/>
        <v>Heavy Mineral Concentrate (Stream)</v>
      </c>
      <c r="K102" s="1" t="str">
        <f t="shared" si="15"/>
        <v>HMC &lt; 0.25 mm size fraction (ODM)</v>
      </c>
      <c r="L102">
        <v>11</v>
      </c>
      <c r="M102">
        <v>1.56</v>
      </c>
      <c r="N102">
        <v>1.3</v>
      </c>
      <c r="P102">
        <v>0.5</v>
      </c>
      <c r="Q102">
        <v>1277.3</v>
      </c>
      <c r="R102">
        <v>0.12</v>
      </c>
      <c r="S102">
        <v>1.04</v>
      </c>
      <c r="T102">
        <v>0.17</v>
      </c>
      <c r="U102">
        <v>6.6</v>
      </c>
      <c r="V102">
        <v>45.1</v>
      </c>
      <c r="W102">
        <v>2.65</v>
      </c>
      <c r="X102">
        <v>4.0599999999999996</v>
      </c>
      <c r="Y102">
        <v>3.7</v>
      </c>
      <c r="Z102">
        <v>5</v>
      </c>
      <c r="AA102">
        <v>0.04</v>
      </c>
      <c r="AB102">
        <v>186.6</v>
      </c>
      <c r="AC102">
        <v>0.56000000000000005</v>
      </c>
      <c r="AD102">
        <v>1156</v>
      </c>
      <c r="AE102">
        <v>0.41</v>
      </c>
      <c r="AF102">
        <v>4.2999999999999997E-2</v>
      </c>
      <c r="AG102">
        <v>4</v>
      </c>
      <c r="AH102">
        <v>0.17499999999999999</v>
      </c>
      <c r="AI102">
        <v>27.98</v>
      </c>
      <c r="AJ102">
        <v>5.0000000000000001E-3</v>
      </c>
      <c r="AK102">
        <v>0.11</v>
      </c>
      <c r="AL102">
        <v>15.5</v>
      </c>
      <c r="AM102">
        <v>0.3</v>
      </c>
      <c r="AN102">
        <v>39.5</v>
      </c>
      <c r="AO102">
        <v>0.03</v>
      </c>
      <c r="AP102">
        <v>99.9</v>
      </c>
      <c r="AQ102">
        <v>1600</v>
      </c>
      <c r="AR102">
        <v>0.02</v>
      </c>
      <c r="AS102">
        <v>5.2</v>
      </c>
      <c r="AT102">
        <v>55</v>
      </c>
      <c r="AU102">
        <v>0.8</v>
      </c>
      <c r="AV102">
        <v>37.799999999999997</v>
      </c>
      <c r="AW102">
        <v>8</v>
      </c>
      <c r="AX102">
        <v>380</v>
      </c>
    </row>
    <row r="103" spans="1:50" hidden="1" x14ac:dyDescent="0.3">
      <c r="A103" t="s">
        <v>454</v>
      </c>
      <c r="B103" t="s">
        <v>455</v>
      </c>
      <c r="C103" s="1" t="str">
        <f t="shared" si="13"/>
        <v>21:0039</v>
      </c>
      <c r="D103" s="1" t="str">
        <f t="shared" si="12"/>
        <v>21:0248</v>
      </c>
      <c r="E103" t="s">
        <v>456</v>
      </c>
      <c r="F103" t="s">
        <v>457</v>
      </c>
      <c r="H103">
        <v>57.3434545</v>
      </c>
      <c r="I103">
        <v>-115.8487646</v>
      </c>
      <c r="J103" s="1" t="str">
        <f t="shared" si="14"/>
        <v>Heavy Mineral Concentrate (Stream)</v>
      </c>
      <c r="K103" s="1" t="str">
        <f t="shared" si="15"/>
        <v>HMC &lt; 0.25 mm size fraction (ODM)</v>
      </c>
      <c r="L103">
        <v>16</v>
      </c>
      <c r="M103">
        <v>1.21</v>
      </c>
      <c r="N103">
        <v>2.2000000000000002</v>
      </c>
      <c r="P103">
        <v>0.5</v>
      </c>
      <c r="Q103">
        <v>1173.4000000000001</v>
      </c>
      <c r="R103">
        <v>0.14000000000000001</v>
      </c>
      <c r="S103">
        <v>0.96</v>
      </c>
      <c r="T103">
        <v>0.22</v>
      </c>
      <c r="U103">
        <v>6.8</v>
      </c>
      <c r="V103">
        <v>48.4</v>
      </c>
      <c r="W103">
        <v>6.36</v>
      </c>
      <c r="X103">
        <v>5.24</v>
      </c>
      <c r="Y103">
        <v>3.4</v>
      </c>
      <c r="Z103">
        <v>11</v>
      </c>
      <c r="AA103">
        <v>0.03</v>
      </c>
      <c r="AB103">
        <v>243.5</v>
      </c>
      <c r="AC103">
        <v>0.49</v>
      </c>
      <c r="AD103">
        <v>1521</v>
      </c>
      <c r="AE103">
        <v>0.94</v>
      </c>
      <c r="AF103">
        <v>2.7E-2</v>
      </c>
      <c r="AG103">
        <v>5.5</v>
      </c>
      <c r="AH103">
        <v>0.214</v>
      </c>
      <c r="AI103">
        <v>31.98</v>
      </c>
      <c r="AJ103">
        <v>5.0000000000000001E-3</v>
      </c>
      <c r="AK103">
        <v>0.15</v>
      </c>
      <c r="AL103">
        <v>10.9</v>
      </c>
      <c r="AM103">
        <v>0.3</v>
      </c>
      <c r="AN103">
        <v>38.200000000000003</v>
      </c>
      <c r="AO103">
        <v>0.05</v>
      </c>
      <c r="AP103">
        <v>157.9</v>
      </c>
      <c r="AQ103">
        <v>1250</v>
      </c>
      <c r="AR103">
        <v>0.02</v>
      </c>
      <c r="AS103">
        <v>6.5</v>
      </c>
      <c r="AT103">
        <v>79</v>
      </c>
      <c r="AU103">
        <v>8.4</v>
      </c>
      <c r="AV103">
        <v>47.7</v>
      </c>
      <c r="AW103">
        <v>9</v>
      </c>
      <c r="AX103">
        <v>520</v>
      </c>
    </row>
    <row r="104" spans="1:50" hidden="1" x14ac:dyDescent="0.3">
      <c r="A104" t="s">
        <v>458</v>
      </c>
      <c r="B104" t="s">
        <v>459</v>
      </c>
      <c r="C104" s="1" t="str">
        <f t="shared" si="13"/>
        <v>21:0039</v>
      </c>
      <c r="D104" s="1" t="str">
        <f t="shared" si="12"/>
        <v>21:0248</v>
      </c>
      <c r="E104" t="s">
        <v>460</v>
      </c>
      <c r="F104" t="s">
        <v>461</v>
      </c>
      <c r="H104">
        <v>57.393137299999999</v>
      </c>
      <c r="I104">
        <v>-115.3997856</v>
      </c>
      <c r="J104" s="1" t="str">
        <f t="shared" si="14"/>
        <v>Heavy Mineral Concentrate (Stream)</v>
      </c>
      <c r="K104" s="1" t="str">
        <f t="shared" si="15"/>
        <v>HMC &lt; 0.25 mm size fraction (ODM)</v>
      </c>
      <c r="L104">
        <v>100</v>
      </c>
      <c r="M104">
        <v>1.1399999999999999</v>
      </c>
      <c r="N104">
        <v>12.6</v>
      </c>
      <c r="P104">
        <v>0.5</v>
      </c>
      <c r="Q104">
        <v>16.899999999999999</v>
      </c>
      <c r="R104">
        <v>0.69</v>
      </c>
      <c r="S104">
        <v>0.95</v>
      </c>
      <c r="T104">
        <v>0.35</v>
      </c>
      <c r="U104">
        <v>10.1</v>
      </c>
      <c r="V104">
        <v>41</v>
      </c>
      <c r="W104">
        <v>13.56</v>
      </c>
      <c r="X104">
        <v>8.01</v>
      </c>
      <c r="Y104">
        <v>3.2</v>
      </c>
      <c r="Z104">
        <v>59</v>
      </c>
      <c r="AA104">
        <v>0.04</v>
      </c>
      <c r="AB104">
        <v>111</v>
      </c>
      <c r="AC104">
        <v>0.52</v>
      </c>
      <c r="AD104">
        <v>1743</v>
      </c>
      <c r="AE104">
        <v>2.4500000000000002</v>
      </c>
      <c r="AF104">
        <v>3.1E-2</v>
      </c>
      <c r="AG104">
        <v>12.1</v>
      </c>
      <c r="AH104">
        <v>0.21299999999999999</v>
      </c>
      <c r="AI104">
        <v>24.07</v>
      </c>
      <c r="AJ104">
        <v>2.16</v>
      </c>
      <c r="AK104">
        <v>0.57999999999999996</v>
      </c>
      <c r="AL104">
        <v>11.2</v>
      </c>
      <c r="AM104">
        <v>0.6</v>
      </c>
      <c r="AN104">
        <v>42.4</v>
      </c>
      <c r="AO104">
        <v>0.03</v>
      </c>
      <c r="AP104">
        <v>70.400000000000006</v>
      </c>
      <c r="AQ104">
        <v>1630</v>
      </c>
      <c r="AR104">
        <v>0.17</v>
      </c>
      <c r="AS104">
        <v>3.5</v>
      </c>
      <c r="AT104">
        <v>65</v>
      </c>
      <c r="AU104">
        <v>3.9</v>
      </c>
      <c r="AV104">
        <v>65.400000000000006</v>
      </c>
      <c r="AW104">
        <v>8</v>
      </c>
      <c r="AX104">
        <v>350</v>
      </c>
    </row>
    <row r="105" spans="1:50" hidden="1" x14ac:dyDescent="0.3">
      <c r="A105" t="s">
        <v>462</v>
      </c>
      <c r="B105" t="s">
        <v>463</v>
      </c>
      <c r="C105" s="1" t="str">
        <f t="shared" si="13"/>
        <v>21:0039</v>
      </c>
      <c r="D105" s="1" t="str">
        <f t="shared" si="12"/>
        <v>21:0248</v>
      </c>
      <c r="E105" t="s">
        <v>464</v>
      </c>
      <c r="F105" t="s">
        <v>465</v>
      </c>
      <c r="H105">
        <v>57.130234199999997</v>
      </c>
      <c r="I105">
        <v>-114.8576247</v>
      </c>
      <c r="J105" s="1" t="str">
        <f t="shared" si="14"/>
        <v>Heavy Mineral Concentrate (Stream)</v>
      </c>
      <c r="K105" s="1" t="str">
        <f t="shared" si="15"/>
        <v>HMC &lt; 0.25 mm size fraction (ODM)</v>
      </c>
      <c r="L105">
        <v>357</v>
      </c>
      <c r="M105">
        <v>1.18</v>
      </c>
      <c r="N105">
        <v>29.4</v>
      </c>
      <c r="P105">
        <v>0.5</v>
      </c>
      <c r="Q105">
        <v>7.4</v>
      </c>
      <c r="R105">
        <v>0.22</v>
      </c>
      <c r="S105">
        <v>0.79</v>
      </c>
      <c r="T105">
        <v>0.89</v>
      </c>
      <c r="U105">
        <v>15.7</v>
      </c>
      <c r="V105">
        <v>43.9</v>
      </c>
      <c r="W105">
        <v>29.28</v>
      </c>
      <c r="X105">
        <v>9.7899999999999991</v>
      </c>
      <c r="Y105">
        <v>3.2</v>
      </c>
      <c r="Z105">
        <v>230</v>
      </c>
      <c r="AA105">
        <v>0.03</v>
      </c>
      <c r="AB105">
        <v>68.8</v>
      </c>
      <c r="AC105">
        <v>0.5</v>
      </c>
      <c r="AD105">
        <v>1721</v>
      </c>
      <c r="AE105">
        <v>4.34</v>
      </c>
      <c r="AF105">
        <v>2.7E-2</v>
      </c>
      <c r="AG105">
        <v>25.1</v>
      </c>
      <c r="AH105">
        <v>0.114</v>
      </c>
      <c r="AI105">
        <v>29.37</v>
      </c>
      <c r="AJ105">
        <v>3.98</v>
      </c>
      <c r="AK105">
        <v>1.23</v>
      </c>
      <c r="AL105">
        <v>10.199999999999999</v>
      </c>
      <c r="AM105">
        <v>1.7</v>
      </c>
      <c r="AN105">
        <v>33.1</v>
      </c>
      <c r="AO105">
        <v>0.06</v>
      </c>
      <c r="AP105">
        <v>45.8</v>
      </c>
      <c r="AQ105">
        <v>1650</v>
      </c>
      <c r="AR105">
        <v>0.56999999999999995</v>
      </c>
      <c r="AS105">
        <v>2.5</v>
      </c>
      <c r="AT105">
        <v>70</v>
      </c>
      <c r="AU105">
        <v>3.1</v>
      </c>
      <c r="AV105">
        <v>136.1</v>
      </c>
      <c r="AW105">
        <v>14</v>
      </c>
      <c r="AX105">
        <v>310</v>
      </c>
    </row>
    <row r="106" spans="1:50" hidden="1" x14ac:dyDescent="0.3">
      <c r="A106" t="s">
        <v>466</v>
      </c>
      <c r="B106" t="s">
        <v>467</v>
      </c>
      <c r="C106" s="1" t="str">
        <f t="shared" si="13"/>
        <v>21:0039</v>
      </c>
      <c r="D106" s="1" t="str">
        <f t="shared" si="12"/>
        <v>21:0248</v>
      </c>
      <c r="E106" t="s">
        <v>468</v>
      </c>
      <c r="F106" t="s">
        <v>469</v>
      </c>
      <c r="H106">
        <v>57.336640099999997</v>
      </c>
      <c r="I106">
        <v>-115.2599355</v>
      </c>
      <c r="J106" s="1" t="str">
        <f t="shared" si="14"/>
        <v>Heavy Mineral Concentrate (Stream)</v>
      </c>
      <c r="K106" s="1" t="str">
        <f t="shared" si="15"/>
        <v>HMC &lt; 0.25 mm size fraction (ODM)</v>
      </c>
      <c r="L106">
        <v>669</v>
      </c>
      <c r="M106">
        <v>0.64</v>
      </c>
      <c r="N106">
        <v>57.8</v>
      </c>
      <c r="P106">
        <v>0.5</v>
      </c>
      <c r="Q106">
        <v>3.4</v>
      </c>
      <c r="R106">
        <v>0.28999999999999998</v>
      </c>
      <c r="S106">
        <v>0.7</v>
      </c>
      <c r="T106">
        <v>4.83</v>
      </c>
      <c r="U106">
        <v>26.8</v>
      </c>
      <c r="V106">
        <v>26.8</v>
      </c>
      <c r="W106">
        <v>39.729999999999997</v>
      </c>
      <c r="X106">
        <v>13.18</v>
      </c>
      <c r="Y106">
        <v>2.2999999999999998</v>
      </c>
      <c r="Z106">
        <v>346</v>
      </c>
      <c r="AA106">
        <v>0.03</v>
      </c>
      <c r="AB106">
        <v>56.7</v>
      </c>
      <c r="AC106">
        <v>0.48</v>
      </c>
      <c r="AD106">
        <v>1976</v>
      </c>
      <c r="AE106">
        <v>14.27</v>
      </c>
      <c r="AF106">
        <v>1.7000000000000001E-2</v>
      </c>
      <c r="AG106">
        <v>44.5</v>
      </c>
      <c r="AH106">
        <v>0.1</v>
      </c>
      <c r="AI106">
        <v>35.409999999999997</v>
      </c>
      <c r="AJ106">
        <v>8.7200000000000006</v>
      </c>
      <c r="AK106">
        <v>1.68</v>
      </c>
      <c r="AL106">
        <v>6.9</v>
      </c>
      <c r="AM106">
        <v>4.0999999999999996</v>
      </c>
      <c r="AN106">
        <v>27.8</v>
      </c>
      <c r="AO106">
        <v>0.12</v>
      </c>
      <c r="AP106">
        <v>41.5</v>
      </c>
      <c r="AQ106">
        <v>1350</v>
      </c>
      <c r="AR106">
        <v>1.93</v>
      </c>
      <c r="AS106">
        <v>2.7</v>
      </c>
      <c r="AT106">
        <v>41</v>
      </c>
      <c r="AU106">
        <v>4.2</v>
      </c>
      <c r="AV106">
        <v>623.9</v>
      </c>
      <c r="AW106">
        <v>3</v>
      </c>
      <c r="AX106">
        <v>200</v>
      </c>
    </row>
    <row r="107" spans="1:50" hidden="1" x14ac:dyDescent="0.3">
      <c r="A107" t="s">
        <v>470</v>
      </c>
      <c r="B107" t="s">
        <v>471</v>
      </c>
      <c r="C107" s="1" t="str">
        <f t="shared" si="13"/>
        <v>21:0039</v>
      </c>
      <c r="D107" s="1" t="str">
        <f t="shared" si="12"/>
        <v>21:0248</v>
      </c>
      <c r="E107" t="s">
        <v>472</v>
      </c>
      <c r="F107" t="s">
        <v>473</v>
      </c>
      <c r="H107">
        <v>57.502869500000003</v>
      </c>
      <c r="I107">
        <v>-115.49821540000001</v>
      </c>
      <c r="J107" s="1" t="str">
        <f t="shared" si="14"/>
        <v>Heavy Mineral Concentrate (Stream)</v>
      </c>
      <c r="K107" s="1" t="str">
        <f t="shared" si="15"/>
        <v>HMC &lt; 0.25 mm size fraction (ODM)</v>
      </c>
      <c r="L107">
        <v>936</v>
      </c>
      <c r="M107">
        <v>0.48</v>
      </c>
      <c r="N107">
        <v>87.9</v>
      </c>
      <c r="P107">
        <v>0.5</v>
      </c>
      <c r="Q107">
        <v>3.9</v>
      </c>
      <c r="R107">
        <v>0.5</v>
      </c>
      <c r="S107">
        <v>0.72</v>
      </c>
      <c r="T107">
        <v>4.9400000000000004</v>
      </c>
      <c r="U107">
        <v>18.3</v>
      </c>
      <c r="V107">
        <v>23.5</v>
      </c>
      <c r="W107">
        <v>48.5</v>
      </c>
      <c r="X107">
        <v>13.37</v>
      </c>
      <c r="Y107">
        <v>2.1</v>
      </c>
      <c r="Z107">
        <v>334</v>
      </c>
      <c r="AA107">
        <v>0.03</v>
      </c>
      <c r="AB107">
        <v>48.7</v>
      </c>
      <c r="AC107">
        <v>0.45</v>
      </c>
      <c r="AD107">
        <v>1615</v>
      </c>
      <c r="AE107">
        <v>9.92</v>
      </c>
      <c r="AF107">
        <v>1.4E-2</v>
      </c>
      <c r="AG107">
        <v>29.2</v>
      </c>
      <c r="AH107">
        <v>0.107</v>
      </c>
      <c r="AI107">
        <v>45</v>
      </c>
      <c r="AJ107">
        <v>7.39</v>
      </c>
      <c r="AK107">
        <v>1.91</v>
      </c>
      <c r="AL107">
        <v>5.7</v>
      </c>
      <c r="AM107">
        <v>4.4000000000000004</v>
      </c>
      <c r="AN107">
        <v>61.7</v>
      </c>
      <c r="AO107">
        <v>0.11</v>
      </c>
      <c r="AP107">
        <v>35.4</v>
      </c>
      <c r="AQ107">
        <v>1100</v>
      </c>
      <c r="AR107">
        <v>1.0900000000000001</v>
      </c>
      <c r="AS107">
        <v>3</v>
      </c>
      <c r="AT107">
        <v>44</v>
      </c>
      <c r="AU107">
        <v>8</v>
      </c>
      <c r="AV107">
        <v>598.20000000000005</v>
      </c>
      <c r="AW107">
        <v>2</v>
      </c>
      <c r="AX107">
        <v>260</v>
      </c>
    </row>
    <row r="108" spans="1:50" hidden="1" x14ac:dyDescent="0.3">
      <c r="A108" t="s">
        <v>474</v>
      </c>
      <c r="B108" t="s">
        <v>475</v>
      </c>
      <c r="C108" s="1" t="str">
        <f t="shared" si="13"/>
        <v>21:0039</v>
      </c>
      <c r="D108" s="1" t="str">
        <f t="shared" si="12"/>
        <v>21:0248</v>
      </c>
      <c r="E108" t="s">
        <v>476</v>
      </c>
      <c r="F108" t="s">
        <v>477</v>
      </c>
      <c r="H108">
        <v>57.448153699999999</v>
      </c>
      <c r="I108">
        <v>-115.7445689</v>
      </c>
      <c r="J108" s="1" t="str">
        <f t="shared" si="14"/>
        <v>Heavy Mineral Concentrate (Stream)</v>
      </c>
      <c r="K108" s="1" t="str">
        <f t="shared" si="15"/>
        <v>HMC &lt; 0.25 mm size fraction (ODM)</v>
      </c>
      <c r="L108">
        <v>67</v>
      </c>
      <c r="M108">
        <v>1.26</v>
      </c>
      <c r="N108">
        <v>6.8</v>
      </c>
      <c r="P108">
        <v>0.5</v>
      </c>
      <c r="Q108">
        <v>24.3</v>
      </c>
      <c r="R108">
        <v>0.17</v>
      </c>
      <c r="S108">
        <v>1.1499999999999999</v>
      </c>
      <c r="T108">
        <v>0.22</v>
      </c>
      <c r="U108">
        <v>10.4</v>
      </c>
      <c r="V108">
        <v>48.2</v>
      </c>
      <c r="W108">
        <v>11.08</v>
      </c>
      <c r="X108">
        <v>6.67</v>
      </c>
      <c r="Y108">
        <v>3.8</v>
      </c>
      <c r="Z108">
        <v>44</v>
      </c>
      <c r="AA108">
        <v>0.05</v>
      </c>
      <c r="AB108">
        <v>94</v>
      </c>
      <c r="AC108">
        <v>0.56999999999999995</v>
      </c>
      <c r="AD108">
        <v>1687</v>
      </c>
      <c r="AE108">
        <v>1.46</v>
      </c>
      <c r="AF108">
        <v>3.7999999999999999E-2</v>
      </c>
      <c r="AG108">
        <v>11</v>
      </c>
      <c r="AH108">
        <v>0.20399999999999999</v>
      </c>
      <c r="AI108">
        <v>88.24</v>
      </c>
      <c r="AJ108">
        <v>1.05</v>
      </c>
      <c r="AK108">
        <v>0.36</v>
      </c>
      <c r="AL108">
        <v>11.2</v>
      </c>
      <c r="AM108">
        <v>0.4</v>
      </c>
      <c r="AN108">
        <v>40.1</v>
      </c>
      <c r="AO108">
        <v>0.02</v>
      </c>
      <c r="AP108">
        <v>66.599999999999994</v>
      </c>
      <c r="AQ108">
        <v>1570</v>
      </c>
      <c r="AR108">
        <v>0.11</v>
      </c>
      <c r="AS108">
        <v>3.3</v>
      </c>
      <c r="AT108">
        <v>72</v>
      </c>
      <c r="AU108">
        <v>3.8</v>
      </c>
      <c r="AV108">
        <v>53.9</v>
      </c>
      <c r="AW108">
        <v>10</v>
      </c>
      <c r="AX108">
        <v>600</v>
      </c>
    </row>
    <row r="109" spans="1:50" hidden="1" x14ac:dyDescent="0.3">
      <c r="A109" t="s">
        <v>478</v>
      </c>
      <c r="B109" t="s">
        <v>479</v>
      </c>
      <c r="C109" s="1" t="str">
        <f t="shared" si="13"/>
        <v>21:0039</v>
      </c>
      <c r="D109" s="1" t="str">
        <f t="shared" si="12"/>
        <v>21:0248</v>
      </c>
      <c r="E109" t="s">
        <v>480</v>
      </c>
      <c r="F109" t="s">
        <v>481</v>
      </c>
      <c r="H109">
        <v>57.453651299999997</v>
      </c>
      <c r="I109">
        <v>-115.7812156</v>
      </c>
      <c r="J109" s="1" t="str">
        <f t="shared" si="14"/>
        <v>Heavy Mineral Concentrate (Stream)</v>
      </c>
      <c r="K109" s="1" t="str">
        <f t="shared" si="15"/>
        <v>HMC &lt; 0.25 mm size fraction (ODM)</v>
      </c>
      <c r="L109">
        <v>23</v>
      </c>
      <c r="M109">
        <v>1.23</v>
      </c>
      <c r="N109">
        <v>4.4000000000000004</v>
      </c>
      <c r="P109">
        <v>0.5</v>
      </c>
      <c r="Q109">
        <v>353.8</v>
      </c>
      <c r="R109">
        <v>0.15</v>
      </c>
      <c r="S109">
        <v>0.92</v>
      </c>
      <c r="T109">
        <v>0.26</v>
      </c>
      <c r="U109">
        <v>8</v>
      </c>
      <c r="V109">
        <v>49.3</v>
      </c>
      <c r="W109">
        <v>6.2</v>
      </c>
      <c r="X109">
        <v>5.54</v>
      </c>
      <c r="Y109">
        <v>3.3</v>
      </c>
      <c r="Z109">
        <v>17</v>
      </c>
      <c r="AA109">
        <v>0.03</v>
      </c>
      <c r="AB109">
        <v>211.3</v>
      </c>
      <c r="AC109">
        <v>0.46</v>
      </c>
      <c r="AD109">
        <v>1114</v>
      </c>
      <c r="AE109">
        <v>1.3</v>
      </c>
      <c r="AF109">
        <v>2.3E-2</v>
      </c>
      <c r="AG109">
        <v>8.3000000000000007</v>
      </c>
      <c r="AH109">
        <v>0.19500000000000001</v>
      </c>
      <c r="AI109">
        <v>28.32</v>
      </c>
      <c r="AJ109">
        <v>7.0000000000000007E-2</v>
      </c>
      <c r="AK109">
        <v>0.28999999999999998</v>
      </c>
      <c r="AL109">
        <v>11.7</v>
      </c>
      <c r="AM109">
        <v>0.2</v>
      </c>
      <c r="AN109">
        <v>47.4</v>
      </c>
      <c r="AO109">
        <v>0.04</v>
      </c>
      <c r="AP109">
        <v>109.5</v>
      </c>
      <c r="AQ109">
        <v>1510</v>
      </c>
      <c r="AR109">
        <v>0.03</v>
      </c>
      <c r="AS109">
        <v>5.6</v>
      </c>
      <c r="AT109">
        <v>78</v>
      </c>
      <c r="AU109">
        <v>1.3</v>
      </c>
      <c r="AV109">
        <v>58</v>
      </c>
      <c r="AW109">
        <v>5</v>
      </c>
      <c r="AX109">
        <v>420</v>
      </c>
    </row>
    <row r="110" spans="1:50" hidden="1" x14ac:dyDescent="0.3">
      <c r="A110" t="s">
        <v>482</v>
      </c>
      <c r="B110" t="s">
        <v>483</v>
      </c>
      <c r="C110" s="1" t="str">
        <f t="shared" si="13"/>
        <v>21:0039</v>
      </c>
      <c r="D110" s="1" t="str">
        <f t="shared" si="12"/>
        <v>21:0248</v>
      </c>
      <c r="E110" t="s">
        <v>484</v>
      </c>
      <c r="F110" t="s">
        <v>485</v>
      </c>
      <c r="H110">
        <v>57.461690900000001</v>
      </c>
      <c r="I110">
        <v>-115.8452149</v>
      </c>
      <c r="J110" s="1" t="str">
        <f t="shared" si="14"/>
        <v>Heavy Mineral Concentrate (Stream)</v>
      </c>
      <c r="K110" s="1" t="str">
        <f t="shared" si="15"/>
        <v>HMC &lt; 0.25 mm size fraction (ODM)</v>
      </c>
      <c r="L110">
        <v>18</v>
      </c>
      <c r="M110">
        <v>1.29</v>
      </c>
      <c r="N110">
        <v>3.6</v>
      </c>
      <c r="P110">
        <v>0.5</v>
      </c>
      <c r="Q110">
        <v>1293.2</v>
      </c>
      <c r="R110">
        <v>0.14000000000000001</v>
      </c>
      <c r="S110">
        <v>1.18</v>
      </c>
      <c r="T110">
        <v>0.17</v>
      </c>
      <c r="U110">
        <v>6.9</v>
      </c>
      <c r="V110">
        <v>53.4</v>
      </c>
      <c r="W110">
        <v>4.3099999999999996</v>
      </c>
      <c r="X110">
        <v>5.27</v>
      </c>
      <c r="Y110">
        <v>3.7</v>
      </c>
      <c r="Z110">
        <v>8</v>
      </c>
      <c r="AA110">
        <v>0.04</v>
      </c>
      <c r="AB110">
        <v>191.9</v>
      </c>
      <c r="AC110">
        <v>0.55000000000000004</v>
      </c>
      <c r="AD110">
        <v>1102</v>
      </c>
      <c r="AE110">
        <v>0.9</v>
      </c>
      <c r="AF110">
        <v>2.5999999999999999E-2</v>
      </c>
      <c r="AG110">
        <v>7.3</v>
      </c>
      <c r="AH110">
        <v>0.26600000000000001</v>
      </c>
      <c r="AI110">
        <v>26.12</v>
      </c>
      <c r="AJ110">
        <v>0.02</v>
      </c>
      <c r="AK110">
        <v>0.18</v>
      </c>
      <c r="AL110">
        <v>12.2</v>
      </c>
      <c r="AM110">
        <v>0.3</v>
      </c>
      <c r="AN110">
        <v>52.2</v>
      </c>
      <c r="AO110">
        <v>0.04</v>
      </c>
      <c r="AP110">
        <v>114.2</v>
      </c>
      <c r="AQ110">
        <v>1270</v>
      </c>
      <c r="AR110">
        <v>0.02</v>
      </c>
      <c r="AS110">
        <v>5.6</v>
      </c>
      <c r="AT110">
        <v>80</v>
      </c>
      <c r="AU110">
        <v>2.2999999999999998</v>
      </c>
      <c r="AV110">
        <v>40.9</v>
      </c>
      <c r="AW110">
        <v>9</v>
      </c>
      <c r="AX110">
        <v>500</v>
      </c>
    </row>
    <row r="111" spans="1:50" hidden="1" x14ac:dyDescent="0.3">
      <c r="A111" t="s">
        <v>486</v>
      </c>
      <c r="B111" t="s">
        <v>487</v>
      </c>
      <c r="C111" s="1" t="str">
        <f t="shared" si="13"/>
        <v>21:0039</v>
      </c>
      <c r="D111" s="1" t="str">
        <f t="shared" si="12"/>
        <v>21:0248</v>
      </c>
      <c r="E111" t="s">
        <v>488</v>
      </c>
      <c r="F111" t="s">
        <v>489</v>
      </c>
      <c r="H111">
        <v>57.498805099999998</v>
      </c>
      <c r="I111">
        <v>-115.99940340000001</v>
      </c>
      <c r="J111" s="1" t="str">
        <f t="shared" si="14"/>
        <v>Heavy Mineral Concentrate (Stream)</v>
      </c>
      <c r="K111" s="1" t="str">
        <f t="shared" si="15"/>
        <v>HMC &lt; 0.25 mm size fraction (ODM)</v>
      </c>
      <c r="L111">
        <v>113</v>
      </c>
      <c r="M111">
        <v>0.94</v>
      </c>
      <c r="N111">
        <v>8.1999999999999993</v>
      </c>
      <c r="P111">
        <v>0.5</v>
      </c>
      <c r="Q111">
        <v>27.4</v>
      </c>
      <c r="R111">
        <v>0.46</v>
      </c>
      <c r="S111">
        <v>0.78</v>
      </c>
      <c r="T111">
        <v>0.37</v>
      </c>
      <c r="U111">
        <v>7.5</v>
      </c>
      <c r="V111">
        <v>42</v>
      </c>
      <c r="W111">
        <v>9.4499999999999993</v>
      </c>
      <c r="X111">
        <v>5.95</v>
      </c>
      <c r="Y111">
        <v>2.9</v>
      </c>
      <c r="Z111">
        <v>55</v>
      </c>
      <c r="AA111">
        <v>0.02</v>
      </c>
      <c r="AB111">
        <v>110.6</v>
      </c>
      <c r="AC111">
        <v>0.41</v>
      </c>
      <c r="AD111">
        <v>1784</v>
      </c>
      <c r="AE111">
        <v>1.56</v>
      </c>
      <c r="AF111">
        <v>1.4999999999999999E-2</v>
      </c>
      <c r="AG111">
        <v>8.5</v>
      </c>
      <c r="AH111">
        <v>0.153</v>
      </c>
      <c r="AI111">
        <v>23.36</v>
      </c>
      <c r="AJ111">
        <v>1</v>
      </c>
      <c r="AK111">
        <v>0.41</v>
      </c>
      <c r="AL111">
        <v>9.4</v>
      </c>
      <c r="AM111">
        <v>0.6</v>
      </c>
      <c r="AN111">
        <v>44.5</v>
      </c>
      <c r="AO111">
        <v>0.03</v>
      </c>
      <c r="AP111">
        <v>75.400000000000006</v>
      </c>
      <c r="AQ111">
        <v>1500</v>
      </c>
      <c r="AR111">
        <v>0.14000000000000001</v>
      </c>
      <c r="AS111">
        <v>3.9</v>
      </c>
      <c r="AT111">
        <v>68</v>
      </c>
      <c r="AU111">
        <v>2.7</v>
      </c>
      <c r="AV111">
        <v>66.7</v>
      </c>
      <c r="AW111">
        <v>4</v>
      </c>
      <c r="AX111">
        <v>310</v>
      </c>
    </row>
    <row r="112" spans="1:50" hidden="1" x14ac:dyDescent="0.3">
      <c r="A112" t="s">
        <v>490</v>
      </c>
      <c r="B112" t="s">
        <v>491</v>
      </c>
      <c r="C112" s="1" t="str">
        <f t="shared" si="13"/>
        <v>21:0039</v>
      </c>
      <c r="D112" s="1" t="str">
        <f t="shared" si="12"/>
        <v>21:0248</v>
      </c>
      <c r="E112" t="s">
        <v>492</v>
      </c>
      <c r="F112" t="s">
        <v>493</v>
      </c>
      <c r="H112">
        <v>57.113533699999998</v>
      </c>
      <c r="I112">
        <v>-115.9813906</v>
      </c>
      <c r="J112" s="1" t="str">
        <f t="shared" si="14"/>
        <v>Heavy Mineral Concentrate (Stream)</v>
      </c>
      <c r="K112" s="1" t="str">
        <f t="shared" si="15"/>
        <v>HMC &lt; 0.25 mm size fraction (ODM)</v>
      </c>
      <c r="L112">
        <v>51</v>
      </c>
      <c r="M112">
        <v>1.23</v>
      </c>
      <c r="N112">
        <v>5.4</v>
      </c>
      <c r="P112">
        <v>1</v>
      </c>
      <c r="Q112">
        <v>121.3</v>
      </c>
      <c r="R112">
        <v>0.22</v>
      </c>
      <c r="S112">
        <v>0.95</v>
      </c>
      <c r="T112">
        <v>0.28999999999999998</v>
      </c>
      <c r="U112">
        <v>10.4</v>
      </c>
      <c r="V112">
        <v>47.8</v>
      </c>
      <c r="W112">
        <v>7.79</v>
      </c>
      <c r="X112">
        <v>4.99</v>
      </c>
      <c r="Y112">
        <v>3.7</v>
      </c>
      <c r="Z112">
        <v>21</v>
      </c>
      <c r="AA112">
        <v>0.03</v>
      </c>
      <c r="AB112">
        <v>142.9</v>
      </c>
      <c r="AC112">
        <v>0.45</v>
      </c>
      <c r="AD112">
        <v>1055</v>
      </c>
      <c r="AE112">
        <v>1.2</v>
      </c>
      <c r="AF112">
        <v>2.5000000000000001E-2</v>
      </c>
      <c r="AG112">
        <v>10.5</v>
      </c>
      <c r="AH112">
        <v>0.217</v>
      </c>
      <c r="AI112">
        <v>22.9</v>
      </c>
      <c r="AJ112">
        <v>0.27</v>
      </c>
      <c r="AK112">
        <v>0.37</v>
      </c>
      <c r="AL112">
        <v>12.1</v>
      </c>
      <c r="AM112">
        <v>0.5</v>
      </c>
      <c r="AN112">
        <v>47.7</v>
      </c>
      <c r="AO112">
        <v>0.02</v>
      </c>
      <c r="AP112">
        <v>77.900000000000006</v>
      </c>
      <c r="AQ112">
        <v>1420</v>
      </c>
      <c r="AR112">
        <v>0.08</v>
      </c>
      <c r="AS112">
        <v>4.3</v>
      </c>
      <c r="AT112">
        <v>68</v>
      </c>
      <c r="AU112">
        <v>2</v>
      </c>
      <c r="AV112">
        <v>58</v>
      </c>
      <c r="AW112">
        <v>7</v>
      </c>
      <c r="AX112">
        <v>480</v>
      </c>
    </row>
    <row r="113" spans="1:50" hidden="1" x14ac:dyDescent="0.3">
      <c r="A113" t="s">
        <v>494</v>
      </c>
      <c r="B113" t="s">
        <v>495</v>
      </c>
      <c r="C113" s="1" t="str">
        <f t="shared" si="13"/>
        <v>21:0039</v>
      </c>
      <c r="D113" s="1" t="str">
        <f t="shared" si="12"/>
        <v>21:0248</v>
      </c>
      <c r="E113" t="s">
        <v>496</v>
      </c>
      <c r="F113" t="s">
        <v>497</v>
      </c>
      <c r="H113">
        <v>57.077176299999998</v>
      </c>
      <c r="I113">
        <v>-115.99459450000001</v>
      </c>
      <c r="J113" s="1" t="str">
        <f t="shared" si="14"/>
        <v>Heavy Mineral Concentrate (Stream)</v>
      </c>
      <c r="K113" s="1" t="str">
        <f t="shared" si="15"/>
        <v>HMC &lt; 0.25 mm size fraction (ODM)</v>
      </c>
      <c r="L113">
        <v>201</v>
      </c>
      <c r="M113">
        <v>1.1399999999999999</v>
      </c>
      <c r="N113">
        <v>3.5</v>
      </c>
      <c r="P113">
        <v>0.5</v>
      </c>
      <c r="Q113">
        <v>1400.3</v>
      </c>
      <c r="R113">
        <v>0.13</v>
      </c>
      <c r="S113">
        <v>0.71</v>
      </c>
      <c r="T113">
        <v>0.21</v>
      </c>
      <c r="U113">
        <v>7.9</v>
      </c>
      <c r="V113">
        <v>46.5</v>
      </c>
      <c r="W113">
        <v>4.08</v>
      </c>
      <c r="X113">
        <v>5.2</v>
      </c>
      <c r="Y113">
        <v>3.1</v>
      </c>
      <c r="Z113">
        <v>13</v>
      </c>
      <c r="AA113">
        <v>0.02</v>
      </c>
      <c r="AB113">
        <v>185</v>
      </c>
      <c r="AC113">
        <v>0.4</v>
      </c>
      <c r="AD113">
        <v>988</v>
      </c>
      <c r="AE113">
        <v>1.07</v>
      </c>
      <c r="AF113">
        <v>0.02</v>
      </c>
      <c r="AG113">
        <v>7.8</v>
      </c>
      <c r="AH113">
        <v>0.17100000000000001</v>
      </c>
      <c r="AI113">
        <v>26.84</v>
      </c>
      <c r="AJ113">
        <v>0.03</v>
      </c>
      <c r="AK113">
        <v>0.28000000000000003</v>
      </c>
      <c r="AL113">
        <v>11.6</v>
      </c>
      <c r="AM113">
        <v>0.3</v>
      </c>
      <c r="AN113">
        <v>46.1</v>
      </c>
      <c r="AO113">
        <v>0.05</v>
      </c>
      <c r="AP113">
        <v>111.4</v>
      </c>
      <c r="AQ113">
        <v>1300</v>
      </c>
      <c r="AR113">
        <v>0.02</v>
      </c>
      <c r="AS113">
        <v>5.3</v>
      </c>
      <c r="AT113">
        <v>70</v>
      </c>
      <c r="AU113">
        <v>2.1</v>
      </c>
      <c r="AV113">
        <v>45</v>
      </c>
      <c r="AW113">
        <v>4</v>
      </c>
      <c r="AX113">
        <v>370</v>
      </c>
    </row>
    <row r="114" spans="1:50" hidden="1" x14ac:dyDescent="0.3">
      <c r="A114" t="s">
        <v>498</v>
      </c>
      <c r="B114" t="s">
        <v>499</v>
      </c>
      <c r="C114" s="1" t="str">
        <f t="shared" si="13"/>
        <v>21:0039</v>
      </c>
      <c r="D114" s="1" t="str">
        <f t="shared" si="12"/>
        <v>21:0248</v>
      </c>
      <c r="E114" t="s">
        <v>500</v>
      </c>
      <c r="F114" t="s">
        <v>501</v>
      </c>
      <c r="H114">
        <v>57.110827800000003</v>
      </c>
      <c r="I114">
        <v>-115.5628498</v>
      </c>
      <c r="J114" s="1" t="str">
        <f t="shared" si="14"/>
        <v>Heavy Mineral Concentrate (Stream)</v>
      </c>
      <c r="K114" s="1" t="str">
        <f t="shared" si="15"/>
        <v>HMC &lt; 0.25 mm size fraction (ODM)</v>
      </c>
      <c r="L114">
        <v>28</v>
      </c>
      <c r="M114">
        <v>1.34</v>
      </c>
      <c r="N114">
        <v>4.5</v>
      </c>
      <c r="P114">
        <v>1</v>
      </c>
      <c r="Q114">
        <v>1020.4</v>
      </c>
      <c r="R114">
        <v>0.2</v>
      </c>
      <c r="S114">
        <v>1.07</v>
      </c>
      <c r="T114">
        <v>0.2</v>
      </c>
      <c r="U114">
        <v>9.6999999999999993</v>
      </c>
      <c r="V114">
        <v>48.1</v>
      </c>
      <c r="W114">
        <v>7.76</v>
      </c>
      <c r="X114">
        <v>5.46</v>
      </c>
      <c r="Y114">
        <v>3</v>
      </c>
      <c r="Z114">
        <v>10</v>
      </c>
      <c r="AA114">
        <v>0.04</v>
      </c>
      <c r="AB114">
        <v>211.5</v>
      </c>
      <c r="AC114">
        <v>0.53</v>
      </c>
      <c r="AD114">
        <v>1263</v>
      </c>
      <c r="AE114">
        <v>1.73</v>
      </c>
      <c r="AF114">
        <v>3.9E-2</v>
      </c>
      <c r="AG114">
        <v>10.199999999999999</v>
      </c>
      <c r="AH114">
        <v>0.23200000000000001</v>
      </c>
      <c r="AI114">
        <v>34.299999999999997</v>
      </c>
      <c r="AJ114">
        <v>0.05</v>
      </c>
      <c r="AK114">
        <v>0.46</v>
      </c>
      <c r="AL114">
        <v>13.8</v>
      </c>
      <c r="AM114">
        <v>0.3</v>
      </c>
      <c r="AN114">
        <v>76.3</v>
      </c>
      <c r="AO114">
        <v>0.05</v>
      </c>
      <c r="AP114">
        <v>108.7</v>
      </c>
      <c r="AQ114">
        <v>1510</v>
      </c>
      <c r="AR114">
        <v>0.04</v>
      </c>
      <c r="AS114">
        <v>5.9</v>
      </c>
      <c r="AT114">
        <v>65</v>
      </c>
      <c r="AU114">
        <v>0.6</v>
      </c>
      <c r="AV114">
        <v>43.7</v>
      </c>
      <c r="AW114">
        <v>6</v>
      </c>
      <c r="AX114">
        <v>450</v>
      </c>
    </row>
    <row r="115" spans="1:50" hidden="1" x14ac:dyDescent="0.3">
      <c r="A115" t="s">
        <v>502</v>
      </c>
      <c r="B115" t="s">
        <v>503</v>
      </c>
      <c r="C115" s="1" t="str">
        <f t="shared" si="13"/>
        <v>21:0039</v>
      </c>
      <c r="D115" s="1" t="str">
        <f t="shared" si="12"/>
        <v>21:0248</v>
      </c>
      <c r="E115" t="s">
        <v>504</v>
      </c>
      <c r="F115" t="s">
        <v>505</v>
      </c>
      <c r="H115">
        <v>57.173809499999997</v>
      </c>
      <c r="I115">
        <v>-115.5749965</v>
      </c>
      <c r="J115" s="1" t="str">
        <f t="shared" si="14"/>
        <v>Heavy Mineral Concentrate (Stream)</v>
      </c>
      <c r="K115" s="1" t="str">
        <f t="shared" si="15"/>
        <v>HMC &lt; 0.25 mm size fraction (ODM)</v>
      </c>
      <c r="L115">
        <v>13</v>
      </c>
      <c r="M115">
        <v>0.97</v>
      </c>
      <c r="N115">
        <v>0.7</v>
      </c>
      <c r="P115">
        <v>0.5</v>
      </c>
      <c r="Q115">
        <v>1706.1</v>
      </c>
      <c r="R115">
        <v>0.15</v>
      </c>
      <c r="S115">
        <v>0.64</v>
      </c>
      <c r="T115">
        <v>0.12</v>
      </c>
      <c r="U115">
        <v>6.2</v>
      </c>
      <c r="V115">
        <v>58.5</v>
      </c>
      <c r="W115">
        <v>2.94</v>
      </c>
      <c r="X115">
        <v>5.41</v>
      </c>
      <c r="Y115">
        <v>2</v>
      </c>
      <c r="Z115">
        <v>12</v>
      </c>
      <c r="AA115">
        <v>0.02</v>
      </c>
      <c r="AB115">
        <v>347.3</v>
      </c>
      <c r="AC115">
        <v>0.32</v>
      </c>
      <c r="AD115">
        <v>884</v>
      </c>
      <c r="AE115">
        <v>0.75</v>
      </c>
      <c r="AF115">
        <v>1.4999999999999999E-2</v>
      </c>
      <c r="AG115">
        <v>6</v>
      </c>
      <c r="AH115">
        <v>0.17100000000000001</v>
      </c>
      <c r="AI115">
        <v>43.56</v>
      </c>
      <c r="AJ115">
        <v>0.02</v>
      </c>
      <c r="AK115">
        <v>0.19</v>
      </c>
      <c r="AL115">
        <v>9.8000000000000007</v>
      </c>
      <c r="AM115">
        <v>0.3</v>
      </c>
      <c r="AN115">
        <v>42.7</v>
      </c>
      <c r="AO115">
        <v>7.0000000000000007E-2</v>
      </c>
      <c r="AP115">
        <v>203.1</v>
      </c>
      <c r="AQ115">
        <v>1530</v>
      </c>
      <c r="AR115">
        <v>0.01</v>
      </c>
      <c r="AS115">
        <v>9.3000000000000007</v>
      </c>
      <c r="AT115">
        <v>98</v>
      </c>
      <c r="AU115">
        <v>6.7</v>
      </c>
      <c r="AV115">
        <v>26.7</v>
      </c>
      <c r="AW115">
        <v>6</v>
      </c>
      <c r="AX115">
        <v>270</v>
      </c>
    </row>
    <row r="116" spans="1:50" hidden="1" x14ac:dyDescent="0.3">
      <c r="A116" t="s">
        <v>506</v>
      </c>
      <c r="B116" t="s">
        <v>507</v>
      </c>
      <c r="C116" s="1" t="str">
        <f t="shared" si="13"/>
        <v>21:0039</v>
      </c>
      <c r="D116" s="1" t="str">
        <f t="shared" si="12"/>
        <v>21:0248</v>
      </c>
      <c r="E116" t="s">
        <v>508</v>
      </c>
      <c r="F116" t="s">
        <v>509</v>
      </c>
      <c r="H116">
        <v>57.1800845</v>
      </c>
      <c r="I116">
        <v>-115.55418969999999</v>
      </c>
      <c r="J116" s="1" t="str">
        <f t="shared" si="14"/>
        <v>Heavy Mineral Concentrate (Stream)</v>
      </c>
      <c r="K116" s="1" t="str">
        <f t="shared" si="15"/>
        <v>HMC &lt; 0.25 mm size fraction (ODM)</v>
      </c>
      <c r="L116">
        <v>16</v>
      </c>
      <c r="M116">
        <v>1.1200000000000001</v>
      </c>
      <c r="N116">
        <v>2.2999999999999998</v>
      </c>
      <c r="P116">
        <v>0.5</v>
      </c>
      <c r="Q116">
        <v>842</v>
      </c>
      <c r="R116">
        <v>0.12</v>
      </c>
      <c r="S116">
        <v>0.54</v>
      </c>
      <c r="T116">
        <v>0.14000000000000001</v>
      </c>
      <c r="U116">
        <v>6.7</v>
      </c>
      <c r="V116">
        <v>54.3</v>
      </c>
      <c r="W116">
        <v>3.56</v>
      </c>
      <c r="X116">
        <v>5.6</v>
      </c>
      <c r="Y116">
        <v>2.7</v>
      </c>
      <c r="Z116">
        <v>2.5</v>
      </c>
      <c r="AA116">
        <v>0.02</v>
      </c>
      <c r="AB116">
        <v>274.89999999999998</v>
      </c>
      <c r="AC116">
        <v>0.4</v>
      </c>
      <c r="AD116">
        <v>1255</v>
      </c>
      <c r="AE116">
        <v>0.77</v>
      </c>
      <c r="AF116">
        <v>1.2999999999999999E-2</v>
      </c>
      <c r="AG116">
        <v>5.2</v>
      </c>
      <c r="AH116">
        <v>0.109</v>
      </c>
      <c r="AI116">
        <v>35.659999999999997</v>
      </c>
      <c r="AJ116">
        <v>0.02</v>
      </c>
      <c r="AK116">
        <v>0.16</v>
      </c>
      <c r="AL116">
        <v>11.9</v>
      </c>
      <c r="AM116">
        <v>0.3</v>
      </c>
      <c r="AN116">
        <v>44.4</v>
      </c>
      <c r="AO116">
        <v>0.04</v>
      </c>
      <c r="AP116">
        <v>175</v>
      </c>
      <c r="AQ116">
        <v>1600</v>
      </c>
      <c r="AR116">
        <v>0.01</v>
      </c>
      <c r="AS116">
        <v>7.2</v>
      </c>
      <c r="AT116">
        <v>86</v>
      </c>
      <c r="AU116">
        <v>8.5</v>
      </c>
      <c r="AV116">
        <v>31.4</v>
      </c>
      <c r="AW116">
        <v>5</v>
      </c>
      <c r="AX116">
        <v>210</v>
      </c>
    </row>
    <row r="117" spans="1:50" hidden="1" x14ac:dyDescent="0.3">
      <c r="A117" t="s">
        <v>510</v>
      </c>
      <c r="B117" t="s">
        <v>511</v>
      </c>
      <c r="C117" s="1" t="str">
        <f t="shared" si="13"/>
        <v>21:0039</v>
      </c>
      <c r="D117" s="1" t="str">
        <f t="shared" si="12"/>
        <v>21:0248</v>
      </c>
      <c r="E117" t="s">
        <v>512</v>
      </c>
      <c r="F117" t="s">
        <v>513</v>
      </c>
      <c r="H117">
        <v>57.232113099999999</v>
      </c>
      <c r="I117">
        <v>-115.5717037</v>
      </c>
      <c r="J117" s="1" t="str">
        <f t="shared" si="14"/>
        <v>Heavy Mineral Concentrate (Stream)</v>
      </c>
      <c r="K117" s="1" t="str">
        <f t="shared" si="15"/>
        <v>HMC &lt; 0.25 mm size fraction (ODM)</v>
      </c>
      <c r="L117">
        <v>74</v>
      </c>
      <c r="M117">
        <v>1.1200000000000001</v>
      </c>
      <c r="N117">
        <v>6.3</v>
      </c>
      <c r="P117">
        <v>2</v>
      </c>
      <c r="Q117">
        <v>124.4</v>
      </c>
      <c r="R117">
        <v>0.14000000000000001</v>
      </c>
      <c r="S117">
        <v>0.93</v>
      </c>
      <c r="T117">
        <v>0.53</v>
      </c>
      <c r="U117">
        <v>8.5</v>
      </c>
      <c r="V117">
        <v>46.8</v>
      </c>
      <c r="W117">
        <v>11.13</v>
      </c>
      <c r="X117">
        <v>5.72</v>
      </c>
      <c r="Y117">
        <v>3.4</v>
      </c>
      <c r="Z117">
        <v>33</v>
      </c>
      <c r="AA117">
        <v>0.03</v>
      </c>
      <c r="AB117">
        <v>148</v>
      </c>
      <c r="AC117">
        <v>0.47</v>
      </c>
      <c r="AD117">
        <v>1525</v>
      </c>
      <c r="AE117">
        <v>1.73</v>
      </c>
      <c r="AF117">
        <v>2.4E-2</v>
      </c>
      <c r="AG117">
        <v>9.6999999999999993</v>
      </c>
      <c r="AH117">
        <v>0.21</v>
      </c>
      <c r="AI117">
        <v>24.35</v>
      </c>
      <c r="AJ117">
        <v>0.25</v>
      </c>
      <c r="AK117">
        <v>0.35</v>
      </c>
      <c r="AL117">
        <v>10.9</v>
      </c>
      <c r="AM117">
        <v>0.2</v>
      </c>
      <c r="AN117">
        <v>63.6</v>
      </c>
      <c r="AO117">
        <v>0.04</v>
      </c>
      <c r="AP117">
        <v>82.1</v>
      </c>
      <c r="AQ117">
        <v>1320</v>
      </c>
      <c r="AR117">
        <v>7.0000000000000007E-2</v>
      </c>
      <c r="AS117">
        <v>4.5999999999999996</v>
      </c>
      <c r="AT117">
        <v>72</v>
      </c>
      <c r="AU117">
        <v>5.5</v>
      </c>
      <c r="AV117">
        <v>88.9</v>
      </c>
      <c r="AW117">
        <v>3</v>
      </c>
      <c r="AX117">
        <v>400</v>
      </c>
    </row>
    <row r="118" spans="1:50" hidden="1" x14ac:dyDescent="0.3">
      <c r="A118" t="s">
        <v>514</v>
      </c>
      <c r="B118" t="s">
        <v>515</v>
      </c>
      <c r="C118" s="1" t="str">
        <f t="shared" si="13"/>
        <v>21:0039</v>
      </c>
      <c r="D118" s="1" t="str">
        <f t="shared" si="12"/>
        <v>21:0248</v>
      </c>
      <c r="E118" t="s">
        <v>516</v>
      </c>
      <c r="F118" t="s">
        <v>517</v>
      </c>
      <c r="H118">
        <v>57.267230400000003</v>
      </c>
      <c r="I118">
        <v>-115.5114549</v>
      </c>
      <c r="J118" s="1" t="str">
        <f t="shared" si="14"/>
        <v>Heavy Mineral Concentrate (Stream)</v>
      </c>
      <c r="K118" s="1" t="str">
        <f t="shared" si="15"/>
        <v>HMC &lt; 0.25 mm size fraction (ODM)</v>
      </c>
      <c r="L118">
        <v>58</v>
      </c>
      <c r="M118">
        <v>1.18</v>
      </c>
      <c r="N118">
        <v>3.6</v>
      </c>
      <c r="P118">
        <v>1</v>
      </c>
      <c r="Q118">
        <v>355.7</v>
      </c>
      <c r="R118">
        <v>0.13</v>
      </c>
      <c r="S118">
        <v>0.63</v>
      </c>
      <c r="T118">
        <v>0.28999999999999998</v>
      </c>
      <c r="U118">
        <v>7.5</v>
      </c>
      <c r="V118">
        <v>54.1</v>
      </c>
      <c r="W118">
        <v>5.99</v>
      </c>
      <c r="X118">
        <v>5.68</v>
      </c>
      <c r="Y118">
        <v>3</v>
      </c>
      <c r="Z118">
        <v>19</v>
      </c>
      <c r="AA118">
        <v>0.02</v>
      </c>
      <c r="AB118">
        <v>239</v>
      </c>
      <c r="AC118">
        <v>0.44</v>
      </c>
      <c r="AD118">
        <v>1178</v>
      </c>
      <c r="AE118">
        <v>1.1299999999999999</v>
      </c>
      <c r="AF118">
        <v>1.7000000000000001E-2</v>
      </c>
      <c r="AG118">
        <v>7.6</v>
      </c>
      <c r="AH118">
        <v>0.125</v>
      </c>
      <c r="AI118">
        <v>32.380000000000003</v>
      </c>
      <c r="AJ118">
        <v>0.08</v>
      </c>
      <c r="AK118">
        <v>0.25</v>
      </c>
      <c r="AL118">
        <v>12</v>
      </c>
      <c r="AM118">
        <v>0.3</v>
      </c>
      <c r="AN118">
        <v>55.4</v>
      </c>
      <c r="AO118">
        <v>0.04</v>
      </c>
      <c r="AP118">
        <v>146.9</v>
      </c>
      <c r="AQ118">
        <v>1600</v>
      </c>
      <c r="AR118">
        <v>0.03</v>
      </c>
      <c r="AS118">
        <v>6.8</v>
      </c>
      <c r="AT118">
        <v>79</v>
      </c>
      <c r="AU118">
        <v>5.4</v>
      </c>
      <c r="AV118">
        <v>55.5</v>
      </c>
      <c r="AW118">
        <v>5</v>
      </c>
      <c r="AX118">
        <v>230</v>
      </c>
    </row>
    <row r="119" spans="1:50" hidden="1" x14ac:dyDescent="0.3">
      <c r="A119" t="s">
        <v>518</v>
      </c>
      <c r="B119" t="s">
        <v>519</v>
      </c>
      <c r="C119" s="1" t="str">
        <f t="shared" si="13"/>
        <v>21:0039</v>
      </c>
      <c r="D119" s="1" t="str">
        <f t="shared" si="12"/>
        <v>21:0248</v>
      </c>
      <c r="E119" t="s">
        <v>520</v>
      </c>
      <c r="F119" t="s">
        <v>521</v>
      </c>
      <c r="H119">
        <v>57.279936999999997</v>
      </c>
      <c r="I119">
        <v>-115.7322222</v>
      </c>
      <c r="J119" s="1" t="str">
        <f t="shared" si="14"/>
        <v>Heavy Mineral Concentrate (Stream)</v>
      </c>
      <c r="K119" s="1" t="str">
        <f t="shared" si="15"/>
        <v>HMC &lt; 0.25 mm size fraction (ODM)</v>
      </c>
      <c r="L119">
        <v>15</v>
      </c>
      <c r="M119">
        <v>1.24</v>
      </c>
      <c r="N119">
        <v>1.5</v>
      </c>
      <c r="P119">
        <v>0.5</v>
      </c>
      <c r="Q119">
        <v>1598</v>
      </c>
      <c r="R119">
        <v>0.1</v>
      </c>
      <c r="S119">
        <v>0.61</v>
      </c>
      <c r="T119">
        <v>0.13</v>
      </c>
      <c r="U119">
        <v>6.6</v>
      </c>
      <c r="V119">
        <v>46.8</v>
      </c>
      <c r="W119">
        <v>3.45</v>
      </c>
      <c r="X119">
        <v>4.47</v>
      </c>
      <c r="Y119">
        <v>3</v>
      </c>
      <c r="Z119">
        <v>2.5</v>
      </c>
      <c r="AA119">
        <v>0.02</v>
      </c>
      <c r="AB119">
        <v>181.7</v>
      </c>
      <c r="AC119">
        <v>0.44</v>
      </c>
      <c r="AD119">
        <v>1074</v>
      </c>
      <c r="AE119">
        <v>0.7</v>
      </c>
      <c r="AF119">
        <v>1.4999999999999999E-2</v>
      </c>
      <c r="AG119">
        <v>4.5</v>
      </c>
      <c r="AH119">
        <v>0.104</v>
      </c>
      <c r="AI119">
        <v>24.08</v>
      </c>
      <c r="AJ119">
        <v>0.03</v>
      </c>
      <c r="AK119">
        <v>0.14000000000000001</v>
      </c>
      <c r="AL119">
        <v>11.8</v>
      </c>
      <c r="AM119">
        <v>0.2</v>
      </c>
      <c r="AN119">
        <v>26.4</v>
      </c>
      <c r="AO119">
        <v>0.02</v>
      </c>
      <c r="AP119">
        <v>101.5</v>
      </c>
      <c r="AQ119">
        <v>1580</v>
      </c>
      <c r="AR119">
        <v>0.02</v>
      </c>
      <c r="AS119">
        <v>4.9000000000000004</v>
      </c>
      <c r="AT119">
        <v>60</v>
      </c>
      <c r="AU119">
        <v>1.4</v>
      </c>
      <c r="AV119">
        <v>31.3</v>
      </c>
      <c r="AW119">
        <v>4</v>
      </c>
      <c r="AX119">
        <v>180</v>
      </c>
    </row>
    <row r="120" spans="1:50" hidden="1" x14ac:dyDescent="0.3">
      <c r="A120" t="s">
        <v>522</v>
      </c>
      <c r="B120" t="s">
        <v>523</v>
      </c>
      <c r="C120" s="1" t="str">
        <f t="shared" si="13"/>
        <v>21:0039</v>
      </c>
      <c r="D120" s="1" t="str">
        <f t="shared" si="12"/>
        <v>21:0248</v>
      </c>
      <c r="E120" t="s">
        <v>524</v>
      </c>
      <c r="F120" t="s">
        <v>525</v>
      </c>
      <c r="H120">
        <v>57.272338400000002</v>
      </c>
      <c r="I120">
        <v>-115.8963947</v>
      </c>
      <c r="J120" s="1" t="str">
        <f t="shared" si="14"/>
        <v>Heavy Mineral Concentrate (Stream)</v>
      </c>
      <c r="K120" s="1" t="str">
        <f t="shared" si="15"/>
        <v>HMC &lt; 0.25 mm size fraction (ODM)</v>
      </c>
      <c r="L120">
        <v>16</v>
      </c>
      <c r="M120">
        <v>1.19</v>
      </c>
      <c r="N120">
        <v>2.2999999999999998</v>
      </c>
      <c r="P120">
        <v>1</v>
      </c>
      <c r="Q120">
        <v>824.4</v>
      </c>
      <c r="R120">
        <v>0.14000000000000001</v>
      </c>
      <c r="S120">
        <v>0.71</v>
      </c>
      <c r="T120">
        <v>0.18</v>
      </c>
      <c r="U120">
        <v>6.7</v>
      </c>
      <c r="V120">
        <v>49.9</v>
      </c>
      <c r="W120">
        <v>3.75</v>
      </c>
      <c r="X120">
        <v>4.92</v>
      </c>
      <c r="Y120">
        <v>3</v>
      </c>
      <c r="Z120">
        <v>2.5</v>
      </c>
      <c r="AA120">
        <v>0.02</v>
      </c>
      <c r="AB120">
        <v>231.5</v>
      </c>
      <c r="AC120">
        <v>0.41</v>
      </c>
      <c r="AD120">
        <v>1031</v>
      </c>
      <c r="AE120">
        <v>0.82</v>
      </c>
      <c r="AF120">
        <v>1.6E-2</v>
      </c>
      <c r="AG120">
        <v>4.9000000000000004</v>
      </c>
      <c r="AH120">
        <v>0.14099999999999999</v>
      </c>
      <c r="AI120">
        <v>31.69</v>
      </c>
      <c r="AJ120">
        <v>0.03</v>
      </c>
      <c r="AK120">
        <v>0.21</v>
      </c>
      <c r="AL120">
        <v>11.3</v>
      </c>
      <c r="AM120">
        <v>0.3</v>
      </c>
      <c r="AN120">
        <v>47.2</v>
      </c>
      <c r="AO120">
        <v>0.04</v>
      </c>
      <c r="AP120">
        <v>132</v>
      </c>
      <c r="AQ120">
        <v>1570</v>
      </c>
      <c r="AR120">
        <v>0.02</v>
      </c>
      <c r="AS120">
        <v>6.1</v>
      </c>
      <c r="AT120">
        <v>75</v>
      </c>
      <c r="AU120">
        <v>2.5</v>
      </c>
      <c r="AV120">
        <v>36.200000000000003</v>
      </c>
      <c r="AW120">
        <v>6</v>
      </c>
      <c r="AX120">
        <v>290</v>
      </c>
    </row>
    <row r="121" spans="1:50" hidden="1" x14ac:dyDescent="0.3">
      <c r="A121" t="s">
        <v>526</v>
      </c>
      <c r="B121" t="s">
        <v>527</v>
      </c>
      <c r="C121" s="1" t="str">
        <f t="shared" si="13"/>
        <v>21:0039</v>
      </c>
      <c r="D121" s="1" t="str">
        <f t="shared" si="12"/>
        <v>21:0248</v>
      </c>
      <c r="E121" t="s">
        <v>528</v>
      </c>
      <c r="F121" t="s">
        <v>529</v>
      </c>
      <c r="H121">
        <v>57.003301999999998</v>
      </c>
      <c r="I121">
        <v>-115.7681575</v>
      </c>
      <c r="J121" s="1" t="str">
        <f t="shared" si="14"/>
        <v>Heavy Mineral Concentrate (Stream)</v>
      </c>
      <c r="K121" s="1" t="str">
        <f t="shared" si="15"/>
        <v>HMC &lt; 0.25 mm size fraction (ODM)</v>
      </c>
      <c r="L121">
        <v>15</v>
      </c>
      <c r="M121">
        <v>1.1499999999999999</v>
      </c>
      <c r="N121">
        <v>1.3</v>
      </c>
      <c r="P121">
        <v>1</v>
      </c>
      <c r="Q121">
        <v>1932.6</v>
      </c>
      <c r="R121">
        <v>0.13</v>
      </c>
      <c r="S121">
        <v>1</v>
      </c>
      <c r="T121">
        <v>0.13</v>
      </c>
      <c r="U121">
        <v>5.7</v>
      </c>
      <c r="V121">
        <v>43.6</v>
      </c>
      <c r="W121">
        <v>2.37</v>
      </c>
      <c r="X121">
        <v>3.82</v>
      </c>
      <c r="Y121">
        <v>3.1</v>
      </c>
      <c r="Z121">
        <v>8</v>
      </c>
      <c r="AA121">
        <v>0.03</v>
      </c>
      <c r="AB121">
        <v>219.3</v>
      </c>
      <c r="AC121">
        <v>0.41</v>
      </c>
      <c r="AD121">
        <v>936</v>
      </c>
      <c r="AE121">
        <v>0.45</v>
      </c>
      <c r="AF121">
        <v>2.1999999999999999E-2</v>
      </c>
      <c r="AG121">
        <v>3.7</v>
      </c>
      <c r="AH121">
        <v>0.24099999999999999</v>
      </c>
      <c r="AI121">
        <v>29.95</v>
      </c>
      <c r="AJ121">
        <v>0.03</v>
      </c>
      <c r="AK121">
        <v>0.12</v>
      </c>
      <c r="AL121">
        <v>10.5</v>
      </c>
      <c r="AM121">
        <v>0.3</v>
      </c>
      <c r="AN121">
        <v>44.4</v>
      </c>
      <c r="AO121">
        <v>0.04</v>
      </c>
      <c r="AP121">
        <v>123.6</v>
      </c>
      <c r="AQ121">
        <v>1310</v>
      </c>
      <c r="AR121">
        <v>0.01</v>
      </c>
      <c r="AS121">
        <v>6.3</v>
      </c>
      <c r="AT121">
        <v>58</v>
      </c>
      <c r="AU121">
        <v>4.5999999999999996</v>
      </c>
      <c r="AV121">
        <v>27.5</v>
      </c>
      <c r="AW121">
        <v>8</v>
      </c>
      <c r="AX121">
        <v>440</v>
      </c>
    </row>
    <row r="122" spans="1:50" hidden="1" x14ac:dyDescent="0.3">
      <c r="A122" t="s">
        <v>530</v>
      </c>
      <c r="B122" t="s">
        <v>531</v>
      </c>
      <c r="C122" s="1" t="str">
        <f t="shared" si="13"/>
        <v>21:0039</v>
      </c>
      <c r="D122" s="1" t="str">
        <f t="shared" si="12"/>
        <v>21:0248</v>
      </c>
      <c r="E122" t="s">
        <v>532</v>
      </c>
      <c r="F122" t="s">
        <v>533</v>
      </c>
      <c r="H122">
        <v>57.073426499999997</v>
      </c>
      <c r="I122">
        <v>-115.1022007</v>
      </c>
      <c r="J122" s="1" t="str">
        <f t="shared" si="14"/>
        <v>Heavy Mineral Concentrate (Stream)</v>
      </c>
      <c r="K122" s="1" t="str">
        <f t="shared" si="15"/>
        <v>HMC &lt; 0.25 mm size fraction (ODM)</v>
      </c>
      <c r="L122">
        <v>227</v>
      </c>
      <c r="M122">
        <v>0.95</v>
      </c>
      <c r="N122">
        <v>15.9</v>
      </c>
      <c r="P122">
        <v>2</v>
      </c>
      <c r="Q122">
        <v>13.5</v>
      </c>
      <c r="R122">
        <v>0.28999999999999998</v>
      </c>
      <c r="S122">
        <v>0.68</v>
      </c>
      <c r="T122">
        <v>1.1299999999999999</v>
      </c>
      <c r="U122">
        <v>12.4</v>
      </c>
      <c r="V122">
        <v>38.200000000000003</v>
      </c>
      <c r="W122">
        <v>21.95</v>
      </c>
      <c r="X122">
        <v>6.7</v>
      </c>
      <c r="Y122">
        <v>2.6</v>
      </c>
      <c r="Z122">
        <v>123</v>
      </c>
      <c r="AA122">
        <v>0.02</v>
      </c>
      <c r="AB122">
        <v>87.9</v>
      </c>
      <c r="AC122">
        <v>0.4</v>
      </c>
      <c r="AD122">
        <v>1415</v>
      </c>
      <c r="AE122">
        <v>3.08</v>
      </c>
      <c r="AF122">
        <v>1.6E-2</v>
      </c>
      <c r="AG122">
        <v>16.399999999999999</v>
      </c>
      <c r="AH122">
        <v>0.13500000000000001</v>
      </c>
      <c r="AI122">
        <v>25.02</v>
      </c>
      <c r="AJ122">
        <v>2.2000000000000002</v>
      </c>
      <c r="AK122">
        <v>0.72</v>
      </c>
      <c r="AL122">
        <v>9.6999999999999993</v>
      </c>
      <c r="AM122">
        <v>1.1000000000000001</v>
      </c>
      <c r="AN122">
        <v>42.3</v>
      </c>
      <c r="AO122">
        <v>0.05</v>
      </c>
      <c r="AP122">
        <v>56.8</v>
      </c>
      <c r="AQ122">
        <v>1480</v>
      </c>
      <c r="AR122">
        <v>0.39</v>
      </c>
      <c r="AS122">
        <v>3.6</v>
      </c>
      <c r="AT122">
        <v>60</v>
      </c>
      <c r="AU122">
        <v>3.9</v>
      </c>
      <c r="AV122">
        <v>179.5</v>
      </c>
      <c r="AW122">
        <v>8</v>
      </c>
      <c r="AX122">
        <v>280</v>
      </c>
    </row>
    <row r="123" spans="1:50" hidden="1" x14ac:dyDescent="0.3">
      <c r="A123" t="s">
        <v>534</v>
      </c>
      <c r="B123" t="s">
        <v>535</v>
      </c>
      <c r="C123" s="1" t="str">
        <f t="shared" si="13"/>
        <v>21:0039</v>
      </c>
      <c r="D123" s="1" t="str">
        <f t="shared" si="12"/>
        <v>21:0248</v>
      </c>
      <c r="E123" t="s">
        <v>536</v>
      </c>
      <c r="F123" t="s">
        <v>537</v>
      </c>
      <c r="H123">
        <v>57.081347200000003</v>
      </c>
      <c r="I123">
        <v>-115.3248261</v>
      </c>
      <c r="J123" s="1" t="str">
        <f t="shared" si="14"/>
        <v>Heavy Mineral Concentrate (Stream)</v>
      </c>
      <c r="K123" s="1" t="str">
        <f t="shared" si="15"/>
        <v>HMC &lt; 0.25 mm size fraction (ODM)</v>
      </c>
      <c r="L123">
        <v>39</v>
      </c>
      <c r="M123">
        <v>1.2</v>
      </c>
      <c r="N123">
        <v>3.1</v>
      </c>
      <c r="P123">
        <v>2</v>
      </c>
      <c r="Q123">
        <v>59.8</v>
      </c>
      <c r="R123">
        <v>0.12</v>
      </c>
      <c r="S123">
        <v>0.9</v>
      </c>
      <c r="T123">
        <v>0.24</v>
      </c>
      <c r="U123">
        <v>6.8</v>
      </c>
      <c r="V123">
        <v>45.2</v>
      </c>
      <c r="W123">
        <v>6.7</v>
      </c>
      <c r="X123">
        <v>4.9400000000000004</v>
      </c>
      <c r="Y123">
        <v>3.3</v>
      </c>
      <c r="Z123">
        <v>26</v>
      </c>
      <c r="AA123">
        <v>0.03</v>
      </c>
      <c r="AB123">
        <v>148.4</v>
      </c>
      <c r="AC123">
        <v>0.48</v>
      </c>
      <c r="AD123">
        <v>2487</v>
      </c>
      <c r="AE123">
        <v>0.81</v>
      </c>
      <c r="AF123">
        <v>2.4E-2</v>
      </c>
      <c r="AG123">
        <v>5.6</v>
      </c>
      <c r="AH123">
        <v>0.184</v>
      </c>
      <c r="AI123">
        <v>24.45</v>
      </c>
      <c r="AJ123">
        <v>0.48</v>
      </c>
      <c r="AK123">
        <v>0.23</v>
      </c>
      <c r="AL123">
        <v>12.2</v>
      </c>
      <c r="AM123">
        <v>0.2</v>
      </c>
      <c r="AN123">
        <v>42.2</v>
      </c>
      <c r="AO123">
        <v>0.03</v>
      </c>
      <c r="AP123">
        <v>84</v>
      </c>
      <c r="AQ123">
        <v>1530</v>
      </c>
      <c r="AR123">
        <v>7.0000000000000007E-2</v>
      </c>
      <c r="AS123">
        <v>4.3</v>
      </c>
      <c r="AT123">
        <v>62</v>
      </c>
      <c r="AU123">
        <v>2.4</v>
      </c>
      <c r="AV123">
        <v>48.6</v>
      </c>
      <c r="AW123">
        <v>6</v>
      </c>
      <c r="AX123">
        <v>410</v>
      </c>
    </row>
    <row r="124" spans="1:50" hidden="1" x14ac:dyDescent="0.3">
      <c r="A124" t="s">
        <v>538</v>
      </c>
      <c r="B124" t="s">
        <v>539</v>
      </c>
      <c r="C124" s="1" t="str">
        <f t="shared" si="13"/>
        <v>21:0039</v>
      </c>
      <c r="D124" s="1" t="str">
        <f t="shared" si="12"/>
        <v>21:0248</v>
      </c>
      <c r="E124" t="s">
        <v>540</v>
      </c>
      <c r="F124" t="s">
        <v>541</v>
      </c>
      <c r="H124">
        <v>57.074601700000002</v>
      </c>
      <c r="I124">
        <v>-115.39075939999999</v>
      </c>
      <c r="J124" s="1" t="str">
        <f t="shared" si="14"/>
        <v>Heavy Mineral Concentrate (Stream)</v>
      </c>
      <c r="K124" s="1" t="str">
        <f t="shared" si="15"/>
        <v>HMC &lt; 0.25 mm size fraction (ODM)</v>
      </c>
      <c r="L124">
        <v>66</v>
      </c>
      <c r="M124">
        <v>1</v>
      </c>
      <c r="N124">
        <v>8.6</v>
      </c>
      <c r="P124">
        <v>2</v>
      </c>
      <c r="Q124">
        <v>17.399999999999999</v>
      </c>
      <c r="R124">
        <v>0.15</v>
      </c>
      <c r="S124">
        <v>1.07</v>
      </c>
      <c r="T124">
        <v>0.32</v>
      </c>
      <c r="U124">
        <v>7.6</v>
      </c>
      <c r="V124">
        <v>40.299999999999997</v>
      </c>
      <c r="W124">
        <v>9.0399999999999991</v>
      </c>
      <c r="X124">
        <v>7.12</v>
      </c>
      <c r="Y124">
        <v>2.9</v>
      </c>
      <c r="Z124">
        <v>35</v>
      </c>
      <c r="AA124">
        <v>0.03</v>
      </c>
      <c r="AB124">
        <v>102.3</v>
      </c>
      <c r="AC124">
        <v>0.48</v>
      </c>
      <c r="AD124">
        <v>2554</v>
      </c>
      <c r="AE124">
        <v>3</v>
      </c>
      <c r="AF124">
        <v>2.3E-2</v>
      </c>
      <c r="AG124">
        <v>8.4</v>
      </c>
      <c r="AH124">
        <v>0.23499999999999999</v>
      </c>
      <c r="AI124">
        <v>20.93</v>
      </c>
      <c r="AJ124">
        <v>1.45</v>
      </c>
      <c r="AK124">
        <v>0.35</v>
      </c>
      <c r="AL124">
        <v>8.8000000000000007</v>
      </c>
      <c r="AM124">
        <v>0.6</v>
      </c>
      <c r="AN124">
        <v>43.4</v>
      </c>
      <c r="AO124">
        <v>0.03</v>
      </c>
      <c r="AP124">
        <v>62.8</v>
      </c>
      <c r="AQ124">
        <v>1350</v>
      </c>
      <c r="AR124">
        <v>0.11</v>
      </c>
      <c r="AS124">
        <v>3.6</v>
      </c>
      <c r="AT124">
        <v>58</v>
      </c>
      <c r="AU124">
        <v>2.8</v>
      </c>
      <c r="AV124">
        <v>63.2</v>
      </c>
      <c r="AW124">
        <v>6</v>
      </c>
      <c r="AX124">
        <v>500</v>
      </c>
    </row>
    <row r="125" spans="1:50" hidden="1" x14ac:dyDescent="0.3">
      <c r="A125" t="s">
        <v>542</v>
      </c>
      <c r="B125" t="s">
        <v>543</v>
      </c>
      <c r="C125" s="1" t="str">
        <f t="shared" si="13"/>
        <v>21:0039</v>
      </c>
      <c r="D125" s="1" t="str">
        <f t="shared" si="12"/>
        <v>21:0248</v>
      </c>
      <c r="E125" t="s">
        <v>544</v>
      </c>
      <c r="F125" t="s">
        <v>545</v>
      </c>
      <c r="H125">
        <v>57.313991100000003</v>
      </c>
      <c r="I125">
        <v>-115.372309</v>
      </c>
      <c r="J125" s="1" t="str">
        <f t="shared" si="14"/>
        <v>Heavy Mineral Concentrate (Stream)</v>
      </c>
      <c r="K125" s="1" t="str">
        <f t="shared" si="15"/>
        <v>HMC &lt; 0.25 mm size fraction (ODM)</v>
      </c>
      <c r="L125">
        <v>165</v>
      </c>
      <c r="M125">
        <v>0.92</v>
      </c>
      <c r="N125">
        <v>20.7</v>
      </c>
      <c r="P125">
        <v>1</v>
      </c>
      <c r="Q125">
        <v>5.8</v>
      </c>
      <c r="R125">
        <v>0.12</v>
      </c>
      <c r="S125">
        <v>0.8</v>
      </c>
      <c r="T125">
        <v>0.25</v>
      </c>
      <c r="U125">
        <v>10.8</v>
      </c>
      <c r="V125">
        <v>37.6</v>
      </c>
      <c r="W125">
        <v>12.04</v>
      </c>
      <c r="X125">
        <v>9.2899999999999991</v>
      </c>
      <c r="Y125">
        <v>2.8</v>
      </c>
      <c r="Z125">
        <v>129</v>
      </c>
      <c r="AA125">
        <v>0.03</v>
      </c>
      <c r="AB125">
        <v>79.099999999999994</v>
      </c>
      <c r="AC125">
        <v>0.4</v>
      </c>
      <c r="AD125">
        <v>1389</v>
      </c>
      <c r="AE125">
        <v>3.07</v>
      </c>
      <c r="AF125">
        <v>2.1999999999999999E-2</v>
      </c>
      <c r="AG125">
        <v>12.4</v>
      </c>
      <c r="AH125">
        <v>0.16800000000000001</v>
      </c>
      <c r="AI125">
        <v>20.86</v>
      </c>
      <c r="AJ125">
        <v>5.36</v>
      </c>
      <c r="AK125">
        <v>0.85</v>
      </c>
      <c r="AL125">
        <v>8.8000000000000007</v>
      </c>
      <c r="AM125">
        <v>1.2</v>
      </c>
      <c r="AN125">
        <v>29.6</v>
      </c>
      <c r="AO125">
        <v>0.04</v>
      </c>
      <c r="AP125">
        <v>52.8</v>
      </c>
      <c r="AQ125">
        <v>1600</v>
      </c>
      <c r="AR125">
        <v>0.21</v>
      </c>
      <c r="AS125">
        <v>2.9</v>
      </c>
      <c r="AT125">
        <v>55</v>
      </c>
      <c r="AU125">
        <v>3.2</v>
      </c>
      <c r="AV125">
        <v>48.1</v>
      </c>
      <c r="AW125">
        <v>4</v>
      </c>
      <c r="AX125">
        <v>360</v>
      </c>
    </row>
    <row r="126" spans="1:50" hidden="1" x14ac:dyDescent="0.3">
      <c r="A126" t="s">
        <v>546</v>
      </c>
      <c r="B126" t="s">
        <v>547</v>
      </c>
      <c r="C126" s="1" t="str">
        <f t="shared" si="13"/>
        <v>21:0039</v>
      </c>
      <c r="D126" s="1" t="str">
        <f t="shared" si="12"/>
        <v>21:0248</v>
      </c>
      <c r="E126" t="s">
        <v>548</v>
      </c>
      <c r="F126" t="s">
        <v>549</v>
      </c>
      <c r="H126">
        <v>57.290451099999999</v>
      </c>
      <c r="I126">
        <v>-115.3568703</v>
      </c>
      <c r="J126" s="1" t="str">
        <f t="shared" si="14"/>
        <v>Heavy Mineral Concentrate (Stream)</v>
      </c>
      <c r="K126" s="1" t="str">
        <f t="shared" si="15"/>
        <v>HMC &lt; 0.25 mm size fraction (ODM)</v>
      </c>
      <c r="L126">
        <v>163</v>
      </c>
      <c r="M126">
        <v>0.91</v>
      </c>
      <c r="N126">
        <v>22.2</v>
      </c>
      <c r="P126">
        <v>2</v>
      </c>
      <c r="Q126">
        <v>11.9</v>
      </c>
      <c r="R126">
        <v>0.45</v>
      </c>
      <c r="S126">
        <v>0.66</v>
      </c>
      <c r="T126">
        <v>0.47</v>
      </c>
      <c r="U126">
        <v>12.1</v>
      </c>
      <c r="V126">
        <v>45</v>
      </c>
      <c r="W126">
        <v>16.55</v>
      </c>
      <c r="X126">
        <v>8.8699999999999992</v>
      </c>
      <c r="Y126">
        <v>2.9</v>
      </c>
      <c r="Z126">
        <v>104</v>
      </c>
      <c r="AA126">
        <v>0.02</v>
      </c>
      <c r="AB126">
        <v>104.1</v>
      </c>
      <c r="AC126">
        <v>0.45</v>
      </c>
      <c r="AD126">
        <v>2111</v>
      </c>
      <c r="AE126">
        <v>3.32</v>
      </c>
      <c r="AF126">
        <v>1.6E-2</v>
      </c>
      <c r="AG126">
        <v>15</v>
      </c>
      <c r="AH126">
        <v>0.108</v>
      </c>
      <c r="AI126">
        <v>25.67</v>
      </c>
      <c r="AJ126">
        <v>2.0299999999999998</v>
      </c>
      <c r="AK126">
        <v>0.72</v>
      </c>
      <c r="AL126">
        <v>8.9</v>
      </c>
      <c r="AM126">
        <v>0.8</v>
      </c>
      <c r="AN126">
        <v>38.799999999999997</v>
      </c>
      <c r="AO126">
        <v>0.04</v>
      </c>
      <c r="AP126">
        <v>72.599999999999994</v>
      </c>
      <c r="AQ126">
        <v>1510</v>
      </c>
      <c r="AR126">
        <v>0.25</v>
      </c>
      <c r="AS126">
        <v>3.6</v>
      </c>
      <c r="AT126">
        <v>71</v>
      </c>
      <c r="AU126">
        <v>4.8</v>
      </c>
      <c r="AV126">
        <v>73.5</v>
      </c>
      <c r="AW126">
        <v>4</v>
      </c>
      <c r="AX126">
        <v>250</v>
      </c>
    </row>
    <row r="127" spans="1:50" hidden="1" x14ac:dyDescent="0.3">
      <c r="A127" t="s">
        <v>550</v>
      </c>
      <c r="B127" t="s">
        <v>551</v>
      </c>
      <c r="C127" s="1" t="str">
        <f t="shared" si="13"/>
        <v>21:0039</v>
      </c>
      <c r="D127" s="1" t="str">
        <f t="shared" ref="D127:D155" si="16">HYPERLINK("http://geochem.nrcan.gc.ca/cdogs/content/svy/svy210248_e.htm", "21:0248")</f>
        <v>21:0248</v>
      </c>
      <c r="E127" t="s">
        <v>552</v>
      </c>
      <c r="F127" t="s">
        <v>553</v>
      </c>
      <c r="H127">
        <v>57.270849699999999</v>
      </c>
      <c r="I127">
        <v>-115.4201554</v>
      </c>
      <c r="J127" s="1" t="str">
        <f t="shared" si="14"/>
        <v>Heavy Mineral Concentrate (Stream)</v>
      </c>
      <c r="K127" s="1" t="str">
        <f t="shared" si="15"/>
        <v>HMC &lt; 0.25 mm size fraction (ODM)</v>
      </c>
      <c r="L127">
        <v>47</v>
      </c>
      <c r="M127">
        <v>1.06</v>
      </c>
      <c r="N127">
        <v>5</v>
      </c>
      <c r="P127">
        <v>1</v>
      </c>
      <c r="Q127">
        <v>38.5</v>
      </c>
      <c r="R127">
        <v>0.11</v>
      </c>
      <c r="S127">
        <v>0.72</v>
      </c>
      <c r="T127">
        <v>0.21</v>
      </c>
      <c r="U127">
        <v>6.7</v>
      </c>
      <c r="V127">
        <v>43.8</v>
      </c>
      <c r="W127">
        <v>6.06</v>
      </c>
      <c r="X127">
        <v>5.28</v>
      </c>
      <c r="Y127">
        <v>2.7</v>
      </c>
      <c r="Z127">
        <v>35</v>
      </c>
      <c r="AA127">
        <v>0.03</v>
      </c>
      <c r="AB127">
        <v>160.5</v>
      </c>
      <c r="AC127">
        <v>0.42</v>
      </c>
      <c r="AD127">
        <v>1104</v>
      </c>
      <c r="AE127">
        <v>1.24</v>
      </c>
      <c r="AF127">
        <v>1.7999999999999999E-2</v>
      </c>
      <c r="AG127">
        <v>6.8</v>
      </c>
      <c r="AH127">
        <v>0.13</v>
      </c>
      <c r="AI127">
        <v>24.77</v>
      </c>
      <c r="AJ127">
        <v>0.68</v>
      </c>
      <c r="AK127">
        <v>0.32</v>
      </c>
      <c r="AL127">
        <v>9.1999999999999993</v>
      </c>
      <c r="AM127">
        <v>0.2</v>
      </c>
      <c r="AN127">
        <v>52.5</v>
      </c>
      <c r="AO127">
        <v>0.03</v>
      </c>
      <c r="AP127">
        <v>95.7</v>
      </c>
      <c r="AQ127">
        <v>1560</v>
      </c>
      <c r="AR127">
        <v>7.0000000000000007E-2</v>
      </c>
      <c r="AS127">
        <v>4.5999999999999996</v>
      </c>
      <c r="AT127">
        <v>64</v>
      </c>
      <c r="AU127">
        <v>2.2000000000000002</v>
      </c>
      <c r="AV127">
        <v>40.9</v>
      </c>
      <c r="AW127">
        <v>5</v>
      </c>
      <c r="AX127">
        <v>300</v>
      </c>
    </row>
    <row r="128" spans="1:50" hidden="1" x14ac:dyDescent="0.3">
      <c r="A128" t="s">
        <v>554</v>
      </c>
      <c r="B128" t="s">
        <v>555</v>
      </c>
      <c r="C128" s="1" t="str">
        <f t="shared" si="13"/>
        <v>21:0039</v>
      </c>
      <c r="D128" s="1" t="str">
        <f t="shared" si="16"/>
        <v>21:0248</v>
      </c>
      <c r="E128" t="s">
        <v>556</v>
      </c>
      <c r="F128" t="s">
        <v>557</v>
      </c>
      <c r="H128">
        <v>57.318890500000002</v>
      </c>
      <c r="I128">
        <v>-115.6294329</v>
      </c>
      <c r="J128" s="1" t="str">
        <f t="shared" si="14"/>
        <v>Heavy Mineral Concentrate (Stream)</v>
      </c>
      <c r="K128" s="1" t="str">
        <f t="shared" si="15"/>
        <v>HMC &lt; 0.25 mm size fraction (ODM)</v>
      </c>
      <c r="L128">
        <v>67</v>
      </c>
      <c r="M128">
        <v>1.04</v>
      </c>
      <c r="N128">
        <v>2.8</v>
      </c>
      <c r="P128">
        <v>1</v>
      </c>
      <c r="Q128">
        <v>1550.9</v>
      </c>
      <c r="R128">
        <v>0.25</v>
      </c>
      <c r="S128">
        <v>1.02</v>
      </c>
      <c r="T128">
        <v>0.14000000000000001</v>
      </c>
      <c r="U128">
        <v>6.1</v>
      </c>
      <c r="V128">
        <v>39.1</v>
      </c>
      <c r="W128">
        <v>3.19</v>
      </c>
      <c r="X128">
        <v>4.18</v>
      </c>
      <c r="Y128">
        <v>2.6</v>
      </c>
      <c r="Z128">
        <v>9</v>
      </c>
      <c r="AA128">
        <v>0.04</v>
      </c>
      <c r="AB128">
        <v>214</v>
      </c>
      <c r="AC128">
        <v>0.41</v>
      </c>
      <c r="AD128">
        <v>823</v>
      </c>
      <c r="AE128">
        <v>1.18</v>
      </c>
      <c r="AF128">
        <v>2.1999999999999999E-2</v>
      </c>
      <c r="AG128">
        <v>5.5</v>
      </c>
      <c r="AH128">
        <v>0.26500000000000001</v>
      </c>
      <c r="AI128">
        <v>26.45</v>
      </c>
      <c r="AJ128">
        <v>0.04</v>
      </c>
      <c r="AK128">
        <v>0.15</v>
      </c>
      <c r="AL128">
        <v>10.199999999999999</v>
      </c>
      <c r="AM128">
        <v>0.2</v>
      </c>
      <c r="AN128">
        <v>45.5</v>
      </c>
      <c r="AO128">
        <v>0.03</v>
      </c>
      <c r="AP128">
        <v>108.5</v>
      </c>
      <c r="AQ128">
        <v>1290</v>
      </c>
      <c r="AR128">
        <v>0.02</v>
      </c>
      <c r="AS128">
        <v>5.9</v>
      </c>
      <c r="AT128">
        <v>55</v>
      </c>
      <c r="AU128">
        <v>3.6</v>
      </c>
      <c r="AV128">
        <v>30.7</v>
      </c>
      <c r="AW128">
        <v>6</v>
      </c>
      <c r="AX128">
        <v>460</v>
      </c>
    </row>
    <row r="129" spans="1:50" hidden="1" x14ac:dyDescent="0.3">
      <c r="A129" t="s">
        <v>558</v>
      </c>
      <c r="B129" t="s">
        <v>559</v>
      </c>
      <c r="C129" s="1" t="str">
        <f t="shared" si="13"/>
        <v>21:0039</v>
      </c>
      <c r="D129" s="1" t="str">
        <f t="shared" si="16"/>
        <v>21:0248</v>
      </c>
      <c r="E129" t="s">
        <v>560</v>
      </c>
      <c r="F129" t="s">
        <v>561</v>
      </c>
      <c r="H129">
        <v>57.302254300000001</v>
      </c>
      <c r="I129">
        <v>-115.7076847</v>
      </c>
      <c r="J129" s="1" t="str">
        <f t="shared" si="14"/>
        <v>Heavy Mineral Concentrate (Stream)</v>
      </c>
      <c r="K129" s="1" t="str">
        <f t="shared" si="15"/>
        <v>HMC &lt; 0.25 mm size fraction (ODM)</v>
      </c>
      <c r="L129">
        <v>21</v>
      </c>
      <c r="M129">
        <v>1.1000000000000001</v>
      </c>
      <c r="N129">
        <v>3.9</v>
      </c>
      <c r="P129">
        <v>3</v>
      </c>
      <c r="Q129">
        <v>1200</v>
      </c>
      <c r="R129">
        <v>0.17</v>
      </c>
      <c r="S129">
        <v>1.0900000000000001</v>
      </c>
      <c r="T129">
        <v>0.18</v>
      </c>
      <c r="U129">
        <v>7.4</v>
      </c>
      <c r="V129">
        <v>37.4</v>
      </c>
      <c r="W129">
        <v>7.07</v>
      </c>
      <c r="X129">
        <v>6.05</v>
      </c>
      <c r="Y129">
        <v>3.2</v>
      </c>
      <c r="Z129">
        <v>10</v>
      </c>
      <c r="AA129">
        <v>0.04</v>
      </c>
      <c r="AB129">
        <v>163.6</v>
      </c>
      <c r="AC129">
        <v>0.45</v>
      </c>
      <c r="AD129">
        <v>1177</v>
      </c>
      <c r="AE129">
        <v>1.33</v>
      </c>
      <c r="AF129">
        <v>2.5999999999999999E-2</v>
      </c>
      <c r="AG129">
        <v>7.6</v>
      </c>
      <c r="AH129">
        <v>0.27500000000000002</v>
      </c>
      <c r="AI129">
        <v>20.47</v>
      </c>
      <c r="AJ129">
        <v>7.0000000000000007E-2</v>
      </c>
      <c r="AK129">
        <v>0.18</v>
      </c>
      <c r="AL129">
        <v>10.3</v>
      </c>
      <c r="AM129">
        <v>0.3</v>
      </c>
      <c r="AN129">
        <v>39.700000000000003</v>
      </c>
      <c r="AO129">
        <v>0.03</v>
      </c>
      <c r="AP129">
        <v>84.2</v>
      </c>
      <c r="AQ129">
        <v>1250</v>
      </c>
      <c r="AR129">
        <v>0.02</v>
      </c>
      <c r="AS129">
        <v>4.5</v>
      </c>
      <c r="AT129">
        <v>58</v>
      </c>
      <c r="AU129">
        <v>4.8</v>
      </c>
      <c r="AV129">
        <v>45.9</v>
      </c>
      <c r="AW129">
        <v>9</v>
      </c>
      <c r="AX129">
        <v>600</v>
      </c>
    </row>
    <row r="130" spans="1:50" hidden="1" x14ac:dyDescent="0.3">
      <c r="A130" t="s">
        <v>562</v>
      </c>
      <c r="B130" t="s">
        <v>563</v>
      </c>
      <c r="C130" s="1" t="str">
        <f t="shared" ref="C130:C155" si="17">HYPERLINK("http://geochem.nrcan.gc.ca/cdogs/content/bdl/bdl210039_e.htm", "21:0039")</f>
        <v>21:0039</v>
      </c>
      <c r="D130" s="1" t="str">
        <f t="shared" si="16"/>
        <v>21:0248</v>
      </c>
      <c r="E130" t="s">
        <v>564</v>
      </c>
      <c r="F130" t="s">
        <v>565</v>
      </c>
      <c r="H130">
        <v>57.150335599999998</v>
      </c>
      <c r="I130">
        <v>-115.0709322</v>
      </c>
      <c r="J130" s="1" t="str">
        <f t="shared" ref="J130:J155" si="18">HYPERLINK("http://geochem.nrcan.gc.ca/cdogs/content/kwd/kwd020039_e.htm", "Heavy Mineral Concentrate (Stream)")</f>
        <v>Heavy Mineral Concentrate (Stream)</v>
      </c>
      <c r="K130" s="1" t="str">
        <f t="shared" ref="K130:K155" si="19">HYPERLINK("http://geochem.nrcan.gc.ca/cdogs/content/kwd/kwd080057_e.htm", "HMC &lt; 0.25 mm size fraction (ODM)")</f>
        <v>HMC &lt; 0.25 mm size fraction (ODM)</v>
      </c>
      <c r="L130">
        <v>246</v>
      </c>
      <c r="M130">
        <v>0.76</v>
      </c>
      <c r="N130">
        <v>22.6</v>
      </c>
      <c r="P130">
        <v>2</v>
      </c>
      <c r="Q130">
        <v>19.100000000000001</v>
      </c>
      <c r="R130">
        <v>0.14000000000000001</v>
      </c>
      <c r="S130">
        <v>0.68</v>
      </c>
      <c r="T130">
        <v>0.49</v>
      </c>
      <c r="U130">
        <v>10.8</v>
      </c>
      <c r="V130">
        <v>30.7</v>
      </c>
      <c r="W130">
        <v>24.39</v>
      </c>
      <c r="X130">
        <v>7.64</v>
      </c>
      <c r="Y130">
        <v>2.2999999999999998</v>
      </c>
      <c r="Z130">
        <v>183</v>
      </c>
      <c r="AA130">
        <v>0.03</v>
      </c>
      <c r="AB130">
        <v>106.9</v>
      </c>
      <c r="AC130">
        <v>0.39</v>
      </c>
      <c r="AD130">
        <v>1418</v>
      </c>
      <c r="AE130">
        <v>3.35</v>
      </c>
      <c r="AF130">
        <v>1.7000000000000001E-2</v>
      </c>
      <c r="AG130">
        <v>16.2</v>
      </c>
      <c r="AH130">
        <v>0.125</v>
      </c>
      <c r="AI130">
        <v>27.87</v>
      </c>
      <c r="AJ130">
        <v>2.68</v>
      </c>
      <c r="AK130">
        <v>1</v>
      </c>
      <c r="AL130">
        <v>8.3000000000000007</v>
      </c>
      <c r="AM130">
        <v>0.8</v>
      </c>
      <c r="AN130">
        <v>41.8</v>
      </c>
      <c r="AO130">
        <v>0.02</v>
      </c>
      <c r="AP130">
        <v>61.8</v>
      </c>
      <c r="AQ130">
        <v>1470</v>
      </c>
      <c r="AR130">
        <v>0.31</v>
      </c>
      <c r="AS130">
        <v>3.4</v>
      </c>
      <c r="AT130">
        <v>52</v>
      </c>
      <c r="AU130">
        <v>6</v>
      </c>
      <c r="AV130">
        <v>87.7</v>
      </c>
      <c r="AW130">
        <v>6</v>
      </c>
      <c r="AX130">
        <v>270</v>
      </c>
    </row>
    <row r="131" spans="1:50" hidden="1" x14ac:dyDescent="0.3">
      <c r="A131" t="s">
        <v>566</v>
      </c>
      <c r="B131" t="s">
        <v>567</v>
      </c>
      <c r="C131" s="1" t="str">
        <f t="shared" si="17"/>
        <v>21:0039</v>
      </c>
      <c r="D131" s="1" t="str">
        <f t="shared" si="16"/>
        <v>21:0248</v>
      </c>
      <c r="E131" t="s">
        <v>568</v>
      </c>
      <c r="F131" t="s">
        <v>569</v>
      </c>
      <c r="H131">
        <v>57.285363500000003</v>
      </c>
      <c r="I131">
        <v>-115.2294538</v>
      </c>
      <c r="J131" s="1" t="str">
        <f t="shared" si="18"/>
        <v>Heavy Mineral Concentrate (Stream)</v>
      </c>
      <c r="K131" s="1" t="str">
        <f t="shared" si="19"/>
        <v>HMC &lt; 0.25 mm size fraction (ODM)</v>
      </c>
      <c r="L131">
        <v>84</v>
      </c>
      <c r="M131">
        <v>1.24</v>
      </c>
      <c r="N131">
        <v>7.3</v>
      </c>
      <c r="P131">
        <v>2</v>
      </c>
      <c r="Q131">
        <v>213.1</v>
      </c>
      <c r="R131">
        <v>1.63</v>
      </c>
      <c r="S131">
        <v>0.57999999999999996</v>
      </c>
      <c r="T131">
        <v>0.55000000000000004</v>
      </c>
      <c r="U131">
        <v>9.6</v>
      </c>
      <c r="V131">
        <v>44.6</v>
      </c>
      <c r="W131">
        <v>8.2799999999999994</v>
      </c>
      <c r="X131">
        <v>6.38</v>
      </c>
      <c r="Y131">
        <v>3.3</v>
      </c>
      <c r="Z131">
        <v>61</v>
      </c>
      <c r="AA131">
        <v>0.02</v>
      </c>
      <c r="AB131">
        <v>153.69999999999999</v>
      </c>
      <c r="AC131">
        <v>0.48</v>
      </c>
      <c r="AD131">
        <v>1473</v>
      </c>
      <c r="AE131">
        <v>1.57</v>
      </c>
      <c r="AF131">
        <v>2.1999999999999999E-2</v>
      </c>
      <c r="AG131">
        <v>9.4</v>
      </c>
      <c r="AH131">
        <v>0.10199999999999999</v>
      </c>
      <c r="AI131">
        <v>26.83</v>
      </c>
      <c r="AJ131">
        <v>0.33</v>
      </c>
      <c r="AK131">
        <v>0.38</v>
      </c>
      <c r="AL131">
        <v>12.4</v>
      </c>
      <c r="AM131">
        <v>0.4</v>
      </c>
      <c r="AN131">
        <v>34.299999999999997</v>
      </c>
      <c r="AO131">
        <v>0.04</v>
      </c>
      <c r="AP131">
        <v>94.3</v>
      </c>
      <c r="AQ131">
        <v>1580</v>
      </c>
      <c r="AR131">
        <v>0.08</v>
      </c>
      <c r="AS131">
        <v>4.2</v>
      </c>
      <c r="AT131">
        <v>67</v>
      </c>
      <c r="AU131">
        <v>4.5</v>
      </c>
      <c r="AV131">
        <v>101</v>
      </c>
      <c r="AW131">
        <v>11</v>
      </c>
      <c r="AX131">
        <v>250</v>
      </c>
    </row>
    <row r="132" spans="1:50" hidden="1" x14ac:dyDescent="0.3">
      <c r="A132" t="s">
        <v>570</v>
      </c>
      <c r="B132" t="s">
        <v>571</v>
      </c>
      <c r="C132" s="1" t="str">
        <f t="shared" si="17"/>
        <v>21:0039</v>
      </c>
      <c r="D132" s="1" t="str">
        <f t="shared" si="16"/>
        <v>21:0248</v>
      </c>
      <c r="E132" t="s">
        <v>572</v>
      </c>
      <c r="F132" t="s">
        <v>573</v>
      </c>
      <c r="H132">
        <v>57.433370699999998</v>
      </c>
      <c r="I132">
        <v>-115.6293021</v>
      </c>
      <c r="J132" s="1" t="str">
        <f t="shared" si="18"/>
        <v>Heavy Mineral Concentrate (Stream)</v>
      </c>
      <c r="K132" s="1" t="str">
        <f t="shared" si="19"/>
        <v>HMC &lt; 0.25 mm size fraction (ODM)</v>
      </c>
      <c r="L132">
        <v>180</v>
      </c>
      <c r="M132">
        <v>0.64</v>
      </c>
      <c r="N132">
        <v>18.600000000000001</v>
      </c>
      <c r="P132">
        <v>3</v>
      </c>
      <c r="Q132">
        <v>19.3</v>
      </c>
      <c r="R132">
        <v>0.14000000000000001</v>
      </c>
      <c r="S132">
        <v>0.78</v>
      </c>
      <c r="T132">
        <v>0.71</v>
      </c>
      <c r="U132">
        <v>9.1</v>
      </c>
      <c r="V132">
        <v>29.3</v>
      </c>
      <c r="W132">
        <v>19.61</v>
      </c>
      <c r="X132">
        <v>8.15</v>
      </c>
      <c r="Y132">
        <v>2.2999999999999998</v>
      </c>
      <c r="Z132">
        <v>102</v>
      </c>
      <c r="AA132">
        <v>0.03</v>
      </c>
      <c r="AB132">
        <v>79.2</v>
      </c>
      <c r="AC132">
        <v>0.5</v>
      </c>
      <c r="AD132">
        <v>1979</v>
      </c>
      <c r="AE132">
        <v>3.12</v>
      </c>
      <c r="AF132">
        <v>1.4999999999999999E-2</v>
      </c>
      <c r="AG132">
        <v>13.9</v>
      </c>
      <c r="AH132">
        <v>0.13700000000000001</v>
      </c>
      <c r="AI132">
        <v>17.739999999999998</v>
      </c>
      <c r="AJ132">
        <v>1.84</v>
      </c>
      <c r="AK132">
        <v>0.73</v>
      </c>
      <c r="AL132">
        <v>7.1</v>
      </c>
      <c r="AM132">
        <v>0.7</v>
      </c>
      <c r="AN132">
        <v>36.799999999999997</v>
      </c>
      <c r="AO132">
        <v>0.04</v>
      </c>
      <c r="AP132">
        <v>45</v>
      </c>
      <c r="AQ132">
        <v>1250</v>
      </c>
      <c r="AR132">
        <v>0.22</v>
      </c>
      <c r="AS132">
        <v>4</v>
      </c>
      <c r="AT132">
        <v>53</v>
      </c>
      <c r="AU132">
        <v>7.7</v>
      </c>
      <c r="AV132">
        <v>119.7</v>
      </c>
      <c r="AW132">
        <v>5</v>
      </c>
      <c r="AX132">
        <v>380</v>
      </c>
    </row>
    <row r="133" spans="1:50" hidden="1" x14ac:dyDescent="0.3">
      <c r="A133" t="s">
        <v>574</v>
      </c>
      <c r="B133" t="s">
        <v>575</v>
      </c>
      <c r="C133" s="1" t="str">
        <f t="shared" si="17"/>
        <v>21:0039</v>
      </c>
      <c r="D133" s="1" t="str">
        <f t="shared" si="16"/>
        <v>21:0248</v>
      </c>
      <c r="E133" t="s">
        <v>576</v>
      </c>
      <c r="F133" t="s">
        <v>577</v>
      </c>
      <c r="H133">
        <v>57.422243899999998</v>
      </c>
      <c r="I133">
        <v>-115.61982639999999</v>
      </c>
      <c r="J133" s="1" t="str">
        <f t="shared" si="18"/>
        <v>Heavy Mineral Concentrate (Stream)</v>
      </c>
      <c r="K133" s="1" t="str">
        <f t="shared" si="19"/>
        <v>HMC &lt; 0.25 mm size fraction (ODM)</v>
      </c>
      <c r="L133">
        <v>195</v>
      </c>
      <c r="M133">
        <v>0.77</v>
      </c>
      <c r="N133">
        <v>7.7</v>
      </c>
      <c r="P133">
        <v>3</v>
      </c>
      <c r="Q133">
        <v>46.6</v>
      </c>
      <c r="R133">
        <v>0.13</v>
      </c>
      <c r="S133">
        <v>0.5</v>
      </c>
      <c r="T133">
        <v>0.39</v>
      </c>
      <c r="U133">
        <v>8.5</v>
      </c>
      <c r="V133">
        <v>33.299999999999997</v>
      </c>
      <c r="W133">
        <v>13.1</v>
      </c>
      <c r="X133">
        <v>5.16</v>
      </c>
      <c r="Y133">
        <v>2.6</v>
      </c>
      <c r="Z133">
        <v>65</v>
      </c>
      <c r="AA133">
        <v>0.02</v>
      </c>
      <c r="AB133">
        <v>142.30000000000001</v>
      </c>
      <c r="AC133">
        <v>0.3</v>
      </c>
      <c r="AD133">
        <v>918</v>
      </c>
      <c r="AE133">
        <v>1.78</v>
      </c>
      <c r="AF133">
        <v>1.4999999999999999E-2</v>
      </c>
      <c r="AG133">
        <v>9.6</v>
      </c>
      <c r="AH133">
        <v>0.104</v>
      </c>
      <c r="AI133">
        <v>24.86</v>
      </c>
      <c r="AJ133">
        <v>0.89</v>
      </c>
      <c r="AK133">
        <v>0.5</v>
      </c>
      <c r="AL133">
        <v>8.1</v>
      </c>
      <c r="AM133">
        <v>0.3</v>
      </c>
      <c r="AN133">
        <v>40</v>
      </c>
      <c r="AO133">
        <v>0.04</v>
      </c>
      <c r="AP133">
        <v>82.2</v>
      </c>
      <c r="AQ133">
        <v>1510</v>
      </c>
      <c r="AR133">
        <v>0.12</v>
      </c>
      <c r="AS133">
        <v>4.2</v>
      </c>
      <c r="AT133">
        <v>56</v>
      </c>
      <c r="AU133">
        <v>5.8</v>
      </c>
      <c r="AV133">
        <v>69.8</v>
      </c>
      <c r="AW133">
        <v>5</v>
      </c>
      <c r="AX133">
        <v>270</v>
      </c>
    </row>
    <row r="134" spans="1:50" hidden="1" x14ac:dyDescent="0.3">
      <c r="A134" t="s">
        <v>578</v>
      </c>
      <c r="B134" t="s">
        <v>579</v>
      </c>
      <c r="C134" s="1" t="str">
        <f t="shared" si="17"/>
        <v>21:0039</v>
      </c>
      <c r="D134" s="1" t="str">
        <f t="shared" si="16"/>
        <v>21:0248</v>
      </c>
      <c r="E134" t="s">
        <v>580</v>
      </c>
      <c r="F134" t="s">
        <v>581</v>
      </c>
      <c r="H134">
        <v>57.410546799999999</v>
      </c>
      <c r="I134">
        <v>-115.82861320000001</v>
      </c>
      <c r="J134" s="1" t="str">
        <f t="shared" si="18"/>
        <v>Heavy Mineral Concentrate (Stream)</v>
      </c>
      <c r="K134" s="1" t="str">
        <f t="shared" si="19"/>
        <v>HMC &lt; 0.25 mm size fraction (ODM)</v>
      </c>
      <c r="L134">
        <v>20</v>
      </c>
      <c r="M134">
        <v>1.06</v>
      </c>
      <c r="N134">
        <v>2.1</v>
      </c>
      <c r="P134">
        <v>2</v>
      </c>
      <c r="Q134">
        <v>775.2</v>
      </c>
      <c r="R134">
        <v>0.13</v>
      </c>
      <c r="S134">
        <v>0.71</v>
      </c>
      <c r="T134">
        <v>0.24</v>
      </c>
      <c r="U134">
        <v>6.2</v>
      </c>
      <c r="V134">
        <v>38.4</v>
      </c>
      <c r="W134">
        <v>4.05</v>
      </c>
      <c r="X134">
        <v>4.2</v>
      </c>
      <c r="Y134">
        <v>3.2</v>
      </c>
      <c r="Z134">
        <v>11</v>
      </c>
      <c r="AA134">
        <v>0.02</v>
      </c>
      <c r="AB134">
        <v>174.2</v>
      </c>
      <c r="AC134">
        <v>0.38</v>
      </c>
      <c r="AD134">
        <v>902</v>
      </c>
      <c r="AE134">
        <v>0.66</v>
      </c>
      <c r="AF134">
        <v>2.1000000000000001E-2</v>
      </c>
      <c r="AG134">
        <v>6.2</v>
      </c>
      <c r="AH134">
        <v>0.157</v>
      </c>
      <c r="AI134">
        <v>29.13</v>
      </c>
      <c r="AJ134">
        <v>0.11</v>
      </c>
      <c r="AK134">
        <v>0.24</v>
      </c>
      <c r="AL134">
        <v>10.3</v>
      </c>
      <c r="AM134">
        <v>0.3</v>
      </c>
      <c r="AN134">
        <v>32.4</v>
      </c>
      <c r="AO134">
        <v>0.02</v>
      </c>
      <c r="AP134">
        <v>93.3</v>
      </c>
      <c r="AQ134">
        <v>1350</v>
      </c>
      <c r="AR134">
        <v>0.02</v>
      </c>
      <c r="AS134">
        <v>4.5999999999999996</v>
      </c>
      <c r="AT134">
        <v>62</v>
      </c>
      <c r="AU134">
        <v>3.3</v>
      </c>
      <c r="AV134">
        <v>48.1</v>
      </c>
      <c r="AW134">
        <v>6</v>
      </c>
      <c r="AX134">
        <v>350</v>
      </c>
    </row>
    <row r="135" spans="1:50" hidden="1" x14ac:dyDescent="0.3">
      <c r="A135" t="s">
        <v>582</v>
      </c>
      <c r="B135" t="s">
        <v>583</v>
      </c>
      <c r="C135" s="1" t="str">
        <f t="shared" si="17"/>
        <v>21:0039</v>
      </c>
      <c r="D135" s="1" t="str">
        <f t="shared" si="16"/>
        <v>21:0248</v>
      </c>
      <c r="E135" t="s">
        <v>584</v>
      </c>
      <c r="F135" t="s">
        <v>585</v>
      </c>
      <c r="H135">
        <v>57.4906966</v>
      </c>
      <c r="I135">
        <v>-115.96086940000001</v>
      </c>
      <c r="J135" s="1" t="str">
        <f t="shared" si="18"/>
        <v>Heavy Mineral Concentrate (Stream)</v>
      </c>
      <c r="K135" s="1" t="str">
        <f t="shared" si="19"/>
        <v>HMC &lt; 0.25 mm size fraction (ODM)</v>
      </c>
      <c r="L135">
        <v>141</v>
      </c>
      <c r="M135">
        <v>0.66</v>
      </c>
      <c r="N135">
        <v>10</v>
      </c>
      <c r="P135">
        <v>3</v>
      </c>
      <c r="Q135">
        <v>32.799999999999997</v>
      </c>
      <c r="R135">
        <v>0.12</v>
      </c>
      <c r="S135">
        <v>0.66</v>
      </c>
      <c r="T135">
        <v>0.56999999999999995</v>
      </c>
      <c r="U135">
        <v>7.7</v>
      </c>
      <c r="V135">
        <v>28.8</v>
      </c>
      <c r="W135">
        <v>14.72</v>
      </c>
      <c r="X135">
        <v>5.0599999999999996</v>
      </c>
      <c r="Y135">
        <v>2.4</v>
      </c>
      <c r="Z135">
        <v>86</v>
      </c>
      <c r="AA135">
        <v>0.03</v>
      </c>
      <c r="AB135">
        <v>126.3</v>
      </c>
      <c r="AC135">
        <v>0.3</v>
      </c>
      <c r="AD135">
        <v>875</v>
      </c>
      <c r="AE135">
        <v>1.91</v>
      </c>
      <c r="AF135">
        <v>1.7000000000000001E-2</v>
      </c>
      <c r="AG135">
        <v>12.3</v>
      </c>
      <c r="AH135">
        <v>0.14299999999999999</v>
      </c>
      <c r="AI135">
        <v>22.48</v>
      </c>
      <c r="AJ135">
        <v>1.27</v>
      </c>
      <c r="AK135">
        <v>0.56999999999999995</v>
      </c>
      <c r="AL135">
        <v>6.9</v>
      </c>
      <c r="AM135">
        <v>0.6</v>
      </c>
      <c r="AN135">
        <v>49.5</v>
      </c>
      <c r="AO135">
        <v>0.03</v>
      </c>
      <c r="AP135">
        <v>71.400000000000006</v>
      </c>
      <c r="AQ135">
        <v>1400</v>
      </c>
      <c r="AR135">
        <v>0.21</v>
      </c>
      <c r="AS135">
        <v>3.9</v>
      </c>
      <c r="AT135">
        <v>53</v>
      </c>
      <c r="AU135">
        <v>5.2</v>
      </c>
      <c r="AV135">
        <v>104.8</v>
      </c>
      <c r="AW135">
        <v>4</v>
      </c>
      <c r="AX135">
        <v>360</v>
      </c>
    </row>
    <row r="136" spans="1:50" hidden="1" x14ac:dyDescent="0.3">
      <c r="A136" t="s">
        <v>586</v>
      </c>
      <c r="B136" t="s">
        <v>587</v>
      </c>
      <c r="C136" s="1" t="str">
        <f t="shared" si="17"/>
        <v>21:0039</v>
      </c>
      <c r="D136" s="1" t="str">
        <f t="shared" si="16"/>
        <v>21:0248</v>
      </c>
      <c r="E136" t="s">
        <v>588</v>
      </c>
      <c r="F136" t="s">
        <v>589</v>
      </c>
      <c r="H136">
        <v>57.023105700000002</v>
      </c>
      <c r="I136">
        <v>-115.5918716</v>
      </c>
      <c r="J136" s="1" t="str">
        <f t="shared" si="18"/>
        <v>Heavy Mineral Concentrate (Stream)</v>
      </c>
      <c r="K136" s="1" t="str">
        <f t="shared" si="19"/>
        <v>HMC &lt; 0.25 mm size fraction (ODM)</v>
      </c>
      <c r="L136">
        <v>20</v>
      </c>
      <c r="M136">
        <v>1.01</v>
      </c>
      <c r="N136">
        <v>1.9</v>
      </c>
      <c r="P136">
        <v>1</v>
      </c>
      <c r="Q136">
        <v>604.9</v>
      </c>
      <c r="R136">
        <v>0.13</v>
      </c>
      <c r="S136">
        <v>0.56999999999999995</v>
      </c>
      <c r="T136">
        <v>0.18</v>
      </c>
      <c r="U136">
        <v>5.7</v>
      </c>
      <c r="V136">
        <v>42.5</v>
      </c>
      <c r="W136">
        <v>3.87</v>
      </c>
      <c r="X136">
        <v>4.5</v>
      </c>
      <c r="Y136">
        <v>3.1</v>
      </c>
      <c r="Z136">
        <v>5</v>
      </c>
      <c r="AA136">
        <v>0.02</v>
      </c>
      <c r="AB136">
        <v>248.6</v>
      </c>
      <c r="AC136">
        <v>0.35</v>
      </c>
      <c r="AD136">
        <v>902</v>
      </c>
      <c r="AE136">
        <v>0.68</v>
      </c>
      <c r="AF136">
        <v>1.2999999999999999E-2</v>
      </c>
      <c r="AG136">
        <v>5.4</v>
      </c>
      <c r="AH136">
        <v>0.122</v>
      </c>
      <c r="AI136">
        <v>30.95</v>
      </c>
      <c r="AJ136">
        <v>0.04</v>
      </c>
      <c r="AK136">
        <v>0.2</v>
      </c>
      <c r="AL136">
        <v>9.3000000000000007</v>
      </c>
      <c r="AM136">
        <v>0.1</v>
      </c>
      <c r="AN136">
        <v>49.9</v>
      </c>
      <c r="AO136">
        <v>0.05</v>
      </c>
      <c r="AP136">
        <v>147.1</v>
      </c>
      <c r="AQ136">
        <v>1400</v>
      </c>
      <c r="AR136">
        <v>0.03</v>
      </c>
      <c r="AS136">
        <v>6.3</v>
      </c>
      <c r="AT136">
        <v>67</v>
      </c>
      <c r="AU136">
        <v>3.9</v>
      </c>
      <c r="AV136">
        <v>33.5</v>
      </c>
      <c r="AW136">
        <v>5</v>
      </c>
      <c r="AX136">
        <v>230</v>
      </c>
    </row>
    <row r="137" spans="1:50" hidden="1" x14ac:dyDescent="0.3">
      <c r="A137" t="s">
        <v>590</v>
      </c>
      <c r="B137" t="s">
        <v>591</v>
      </c>
      <c r="C137" s="1" t="str">
        <f t="shared" si="17"/>
        <v>21:0039</v>
      </c>
      <c r="D137" s="1" t="str">
        <f t="shared" si="16"/>
        <v>21:0248</v>
      </c>
      <c r="E137" t="s">
        <v>592</v>
      </c>
      <c r="F137" t="s">
        <v>593</v>
      </c>
      <c r="H137">
        <v>57.042717699999997</v>
      </c>
      <c r="I137">
        <v>-115.9915208</v>
      </c>
      <c r="J137" s="1" t="str">
        <f t="shared" si="18"/>
        <v>Heavy Mineral Concentrate (Stream)</v>
      </c>
      <c r="K137" s="1" t="str">
        <f t="shared" si="19"/>
        <v>HMC &lt; 0.25 mm size fraction (ODM)</v>
      </c>
      <c r="L137">
        <v>26</v>
      </c>
      <c r="M137">
        <v>1.1399999999999999</v>
      </c>
      <c r="N137">
        <v>3.1</v>
      </c>
      <c r="P137">
        <v>2</v>
      </c>
      <c r="Q137">
        <v>1174.5</v>
      </c>
      <c r="R137">
        <v>0.17</v>
      </c>
      <c r="S137">
        <v>0.72</v>
      </c>
      <c r="T137">
        <v>0.41</v>
      </c>
      <c r="U137">
        <v>8.1999999999999993</v>
      </c>
      <c r="V137">
        <v>40.6</v>
      </c>
      <c r="W137">
        <v>5.3</v>
      </c>
      <c r="X137">
        <v>4.8</v>
      </c>
      <c r="Y137">
        <v>3.3</v>
      </c>
      <c r="Z137">
        <v>18</v>
      </c>
      <c r="AA137">
        <v>0.03</v>
      </c>
      <c r="AB137">
        <v>218.9</v>
      </c>
      <c r="AC137">
        <v>0.39</v>
      </c>
      <c r="AD137">
        <v>930</v>
      </c>
      <c r="AE137">
        <v>1.1000000000000001</v>
      </c>
      <c r="AF137">
        <v>2.1000000000000001E-2</v>
      </c>
      <c r="AG137">
        <v>7.6</v>
      </c>
      <c r="AH137">
        <v>0.17499999999999999</v>
      </c>
      <c r="AI137">
        <v>32.479999999999997</v>
      </c>
      <c r="AJ137">
        <v>0.05</v>
      </c>
      <c r="AK137">
        <v>0.3</v>
      </c>
      <c r="AL137">
        <v>11.4</v>
      </c>
      <c r="AM137">
        <v>0.3</v>
      </c>
      <c r="AN137">
        <v>37.299999999999997</v>
      </c>
      <c r="AO137">
        <v>0.03</v>
      </c>
      <c r="AP137">
        <v>122.1</v>
      </c>
      <c r="AQ137">
        <v>1410</v>
      </c>
      <c r="AR137">
        <v>0.03</v>
      </c>
      <c r="AS137">
        <v>5.9</v>
      </c>
      <c r="AT137">
        <v>65</v>
      </c>
      <c r="AU137">
        <v>4.3</v>
      </c>
      <c r="AV137">
        <v>67.900000000000006</v>
      </c>
      <c r="AW137">
        <v>13</v>
      </c>
      <c r="AX137">
        <v>480</v>
      </c>
    </row>
    <row r="138" spans="1:50" hidden="1" x14ac:dyDescent="0.3">
      <c r="A138" t="s">
        <v>594</v>
      </c>
      <c r="B138" t="s">
        <v>595</v>
      </c>
      <c r="C138" s="1" t="str">
        <f t="shared" si="17"/>
        <v>21:0039</v>
      </c>
      <c r="D138" s="1" t="str">
        <f t="shared" si="16"/>
        <v>21:0248</v>
      </c>
      <c r="E138" t="s">
        <v>596</v>
      </c>
      <c r="F138" t="s">
        <v>597</v>
      </c>
      <c r="H138">
        <v>57.1363439</v>
      </c>
      <c r="I138">
        <v>-115.9193808</v>
      </c>
      <c r="J138" s="1" t="str">
        <f t="shared" si="18"/>
        <v>Heavy Mineral Concentrate (Stream)</v>
      </c>
      <c r="K138" s="1" t="str">
        <f t="shared" si="19"/>
        <v>HMC &lt; 0.25 mm size fraction (ODM)</v>
      </c>
      <c r="L138">
        <v>367</v>
      </c>
      <c r="M138">
        <v>1.1499999999999999</v>
      </c>
      <c r="N138">
        <v>5.3</v>
      </c>
      <c r="P138">
        <v>2</v>
      </c>
      <c r="Q138">
        <v>989.6</v>
      </c>
      <c r="R138">
        <v>0.14000000000000001</v>
      </c>
      <c r="S138">
        <v>0.88</v>
      </c>
      <c r="T138">
        <v>0.25</v>
      </c>
      <c r="U138">
        <v>9.3000000000000007</v>
      </c>
      <c r="V138">
        <v>39.1</v>
      </c>
      <c r="W138">
        <v>6.44</v>
      </c>
      <c r="X138">
        <v>5.23</v>
      </c>
      <c r="Y138">
        <v>3.3</v>
      </c>
      <c r="Z138">
        <v>13</v>
      </c>
      <c r="AA138">
        <v>0.04</v>
      </c>
      <c r="AB138">
        <v>147.69999999999999</v>
      </c>
      <c r="AC138">
        <v>0.45</v>
      </c>
      <c r="AD138">
        <v>1144</v>
      </c>
      <c r="AE138">
        <v>1.2</v>
      </c>
      <c r="AF138">
        <v>3.1E-2</v>
      </c>
      <c r="AG138">
        <v>9.3000000000000007</v>
      </c>
      <c r="AH138">
        <v>0.191</v>
      </c>
      <c r="AI138">
        <v>21.59</v>
      </c>
      <c r="AJ138">
        <v>7.0000000000000007E-2</v>
      </c>
      <c r="AK138">
        <v>0.27</v>
      </c>
      <c r="AL138">
        <v>11.3</v>
      </c>
      <c r="AM138">
        <v>0.2</v>
      </c>
      <c r="AN138">
        <v>38.700000000000003</v>
      </c>
      <c r="AO138">
        <v>0.03</v>
      </c>
      <c r="AP138">
        <v>77.7</v>
      </c>
      <c r="AQ138">
        <v>1290</v>
      </c>
      <c r="AR138">
        <v>0.03</v>
      </c>
      <c r="AS138">
        <v>4</v>
      </c>
      <c r="AT138">
        <v>57</v>
      </c>
      <c r="AU138">
        <v>3.6</v>
      </c>
      <c r="AV138">
        <v>51.2</v>
      </c>
      <c r="AW138">
        <v>13</v>
      </c>
      <c r="AX138">
        <v>560</v>
      </c>
    </row>
    <row r="139" spans="1:50" hidden="1" x14ac:dyDescent="0.3">
      <c r="A139" t="s">
        <v>598</v>
      </c>
      <c r="B139" t="s">
        <v>599</v>
      </c>
      <c r="C139" s="1" t="str">
        <f t="shared" si="17"/>
        <v>21:0039</v>
      </c>
      <c r="D139" s="1" t="str">
        <f t="shared" si="16"/>
        <v>21:0248</v>
      </c>
      <c r="E139" t="s">
        <v>600</v>
      </c>
      <c r="F139" t="s">
        <v>601</v>
      </c>
      <c r="H139">
        <v>57.199535500000003</v>
      </c>
      <c r="I139">
        <v>-115.9062309</v>
      </c>
      <c r="J139" s="1" t="str">
        <f t="shared" si="18"/>
        <v>Heavy Mineral Concentrate (Stream)</v>
      </c>
      <c r="K139" s="1" t="str">
        <f t="shared" si="19"/>
        <v>HMC &lt; 0.25 mm size fraction (ODM)</v>
      </c>
      <c r="L139">
        <v>139</v>
      </c>
      <c r="M139">
        <v>1.06</v>
      </c>
      <c r="N139">
        <v>9.1</v>
      </c>
      <c r="P139">
        <v>2</v>
      </c>
      <c r="Q139">
        <v>58.7</v>
      </c>
      <c r="R139">
        <v>0.15</v>
      </c>
      <c r="S139">
        <v>0.74</v>
      </c>
      <c r="T139">
        <v>0.39</v>
      </c>
      <c r="U139">
        <v>9.8000000000000007</v>
      </c>
      <c r="V139">
        <v>37.799999999999997</v>
      </c>
      <c r="W139">
        <v>12.26</v>
      </c>
      <c r="X139">
        <v>5.67</v>
      </c>
      <c r="Y139">
        <v>2.9</v>
      </c>
      <c r="Z139">
        <v>58</v>
      </c>
      <c r="AA139">
        <v>0.03</v>
      </c>
      <c r="AB139">
        <v>121.7</v>
      </c>
      <c r="AC139">
        <v>0.4</v>
      </c>
      <c r="AD139">
        <v>1138</v>
      </c>
      <c r="AE139">
        <v>2.06</v>
      </c>
      <c r="AF139">
        <v>2.1000000000000001E-2</v>
      </c>
      <c r="AG139">
        <v>13</v>
      </c>
      <c r="AH139">
        <v>0.16200000000000001</v>
      </c>
      <c r="AI139">
        <v>26.2</v>
      </c>
      <c r="AJ139">
        <v>0.84</v>
      </c>
      <c r="AK139">
        <v>0.59</v>
      </c>
      <c r="AL139">
        <v>10.5</v>
      </c>
      <c r="AM139">
        <v>0.4</v>
      </c>
      <c r="AN139">
        <v>53.2</v>
      </c>
      <c r="AO139">
        <v>0.03</v>
      </c>
      <c r="AP139">
        <v>67.5</v>
      </c>
      <c r="AQ139">
        <v>1420</v>
      </c>
      <c r="AR139">
        <v>0.11</v>
      </c>
      <c r="AS139">
        <v>4.0999999999999996</v>
      </c>
      <c r="AT139">
        <v>57</v>
      </c>
      <c r="AU139">
        <v>5.3</v>
      </c>
      <c r="AV139">
        <v>85.2</v>
      </c>
      <c r="AW139">
        <v>8</v>
      </c>
      <c r="AX139">
        <v>390</v>
      </c>
    </row>
    <row r="140" spans="1:50" hidden="1" x14ac:dyDescent="0.3">
      <c r="A140" t="s">
        <v>602</v>
      </c>
      <c r="B140" t="s">
        <v>603</v>
      </c>
      <c r="C140" s="1" t="str">
        <f t="shared" si="17"/>
        <v>21:0039</v>
      </c>
      <c r="D140" s="1" t="str">
        <f t="shared" si="16"/>
        <v>21:0248</v>
      </c>
      <c r="E140" t="s">
        <v>604</v>
      </c>
      <c r="F140" t="s">
        <v>605</v>
      </c>
      <c r="H140">
        <v>57.200310999999999</v>
      </c>
      <c r="I140">
        <v>-115.8532732</v>
      </c>
      <c r="J140" s="1" t="str">
        <f t="shared" si="18"/>
        <v>Heavy Mineral Concentrate (Stream)</v>
      </c>
      <c r="K140" s="1" t="str">
        <f t="shared" si="19"/>
        <v>HMC &lt; 0.25 mm size fraction (ODM)</v>
      </c>
      <c r="L140">
        <v>70</v>
      </c>
      <c r="M140">
        <v>0.77</v>
      </c>
      <c r="N140">
        <v>5.6</v>
      </c>
      <c r="P140">
        <v>2</v>
      </c>
      <c r="Q140">
        <v>83.7</v>
      </c>
      <c r="R140">
        <v>0.14000000000000001</v>
      </c>
      <c r="S140">
        <v>0.56999999999999995</v>
      </c>
      <c r="T140">
        <v>0.72</v>
      </c>
      <c r="U140">
        <v>7.7</v>
      </c>
      <c r="V140">
        <v>35.799999999999997</v>
      </c>
      <c r="W140">
        <v>7.92</v>
      </c>
      <c r="X140">
        <v>4.55</v>
      </c>
      <c r="Y140">
        <v>2.9</v>
      </c>
      <c r="Z140">
        <v>43</v>
      </c>
      <c r="AA140">
        <v>0.03</v>
      </c>
      <c r="AB140">
        <v>198.3</v>
      </c>
      <c r="AC140">
        <v>0.31</v>
      </c>
      <c r="AD140">
        <v>787</v>
      </c>
      <c r="AE140">
        <v>1.63</v>
      </c>
      <c r="AF140">
        <v>1.6E-2</v>
      </c>
      <c r="AG140">
        <v>8.1</v>
      </c>
      <c r="AH140">
        <v>0.14799999999999999</v>
      </c>
      <c r="AI140">
        <v>30.43</v>
      </c>
      <c r="AJ140">
        <v>0.64</v>
      </c>
      <c r="AK140">
        <v>0.34</v>
      </c>
      <c r="AL140">
        <v>8.5</v>
      </c>
      <c r="AM140">
        <v>0.2</v>
      </c>
      <c r="AN140">
        <v>36.1</v>
      </c>
      <c r="AO140">
        <v>0.03</v>
      </c>
      <c r="AP140">
        <v>139.5</v>
      </c>
      <c r="AQ140">
        <v>1330</v>
      </c>
      <c r="AR140">
        <v>0.1</v>
      </c>
      <c r="AS140">
        <v>6.1</v>
      </c>
      <c r="AT140">
        <v>59</v>
      </c>
      <c r="AU140">
        <v>18.7</v>
      </c>
      <c r="AV140">
        <v>120.9</v>
      </c>
      <c r="AW140">
        <v>9</v>
      </c>
      <c r="AX140">
        <v>350</v>
      </c>
    </row>
    <row r="141" spans="1:50" hidden="1" x14ac:dyDescent="0.3">
      <c r="A141" t="s">
        <v>606</v>
      </c>
      <c r="B141" t="s">
        <v>607</v>
      </c>
      <c r="C141" s="1" t="str">
        <f t="shared" si="17"/>
        <v>21:0039</v>
      </c>
      <c r="D141" s="1" t="str">
        <f t="shared" si="16"/>
        <v>21:0248</v>
      </c>
      <c r="E141" t="s">
        <v>608</v>
      </c>
      <c r="F141" t="s">
        <v>609</v>
      </c>
      <c r="H141">
        <v>57.202844599999999</v>
      </c>
      <c r="I141">
        <v>-115.8415739</v>
      </c>
      <c r="J141" s="1" t="str">
        <f t="shared" si="18"/>
        <v>Heavy Mineral Concentrate (Stream)</v>
      </c>
      <c r="K141" s="1" t="str">
        <f t="shared" si="19"/>
        <v>HMC &lt; 0.25 mm size fraction (ODM)</v>
      </c>
      <c r="L141">
        <v>29</v>
      </c>
      <c r="M141">
        <v>1.02</v>
      </c>
      <c r="N141">
        <v>3.3</v>
      </c>
      <c r="P141">
        <v>2</v>
      </c>
      <c r="Q141">
        <v>807</v>
      </c>
      <c r="R141">
        <v>0.14000000000000001</v>
      </c>
      <c r="S141">
        <v>0.76</v>
      </c>
      <c r="T141">
        <v>0.26</v>
      </c>
      <c r="U141">
        <v>6.9</v>
      </c>
      <c r="V141">
        <v>39.799999999999997</v>
      </c>
      <c r="W141">
        <v>6.54</v>
      </c>
      <c r="X141">
        <v>4.53</v>
      </c>
      <c r="Y141">
        <v>3</v>
      </c>
      <c r="Z141">
        <v>11</v>
      </c>
      <c r="AA141">
        <v>0.03</v>
      </c>
      <c r="AB141">
        <v>212.8</v>
      </c>
      <c r="AC141">
        <v>0.39</v>
      </c>
      <c r="AD141">
        <v>924</v>
      </c>
      <c r="AE141">
        <v>1.05</v>
      </c>
      <c r="AF141">
        <v>2.1000000000000001E-2</v>
      </c>
      <c r="AG141">
        <v>7.8</v>
      </c>
      <c r="AH141">
        <v>0.186</v>
      </c>
      <c r="AI141">
        <v>28.02</v>
      </c>
      <c r="AJ141">
        <v>0.13</v>
      </c>
      <c r="AK141">
        <v>0.24</v>
      </c>
      <c r="AL141">
        <v>10.199999999999999</v>
      </c>
      <c r="AM141">
        <v>0.1</v>
      </c>
      <c r="AN141">
        <v>38.200000000000003</v>
      </c>
      <c r="AO141">
        <v>0.05</v>
      </c>
      <c r="AP141">
        <v>123.8</v>
      </c>
      <c r="AQ141">
        <v>1380</v>
      </c>
      <c r="AR141">
        <v>0.03</v>
      </c>
      <c r="AS141">
        <v>5.7</v>
      </c>
      <c r="AT141">
        <v>60</v>
      </c>
      <c r="AU141">
        <v>5.5</v>
      </c>
      <c r="AV141">
        <v>62.5</v>
      </c>
      <c r="AW141">
        <v>17</v>
      </c>
      <c r="AX141">
        <v>440</v>
      </c>
    </row>
    <row r="142" spans="1:50" hidden="1" x14ac:dyDescent="0.3">
      <c r="A142" t="s">
        <v>610</v>
      </c>
      <c r="B142" t="s">
        <v>611</v>
      </c>
      <c r="C142" s="1" t="str">
        <f t="shared" si="17"/>
        <v>21:0039</v>
      </c>
      <c r="D142" s="1" t="str">
        <f t="shared" si="16"/>
        <v>21:0248</v>
      </c>
      <c r="E142" t="s">
        <v>612</v>
      </c>
      <c r="F142" t="s">
        <v>613</v>
      </c>
      <c r="H142">
        <v>57.1567978</v>
      </c>
      <c r="I142">
        <v>-115.74725239999999</v>
      </c>
      <c r="J142" s="1" t="str">
        <f t="shared" si="18"/>
        <v>Heavy Mineral Concentrate (Stream)</v>
      </c>
      <c r="K142" s="1" t="str">
        <f t="shared" si="19"/>
        <v>HMC &lt; 0.25 mm size fraction (ODM)</v>
      </c>
      <c r="L142">
        <v>74</v>
      </c>
      <c r="M142">
        <v>1.1000000000000001</v>
      </c>
      <c r="N142">
        <v>8.5</v>
      </c>
      <c r="P142">
        <v>0.5</v>
      </c>
      <c r="Q142">
        <v>11.7</v>
      </c>
      <c r="R142">
        <v>0.1</v>
      </c>
      <c r="S142">
        <v>0.64</v>
      </c>
      <c r="T142">
        <v>0.27</v>
      </c>
      <c r="U142">
        <v>8.1</v>
      </c>
      <c r="V142">
        <v>33</v>
      </c>
      <c r="W142">
        <v>10.1</v>
      </c>
      <c r="X142">
        <v>6</v>
      </c>
      <c r="Y142">
        <v>2.5</v>
      </c>
      <c r="Z142">
        <v>66</v>
      </c>
      <c r="AA142">
        <v>0.02</v>
      </c>
      <c r="AB142">
        <v>73.099999999999994</v>
      </c>
      <c r="AC142">
        <v>0.41</v>
      </c>
      <c r="AD142">
        <v>1010</v>
      </c>
      <c r="AE142">
        <v>3.46</v>
      </c>
      <c r="AF142">
        <v>1.9E-2</v>
      </c>
      <c r="AG142">
        <v>8.3000000000000007</v>
      </c>
      <c r="AH142">
        <v>0.109</v>
      </c>
      <c r="AI142">
        <v>17.420000000000002</v>
      </c>
      <c r="AJ142">
        <v>3.24</v>
      </c>
      <c r="AK142">
        <v>0.51</v>
      </c>
      <c r="AL142">
        <v>11.4</v>
      </c>
      <c r="AM142">
        <v>0.5</v>
      </c>
      <c r="AN142">
        <v>18.399999999999999</v>
      </c>
      <c r="AO142">
        <v>0.01</v>
      </c>
      <c r="AP142">
        <v>46.2</v>
      </c>
      <c r="AQ142">
        <v>1570</v>
      </c>
      <c r="AR142">
        <v>0.2</v>
      </c>
      <c r="AS142">
        <v>2.4</v>
      </c>
      <c r="AT142">
        <v>36</v>
      </c>
      <c r="AU142">
        <v>4.2</v>
      </c>
      <c r="AV142">
        <v>60.5</v>
      </c>
      <c r="AW142">
        <v>4</v>
      </c>
      <c r="AX142">
        <v>320</v>
      </c>
    </row>
    <row r="143" spans="1:50" hidden="1" x14ac:dyDescent="0.3">
      <c r="A143" t="s">
        <v>614</v>
      </c>
      <c r="B143" t="s">
        <v>615</v>
      </c>
      <c r="C143" s="1" t="str">
        <f t="shared" si="17"/>
        <v>21:0039</v>
      </c>
      <c r="D143" s="1" t="str">
        <f t="shared" si="16"/>
        <v>21:0248</v>
      </c>
      <c r="E143" t="s">
        <v>616</v>
      </c>
      <c r="F143" t="s">
        <v>617</v>
      </c>
      <c r="H143">
        <v>57.049337700000002</v>
      </c>
      <c r="I143">
        <v>-115.6580575</v>
      </c>
      <c r="J143" s="1" t="str">
        <f t="shared" si="18"/>
        <v>Heavy Mineral Concentrate (Stream)</v>
      </c>
      <c r="K143" s="1" t="str">
        <f t="shared" si="19"/>
        <v>HMC &lt; 0.25 mm size fraction (ODM)</v>
      </c>
      <c r="L143">
        <v>16</v>
      </c>
      <c r="M143">
        <v>1.03</v>
      </c>
      <c r="N143">
        <v>1.2</v>
      </c>
      <c r="P143">
        <v>1</v>
      </c>
      <c r="Q143">
        <v>1922.5</v>
      </c>
      <c r="R143">
        <v>0.12</v>
      </c>
      <c r="S143">
        <v>0.47</v>
      </c>
      <c r="T143">
        <v>0.15</v>
      </c>
      <c r="U143">
        <v>6.1</v>
      </c>
      <c r="V143">
        <v>42.2</v>
      </c>
      <c r="W143">
        <v>3.65</v>
      </c>
      <c r="X143">
        <v>4.33</v>
      </c>
      <c r="Y143">
        <v>2.8</v>
      </c>
      <c r="Z143">
        <v>9</v>
      </c>
      <c r="AA143">
        <v>0.02</v>
      </c>
      <c r="AB143">
        <v>222.6</v>
      </c>
      <c r="AC143">
        <v>0.34</v>
      </c>
      <c r="AD143">
        <v>903</v>
      </c>
      <c r="AE143">
        <v>0.67</v>
      </c>
      <c r="AF143">
        <v>1.7000000000000001E-2</v>
      </c>
      <c r="AG143">
        <v>4.9000000000000004</v>
      </c>
      <c r="AH143">
        <v>9.2999999999999999E-2</v>
      </c>
      <c r="AI143">
        <v>29.94</v>
      </c>
      <c r="AJ143">
        <v>0.03</v>
      </c>
      <c r="AK143">
        <v>0.17</v>
      </c>
      <c r="AL143">
        <v>10.1</v>
      </c>
      <c r="AM143">
        <v>0.05</v>
      </c>
      <c r="AN143">
        <v>33.799999999999997</v>
      </c>
      <c r="AO143">
        <v>0.03</v>
      </c>
      <c r="AP143">
        <v>134.69999999999999</v>
      </c>
      <c r="AQ143">
        <v>1500</v>
      </c>
      <c r="AR143">
        <v>0.02</v>
      </c>
      <c r="AS143">
        <v>6</v>
      </c>
      <c r="AT143">
        <v>62</v>
      </c>
      <c r="AU143">
        <v>5.6</v>
      </c>
      <c r="AV143">
        <v>33.9</v>
      </c>
      <c r="AW143">
        <v>8</v>
      </c>
      <c r="AX143">
        <v>220</v>
      </c>
    </row>
    <row r="144" spans="1:50" hidden="1" x14ac:dyDescent="0.3">
      <c r="A144" t="s">
        <v>618</v>
      </c>
      <c r="B144" t="s">
        <v>619</v>
      </c>
      <c r="C144" s="1" t="str">
        <f t="shared" si="17"/>
        <v>21:0039</v>
      </c>
      <c r="D144" s="1" t="str">
        <f t="shared" si="16"/>
        <v>21:0248</v>
      </c>
      <c r="E144" t="s">
        <v>620</v>
      </c>
      <c r="F144" t="s">
        <v>621</v>
      </c>
      <c r="H144">
        <v>57.032150700000003</v>
      </c>
      <c r="I144">
        <v>-115.6937099</v>
      </c>
      <c r="J144" s="1" t="str">
        <f t="shared" si="18"/>
        <v>Heavy Mineral Concentrate (Stream)</v>
      </c>
      <c r="K144" s="1" t="str">
        <f t="shared" si="19"/>
        <v>HMC &lt; 0.25 mm size fraction (ODM)</v>
      </c>
      <c r="L144">
        <v>39</v>
      </c>
      <c r="M144">
        <v>0.94</v>
      </c>
      <c r="N144">
        <v>3.2</v>
      </c>
      <c r="P144">
        <v>1</v>
      </c>
      <c r="Q144">
        <v>450.3</v>
      </c>
      <c r="R144">
        <v>0.14000000000000001</v>
      </c>
      <c r="S144">
        <v>0.56000000000000005</v>
      </c>
      <c r="T144">
        <v>0.81</v>
      </c>
      <c r="U144">
        <v>7.3</v>
      </c>
      <c r="V144">
        <v>39.1</v>
      </c>
      <c r="W144">
        <v>9.51</v>
      </c>
      <c r="X144">
        <v>4.5999999999999996</v>
      </c>
      <c r="Y144">
        <v>2.9</v>
      </c>
      <c r="Z144">
        <v>15</v>
      </c>
      <c r="AA144">
        <v>0.02</v>
      </c>
      <c r="AB144">
        <v>155.5</v>
      </c>
      <c r="AC144">
        <v>0.36</v>
      </c>
      <c r="AD144">
        <v>946</v>
      </c>
      <c r="AE144">
        <v>0.81</v>
      </c>
      <c r="AF144">
        <v>1.4999999999999999E-2</v>
      </c>
      <c r="AG144">
        <v>7.3</v>
      </c>
      <c r="AH144">
        <v>9.5000000000000001E-2</v>
      </c>
      <c r="AI144">
        <v>22.73</v>
      </c>
      <c r="AJ144">
        <v>0.12</v>
      </c>
      <c r="AK144">
        <v>0.26</v>
      </c>
      <c r="AL144">
        <v>9.3000000000000007</v>
      </c>
      <c r="AM144">
        <v>0.05</v>
      </c>
      <c r="AN144">
        <v>36.1</v>
      </c>
      <c r="AO144">
        <v>0.01</v>
      </c>
      <c r="AP144">
        <v>80.3</v>
      </c>
      <c r="AQ144">
        <v>1460</v>
      </c>
      <c r="AR144">
        <v>0.03</v>
      </c>
      <c r="AS144">
        <v>4.2</v>
      </c>
      <c r="AT144">
        <v>59</v>
      </c>
      <c r="AU144">
        <v>3.4</v>
      </c>
      <c r="AV144">
        <v>132.4</v>
      </c>
      <c r="AW144">
        <v>10</v>
      </c>
      <c r="AX144">
        <v>290</v>
      </c>
    </row>
    <row r="145" spans="1:50" hidden="1" x14ac:dyDescent="0.3">
      <c r="A145" t="s">
        <v>622</v>
      </c>
      <c r="B145" t="s">
        <v>623</v>
      </c>
      <c r="C145" s="1" t="str">
        <f t="shared" si="17"/>
        <v>21:0039</v>
      </c>
      <c r="D145" s="1" t="str">
        <f t="shared" si="16"/>
        <v>21:0248</v>
      </c>
      <c r="E145" t="s">
        <v>624</v>
      </c>
      <c r="F145" t="s">
        <v>625</v>
      </c>
      <c r="H145">
        <v>57.260634699999997</v>
      </c>
      <c r="I145">
        <v>-115.82130720000001</v>
      </c>
      <c r="J145" s="1" t="str">
        <f t="shared" si="18"/>
        <v>Heavy Mineral Concentrate (Stream)</v>
      </c>
      <c r="K145" s="1" t="str">
        <f t="shared" si="19"/>
        <v>HMC &lt; 0.25 mm size fraction (ODM)</v>
      </c>
      <c r="L145">
        <v>1302</v>
      </c>
      <c r="M145">
        <v>1.1100000000000001</v>
      </c>
      <c r="N145">
        <v>3.9</v>
      </c>
      <c r="P145">
        <v>1</v>
      </c>
      <c r="Q145">
        <v>824.1</v>
      </c>
      <c r="R145">
        <v>0.13</v>
      </c>
      <c r="S145">
        <v>0.59</v>
      </c>
      <c r="T145">
        <v>0.45</v>
      </c>
      <c r="U145">
        <v>7.1</v>
      </c>
      <c r="V145">
        <v>45.1</v>
      </c>
      <c r="W145">
        <v>7.95</v>
      </c>
      <c r="X145">
        <v>5.08</v>
      </c>
      <c r="Y145">
        <v>3.3</v>
      </c>
      <c r="Z145">
        <v>12</v>
      </c>
      <c r="AA145">
        <v>0.02</v>
      </c>
      <c r="AB145">
        <v>187</v>
      </c>
      <c r="AC145">
        <v>0.39</v>
      </c>
      <c r="AD145">
        <v>1043</v>
      </c>
      <c r="AE145">
        <v>1.08</v>
      </c>
      <c r="AF145">
        <v>2.1000000000000001E-2</v>
      </c>
      <c r="AG145">
        <v>7.1</v>
      </c>
      <c r="AH145">
        <v>0.114</v>
      </c>
      <c r="AI145">
        <v>28.48</v>
      </c>
      <c r="AJ145">
        <v>0.09</v>
      </c>
      <c r="AK145">
        <v>0.48</v>
      </c>
      <c r="AL145">
        <v>11.6</v>
      </c>
      <c r="AM145">
        <v>0.1</v>
      </c>
      <c r="AN145">
        <v>40</v>
      </c>
      <c r="AO145">
        <v>0.04</v>
      </c>
      <c r="AP145">
        <v>120</v>
      </c>
      <c r="AQ145">
        <v>1540</v>
      </c>
      <c r="AR145">
        <v>0.03</v>
      </c>
      <c r="AS145">
        <v>5.8</v>
      </c>
      <c r="AT145">
        <v>68</v>
      </c>
      <c r="AU145">
        <v>4.4000000000000004</v>
      </c>
      <c r="AV145">
        <v>85</v>
      </c>
      <c r="AW145">
        <v>7</v>
      </c>
      <c r="AX145">
        <v>330</v>
      </c>
    </row>
    <row r="146" spans="1:50" hidden="1" x14ac:dyDescent="0.3">
      <c r="A146" t="s">
        <v>626</v>
      </c>
      <c r="B146" t="s">
        <v>627</v>
      </c>
      <c r="C146" s="1" t="str">
        <f t="shared" si="17"/>
        <v>21:0039</v>
      </c>
      <c r="D146" s="1" t="str">
        <f t="shared" si="16"/>
        <v>21:0248</v>
      </c>
      <c r="E146" t="s">
        <v>628</v>
      </c>
      <c r="F146" t="s">
        <v>629</v>
      </c>
      <c r="H146">
        <v>57.251400799999999</v>
      </c>
      <c r="I146">
        <v>-115.9805412</v>
      </c>
      <c r="J146" s="1" t="str">
        <f t="shared" si="18"/>
        <v>Heavy Mineral Concentrate (Stream)</v>
      </c>
      <c r="K146" s="1" t="str">
        <f t="shared" si="19"/>
        <v>HMC &lt; 0.25 mm size fraction (ODM)</v>
      </c>
      <c r="L146">
        <v>52</v>
      </c>
      <c r="M146">
        <v>0.67</v>
      </c>
      <c r="N146">
        <v>4.5999999999999996</v>
      </c>
      <c r="P146">
        <v>1</v>
      </c>
      <c r="Q146">
        <v>76.8</v>
      </c>
      <c r="R146">
        <v>0.1</v>
      </c>
      <c r="S146">
        <v>0.56000000000000005</v>
      </c>
      <c r="T146">
        <v>0.3</v>
      </c>
      <c r="U146">
        <v>5.8</v>
      </c>
      <c r="V146">
        <v>32.700000000000003</v>
      </c>
      <c r="W146">
        <v>7.31</v>
      </c>
      <c r="X146">
        <v>4.3600000000000003</v>
      </c>
      <c r="Y146">
        <v>2.4</v>
      </c>
      <c r="Z146">
        <v>32</v>
      </c>
      <c r="AA146">
        <v>0.02</v>
      </c>
      <c r="AB146">
        <v>152.69999999999999</v>
      </c>
      <c r="AC146">
        <v>0.31</v>
      </c>
      <c r="AD146">
        <v>882</v>
      </c>
      <c r="AE146">
        <v>1.23</v>
      </c>
      <c r="AF146">
        <v>1.2999999999999999E-2</v>
      </c>
      <c r="AG146">
        <v>7.2</v>
      </c>
      <c r="AH146">
        <v>0.126</v>
      </c>
      <c r="AI146">
        <v>23.52</v>
      </c>
      <c r="AJ146">
        <v>0.54</v>
      </c>
      <c r="AK146">
        <v>0.33</v>
      </c>
      <c r="AL146">
        <v>7.8</v>
      </c>
      <c r="AM146">
        <v>0.2</v>
      </c>
      <c r="AN146">
        <v>44.8</v>
      </c>
      <c r="AO146">
        <v>0.03</v>
      </c>
      <c r="AP146">
        <v>89.2</v>
      </c>
      <c r="AQ146">
        <v>1400</v>
      </c>
      <c r="AR146">
        <v>0.08</v>
      </c>
      <c r="AS146">
        <v>4.3</v>
      </c>
      <c r="AT146">
        <v>51</v>
      </c>
      <c r="AU146">
        <v>5.3</v>
      </c>
      <c r="AV146">
        <v>57.8</v>
      </c>
      <c r="AW146">
        <v>4</v>
      </c>
      <c r="AX146">
        <v>350</v>
      </c>
    </row>
    <row r="147" spans="1:50" hidden="1" x14ac:dyDescent="0.3">
      <c r="A147" t="s">
        <v>630</v>
      </c>
      <c r="B147" t="s">
        <v>631</v>
      </c>
      <c r="C147" s="1" t="str">
        <f t="shared" si="17"/>
        <v>21:0039</v>
      </c>
      <c r="D147" s="1" t="str">
        <f t="shared" si="16"/>
        <v>21:0248</v>
      </c>
      <c r="E147" t="s">
        <v>632</v>
      </c>
      <c r="F147" t="s">
        <v>633</v>
      </c>
      <c r="H147">
        <v>57.212032600000001</v>
      </c>
      <c r="I147">
        <v>-115.2578731</v>
      </c>
      <c r="J147" s="1" t="str">
        <f t="shared" si="18"/>
        <v>Heavy Mineral Concentrate (Stream)</v>
      </c>
      <c r="K147" s="1" t="str">
        <f t="shared" si="19"/>
        <v>HMC &lt; 0.25 mm size fraction (ODM)</v>
      </c>
      <c r="L147">
        <v>12</v>
      </c>
      <c r="M147">
        <v>1.1100000000000001</v>
      </c>
      <c r="N147">
        <v>0.8</v>
      </c>
      <c r="P147">
        <v>1</v>
      </c>
      <c r="Q147">
        <v>1035.3</v>
      </c>
      <c r="R147">
        <v>0.1</v>
      </c>
      <c r="S147">
        <v>0.62</v>
      </c>
      <c r="T147">
        <v>0.2</v>
      </c>
      <c r="U147">
        <v>5.3</v>
      </c>
      <c r="V147">
        <v>36.1</v>
      </c>
      <c r="W147">
        <v>2.75</v>
      </c>
      <c r="X147">
        <v>3.14</v>
      </c>
      <c r="Y147">
        <v>2.5</v>
      </c>
      <c r="Z147">
        <v>11</v>
      </c>
      <c r="AA147">
        <v>0.02</v>
      </c>
      <c r="AB147">
        <v>176.9</v>
      </c>
      <c r="AC147">
        <v>0.37</v>
      </c>
      <c r="AD147">
        <v>876</v>
      </c>
      <c r="AE147">
        <v>0.4</v>
      </c>
      <c r="AF147">
        <v>1.9E-2</v>
      </c>
      <c r="AG147">
        <v>3.4</v>
      </c>
      <c r="AH147">
        <v>0.12</v>
      </c>
      <c r="AI147">
        <v>28.9</v>
      </c>
      <c r="AJ147">
        <v>0.06</v>
      </c>
      <c r="AK147">
        <v>0.09</v>
      </c>
      <c r="AL147">
        <v>11.4</v>
      </c>
      <c r="AM147">
        <v>0.4</v>
      </c>
      <c r="AN147">
        <v>32.799999999999997</v>
      </c>
      <c r="AO147">
        <v>0.03</v>
      </c>
      <c r="AP147">
        <v>97.3</v>
      </c>
      <c r="AQ147">
        <v>1600</v>
      </c>
      <c r="AR147">
        <v>0.01</v>
      </c>
      <c r="AS147">
        <v>5.2</v>
      </c>
      <c r="AT147">
        <v>40</v>
      </c>
      <c r="AU147">
        <v>1.5</v>
      </c>
      <c r="AV147">
        <v>34.9</v>
      </c>
      <c r="AW147">
        <v>6</v>
      </c>
      <c r="AX147">
        <v>320</v>
      </c>
    </row>
    <row r="148" spans="1:50" hidden="1" x14ac:dyDescent="0.3">
      <c r="A148" t="s">
        <v>634</v>
      </c>
      <c r="B148" t="s">
        <v>635</v>
      </c>
      <c r="C148" s="1" t="str">
        <f t="shared" si="17"/>
        <v>21:0039</v>
      </c>
      <c r="D148" s="1" t="str">
        <f t="shared" si="16"/>
        <v>21:0248</v>
      </c>
      <c r="E148" t="s">
        <v>636</v>
      </c>
      <c r="F148" t="s">
        <v>637</v>
      </c>
      <c r="H148">
        <v>57.186587699999997</v>
      </c>
      <c r="I148">
        <v>-115.3757657</v>
      </c>
      <c r="J148" s="1" t="str">
        <f t="shared" si="18"/>
        <v>Heavy Mineral Concentrate (Stream)</v>
      </c>
      <c r="K148" s="1" t="str">
        <f t="shared" si="19"/>
        <v>HMC &lt; 0.25 mm size fraction (ODM)</v>
      </c>
      <c r="L148">
        <v>11</v>
      </c>
      <c r="M148">
        <v>1.1499999999999999</v>
      </c>
      <c r="N148">
        <v>1.1000000000000001</v>
      </c>
      <c r="P148">
        <v>1</v>
      </c>
      <c r="Q148">
        <v>1203.2</v>
      </c>
      <c r="R148">
        <v>0.13</v>
      </c>
      <c r="S148">
        <v>0.77</v>
      </c>
      <c r="T148">
        <v>0.17</v>
      </c>
      <c r="U148">
        <v>5.4</v>
      </c>
      <c r="V148">
        <v>38.1</v>
      </c>
      <c r="W148">
        <v>3.82</v>
      </c>
      <c r="X148">
        <v>3.4</v>
      </c>
      <c r="Y148">
        <v>2.8</v>
      </c>
      <c r="Z148">
        <v>8</v>
      </c>
      <c r="AA148">
        <v>0.03</v>
      </c>
      <c r="AB148">
        <v>151.80000000000001</v>
      </c>
      <c r="AC148">
        <v>0.4</v>
      </c>
      <c r="AD148">
        <v>898</v>
      </c>
      <c r="AE148">
        <v>0.52</v>
      </c>
      <c r="AF148">
        <v>2.1999999999999999E-2</v>
      </c>
      <c r="AG148">
        <v>4.2</v>
      </c>
      <c r="AH148">
        <v>0.16</v>
      </c>
      <c r="AI148">
        <v>26.51</v>
      </c>
      <c r="AJ148">
        <v>7.0000000000000007E-2</v>
      </c>
      <c r="AK148">
        <v>0.2</v>
      </c>
      <c r="AL148">
        <v>11.3</v>
      </c>
      <c r="AM148">
        <v>0.1</v>
      </c>
      <c r="AN148">
        <v>41.6</v>
      </c>
      <c r="AO148">
        <v>0.02</v>
      </c>
      <c r="AP148">
        <v>74.900000000000006</v>
      </c>
      <c r="AQ148">
        <v>1450</v>
      </c>
      <c r="AR148">
        <v>0.02</v>
      </c>
      <c r="AS148">
        <v>4.2</v>
      </c>
      <c r="AT148">
        <v>47</v>
      </c>
      <c r="AU148">
        <v>0.8</v>
      </c>
      <c r="AV148">
        <v>33.299999999999997</v>
      </c>
      <c r="AW148">
        <v>6</v>
      </c>
      <c r="AX148">
        <v>430</v>
      </c>
    </row>
    <row r="149" spans="1:50" hidden="1" x14ac:dyDescent="0.3">
      <c r="A149" t="s">
        <v>638</v>
      </c>
      <c r="B149" t="s">
        <v>639</v>
      </c>
      <c r="C149" s="1" t="str">
        <f t="shared" si="17"/>
        <v>21:0039</v>
      </c>
      <c r="D149" s="1" t="str">
        <f t="shared" si="16"/>
        <v>21:0248</v>
      </c>
      <c r="E149" t="s">
        <v>640</v>
      </c>
      <c r="F149" t="s">
        <v>641</v>
      </c>
      <c r="H149">
        <v>57.219648599999999</v>
      </c>
      <c r="I149">
        <v>-115.3088575</v>
      </c>
      <c r="J149" s="1" t="str">
        <f t="shared" si="18"/>
        <v>Heavy Mineral Concentrate (Stream)</v>
      </c>
      <c r="K149" s="1" t="str">
        <f t="shared" si="19"/>
        <v>HMC &lt; 0.25 mm size fraction (ODM)</v>
      </c>
      <c r="L149">
        <v>17</v>
      </c>
      <c r="M149">
        <v>1.17</v>
      </c>
      <c r="N149">
        <v>3.5</v>
      </c>
      <c r="P149">
        <v>1</v>
      </c>
      <c r="Q149">
        <v>227.5</v>
      </c>
      <c r="R149">
        <v>0.1</v>
      </c>
      <c r="S149">
        <v>0.67</v>
      </c>
      <c r="T149">
        <v>0.19</v>
      </c>
      <c r="U149">
        <v>6.3</v>
      </c>
      <c r="V149">
        <v>40.700000000000003</v>
      </c>
      <c r="W149">
        <v>4.62</v>
      </c>
      <c r="X149">
        <v>4.3099999999999996</v>
      </c>
      <c r="Y149">
        <v>2.7</v>
      </c>
      <c r="Z149">
        <v>14</v>
      </c>
      <c r="AA149">
        <v>0.02</v>
      </c>
      <c r="AB149">
        <v>163.4</v>
      </c>
      <c r="AC149">
        <v>0.42</v>
      </c>
      <c r="AD149">
        <v>1081</v>
      </c>
      <c r="AE149">
        <v>0.68</v>
      </c>
      <c r="AF149">
        <v>2.1000000000000001E-2</v>
      </c>
      <c r="AG149">
        <v>5.4</v>
      </c>
      <c r="AH149">
        <v>0.126</v>
      </c>
      <c r="AI149">
        <v>25.54</v>
      </c>
      <c r="AJ149">
        <v>0.26</v>
      </c>
      <c r="AK149">
        <v>0.25</v>
      </c>
      <c r="AL149">
        <v>11.2</v>
      </c>
      <c r="AM149">
        <v>0.1</v>
      </c>
      <c r="AN149">
        <v>40.200000000000003</v>
      </c>
      <c r="AO149">
        <v>0.01</v>
      </c>
      <c r="AP149">
        <v>97.4</v>
      </c>
      <c r="AQ149">
        <v>1560</v>
      </c>
      <c r="AR149">
        <v>0.04</v>
      </c>
      <c r="AS149">
        <v>4.9000000000000004</v>
      </c>
      <c r="AT149">
        <v>53</v>
      </c>
      <c r="AU149">
        <v>3.7</v>
      </c>
      <c r="AV149">
        <v>43.3</v>
      </c>
      <c r="AW149">
        <v>8</v>
      </c>
      <c r="AX149">
        <v>340</v>
      </c>
    </row>
    <row r="150" spans="1:50" hidden="1" x14ac:dyDescent="0.3">
      <c r="A150" t="s">
        <v>642</v>
      </c>
      <c r="B150" t="s">
        <v>643</v>
      </c>
      <c r="C150" s="1" t="str">
        <f t="shared" si="17"/>
        <v>21:0039</v>
      </c>
      <c r="D150" s="1" t="str">
        <f t="shared" si="16"/>
        <v>21:0248</v>
      </c>
      <c r="E150" t="s">
        <v>644</v>
      </c>
      <c r="F150" t="s">
        <v>645</v>
      </c>
      <c r="H150">
        <v>57.252419699999997</v>
      </c>
      <c r="I150">
        <v>-115.3879056</v>
      </c>
      <c r="J150" s="1" t="str">
        <f t="shared" si="18"/>
        <v>Heavy Mineral Concentrate (Stream)</v>
      </c>
      <c r="K150" s="1" t="str">
        <f t="shared" si="19"/>
        <v>HMC &lt; 0.25 mm size fraction (ODM)</v>
      </c>
      <c r="L150">
        <v>32</v>
      </c>
      <c r="M150">
        <v>1.1000000000000001</v>
      </c>
      <c r="N150">
        <v>2.9</v>
      </c>
      <c r="P150">
        <v>1</v>
      </c>
      <c r="Q150">
        <v>118.6</v>
      </c>
      <c r="R150">
        <v>0.13</v>
      </c>
      <c r="S150">
        <v>0.78</v>
      </c>
      <c r="T150">
        <v>0.19</v>
      </c>
      <c r="U150">
        <v>7.9</v>
      </c>
      <c r="V150">
        <v>40.4</v>
      </c>
      <c r="W150">
        <v>6.14</v>
      </c>
      <c r="X150">
        <v>4.8899999999999997</v>
      </c>
      <c r="Y150">
        <v>2.9</v>
      </c>
      <c r="Z150">
        <v>19</v>
      </c>
      <c r="AA150">
        <v>0.03</v>
      </c>
      <c r="AB150">
        <v>172.8</v>
      </c>
      <c r="AC150">
        <v>0.42</v>
      </c>
      <c r="AD150">
        <v>1134</v>
      </c>
      <c r="AE150">
        <v>0.83</v>
      </c>
      <c r="AF150">
        <v>2.3E-2</v>
      </c>
      <c r="AG150">
        <v>8.1999999999999993</v>
      </c>
      <c r="AH150">
        <v>0.17899999999999999</v>
      </c>
      <c r="AI150">
        <v>27.55</v>
      </c>
      <c r="AJ150">
        <v>0.5</v>
      </c>
      <c r="AK150">
        <v>0.27</v>
      </c>
      <c r="AL150">
        <v>10.199999999999999</v>
      </c>
      <c r="AM150">
        <v>0.2</v>
      </c>
      <c r="AN150">
        <v>41</v>
      </c>
      <c r="AO150">
        <v>0.02</v>
      </c>
      <c r="AP150">
        <v>100.2</v>
      </c>
      <c r="AQ150">
        <v>1540</v>
      </c>
      <c r="AR150">
        <v>0.08</v>
      </c>
      <c r="AS150">
        <v>4.9000000000000004</v>
      </c>
      <c r="AT150">
        <v>56</v>
      </c>
      <c r="AU150">
        <v>4</v>
      </c>
      <c r="AV150">
        <v>37.799999999999997</v>
      </c>
      <c r="AW150">
        <v>9</v>
      </c>
      <c r="AX150">
        <v>460</v>
      </c>
    </row>
    <row r="151" spans="1:50" hidden="1" x14ac:dyDescent="0.3">
      <c r="A151" t="s">
        <v>646</v>
      </c>
      <c r="B151" t="s">
        <v>647</v>
      </c>
      <c r="C151" s="1" t="str">
        <f t="shared" si="17"/>
        <v>21:0039</v>
      </c>
      <c r="D151" s="1" t="str">
        <f t="shared" si="16"/>
        <v>21:0248</v>
      </c>
      <c r="E151" t="s">
        <v>648</v>
      </c>
      <c r="F151" t="s">
        <v>649</v>
      </c>
      <c r="H151">
        <v>57.156991699999999</v>
      </c>
      <c r="I151">
        <v>-115.08487289999999</v>
      </c>
      <c r="J151" s="1" t="str">
        <f t="shared" si="18"/>
        <v>Heavy Mineral Concentrate (Stream)</v>
      </c>
      <c r="K151" s="1" t="str">
        <f t="shared" si="19"/>
        <v>HMC &lt; 0.25 mm size fraction (ODM)</v>
      </c>
      <c r="L151">
        <v>85</v>
      </c>
      <c r="M151">
        <v>1.03</v>
      </c>
      <c r="N151">
        <v>6.2</v>
      </c>
      <c r="P151">
        <v>1</v>
      </c>
      <c r="Q151">
        <v>134.5</v>
      </c>
      <c r="R151">
        <v>0.11</v>
      </c>
      <c r="S151">
        <v>0.63</v>
      </c>
      <c r="T151">
        <v>0.43</v>
      </c>
      <c r="U151">
        <v>8.1</v>
      </c>
      <c r="V151">
        <v>37.200000000000003</v>
      </c>
      <c r="W151">
        <v>11.02</v>
      </c>
      <c r="X151">
        <v>5.47</v>
      </c>
      <c r="Y151">
        <v>2.8</v>
      </c>
      <c r="Z151">
        <v>50</v>
      </c>
      <c r="AA151">
        <v>0.02</v>
      </c>
      <c r="AB151">
        <v>140.9</v>
      </c>
      <c r="AC151">
        <v>0.44</v>
      </c>
      <c r="AD151">
        <v>1301</v>
      </c>
      <c r="AE151">
        <v>1.43</v>
      </c>
      <c r="AF151">
        <v>1.6E-2</v>
      </c>
      <c r="AG151">
        <v>8.6</v>
      </c>
      <c r="AH151">
        <v>0.113</v>
      </c>
      <c r="AI151">
        <v>26.27</v>
      </c>
      <c r="AJ151">
        <v>0.39</v>
      </c>
      <c r="AK151">
        <v>0.37</v>
      </c>
      <c r="AL151">
        <v>9.9</v>
      </c>
      <c r="AM151">
        <v>0.2</v>
      </c>
      <c r="AN151">
        <v>41.9</v>
      </c>
      <c r="AO151">
        <v>0.02</v>
      </c>
      <c r="AP151">
        <v>87</v>
      </c>
      <c r="AQ151">
        <v>1510</v>
      </c>
      <c r="AR151">
        <v>0.09</v>
      </c>
      <c r="AS151">
        <v>4.4000000000000004</v>
      </c>
      <c r="AT151">
        <v>54</v>
      </c>
      <c r="AU151">
        <v>2</v>
      </c>
      <c r="AV151">
        <v>92.2</v>
      </c>
      <c r="AW151">
        <v>7</v>
      </c>
      <c r="AX151">
        <v>290</v>
      </c>
    </row>
    <row r="152" spans="1:50" hidden="1" x14ac:dyDescent="0.3">
      <c r="A152" t="s">
        <v>650</v>
      </c>
      <c r="B152" t="s">
        <v>651</v>
      </c>
      <c r="C152" s="1" t="str">
        <f t="shared" si="17"/>
        <v>21:0039</v>
      </c>
      <c r="D152" s="1" t="str">
        <f t="shared" si="16"/>
        <v>21:0248</v>
      </c>
      <c r="E152" t="s">
        <v>652</v>
      </c>
      <c r="F152" t="s">
        <v>653</v>
      </c>
      <c r="H152">
        <v>57.072504100000003</v>
      </c>
      <c r="I152">
        <v>-115.06885509999999</v>
      </c>
      <c r="J152" s="1" t="str">
        <f t="shared" si="18"/>
        <v>Heavy Mineral Concentrate (Stream)</v>
      </c>
      <c r="K152" s="1" t="str">
        <f t="shared" si="19"/>
        <v>HMC &lt; 0.25 mm size fraction (ODM)</v>
      </c>
      <c r="L152">
        <v>124</v>
      </c>
      <c r="M152">
        <v>0.96</v>
      </c>
      <c r="N152">
        <v>13.5</v>
      </c>
      <c r="P152">
        <v>2</v>
      </c>
      <c r="Q152">
        <v>22.4</v>
      </c>
      <c r="R152">
        <v>0.16</v>
      </c>
      <c r="S152">
        <v>0.95</v>
      </c>
      <c r="T152">
        <v>1.1599999999999999</v>
      </c>
      <c r="U152">
        <v>10.7</v>
      </c>
      <c r="V152">
        <v>35.1</v>
      </c>
      <c r="W152">
        <v>23.41</v>
      </c>
      <c r="X152">
        <v>6.64</v>
      </c>
      <c r="Y152">
        <v>2.9</v>
      </c>
      <c r="Z152">
        <v>81</v>
      </c>
      <c r="AA152">
        <v>0.03</v>
      </c>
      <c r="AB152">
        <v>83.2</v>
      </c>
      <c r="AC152">
        <v>0.48</v>
      </c>
      <c r="AD152">
        <v>1786</v>
      </c>
      <c r="AE152">
        <v>2.2999999999999998</v>
      </c>
      <c r="AF152">
        <v>2.5000000000000001E-2</v>
      </c>
      <c r="AG152">
        <v>16.399999999999999</v>
      </c>
      <c r="AH152">
        <v>0.153</v>
      </c>
      <c r="AI152">
        <v>24.36</v>
      </c>
      <c r="AJ152">
        <v>1.85</v>
      </c>
      <c r="AK152">
        <v>0.76</v>
      </c>
      <c r="AL152">
        <v>9</v>
      </c>
      <c r="AM152">
        <v>0.5</v>
      </c>
      <c r="AN152">
        <v>44.2</v>
      </c>
      <c r="AO152">
        <v>0.03</v>
      </c>
      <c r="AP152">
        <v>38.5</v>
      </c>
      <c r="AQ152">
        <v>1600</v>
      </c>
      <c r="AR152">
        <v>0.23</v>
      </c>
      <c r="AS152">
        <v>2.8</v>
      </c>
      <c r="AT152">
        <v>59</v>
      </c>
      <c r="AU152">
        <v>1.6</v>
      </c>
      <c r="AV152">
        <v>178.5</v>
      </c>
      <c r="AW152">
        <v>5</v>
      </c>
      <c r="AX152">
        <v>430</v>
      </c>
    </row>
    <row r="153" spans="1:50" hidden="1" x14ac:dyDescent="0.3">
      <c r="A153" t="s">
        <v>654</v>
      </c>
      <c r="B153" t="s">
        <v>655</v>
      </c>
      <c r="C153" s="1" t="str">
        <f t="shared" si="17"/>
        <v>21:0039</v>
      </c>
      <c r="D153" s="1" t="str">
        <f t="shared" si="16"/>
        <v>21:0248</v>
      </c>
      <c r="E153" t="s">
        <v>656</v>
      </c>
      <c r="F153" t="s">
        <v>657</v>
      </c>
      <c r="H153">
        <v>57.105266200000003</v>
      </c>
      <c r="I153">
        <v>-115.0289387</v>
      </c>
      <c r="J153" s="1" t="str">
        <f t="shared" si="18"/>
        <v>Heavy Mineral Concentrate (Stream)</v>
      </c>
      <c r="K153" s="1" t="str">
        <f t="shared" si="19"/>
        <v>HMC &lt; 0.25 mm size fraction (ODM)</v>
      </c>
      <c r="L153">
        <v>1276</v>
      </c>
      <c r="M153">
        <v>1.2</v>
      </c>
      <c r="N153">
        <v>1.5</v>
      </c>
      <c r="P153">
        <v>0.5</v>
      </c>
      <c r="Q153">
        <v>787.1</v>
      </c>
      <c r="R153">
        <v>0.43</v>
      </c>
      <c r="S153">
        <v>0.53</v>
      </c>
      <c r="T153">
        <v>0.26</v>
      </c>
      <c r="U153">
        <v>7.5</v>
      </c>
      <c r="V153">
        <v>47.2</v>
      </c>
      <c r="W153">
        <v>6.56</v>
      </c>
      <c r="X153">
        <v>5.35</v>
      </c>
      <c r="Y153">
        <v>3.2</v>
      </c>
      <c r="Z153">
        <v>16</v>
      </c>
      <c r="AA153">
        <v>0.02</v>
      </c>
      <c r="AB153">
        <v>264.8</v>
      </c>
      <c r="AC153">
        <v>0.44</v>
      </c>
      <c r="AD153">
        <v>1293</v>
      </c>
      <c r="AE153">
        <v>0.78</v>
      </c>
      <c r="AF153">
        <v>1.7999999999999999E-2</v>
      </c>
      <c r="AG153">
        <v>6.1</v>
      </c>
      <c r="AH153">
        <v>9.8000000000000004E-2</v>
      </c>
      <c r="AI153">
        <v>37.83</v>
      </c>
      <c r="AJ153">
        <v>0.08</v>
      </c>
      <c r="AK153">
        <v>0.19</v>
      </c>
      <c r="AL153">
        <v>11.9</v>
      </c>
      <c r="AM153">
        <v>0.05</v>
      </c>
      <c r="AN153">
        <v>38.1</v>
      </c>
      <c r="AO153">
        <v>0.04</v>
      </c>
      <c r="AP153">
        <v>170.9</v>
      </c>
      <c r="AQ153">
        <v>1750</v>
      </c>
      <c r="AR153">
        <v>0.03</v>
      </c>
      <c r="AS153">
        <v>6.9</v>
      </c>
      <c r="AT153">
        <v>65</v>
      </c>
      <c r="AU153">
        <v>4.4000000000000004</v>
      </c>
      <c r="AV153">
        <v>64.099999999999994</v>
      </c>
      <c r="AW153">
        <v>9</v>
      </c>
      <c r="AX153">
        <v>260</v>
      </c>
    </row>
    <row r="154" spans="1:50" hidden="1" x14ac:dyDescent="0.3">
      <c r="A154" t="s">
        <v>658</v>
      </c>
      <c r="B154" t="s">
        <v>659</v>
      </c>
      <c r="C154" s="1" t="str">
        <f t="shared" si="17"/>
        <v>21:0039</v>
      </c>
      <c r="D154" s="1" t="str">
        <f t="shared" si="16"/>
        <v>21:0248</v>
      </c>
      <c r="E154" t="s">
        <v>660</v>
      </c>
      <c r="F154" t="s">
        <v>661</v>
      </c>
      <c r="H154">
        <v>57.405120400000001</v>
      </c>
      <c r="I154">
        <v>-115.3868781</v>
      </c>
      <c r="J154" s="1" t="str">
        <f t="shared" si="18"/>
        <v>Heavy Mineral Concentrate (Stream)</v>
      </c>
      <c r="K154" s="1" t="str">
        <f t="shared" si="19"/>
        <v>HMC &lt; 0.25 mm size fraction (ODM)</v>
      </c>
      <c r="L154">
        <v>58</v>
      </c>
      <c r="M154">
        <v>0.71</v>
      </c>
      <c r="N154">
        <v>7</v>
      </c>
      <c r="P154">
        <v>1</v>
      </c>
      <c r="Q154">
        <v>52.2</v>
      </c>
      <c r="R154">
        <v>2.1</v>
      </c>
      <c r="S154">
        <v>0.51</v>
      </c>
      <c r="T154">
        <v>0.24</v>
      </c>
      <c r="U154">
        <v>6.9</v>
      </c>
      <c r="V154">
        <v>33.299999999999997</v>
      </c>
      <c r="W154">
        <v>8.75</v>
      </c>
      <c r="X154">
        <v>4.68</v>
      </c>
      <c r="Y154">
        <v>2.2999999999999998</v>
      </c>
      <c r="Z154">
        <v>42</v>
      </c>
      <c r="AA154">
        <v>0.02</v>
      </c>
      <c r="AB154">
        <v>143</v>
      </c>
      <c r="AC154">
        <v>0.28999999999999998</v>
      </c>
      <c r="AD154">
        <v>868</v>
      </c>
      <c r="AE154">
        <v>1.37</v>
      </c>
      <c r="AF154">
        <v>1.0999999999999999E-2</v>
      </c>
      <c r="AG154">
        <v>8.5</v>
      </c>
      <c r="AH154">
        <v>0.1</v>
      </c>
      <c r="AI154">
        <v>22.86</v>
      </c>
      <c r="AJ154">
        <v>0.78</v>
      </c>
      <c r="AK154">
        <v>0.35</v>
      </c>
      <c r="AL154">
        <v>7.2</v>
      </c>
      <c r="AM154">
        <v>0.3</v>
      </c>
      <c r="AN154">
        <v>51</v>
      </c>
      <c r="AO154">
        <v>0.02</v>
      </c>
      <c r="AP154">
        <v>88.1</v>
      </c>
      <c r="AQ154">
        <v>1540</v>
      </c>
      <c r="AR154">
        <v>0.1</v>
      </c>
      <c r="AS154">
        <v>4.2</v>
      </c>
      <c r="AT154">
        <v>56</v>
      </c>
      <c r="AU154">
        <v>6.3</v>
      </c>
      <c r="AV154">
        <v>48.9</v>
      </c>
      <c r="AW154">
        <v>7</v>
      </c>
      <c r="AX154">
        <v>280</v>
      </c>
    </row>
    <row r="155" spans="1:50" hidden="1" x14ac:dyDescent="0.3">
      <c r="A155" t="s">
        <v>662</v>
      </c>
      <c r="B155" t="s">
        <v>663</v>
      </c>
      <c r="C155" s="1" t="str">
        <f t="shared" si="17"/>
        <v>21:0039</v>
      </c>
      <c r="D155" s="1" t="str">
        <f t="shared" si="16"/>
        <v>21:0248</v>
      </c>
      <c r="E155" t="s">
        <v>664</v>
      </c>
      <c r="F155" t="s">
        <v>665</v>
      </c>
      <c r="H155">
        <v>57.441119299999997</v>
      </c>
      <c r="I155">
        <v>-115.53392289999999</v>
      </c>
      <c r="J155" s="1" t="str">
        <f t="shared" si="18"/>
        <v>Heavy Mineral Concentrate (Stream)</v>
      </c>
      <c r="K155" s="1" t="str">
        <f t="shared" si="19"/>
        <v>HMC &lt; 0.25 mm size fraction (ODM)</v>
      </c>
      <c r="L155">
        <v>63</v>
      </c>
      <c r="M155">
        <v>0.78</v>
      </c>
      <c r="N155">
        <v>6.6</v>
      </c>
      <c r="P155">
        <v>1</v>
      </c>
      <c r="Q155">
        <v>201.1</v>
      </c>
      <c r="R155">
        <v>0.14000000000000001</v>
      </c>
      <c r="S155">
        <v>0.56999999999999995</v>
      </c>
      <c r="T155">
        <v>0.41</v>
      </c>
      <c r="U155">
        <v>7.8</v>
      </c>
      <c r="V155">
        <v>37.799999999999997</v>
      </c>
      <c r="W155">
        <v>8.9</v>
      </c>
      <c r="X155">
        <v>5</v>
      </c>
      <c r="Y155">
        <v>2.8</v>
      </c>
      <c r="Z155">
        <v>41</v>
      </c>
      <c r="AA155">
        <v>0.02</v>
      </c>
      <c r="AB155">
        <v>162.19999999999999</v>
      </c>
      <c r="AC155">
        <v>0.33</v>
      </c>
      <c r="AD155">
        <v>966</v>
      </c>
      <c r="AE155">
        <v>1.45</v>
      </c>
      <c r="AF155">
        <v>1.2999999999999999E-2</v>
      </c>
      <c r="AG155">
        <v>10.4</v>
      </c>
      <c r="AH155">
        <v>0.10299999999999999</v>
      </c>
      <c r="AI155">
        <v>25.25</v>
      </c>
      <c r="AJ155">
        <v>0.23</v>
      </c>
      <c r="AK155">
        <v>0.46</v>
      </c>
      <c r="AL155">
        <v>8.6999999999999993</v>
      </c>
      <c r="AM155">
        <v>0.1</v>
      </c>
      <c r="AN155">
        <v>68.8</v>
      </c>
      <c r="AO155">
        <v>0.05</v>
      </c>
      <c r="AP155">
        <v>91.4</v>
      </c>
      <c r="AQ155">
        <v>1530</v>
      </c>
      <c r="AR155">
        <v>7.0000000000000007E-2</v>
      </c>
      <c r="AS155">
        <v>4.5</v>
      </c>
      <c r="AT155">
        <v>66</v>
      </c>
      <c r="AU155">
        <v>5.3</v>
      </c>
      <c r="AV155">
        <v>77.8</v>
      </c>
      <c r="AW155">
        <v>10</v>
      </c>
      <c r="AX155">
        <v>270</v>
      </c>
    </row>
  </sheetData>
  <autoFilter ref="A1:K155">
    <filterColumn colId="0" hiddenButton="1"/>
    <filterColumn colId="1" hiddenButton="1"/>
    <filterColumn colId="3">
      <filters>
        <filter val="21:024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svy210247_pkg_0157b.xlsx</vt:lpstr>
      <vt:lpstr>pkg_0157b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2024-11-22T07:41:52Z</dcterms:created>
  <dcterms:modified xsi:type="dcterms:W3CDTF">2024-11-22T23:01:40Z</dcterms:modified>
</cp:coreProperties>
</file>