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001b.xlsx" sheetId="1" r:id="rId1"/>
  </sheets>
  <definedNames>
    <definedName name="_xlnm._FilterDatabase" localSheetId="0" hidden="1">svy210247_pkg_0001b.xlsx!$A$1:$K$155</definedName>
    <definedName name="pkg_0001b">svy210247_pkg_0001b.xlsx!$A$1:$CD$155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</calcChain>
</file>

<file path=xl/sharedStrings.xml><?xml version="1.0" encoding="utf-8"?>
<sst xmlns="http://schemas.openxmlformats.org/spreadsheetml/2006/main" count="698" uniqueCount="698">
  <si>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</si>
  <si>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</si>
  <si>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</si>
  <si>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</si>
  <si>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</si>
  <si>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</si>
  <si>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</si>
  <si>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</si>
  <si>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</si>
  <si>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</si>
  <si>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</si>
  <si>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Wt_BulkRec</t>
  </si>
  <si>
    <t>Wt_CharSmp</t>
  </si>
  <si>
    <t>Wt_TblSplt</t>
  </si>
  <si>
    <t>Wt_OvrSize</t>
  </si>
  <si>
    <t>Wt_TblFeed</t>
  </si>
  <si>
    <t>Wt_LgtFrac</t>
  </si>
  <si>
    <t>Wt_Fn_Pre</t>
  </si>
  <si>
    <t>Wt_Lght_HL</t>
  </si>
  <si>
    <t>Wt_Ferr</t>
  </si>
  <si>
    <t>Wt_NonFerr</t>
  </si>
  <si>
    <t>Wt_Fn_Post</t>
  </si>
  <si>
    <t>Wt_Fn_Wash</t>
  </si>
  <si>
    <t>Wt_25_50</t>
  </si>
  <si>
    <t>Wt_50_100</t>
  </si>
  <si>
    <t>Wt_100_200</t>
  </si>
  <si>
    <t>VG_tot</t>
  </si>
  <si>
    <t>VG_reshaped</t>
  </si>
  <si>
    <t>VG_modif</t>
  </si>
  <si>
    <t>VG_pristin</t>
  </si>
  <si>
    <t>MMSIM_DI_1</t>
  </si>
  <si>
    <t>MMSIM_CPY_1</t>
  </si>
  <si>
    <t>MMSIM_GH_1</t>
  </si>
  <si>
    <t>KIM_GP_1</t>
  </si>
  <si>
    <t>KIM_GO_1</t>
  </si>
  <si>
    <t>KIM_DC_1</t>
  </si>
  <si>
    <t>KIM_IM_1</t>
  </si>
  <si>
    <t>KIM_CR_1</t>
  </si>
  <si>
    <t>KIM_FO_1</t>
  </si>
  <si>
    <t>MMSIM_DI_2</t>
  </si>
  <si>
    <t>MMSIM_CPY_2</t>
  </si>
  <si>
    <t>MMSIM_GH_2</t>
  </si>
  <si>
    <t>KIM_GP_2</t>
  </si>
  <si>
    <t>KIM_GO_2</t>
  </si>
  <si>
    <t>KIM_DC_2</t>
  </si>
  <si>
    <t>KIM_IM_2</t>
  </si>
  <si>
    <t>KIM_CR_2</t>
  </si>
  <si>
    <t>KIM_FO_2</t>
  </si>
  <si>
    <t>MMSIM_DI_3</t>
  </si>
  <si>
    <t>MMSIM_CPY_3</t>
  </si>
  <si>
    <t>MMSIM_GH_3</t>
  </si>
  <si>
    <t>KIM_GP_3</t>
  </si>
  <si>
    <t>KIM_GO_3</t>
  </si>
  <si>
    <t>KIM_DC_3</t>
  </si>
  <si>
    <t>KIM_IM_3</t>
  </si>
  <si>
    <t>KIM_CR_3</t>
  </si>
  <si>
    <t>KIM_FO_3</t>
  </si>
  <si>
    <t>Grn_Barite</t>
  </si>
  <si>
    <t>Grn_Carb</t>
  </si>
  <si>
    <t>Grn_Chrom</t>
  </si>
  <si>
    <t>Grn_Epidot</t>
  </si>
  <si>
    <t>Grn_Garnet</t>
  </si>
  <si>
    <t>Grn_Hemat</t>
  </si>
  <si>
    <t>Grn_Hrnbln</t>
  </si>
  <si>
    <t>Grn_Ilmen</t>
  </si>
  <si>
    <t>Grn_Limon</t>
  </si>
  <si>
    <t>Grn_Pyrite</t>
  </si>
  <si>
    <t>Grn_cpx</t>
  </si>
  <si>
    <t>Grn_opx</t>
  </si>
  <si>
    <t>Grn_Rutile</t>
  </si>
  <si>
    <t>Grn_Staur</t>
  </si>
  <si>
    <t>Grn_Titan</t>
  </si>
  <si>
    <t>Grn_Topaz</t>
  </si>
  <si>
    <t>Grn_Zircon</t>
  </si>
  <si>
    <t>Grn_Other</t>
  </si>
  <si>
    <t>Grn_Oth_Sil</t>
  </si>
  <si>
    <t>Grn_Oth_Ky</t>
  </si>
  <si>
    <t>Grn_Oth_Ap</t>
  </si>
  <si>
    <t>Grn_Oth_Ghn</t>
  </si>
  <si>
    <t>Grn_Oth_Mn_Ep</t>
  </si>
  <si>
    <t>Grn_Oth_red_Rt</t>
  </si>
  <si>
    <t>Grn_Oth_Fa</t>
  </si>
  <si>
    <t>84B_2001_BS1001</t>
  </si>
  <si>
    <t>21:0007:000001</t>
  </si>
  <si>
    <t>21:0247:000001</t>
  </si>
  <si>
    <t>21:0247:000001:0007:0001:00</t>
  </si>
  <si>
    <t>84B_2001_BS1004</t>
  </si>
  <si>
    <t>21:0007:000002</t>
  </si>
  <si>
    <t>21:0247:000004</t>
  </si>
  <si>
    <t>21:0247:000004:0007:0001:00</t>
  </si>
  <si>
    <t>84B_2001_BS1005</t>
  </si>
  <si>
    <t>21:0007:000003</t>
  </si>
  <si>
    <t>21:0247:000005</t>
  </si>
  <si>
    <t>21:0247:000005:0007:0001:00</t>
  </si>
  <si>
    <t>84B_2001_BS1007</t>
  </si>
  <si>
    <t>21:0007:000004</t>
  </si>
  <si>
    <t>21:0247:000007</t>
  </si>
  <si>
    <t>21:0247:000007:0007:0001:00</t>
  </si>
  <si>
    <t>84B_2001_BS1008</t>
  </si>
  <si>
    <t>21:0007:000005</t>
  </si>
  <si>
    <t>21:0247:000008</t>
  </si>
  <si>
    <t>21:0247:000008:0007:0001:00</t>
  </si>
  <si>
    <t>84B_2001_BS1009</t>
  </si>
  <si>
    <t>21:0007:000006</t>
  </si>
  <si>
    <t>21:0247:000009</t>
  </si>
  <si>
    <t>21:0247:000009:0007:0001:00</t>
  </si>
  <si>
    <t>84B_2001_BS1011</t>
  </si>
  <si>
    <t>21:0007:000007</t>
  </si>
  <si>
    <t>21:0247:000011</t>
  </si>
  <si>
    <t>21:0247:000011:0007:0001:00</t>
  </si>
  <si>
    <t>84B_2001_BS1012</t>
  </si>
  <si>
    <t>21:0007:000008</t>
  </si>
  <si>
    <t>21:0247:000012</t>
  </si>
  <si>
    <t>21:0247:000012:0007:0001:00</t>
  </si>
  <si>
    <t>84B_2001_BS1013</t>
  </si>
  <si>
    <t>21:0007:000009</t>
  </si>
  <si>
    <t>21:0247:000013</t>
  </si>
  <si>
    <t>21:0247:000013:0007:0001:00</t>
  </si>
  <si>
    <t>84B_2001_BS1014</t>
  </si>
  <si>
    <t>21:0007:000010</t>
  </si>
  <si>
    <t>21:0247:000014</t>
  </si>
  <si>
    <t>21:0247:000014:0007:0001:00</t>
  </si>
  <si>
    <t>84B_2001_BS1018</t>
  </si>
  <si>
    <t>21:0007:000011</t>
  </si>
  <si>
    <t>21:0247:000017</t>
  </si>
  <si>
    <t>21:0247:000017:0007:0001:00</t>
  </si>
  <si>
    <t>84B_2001_BS1019</t>
  </si>
  <si>
    <t>21:0007:000012</t>
  </si>
  <si>
    <t>21:0247:000018</t>
  </si>
  <si>
    <t>21:0247:000018:0007:0001:00</t>
  </si>
  <si>
    <t>84B_2001_BS1022</t>
  </si>
  <si>
    <t>21:0007:000013</t>
  </si>
  <si>
    <t>21:0247:000020</t>
  </si>
  <si>
    <t>21:0247:000020:0007:0001:00</t>
  </si>
  <si>
    <t>84B_2001_BS2001</t>
  </si>
  <si>
    <t>21:0007:000014</t>
  </si>
  <si>
    <t>21:0247:000021</t>
  </si>
  <si>
    <t>21:0247:000021:0007:0001:00</t>
  </si>
  <si>
    <t>84B_2001_BS2002</t>
  </si>
  <si>
    <t>21:0007:000015</t>
  </si>
  <si>
    <t>21:0247:000022</t>
  </si>
  <si>
    <t>21:0247:000022:0007:0001:00</t>
  </si>
  <si>
    <t>84B_2001_BS2003</t>
  </si>
  <si>
    <t>21:0007:000016</t>
  </si>
  <si>
    <t>21:0247:000023</t>
  </si>
  <si>
    <t>21:0247:000023:0007:0001:00</t>
  </si>
  <si>
    <t>84B_2001_BS2004</t>
  </si>
  <si>
    <t>21:0007:000017</t>
  </si>
  <si>
    <t>21:0247:000024</t>
  </si>
  <si>
    <t>21:0247:000024:0007:0001:00</t>
  </si>
  <si>
    <t>84G_2001_BS1001</t>
  </si>
  <si>
    <t>21:0007:000018</t>
  </si>
  <si>
    <t>21:0247:000026</t>
  </si>
  <si>
    <t>21:0247:000026:0007:0001:00</t>
  </si>
  <si>
    <t>84G_2001_BS1002</t>
  </si>
  <si>
    <t>21:0007:000019</t>
  </si>
  <si>
    <t>21:0247:000027</t>
  </si>
  <si>
    <t>21:0247:000027:0007:0001:00</t>
  </si>
  <si>
    <t>84G_2001_BS1004</t>
  </si>
  <si>
    <t>21:0007:000020</t>
  </si>
  <si>
    <t>21:0247:000028</t>
  </si>
  <si>
    <t>21:0247:000028:0007:0001:00</t>
  </si>
  <si>
    <t>84G_2001_BS1005</t>
  </si>
  <si>
    <t>21:0007:000021</t>
  </si>
  <si>
    <t>21:0247:000029</t>
  </si>
  <si>
    <t>21:0247:000029:0007:0001:00</t>
  </si>
  <si>
    <t>84G_2001_BS1006</t>
  </si>
  <si>
    <t>21:0007:000022</t>
  </si>
  <si>
    <t>21:0247:000030</t>
  </si>
  <si>
    <t>21:0247:000030:0007:0001:00</t>
  </si>
  <si>
    <t>84G_2001_BS1007</t>
  </si>
  <si>
    <t>21:0007:000023</t>
  </si>
  <si>
    <t>21:0247:000031</t>
  </si>
  <si>
    <t>21:0247:000031:0007:0001:00</t>
  </si>
  <si>
    <t>84G_2001_BS1008</t>
  </si>
  <si>
    <t>21:0007:000024</t>
  </si>
  <si>
    <t>21:0247:000032</t>
  </si>
  <si>
    <t>21:0247:000032:0007:0001:00</t>
  </si>
  <si>
    <t>84G_2001_BS1009</t>
  </si>
  <si>
    <t>21:0007:000025</t>
  </si>
  <si>
    <t>21:0247:000033</t>
  </si>
  <si>
    <t>21:0247:000033:0007:0001:00</t>
  </si>
  <si>
    <t>84G_2001_BS1011</t>
  </si>
  <si>
    <t>21:0007:000026</t>
  </si>
  <si>
    <t>21:0247:000035</t>
  </si>
  <si>
    <t>21:0247:000035:0007:0001:00</t>
  </si>
  <si>
    <t>84G_2001_BS1012</t>
  </si>
  <si>
    <t>21:0007:000027</t>
  </si>
  <si>
    <t>21:0247:000036</t>
  </si>
  <si>
    <t>21:0247:000036:0007:0001:00</t>
  </si>
  <si>
    <t>84G_2001_BS1013</t>
  </si>
  <si>
    <t>21:0007:000028</t>
  </si>
  <si>
    <t>21:0247:000037</t>
  </si>
  <si>
    <t>21:0247:000037:0007:0001:00</t>
  </si>
  <si>
    <t>84G_2001_BS1014</t>
  </si>
  <si>
    <t>21:0007:000029</t>
  </si>
  <si>
    <t>21:0247:000038</t>
  </si>
  <si>
    <t>21:0247:000038:0007:0001:00</t>
  </si>
  <si>
    <t>84B_2002_BS1002</t>
  </si>
  <si>
    <t>21:0008:000001</t>
  </si>
  <si>
    <t>21:0248:000001</t>
  </si>
  <si>
    <t>21:0248:000001:0007:0001:00</t>
  </si>
  <si>
    <t>84B_2002_BS1003</t>
  </si>
  <si>
    <t>21:0008:000002</t>
  </si>
  <si>
    <t>21:0248:000002</t>
  </si>
  <si>
    <t>21:0248:000002:0007:0001:00</t>
  </si>
  <si>
    <t>84B_2002_BS1004</t>
  </si>
  <si>
    <t>21:0008:000003</t>
  </si>
  <si>
    <t>21:0248:000003</t>
  </si>
  <si>
    <t>21:0248:000003:0007:0001:00</t>
  </si>
  <si>
    <t>84B_2002_BS1008</t>
  </si>
  <si>
    <t>21:0008:000004</t>
  </si>
  <si>
    <t>21:0248:000006</t>
  </si>
  <si>
    <t>21:0248:000006:0007:0001:00</t>
  </si>
  <si>
    <t>84B_2002_BS1010</t>
  </si>
  <si>
    <t>21:0008:000005</t>
  </si>
  <si>
    <t>21:0248:000008</t>
  </si>
  <si>
    <t>21:0248:000008:0007:0001:00</t>
  </si>
  <si>
    <t>84B_2002_BS1016</t>
  </si>
  <si>
    <t>21:0008:000006</t>
  </si>
  <si>
    <t>21:0248:000013</t>
  </si>
  <si>
    <t>21:0248:000013:0007:0001:00</t>
  </si>
  <si>
    <t>84B_2002_BS1019</t>
  </si>
  <si>
    <t>21:0008:000007</t>
  </si>
  <si>
    <t>21:0248:000016</t>
  </si>
  <si>
    <t>21:0248:000016:0007:0001:00</t>
  </si>
  <si>
    <t>84B_2002_BS1020</t>
  </si>
  <si>
    <t>21:0008:000008</t>
  </si>
  <si>
    <t>21:0248:000017</t>
  </si>
  <si>
    <t>21:0248:000017:0007:0001:00</t>
  </si>
  <si>
    <t>84B_2002_BS1022</t>
  </si>
  <si>
    <t>21:0008:000009</t>
  </si>
  <si>
    <t>21:0248:000018</t>
  </si>
  <si>
    <t>21:0248:000018:0007:0001:00</t>
  </si>
  <si>
    <t>84B_2002_BS1024</t>
  </si>
  <si>
    <t>21:0008:000010</t>
  </si>
  <si>
    <t>21:0248:000019</t>
  </si>
  <si>
    <t>21:0248:000019:0007:0001:00</t>
  </si>
  <si>
    <t>84B_2002_BS1025</t>
  </si>
  <si>
    <t>21:0008:000011</t>
  </si>
  <si>
    <t>21:0248:000020</t>
  </si>
  <si>
    <t>21:0248:000020:0007:0001:00</t>
  </si>
  <si>
    <t>84B_2002_BS1026</t>
  </si>
  <si>
    <t>21:0008:000012</t>
  </si>
  <si>
    <t>21:0248:000021</t>
  </si>
  <si>
    <t>21:0248:000021:0007:0001:00</t>
  </si>
  <si>
    <t>84B_2002_BS1027</t>
  </si>
  <si>
    <t>21:0008:000013</t>
  </si>
  <si>
    <t>21:0248:000022</t>
  </si>
  <si>
    <t>21:0248:000022:0007:0001:00</t>
  </si>
  <si>
    <t>84B_2002_BS2002</t>
  </si>
  <si>
    <t>21:0008:000014</t>
  </si>
  <si>
    <t>21:0248:000023</t>
  </si>
  <si>
    <t>21:0248:000023:0007:0001:00</t>
  </si>
  <si>
    <t>84B_2002_BS2004</t>
  </si>
  <si>
    <t>21:0008:000015</t>
  </si>
  <si>
    <t>21:0248:000024</t>
  </si>
  <si>
    <t>21:0248:000024:0007:0001:00</t>
  </si>
  <si>
    <t>84B_2002_BS2005</t>
  </si>
  <si>
    <t>21:0008:000016</t>
  </si>
  <si>
    <t>21:0248:000025</t>
  </si>
  <si>
    <t>21:0248:000025:0007:0001:00</t>
  </si>
  <si>
    <t>84B_2002_BS2008</t>
  </si>
  <si>
    <t>21:0008:000017</t>
  </si>
  <si>
    <t>21:0248:000028</t>
  </si>
  <si>
    <t>21:0248:000028:0007:0001:00</t>
  </si>
  <si>
    <t>84B_2002_BS2009</t>
  </si>
  <si>
    <t>21:0008:000018</t>
  </si>
  <si>
    <t>21:0248:000029</t>
  </si>
  <si>
    <t>21:0248:000029:0007:0001:00</t>
  </si>
  <si>
    <t>84B_2002_BS2010</t>
  </si>
  <si>
    <t>21:0008:000019</t>
  </si>
  <si>
    <t>21:0248:000030</t>
  </si>
  <si>
    <t>21:0248:000030:0007:0001:00</t>
  </si>
  <si>
    <t>84B_2002_BS2014</t>
  </si>
  <si>
    <t>21:0008:000020</t>
  </si>
  <si>
    <t>21:0248:000033</t>
  </si>
  <si>
    <t>21:0248:000033:0007:0001:00</t>
  </si>
  <si>
    <t>84B_2002_BS2015</t>
  </si>
  <si>
    <t>21:0008:000021</t>
  </si>
  <si>
    <t>21:0248:000034</t>
  </si>
  <si>
    <t>21:0248:000034:0007:0001:00</t>
  </si>
  <si>
    <t>84B_2002_BS2016</t>
  </si>
  <si>
    <t>21:0008:000022</t>
  </si>
  <si>
    <t>21:0248:000035</t>
  </si>
  <si>
    <t>21:0248:000035:0007:0001:00</t>
  </si>
  <si>
    <t>84B_2002_BS2022</t>
  </si>
  <si>
    <t>21:0008:000023</t>
  </si>
  <si>
    <t>21:0248:000040</t>
  </si>
  <si>
    <t>21:0248:000040:0007:0001:00</t>
  </si>
  <si>
    <t>84B_2002_BS2025</t>
  </si>
  <si>
    <t>21:0008:000024</t>
  </si>
  <si>
    <t>21:0248:000042</t>
  </si>
  <si>
    <t>21:0248:000042:0007:0001:00</t>
  </si>
  <si>
    <t>84B_2002_BS2027</t>
  </si>
  <si>
    <t>21:0008:000025</t>
  </si>
  <si>
    <t>21:0248:000044</t>
  </si>
  <si>
    <t>21:0248:000044:0007:0001:00</t>
  </si>
  <si>
    <t>84B_2002_BS2028</t>
  </si>
  <si>
    <t>21:0008:000026</t>
  </si>
  <si>
    <t>21:0248:000045</t>
  </si>
  <si>
    <t>21:0248:000045:0007:0001:00</t>
  </si>
  <si>
    <t>84B_2002_BS2029</t>
  </si>
  <si>
    <t>21:0008:000027</t>
  </si>
  <si>
    <t>21:0248:000046</t>
  </si>
  <si>
    <t>21:0248:000046:0007:0001:00</t>
  </si>
  <si>
    <t>84B_2002_BS3002</t>
  </si>
  <si>
    <t>21:0008:000028</t>
  </si>
  <si>
    <t>21:0248:000047</t>
  </si>
  <si>
    <t>21:0248:000047:0007:0001:00</t>
  </si>
  <si>
    <t>84B_2002_BS3005</t>
  </si>
  <si>
    <t>21:0008:000029</t>
  </si>
  <si>
    <t>21:0248:000050</t>
  </si>
  <si>
    <t>21:0248:000050:0007:0001:00</t>
  </si>
  <si>
    <t>84B_2002_BS3007</t>
  </si>
  <si>
    <t>21:0008:000030</t>
  </si>
  <si>
    <t>21:0248:000052</t>
  </si>
  <si>
    <t>21:0248:000052:0007:0001:00</t>
  </si>
  <si>
    <t>84B_2002_BS3009</t>
  </si>
  <si>
    <t>21:0008:000031</t>
  </si>
  <si>
    <t>21:0248:000054</t>
  </si>
  <si>
    <t>21:0248:000054:0007:0001:00</t>
  </si>
  <si>
    <t>84B_2002_BS3012</t>
  </si>
  <si>
    <t>21:0008:000032</t>
  </si>
  <si>
    <t>21:0248:000056</t>
  </si>
  <si>
    <t>21:0248:000056:0007:0001:00</t>
  </si>
  <si>
    <t>84B_2002_BS3013</t>
  </si>
  <si>
    <t>21:0008:000033</t>
  </si>
  <si>
    <t>21:0248:000057</t>
  </si>
  <si>
    <t>21:0248:000057:0007:0001:00</t>
  </si>
  <si>
    <t>84B_2002_BS3017</t>
  </si>
  <si>
    <t>21:0008:000034</t>
  </si>
  <si>
    <t>21:0248:000060</t>
  </si>
  <si>
    <t>21:0248:000060:0007:0001:00</t>
  </si>
  <si>
    <t>84B_2002_BS3018</t>
  </si>
  <si>
    <t>21:0008:000035</t>
  </si>
  <si>
    <t>21:0248:000061</t>
  </si>
  <si>
    <t>21:0248:000061:0007:0001:00</t>
  </si>
  <si>
    <t>84C_2002_BS2004</t>
  </si>
  <si>
    <t>21:0008:000036</t>
  </si>
  <si>
    <t>21:0248:000065</t>
  </si>
  <si>
    <t>21:0248:000065:0007:0001:00</t>
  </si>
  <si>
    <t>84C_2002_BS2006</t>
  </si>
  <si>
    <t>21:0008:000037</t>
  </si>
  <si>
    <t>21:0248:000067</t>
  </si>
  <si>
    <t>21:0248:000067:0007:0001:00</t>
  </si>
  <si>
    <t>84C_2002_BS2008</t>
  </si>
  <si>
    <t>21:0008:000038</t>
  </si>
  <si>
    <t>21:0248:000069</t>
  </si>
  <si>
    <t>21:0248:000069:0007:0001:00</t>
  </si>
  <si>
    <t>84C_2002_BS2010</t>
  </si>
  <si>
    <t>21:0008:000039</t>
  </si>
  <si>
    <t>21:0248:000071</t>
  </si>
  <si>
    <t>21:0248:000071:0007:0001:00</t>
  </si>
  <si>
    <t>84C_2002_BS3002</t>
  </si>
  <si>
    <t>21:0008:000040</t>
  </si>
  <si>
    <t>21:0248:000072</t>
  </si>
  <si>
    <t>21:0248:000072:0007:0001:00</t>
  </si>
  <si>
    <t>84C_2002_BS3005</t>
  </si>
  <si>
    <t>21:0008:000041</t>
  </si>
  <si>
    <t>21:0248:000075</t>
  </si>
  <si>
    <t>21:0248:000075:0007:0001:00</t>
  </si>
  <si>
    <t>84F_2002_BS1004</t>
  </si>
  <si>
    <t>21:0008:000042</t>
  </si>
  <si>
    <t>21:0248:000080</t>
  </si>
  <si>
    <t>21:0248:000080:0007:0001:00</t>
  </si>
  <si>
    <t>84F_2002_BS1005</t>
  </si>
  <si>
    <t>21:0008:000043</t>
  </si>
  <si>
    <t>21:0248:000081</t>
  </si>
  <si>
    <t>21:0248:000081:0007:0001:00</t>
  </si>
  <si>
    <t>84F_2002_BS1006</t>
  </si>
  <si>
    <t>21:0008:000044</t>
  </si>
  <si>
    <t>21:0248:000082</t>
  </si>
  <si>
    <t>21:0248:000082:0007:0001:00</t>
  </si>
  <si>
    <t>84F_2002_BS1009</t>
  </si>
  <si>
    <t>21:0008:000045</t>
  </si>
  <si>
    <t>21:0248:000085</t>
  </si>
  <si>
    <t>21:0248:000085:0007:0001:00</t>
  </si>
  <si>
    <t>84F_2002_BS1010</t>
  </si>
  <si>
    <t>21:0008:000046</t>
  </si>
  <si>
    <t>21:0248:000086</t>
  </si>
  <si>
    <t>21:0248:000086:0007:0001:00</t>
  </si>
  <si>
    <t>84F_2002_BS1011</t>
  </si>
  <si>
    <t>21:0008:000047</t>
  </si>
  <si>
    <t>21:0248:000087</t>
  </si>
  <si>
    <t>21:0248:000087:0007:0001:00</t>
  </si>
  <si>
    <t>84F_2002_BS2002</t>
  </si>
  <si>
    <t>21:0008:000048</t>
  </si>
  <si>
    <t>21:0248:000088</t>
  </si>
  <si>
    <t>21:0248:000088:0007:0001:00</t>
  </si>
  <si>
    <t>84F_2002_BS2004</t>
  </si>
  <si>
    <t>21:0008:000049</t>
  </si>
  <si>
    <t>21:0248:000090</t>
  </si>
  <si>
    <t>21:0248:000090:0007:0001:00</t>
  </si>
  <si>
    <t>84F_2002_BS2005</t>
  </si>
  <si>
    <t>21:0008:000050</t>
  </si>
  <si>
    <t>21:0248:000091</t>
  </si>
  <si>
    <t>21:0248:000091:0007:0001:00</t>
  </si>
  <si>
    <t>84F_2002_BS2006</t>
  </si>
  <si>
    <t>21:0008:000051</t>
  </si>
  <si>
    <t>21:0248:000092</t>
  </si>
  <si>
    <t>21:0248:000092:0007:0001:00</t>
  </si>
  <si>
    <t>84F_2002_BS2007</t>
  </si>
  <si>
    <t>21:0008:000052</t>
  </si>
  <si>
    <t>21:0248:000093</t>
  </si>
  <si>
    <t>21:0248:000093:0007:0001:00</t>
  </si>
  <si>
    <t>84F_2002_BS3002</t>
  </si>
  <si>
    <t>21:0008:000053</t>
  </si>
  <si>
    <t>21:0248:000094</t>
  </si>
  <si>
    <t>21:0248:000094:0007:0001:00</t>
  </si>
  <si>
    <t>84F_2002_BS3005</t>
  </si>
  <si>
    <t>21:0008:000054</t>
  </si>
  <si>
    <t>21:0248:000097</t>
  </si>
  <si>
    <t>21:0248:000097:0007:0001:00</t>
  </si>
  <si>
    <t>84F_2002_BS3009</t>
  </si>
  <si>
    <t>21:0008:000055</t>
  </si>
  <si>
    <t>21:0248:000100</t>
  </si>
  <si>
    <t>21:0248:000100:0007:0001:00</t>
  </si>
  <si>
    <t>84F_2002_BS3011</t>
  </si>
  <si>
    <t>21:0008:000056</t>
  </si>
  <si>
    <t>21:0248:000102</t>
  </si>
  <si>
    <t>21:0248:000102:0007:0001:00</t>
  </si>
  <si>
    <t>84G_2002_BS1004</t>
  </si>
  <si>
    <t>21:0008:000057</t>
  </si>
  <si>
    <t>21:0248:000106</t>
  </si>
  <si>
    <t>21:0248:000106:0007:0001:00</t>
  </si>
  <si>
    <t>84G_2002_BS1006</t>
  </si>
  <si>
    <t>21:0008:000058</t>
  </si>
  <si>
    <t>21:0248:000108</t>
  </si>
  <si>
    <t>21:0248:000108:0007:0001:00</t>
  </si>
  <si>
    <t>84G_2002_BS1008</t>
  </si>
  <si>
    <t>21:0008:000059</t>
  </si>
  <si>
    <t>21:0248:000110</t>
  </si>
  <si>
    <t>21:0248:000110:0007:0001:00</t>
  </si>
  <si>
    <t>84G_2002_BS1010</t>
  </si>
  <si>
    <t>21:0008:000060</t>
  </si>
  <si>
    <t>21:0248:000112</t>
  </si>
  <si>
    <t>21:0248:000112:0007:0001:00</t>
  </si>
  <si>
    <t>84G_2002_BS1013</t>
  </si>
  <si>
    <t>21:0008:000061</t>
  </si>
  <si>
    <t>21:0248:000115</t>
  </si>
  <si>
    <t>21:0248:000115:0007:0001:00</t>
  </si>
  <si>
    <t>84G_2002_BS1014</t>
  </si>
  <si>
    <t>21:0008:000062</t>
  </si>
  <si>
    <t>21:0248:000116</t>
  </si>
  <si>
    <t>21:0248:000116:0007:0001:00</t>
  </si>
  <si>
    <t>84G_2002_BS1016</t>
  </si>
  <si>
    <t>21:0008:000063</t>
  </si>
  <si>
    <t>21:0248:000118</t>
  </si>
  <si>
    <t>21:0248:000118:0007:0001:00</t>
  </si>
  <si>
    <t>84G_2002_BS1019</t>
  </si>
  <si>
    <t>21:0008:000064</t>
  </si>
  <si>
    <t>21:0248:000120</t>
  </si>
  <si>
    <t>21:0248:000120:0007:0001:00</t>
  </si>
  <si>
    <t>84G_2002_BS1023</t>
  </si>
  <si>
    <t>21:0008:000065</t>
  </si>
  <si>
    <t>21:0248:000123</t>
  </si>
  <si>
    <t>21:0248:000123:0007:0001:00</t>
  </si>
  <si>
    <t>84G_2002_BS1026</t>
  </si>
  <si>
    <t>21:0008:000066</t>
  </si>
  <si>
    <t>21:0248:000125</t>
  </si>
  <si>
    <t>21:0248:000125:0007:0001:00</t>
  </si>
  <si>
    <t>84G_2002_BS1027</t>
  </si>
  <si>
    <t>21:0008:000067</t>
  </si>
  <si>
    <t>21:0248:000126</t>
  </si>
  <si>
    <t>21:0248:000126:0007:0001:00</t>
  </si>
  <si>
    <t>84G_2002_BS1028</t>
  </si>
  <si>
    <t>21:0008:000068</t>
  </si>
  <si>
    <t>21:0248:000127</t>
  </si>
  <si>
    <t>21:0248:000127:0007:0001:00</t>
  </si>
  <si>
    <t>84G_2002_BS1033</t>
  </si>
  <si>
    <t>21:0008:000069</t>
  </si>
  <si>
    <t>21:0248:000131</t>
  </si>
  <si>
    <t>21:0248:000131:0007:0001:00</t>
  </si>
  <si>
    <t>84G_2002_BS1034</t>
  </si>
  <si>
    <t>21:0008:000070</t>
  </si>
  <si>
    <t>21:0248:000132</t>
  </si>
  <si>
    <t>21:0248:000132:0007:0001:00</t>
  </si>
  <si>
    <t>84G_2002_BS1036</t>
  </si>
  <si>
    <t>21:0008:000071</t>
  </si>
  <si>
    <t>21:0248:000134</t>
  </si>
  <si>
    <t>21:0248:000134:0007:0001:00</t>
  </si>
  <si>
    <t>84G_2002_BS1037</t>
  </si>
  <si>
    <t>21:0008:000072</t>
  </si>
  <si>
    <t>21:0248:000135</t>
  </si>
  <si>
    <t>21:0248:000135:0007:0001:00</t>
  </si>
  <si>
    <t>84G_2002_BS1040</t>
  </si>
  <si>
    <t>21:0008:000073</t>
  </si>
  <si>
    <t>21:0248:000138</t>
  </si>
  <si>
    <t>21:0248:000138:0007:0001:00</t>
  </si>
  <si>
    <t>84G_2002_BS1042</t>
  </si>
  <si>
    <t>21:0008:000074</t>
  </si>
  <si>
    <t>21:0248:000139</t>
  </si>
  <si>
    <t>21:0248:000139:0007:0001:00</t>
  </si>
  <si>
    <t>84G_2002_BS1043</t>
  </si>
  <si>
    <t>21:0008:000075</t>
  </si>
  <si>
    <t>21:0248:000140</t>
  </si>
  <si>
    <t>21:0248:000140:0007:0001:00</t>
  </si>
  <si>
    <t>84G_2002_BS1045</t>
  </si>
  <si>
    <t>21:0008:000076</t>
  </si>
  <si>
    <t>21:0248:000141</t>
  </si>
  <si>
    <t>21:0248:000141:0007:0001:00</t>
  </si>
  <si>
    <t>84G_2002_BS1046</t>
  </si>
  <si>
    <t>21:0008:000077</t>
  </si>
  <si>
    <t>21:0248:000142</t>
  </si>
  <si>
    <t>21:0248:000142:0007:0001:00</t>
  </si>
  <si>
    <t>84G_2002_BS1047</t>
  </si>
  <si>
    <t>21:0008:000078</t>
  </si>
  <si>
    <t>21:0248:000143</t>
  </si>
  <si>
    <t>21:0248:000143:0007:0001:00</t>
  </si>
  <si>
    <t>84G_2002_BS1048</t>
  </si>
  <si>
    <t>21:0008:000079</t>
  </si>
  <si>
    <t>21:0248:000144</t>
  </si>
  <si>
    <t>21:0248:000144:0007:0001:00</t>
  </si>
  <si>
    <t>84G_2002_BS1049</t>
  </si>
  <si>
    <t>21:0008:000080</t>
  </si>
  <si>
    <t>21:0248:000145</t>
  </si>
  <si>
    <t>21:0248:000145:0007:0001:00</t>
  </si>
  <si>
    <t>84G_2002_BS1051</t>
  </si>
  <si>
    <t>21:0008:000081</t>
  </si>
  <si>
    <t>21:0248:000146</t>
  </si>
  <si>
    <t>21:0248:000146:0007:0001:00</t>
  </si>
  <si>
    <t>84G_2002_BS2005</t>
  </si>
  <si>
    <t>21:0008:000082</t>
  </si>
  <si>
    <t>21:0248:000150</t>
  </si>
  <si>
    <t>21:0248:000150:0007:0001:00</t>
  </si>
  <si>
    <t>84G_2002_BS2007</t>
  </si>
  <si>
    <t>21:0008:000083</t>
  </si>
  <si>
    <t>21:0248:000151</t>
  </si>
  <si>
    <t>21:0248:000151:0007:0001:00</t>
  </si>
  <si>
    <t>84G_2002_BS2009</t>
  </si>
  <si>
    <t>21:0008:000084</t>
  </si>
  <si>
    <t>21:0248:000152</t>
  </si>
  <si>
    <t>21:0248:000152:0007:0001:00</t>
  </si>
  <si>
    <t>84G_2002_BS2011</t>
  </si>
  <si>
    <t>21:0008:000085</t>
  </si>
  <si>
    <t>21:0248:000154</t>
  </si>
  <si>
    <t>21:0248:000154:0007:0001:00</t>
  </si>
  <si>
    <t>84G_2002_BS2012</t>
  </si>
  <si>
    <t>21:0008:000086</t>
  </si>
  <si>
    <t>21:0248:000155</t>
  </si>
  <si>
    <t>21:0248:000155:0007:0001:00</t>
  </si>
  <si>
    <t>84G_2002_BS2014</t>
  </si>
  <si>
    <t>21:0008:000087</t>
  </si>
  <si>
    <t>21:0248:000157</t>
  </si>
  <si>
    <t>21:0248:000157:0007:0001:00</t>
  </si>
  <si>
    <t>84G_2002_BS2015</t>
  </si>
  <si>
    <t>21:0008:000088</t>
  </si>
  <si>
    <t>21:0248:000158</t>
  </si>
  <si>
    <t>21:0248:000158:0007:0001:00</t>
  </si>
  <si>
    <t>84G_2002_BS2016</t>
  </si>
  <si>
    <t>21:0008:000089</t>
  </si>
  <si>
    <t>21:0248:000159</t>
  </si>
  <si>
    <t>21:0248:000159:0007:0001:00</t>
  </si>
  <si>
    <t>84G_2002_BS2018</t>
  </si>
  <si>
    <t>21:0008:000090</t>
  </si>
  <si>
    <t>21:0248:000161</t>
  </si>
  <si>
    <t>21:0248:000161:0007:0001:00</t>
  </si>
  <si>
    <t>84G_2002_BS2022</t>
  </si>
  <si>
    <t>21:0008:000091</t>
  </si>
  <si>
    <t>21:0248:000164</t>
  </si>
  <si>
    <t>21:0248:000164:0007:0001:00</t>
  </si>
  <si>
    <t>84G_2002_BS2023</t>
  </si>
  <si>
    <t>21:0008:000092</t>
  </si>
  <si>
    <t>21:0248:000165</t>
  </si>
  <si>
    <t>21:0248:000165:0007:0001:00</t>
  </si>
  <si>
    <t>84G_2002_BS2025</t>
  </si>
  <si>
    <t>21:0008:000093</t>
  </si>
  <si>
    <t>21:0248:000166</t>
  </si>
  <si>
    <t>21:0248:000166:0007:0001:00</t>
  </si>
  <si>
    <t>84G_2002_BS2026</t>
  </si>
  <si>
    <t>21:0008:000094</t>
  </si>
  <si>
    <t>21:0248:000167</t>
  </si>
  <si>
    <t>21:0248:000167:0007:0001:00</t>
  </si>
  <si>
    <t>84G_2002_BS2027</t>
  </si>
  <si>
    <t>21:0008:000095</t>
  </si>
  <si>
    <t>21:0248:000168</t>
  </si>
  <si>
    <t>21:0248:000168:0007:0001:00</t>
  </si>
  <si>
    <t>84G_2002_BS2028</t>
  </si>
  <si>
    <t>21:0008:000096</t>
  </si>
  <si>
    <t>21:0248:000169</t>
  </si>
  <si>
    <t>21:0248:000169:0007:0001:00</t>
  </si>
  <si>
    <t>84G_2002_BS2029</t>
  </si>
  <si>
    <t>21:0008:000097</t>
  </si>
  <si>
    <t>21:0248:000170</t>
  </si>
  <si>
    <t>21:0248:000170:0007:0001:00</t>
  </si>
  <si>
    <t>84G_2002_BS2031</t>
  </si>
  <si>
    <t>21:0008:000098</t>
  </si>
  <si>
    <t>21:0248:000172</t>
  </si>
  <si>
    <t>21:0248:000172:0007:0001:00</t>
  </si>
  <si>
    <t>84G_2002_BS2033</t>
  </si>
  <si>
    <t>21:0008:000099</t>
  </si>
  <si>
    <t>21:0248:000174</t>
  </si>
  <si>
    <t>21:0248:000174:0007:0001:00</t>
  </si>
  <si>
    <t>84G_2002_BS2035</t>
  </si>
  <si>
    <t>21:0008:000100</t>
  </si>
  <si>
    <t>21:0248:000176</t>
  </si>
  <si>
    <t>21:0248:000176:0007:0001:00</t>
  </si>
  <si>
    <t>84G_2002_BS2036</t>
  </si>
  <si>
    <t>21:0008:000101</t>
  </si>
  <si>
    <t>21:0248:000177</t>
  </si>
  <si>
    <t>21:0248:000177:0007:0001:00</t>
  </si>
  <si>
    <t>84G_2002_BS2037</t>
  </si>
  <si>
    <t>21:0008:000102</t>
  </si>
  <si>
    <t>21:0248:000178</t>
  </si>
  <si>
    <t>21:0248:000178:0007:0001:00</t>
  </si>
  <si>
    <t>84G_2002_BS2039</t>
  </si>
  <si>
    <t>21:0008:000103</t>
  </si>
  <si>
    <t>21:0248:000179</t>
  </si>
  <si>
    <t>21:0248:000179:0007:0001:00</t>
  </si>
  <si>
    <t>84G_2002_BS2040</t>
  </si>
  <si>
    <t>21:0008:000104</t>
  </si>
  <si>
    <t>21:0248:000180</t>
  </si>
  <si>
    <t>21:0248:000180:0007:0001:00</t>
  </si>
  <si>
    <t>84G_2002_BS2042</t>
  </si>
  <si>
    <t>21:0008:000105</t>
  </si>
  <si>
    <t>21:0248:000181</t>
  </si>
  <si>
    <t>21:0248:000181:0007:0001:00</t>
  </si>
  <si>
    <t>84G_2002_BS2044</t>
  </si>
  <si>
    <t>21:0008:000106</t>
  </si>
  <si>
    <t>21:0248:000182</t>
  </si>
  <si>
    <t>21:0248:000182:0007:0001:00</t>
  </si>
  <si>
    <t>84G_2002_BS3004</t>
  </si>
  <si>
    <t>21:0008:000107</t>
  </si>
  <si>
    <t>21:0248:000185</t>
  </si>
  <si>
    <t>21:0248:000185:0007:0001:00</t>
  </si>
  <si>
    <t>84G_2002_BS3009</t>
  </si>
  <si>
    <t>21:0008:000108</t>
  </si>
  <si>
    <t>21:0248:000190</t>
  </si>
  <si>
    <t>21:0248:000190:0007:0001:00</t>
  </si>
  <si>
    <t>84G_2002_BS3010</t>
  </si>
  <si>
    <t>21:0008:000109</t>
  </si>
  <si>
    <t>21:0248:000191</t>
  </si>
  <si>
    <t>21:0248:000191:0007:0001:00</t>
  </si>
  <si>
    <t>84G_2002_BS3011</t>
  </si>
  <si>
    <t>21:0008:000110</t>
  </si>
  <si>
    <t>21:0248:000192</t>
  </si>
  <si>
    <t>21:0248:000192:0007:0001:00</t>
  </si>
  <si>
    <t>84G_2002_BS3013</t>
  </si>
  <si>
    <t>21:0008:000111</t>
  </si>
  <si>
    <t>21:0248:000193</t>
  </si>
  <si>
    <t>21:0248:000193:0007:0001:00</t>
  </si>
  <si>
    <t>84G_2002_BS3016</t>
  </si>
  <si>
    <t>21:0008:000112</t>
  </si>
  <si>
    <t>21:0248:000195</t>
  </si>
  <si>
    <t>21:0248:000195:0007:0001:00</t>
  </si>
  <si>
    <t>84G_2002_BS3018</t>
  </si>
  <si>
    <t>21:0008:000113</t>
  </si>
  <si>
    <t>21:0248:000197</t>
  </si>
  <si>
    <t>21:0248:000197:0007:0001:00</t>
  </si>
  <si>
    <t>84G_2002_BS3019</t>
  </si>
  <si>
    <t>21:0008:000114</t>
  </si>
  <si>
    <t>21:0248:000198</t>
  </si>
  <si>
    <t>21:0248:000198:0007:0001:00</t>
  </si>
  <si>
    <t>84G_2002_BS3025</t>
  </si>
  <si>
    <t>21:0008:000115</t>
  </si>
  <si>
    <t>21:0248:000202</t>
  </si>
  <si>
    <t>21:0248:000202:0007:0001:00</t>
  </si>
  <si>
    <t>84G_2002_BS3027</t>
  </si>
  <si>
    <t>21:0008:000116</t>
  </si>
  <si>
    <t>21:0248:000204</t>
  </si>
  <si>
    <t>21:0248:000204:0007:0001:00</t>
  </si>
  <si>
    <t>84G_2002_BS3029</t>
  </si>
  <si>
    <t>21:0008:000117</t>
  </si>
  <si>
    <t>21:0248:000206</t>
  </si>
  <si>
    <t>21:0248:000206:0007:0001:00</t>
  </si>
  <si>
    <t>84G_2002_BS3030</t>
  </si>
  <si>
    <t>21:0008:000118</t>
  </si>
  <si>
    <t>21:0248:000207</t>
  </si>
  <si>
    <t>21:0248:000207:0007:0001:00</t>
  </si>
  <si>
    <t>84G_2002_BS3031</t>
  </si>
  <si>
    <t>21:0008:000119</t>
  </si>
  <si>
    <t>21:0248:000208</t>
  </si>
  <si>
    <t>21:0248:000208:0007:0001:00</t>
  </si>
  <si>
    <t>84G_2002_BS3032</t>
  </si>
  <si>
    <t>21:0008:000120</t>
  </si>
  <si>
    <t>21:0248:000209</t>
  </si>
  <si>
    <t>21:0248:000209:0007:0001:00</t>
  </si>
  <si>
    <t>84G_2002_BS3033</t>
  </si>
  <si>
    <t>21:0008:000121</t>
  </si>
  <si>
    <t>21:0248:000210</t>
  </si>
  <si>
    <t>21:0248:000210:0007:0001:00</t>
  </si>
  <si>
    <t>84G_2002_BS3034</t>
  </si>
  <si>
    <t>21:0008:000122</t>
  </si>
  <si>
    <t>21:0248:000211</t>
  </si>
  <si>
    <t>21:0248:000211:0007:0001:00</t>
  </si>
  <si>
    <t>84G_2002_BS3035</t>
  </si>
  <si>
    <t>21:0008:000123</t>
  </si>
  <si>
    <t>21:0248:000212</t>
  </si>
  <si>
    <t>21:0248:000212:0007:0001:00</t>
  </si>
  <si>
    <t>84G_2002_BS3036</t>
  </si>
  <si>
    <t>21:0008:000124</t>
  </si>
  <si>
    <t>21:0248:000213</t>
  </si>
  <si>
    <t>21:0248:000213:0007:0001:00</t>
  </si>
  <si>
    <t>84G_2002_BS3037</t>
  </si>
  <si>
    <t>21:0008:000125</t>
  </si>
  <si>
    <t>21:0248:000214</t>
  </si>
  <si>
    <t>21:0248:000214:0007:0001:00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</si>
</sst>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D1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82" width="14.7109375" customWidth="1"/>
  </cols>
  <sheetData>
    <row r="1" spans="1:8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</row>
    <row r="2" spans="1:82" x14ac:dyDescent="0.25">
      <c r="A2" t="s">
        <v>82</v>
      </c>
      <c r="B2" t="s">
        <v>83</v>
      </c>
      <c r="C2" s="1" t="str">
        <f t="shared" ref="C2:C30" si="0">HYPERLINK("http://geochem.nrcan.gc.ca/cdogs/content/bdl/bdl210007_e.htm", "21:0007")</f>
        <v>21:0007</v>
      </c>
      <c r="D2" s="1" t="str">
        <f t="shared" ref="D2:D30" si="1">HYPERLINK("http://geochem.nrcan.gc.ca/cdogs/content/svy/svy210247_e.htm", "21:0247")</f>
        <v>21:0247</v>
      </c>
      <c r="E2" t="s">
        <v>84</v>
      </c>
      <c r="F2" t="s">
        <v>85</v>
      </c>
      <c r="H2">
        <v>56.812798200000003</v>
      </c>
      <c r="I2">
        <v>-115.6516812</v>
      </c>
      <c r="J2" s="1" t="str">
        <f t="shared" ref="J2:J33" si="2">HYPERLINK("http://geochem.nrcan.gc.ca/cdogs/content/kwd/kwd020039_e.htm", "Heavy Mineral Concentrate (Stream)")</f>
        <v>Heavy Mineral Concentrate (Stream)</v>
      </c>
      <c r="K2" s="1" t="str">
        <f t="shared" ref="K2:K33" si="3">HYPERLINK("http://geochem.nrcan.gc.ca/cdogs/content/kwd/kwd080034_e.htm", "HMC separation (NGR variant)")</f>
        <v>HMC separation (NGR variant)</v>
      </c>
      <c r="L2">
        <v>11800</v>
      </c>
      <c r="N2">
        <v>11300</v>
      </c>
      <c r="O2">
        <v>0</v>
      </c>
      <c r="P2">
        <v>11300</v>
      </c>
      <c r="T2">
        <v>26.2</v>
      </c>
      <c r="U2">
        <v>186.6</v>
      </c>
      <c r="V2">
        <v>117.4</v>
      </c>
      <c r="W2">
        <v>4.9000000000000004</v>
      </c>
      <c r="X2">
        <v>59.6</v>
      </c>
      <c r="Y2">
        <v>4.0999999999999996</v>
      </c>
      <c r="Z2">
        <v>0.6</v>
      </c>
      <c r="AA2">
        <v>1</v>
      </c>
      <c r="AB2">
        <v>1</v>
      </c>
      <c r="AC2">
        <v>0</v>
      </c>
      <c r="AD2">
        <v>0</v>
      </c>
      <c r="AE2">
        <v>0</v>
      </c>
      <c r="AF2">
        <v>0</v>
      </c>
      <c r="AG2">
        <v>0</v>
      </c>
      <c r="AH2">
        <v>46</v>
      </c>
      <c r="AI2">
        <v>1</v>
      </c>
      <c r="AJ2">
        <v>0</v>
      </c>
      <c r="AK2">
        <v>0</v>
      </c>
      <c r="AL2">
        <v>1</v>
      </c>
      <c r="AM2">
        <v>2</v>
      </c>
      <c r="AN2">
        <v>0</v>
      </c>
      <c r="AO2">
        <v>0</v>
      </c>
      <c r="AP2">
        <v>0</v>
      </c>
      <c r="AQ2">
        <v>6</v>
      </c>
      <c r="AR2">
        <v>1</v>
      </c>
      <c r="AS2">
        <v>0</v>
      </c>
      <c r="AT2">
        <v>0</v>
      </c>
      <c r="AU2">
        <v>0</v>
      </c>
      <c r="AV2">
        <v>9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7</v>
      </c>
      <c r="BG2">
        <v>0</v>
      </c>
      <c r="BH2">
        <v>0</v>
      </c>
      <c r="BI2">
        <v>1</v>
      </c>
      <c r="BJ2">
        <v>70</v>
      </c>
      <c r="BK2">
        <v>4</v>
      </c>
      <c r="BL2">
        <v>8</v>
      </c>
      <c r="BM2">
        <v>6</v>
      </c>
      <c r="BN2">
        <v>0</v>
      </c>
      <c r="BO2">
        <v>4</v>
      </c>
      <c r="BP2">
        <v>0</v>
      </c>
      <c r="BQ2">
        <v>0</v>
      </c>
      <c r="BR2">
        <v>0</v>
      </c>
      <c r="BS2">
        <v>0</v>
      </c>
      <c r="BT2">
        <v>0</v>
      </c>
      <c r="BV2">
        <v>0</v>
      </c>
      <c r="BW2">
        <v>0</v>
      </c>
    </row>
    <row r="3" spans="1:82" x14ac:dyDescent="0.25">
      <c r="A3" t="s">
        <v>86</v>
      </c>
      <c r="B3" t="s">
        <v>87</v>
      </c>
      <c r="C3" s="1" t="str">
        <f t="shared" si="0"/>
        <v>21:0007</v>
      </c>
      <c r="D3" s="1" t="str">
        <f t="shared" si="1"/>
        <v>21:0247</v>
      </c>
      <c r="E3" t="s">
        <v>88</v>
      </c>
      <c r="F3" t="s">
        <v>89</v>
      </c>
      <c r="H3">
        <v>56.9665848</v>
      </c>
      <c r="I3">
        <v>-115.6371008</v>
      </c>
      <c r="J3" s="1" t="str">
        <f t="shared" si="2"/>
        <v>Heavy Mineral Concentrate (Stream)</v>
      </c>
      <c r="K3" s="1" t="str">
        <f t="shared" si="3"/>
        <v>HMC separation (NGR variant)</v>
      </c>
      <c r="L3">
        <v>11000</v>
      </c>
      <c r="N3">
        <v>10500</v>
      </c>
      <c r="O3">
        <v>0</v>
      </c>
      <c r="P3">
        <v>10500</v>
      </c>
      <c r="T3">
        <v>10</v>
      </c>
      <c r="U3">
        <v>92.8</v>
      </c>
      <c r="V3">
        <v>42.3</v>
      </c>
      <c r="W3">
        <v>3.2</v>
      </c>
      <c r="X3">
        <v>26</v>
      </c>
      <c r="Y3">
        <v>14.4</v>
      </c>
      <c r="Z3">
        <v>6.9</v>
      </c>
      <c r="AA3">
        <v>2</v>
      </c>
      <c r="AB3">
        <v>2</v>
      </c>
      <c r="AC3">
        <v>0</v>
      </c>
      <c r="AD3">
        <v>0</v>
      </c>
      <c r="AE3">
        <v>0</v>
      </c>
      <c r="AF3">
        <v>1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8</v>
      </c>
      <c r="BG3">
        <v>0</v>
      </c>
      <c r="BH3">
        <v>0</v>
      </c>
      <c r="BI3">
        <v>3</v>
      </c>
      <c r="BJ3">
        <v>71</v>
      </c>
      <c r="BK3">
        <v>5</v>
      </c>
      <c r="BL3">
        <v>6</v>
      </c>
      <c r="BM3">
        <v>3</v>
      </c>
      <c r="BN3">
        <v>2</v>
      </c>
      <c r="BO3">
        <v>0</v>
      </c>
      <c r="BP3">
        <v>1</v>
      </c>
      <c r="BQ3">
        <v>1</v>
      </c>
      <c r="BR3">
        <v>0</v>
      </c>
      <c r="BS3">
        <v>0</v>
      </c>
      <c r="BT3">
        <v>0</v>
      </c>
      <c r="BV3">
        <v>0</v>
      </c>
    </row>
    <row r="4" spans="1:82" x14ac:dyDescent="0.25">
      <c r="A4" t="s">
        <v>90</v>
      </c>
      <c r="B4" t="s">
        <v>91</v>
      </c>
      <c r="C4" s="1" t="str">
        <f t="shared" si="0"/>
        <v>21:0007</v>
      </c>
      <c r="D4" s="1" t="str">
        <f t="shared" si="1"/>
        <v>21:0247</v>
      </c>
      <c r="E4" t="s">
        <v>92</v>
      </c>
      <c r="F4" t="s">
        <v>93</v>
      </c>
      <c r="H4">
        <v>56.945686299999998</v>
      </c>
      <c r="I4">
        <v>-115.6312054</v>
      </c>
      <c r="J4" s="1" t="str">
        <f t="shared" si="2"/>
        <v>Heavy Mineral Concentrate (Stream)</v>
      </c>
      <c r="K4" s="1" t="str">
        <f t="shared" si="3"/>
        <v>HMC separation (NGR variant)</v>
      </c>
      <c r="L4">
        <v>11600</v>
      </c>
      <c r="N4">
        <v>11100</v>
      </c>
      <c r="O4">
        <v>0</v>
      </c>
      <c r="P4">
        <v>11100</v>
      </c>
      <c r="T4">
        <v>9.3000000000000007</v>
      </c>
      <c r="U4">
        <v>82.1</v>
      </c>
      <c r="V4">
        <v>47.2</v>
      </c>
      <c r="W4">
        <v>2.1</v>
      </c>
      <c r="X4">
        <v>28.1</v>
      </c>
      <c r="Y4">
        <v>3.4</v>
      </c>
      <c r="Z4">
        <v>1.3</v>
      </c>
      <c r="AA4">
        <v>1</v>
      </c>
      <c r="AB4">
        <v>1</v>
      </c>
      <c r="AC4">
        <v>0</v>
      </c>
      <c r="AD4">
        <v>0</v>
      </c>
      <c r="AE4">
        <v>0</v>
      </c>
      <c r="AF4">
        <v>0</v>
      </c>
      <c r="AG4">
        <v>0</v>
      </c>
      <c r="AH4">
        <v>2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1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8</v>
      </c>
      <c r="BG4">
        <v>0</v>
      </c>
      <c r="BH4">
        <v>0</v>
      </c>
      <c r="BI4">
        <v>5</v>
      </c>
      <c r="BJ4">
        <v>74</v>
      </c>
      <c r="BK4">
        <v>5</v>
      </c>
      <c r="BL4">
        <v>2</v>
      </c>
      <c r="BM4">
        <v>2</v>
      </c>
      <c r="BN4">
        <v>1</v>
      </c>
      <c r="BO4">
        <v>0</v>
      </c>
      <c r="BP4">
        <v>0</v>
      </c>
      <c r="BQ4">
        <v>2</v>
      </c>
      <c r="BR4">
        <v>0</v>
      </c>
      <c r="BS4">
        <v>1</v>
      </c>
      <c r="BT4">
        <v>0</v>
      </c>
      <c r="BV4">
        <v>0</v>
      </c>
      <c r="BW4">
        <v>0</v>
      </c>
    </row>
    <row r="5" spans="1:82" x14ac:dyDescent="0.25">
      <c r="A5" t="s">
        <v>94</v>
      </c>
      <c r="B5" t="s">
        <v>95</v>
      </c>
      <c r="C5" s="1" t="str">
        <f t="shared" si="0"/>
        <v>21:0007</v>
      </c>
      <c r="D5" s="1" t="str">
        <f t="shared" si="1"/>
        <v>21:0247</v>
      </c>
      <c r="E5" t="s">
        <v>96</v>
      </c>
      <c r="F5" t="s">
        <v>97</v>
      </c>
      <c r="H5">
        <v>56.808901300000002</v>
      </c>
      <c r="I5">
        <v>-115.7591118</v>
      </c>
      <c r="J5" s="1" t="str">
        <f t="shared" si="2"/>
        <v>Heavy Mineral Concentrate (Stream)</v>
      </c>
      <c r="K5" s="1" t="str">
        <f t="shared" si="3"/>
        <v>HMC separation (NGR variant)</v>
      </c>
      <c r="L5">
        <v>9000</v>
      </c>
      <c r="N5">
        <v>8500</v>
      </c>
      <c r="O5">
        <v>0</v>
      </c>
      <c r="P5">
        <v>8500</v>
      </c>
      <c r="T5">
        <v>11.3</v>
      </c>
      <c r="U5">
        <v>165.4</v>
      </c>
      <c r="V5">
        <v>32.200000000000003</v>
      </c>
      <c r="W5">
        <v>13.8</v>
      </c>
      <c r="X5">
        <v>39.700000000000003</v>
      </c>
      <c r="Y5">
        <v>46.5</v>
      </c>
      <c r="Z5">
        <v>33.200000000000003</v>
      </c>
      <c r="AA5">
        <v>1</v>
      </c>
      <c r="AB5">
        <v>1</v>
      </c>
      <c r="AC5">
        <v>0</v>
      </c>
      <c r="AD5">
        <v>0</v>
      </c>
      <c r="AE5">
        <v>0</v>
      </c>
      <c r="AF5">
        <v>0</v>
      </c>
      <c r="AG5">
        <v>0</v>
      </c>
      <c r="AH5">
        <v>38</v>
      </c>
      <c r="AI5">
        <v>0</v>
      </c>
      <c r="AJ5">
        <v>2</v>
      </c>
      <c r="AK5">
        <v>0</v>
      </c>
      <c r="AL5">
        <v>30</v>
      </c>
      <c r="AM5">
        <v>3</v>
      </c>
      <c r="AN5">
        <v>0</v>
      </c>
      <c r="AO5">
        <v>0</v>
      </c>
      <c r="AP5">
        <v>0</v>
      </c>
      <c r="AQ5">
        <v>27</v>
      </c>
      <c r="AR5">
        <v>0</v>
      </c>
      <c r="AS5">
        <v>1</v>
      </c>
      <c r="AT5">
        <v>0</v>
      </c>
      <c r="AU5">
        <v>100</v>
      </c>
      <c r="AV5">
        <v>4</v>
      </c>
      <c r="AW5">
        <v>0</v>
      </c>
      <c r="AX5">
        <v>0</v>
      </c>
      <c r="AY5">
        <v>0</v>
      </c>
      <c r="AZ5">
        <v>5</v>
      </c>
      <c r="BA5">
        <v>0</v>
      </c>
      <c r="BB5">
        <v>0</v>
      </c>
      <c r="BC5">
        <v>0</v>
      </c>
      <c r="BD5">
        <v>0</v>
      </c>
      <c r="BE5">
        <v>0</v>
      </c>
      <c r="BF5">
        <v>35</v>
      </c>
      <c r="BG5">
        <v>0</v>
      </c>
      <c r="BH5">
        <v>0</v>
      </c>
      <c r="BI5">
        <v>0</v>
      </c>
      <c r="BJ5">
        <v>34</v>
      </c>
      <c r="BK5">
        <v>6</v>
      </c>
      <c r="BL5">
        <v>4</v>
      </c>
      <c r="BN5">
        <v>0</v>
      </c>
      <c r="BO5">
        <v>20</v>
      </c>
      <c r="BP5">
        <v>0</v>
      </c>
      <c r="BQ5">
        <v>1</v>
      </c>
      <c r="BR5">
        <v>0</v>
      </c>
      <c r="BS5">
        <v>0</v>
      </c>
      <c r="BT5">
        <v>0</v>
      </c>
      <c r="BV5">
        <v>0</v>
      </c>
      <c r="BW5">
        <v>0</v>
      </c>
    </row>
    <row r="6" spans="1:82" x14ac:dyDescent="0.25">
      <c r="A6" t="s">
        <v>98</v>
      </c>
      <c r="B6" t="s">
        <v>99</v>
      </c>
      <c r="C6" s="1" t="str">
        <f t="shared" si="0"/>
        <v>21:0007</v>
      </c>
      <c r="D6" s="1" t="str">
        <f t="shared" si="1"/>
        <v>21:0247</v>
      </c>
      <c r="E6" t="s">
        <v>100</v>
      </c>
      <c r="F6" t="s">
        <v>101</v>
      </c>
      <c r="H6">
        <v>56.813311900000002</v>
      </c>
      <c r="I6">
        <v>-115.7635693</v>
      </c>
      <c r="J6" s="1" t="str">
        <f t="shared" si="2"/>
        <v>Heavy Mineral Concentrate (Stream)</v>
      </c>
      <c r="K6" s="1" t="str">
        <f t="shared" si="3"/>
        <v>HMC separation (NGR variant)</v>
      </c>
      <c r="L6">
        <v>9000</v>
      </c>
      <c r="N6">
        <v>8500</v>
      </c>
      <c r="O6">
        <v>0</v>
      </c>
      <c r="P6">
        <v>8500</v>
      </c>
      <c r="T6">
        <v>13.4</v>
      </c>
      <c r="U6">
        <v>89.3</v>
      </c>
      <c r="V6">
        <v>28.5</v>
      </c>
      <c r="W6">
        <v>2.4</v>
      </c>
      <c r="X6">
        <v>29.5</v>
      </c>
      <c r="Y6">
        <v>21</v>
      </c>
      <c r="Z6">
        <v>7.9</v>
      </c>
      <c r="AA6">
        <v>0</v>
      </c>
      <c r="AB6">
        <v>0</v>
      </c>
      <c r="AC6">
        <v>0</v>
      </c>
      <c r="AD6">
        <v>0</v>
      </c>
      <c r="AE6">
        <v>1</v>
      </c>
      <c r="AF6">
        <v>1</v>
      </c>
      <c r="AG6">
        <v>0</v>
      </c>
      <c r="AH6">
        <v>68</v>
      </c>
      <c r="AI6">
        <v>0</v>
      </c>
      <c r="AJ6">
        <v>3</v>
      </c>
      <c r="AK6">
        <v>0</v>
      </c>
      <c r="AL6">
        <v>200</v>
      </c>
      <c r="AM6">
        <v>0</v>
      </c>
      <c r="AN6">
        <v>0</v>
      </c>
      <c r="AO6">
        <v>0</v>
      </c>
      <c r="AP6">
        <v>0</v>
      </c>
      <c r="AQ6">
        <v>23</v>
      </c>
      <c r="AR6">
        <v>0</v>
      </c>
      <c r="AS6">
        <v>0</v>
      </c>
      <c r="AT6">
        <v>0</v>
      </c>
      <c r="AU6">
        <v>200</v>
      </c>
      <c r="AV6">
        <v>2</v>
      </c>
      <c r="AW6">
        <v>0</v>
      </c>
      <c r="AX6">
        <v>0</v>
      </c>
      <c r="AY6">
        <v>0</v>
      </c>
      <c r="AZ6">
        <v>4</v>
      </c>
      <c r="BA6">
        <v>0</v>
      </c>
      <c r="BB6">
        <v>0</v>
      </c>
      <c r="BC6">
        <v>0</v>
      </c>
      <c r="BD6">
        <v>1</v>
      </c>
      <c r="BE6">
        <v>0</v>
      </c>
      <c r="BF6">
        <v>9</v>
      </c>
      <c r="BG6">
        <v>0</v>
      </c>
      <c r="BI6">
        <v>3</v>
      </c>
      <c r="BJ6">
        <v>62</v>
      </c>
      <c r="BK6">
        <v>7</v>
      </c>
      <c r="BL6">
        <v>11</v>
      </c>
      <c r="BM6">
        <v>6</v>
      </c>
      <c r="BN6">
        <v>1</v>
      </c>
      <c r="BO6">
        <v>0</v>
      </c>
      <c r="BP6">
        <v>1</v>
      </c>
      <c r="BQ6">
        <v>0</v>
      </c>
      <c r="BR6">
        <v>0</v>
      </c>
      <c r="BS6">
        <v>0</v>
      </c>
      <c r="BT6">
        <v>0</v>
      </c>
      <c r="BV6">
        <v>0</v>
      </c>
      <c r="BW6">
        <v>0</v>
      </c>
    </row>
    <row r="7" spans="1:82" x14ac:dyDescent="0.25">
      <c r="A7" t="s">
        <v>102</v>
      </c>
      <c r="B7" t="s">
        <v>103</v>
      </c>
      <c r="C7" s="1" t="str">
        <f t="shared" si="0"/>
        <v>21:0007</v>
      </c>
      <c r="D7" s="1" t="str">
        <f t="shared" si="1"/>
        <v>21:0247</v>
      </c>
      <c r="E7" t="s">
        <v>104</v>
      </c>
      <c r="F7" t="s">
        <v>105</v>
      </c>
      <c r="H7">
        <v>56.799639300000003</v>
      </c>
      <c r="I7">
        <v>-115.744843</v>
      </c>
      <c r="J7" s="1" t="str">
        <f t="shared" si="2"/>
        <v>Heavy Mineral Concentrate (Stream)</v>
      </c>
      <c r="K7" s="1" t="str">
        <f t="shared" si="3"/>
        <v>HMC separation (NGR variant)</v>
      </c>
      <c r="L7">
        <v>11900</v>
      </c>
      <c r="N7">
        <v>11400</v>
      </c>
      <c r="O7">
        <v>0</v>
      </c>
      <c r="P7">
        <v>11400</v>
      </c>
      <c r="T7">
        <v>10.5</v>
      </c>
      <c r="U7">
        <v>91.7</v>
      </c>
      <c r="V7">
        <v>32.4</v>
      </c>
      <c r="W7">
        <v>2.7</v>
      </c>
      <c r="X7">
        <v>37.5</v>
      </c>
      <c r="Y7">
        <v>14.3</v>
      </c>
      <c r="Z7">
        <v>4.8</v>
      </c>
      <c r="AA7">
        <v>1</v>
      </c>
      <c r="AB7">
        <v>1</v>
      </c>
      <c r="AC7">
        <v>0</v>
      </c>
      <c r="AD7">
        <v>0</v>
      </c>
      <c r="AE7">
        <v>0</v>
      </c>
      <c r="AF7">
        <v>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1</v>
      </c>
      <c r="AU7">
        <v>0</v>
      </c>
      <c r="AV7">
        <v>1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12</v>
      </c>
      <c r="BG7">
        <v>0</v>
      </c>
      <c r="BH7">
        <v>0</v>
      </c>
      <c r="BI7">
        <v>4</v>
      </c>
      <c r="BJ7">
        <v>66</v>
      </c>
      <c r="BK7">
        <v>4</v>
      </c>
      <c r="BL7">
        <v>3</v>
      </c>
      <c r="BM7">
        <v>6</v>
      </c>
      <c r="BN7">
        <v>1</v>
      </c>
      <c r="BO7">
        <v>0</v>
      </c>
      <c r="BP7">
        <v>2</v>
      </c>
      <c r="BR7">
        <v>0</v>
      </c>
      <c r="BS7">
        <v>0</v>
      </c>
      <c r="BT7">
        <v>0</v>
      </c>
      <c r="BV7">
        <v>0</v>
      </c>
      <c r="BW7">
        <v>2</v>
      </c>
    </row>
    <row r="8" spans="1:82" x14ac:dyDescent="0.25">
      <c r="A8" t="s">
        <v>106</v>
      </c>
      <c r="B8" t="s">
        <v>107</v>
      </c>
      <c r="C8" s="1" t="str">
        <f t="shared" si="0"/>
        <v>21:0007</v>
      </c>
      <c r="D8" s="1" t="str">
        <f t="shared" si="1"/>
        <v>21:0247</v>
      </c>
      <c r="E8" t="s">
        <v>108</v>
      </c>
      <c r="F8" t="s">
        <v>109</v>
      </c>
      <c r="H8">
        <v>56.794339899999997</v>
      </c>
      <c r="I8">
        <v>-115.717659</v>
      </c>
      <c r="J8" s="1" t="str">
        <f t="shared" si="2"/>
        <v>Heavy Mineral Concentrate (Stream)</v>
      </c>
      <c r="K8" s="1" t="str">
        <f t="shared" si="3"/>
        <v>HMC separation (NGR variant)</v>
      </c>
      <c r="L8">
        <v>12000</v>
      </c>
      <c r="N8">
        <v>11500</v>
      </c>
      <c r="O8">
        <v>0</v>
      </c>
      <c r="P8">
        <v>11500</v>
      </c>
      <c r="T8">
        <v>10.3</v>
      </c>
      <c r="U8">
        <v>87.9</v>
      </c>
      <c r="V8">
        <v>48.8</v>
      </c>
      <c r="W8">
        <v>2.1</v>
      </c>
      <c r="X8">
        <v>28.3</v>
      </c>
      <c r="Y8">
        <v>6.7</v>
      </c>
      <c r="Z8">
        <v>2</v>
      </c>
      <c r="AA8">
        <v>1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48</v>
      </c>
      <c r="AI8">
        <v>0</v>
      </c>
      <c r="AJ8">
        <v>1</v>
      </c>
      <c r="AK8">
        <v>0</v>
      </c>
      <c r="AL8">
        <v>31</v>
      </c>
      <c r="AM8">
        <v>1</v>
      </c>
      <c r="AN8">
        <v>0</v>
      </c>
      <c r="AO8">
        <v>1</v>
      </c>
      <c r="AP8">
        <v>0</v>
      </c>
      <c r="AQ8">
        <v>7</v>
      </c>
      <c r="AR8">
        <v>0</v>
      </c>
      <c r="AS8">
        <v>0</v>
      </c>
      <c r="AT8">
        <v>1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16</v>
      </c>
      <c r="BG8">
        <v>0</v>
      </c>
      <c r="BH8">
        <v>0</v>
      </c>
      <c r="BJ8">
        <v>75</v>
      </c>
      <c r="BK8">
        <v>3</v>
      </c>
      <c r="BL8">
        <v>3</v>
      </c>
      <c r="BP8">
        <v>1</v>
      </c>
      <c r="BR8">
        <v>0</v>
      </c>
      <c r="BS8">
        <v>0</v>
      </c>
      <c r="BT8">
        <v>0</v>
      </c>
      <c r="BV8">
        <v>0</v>
      </c>
      <c r="BW8">
        <v>2</v>
      </c>
    </row>
    <row r="9" spans="1:82" x14ac:dyDescent="0.25">
      <c r="A9" t="s">
        <v>110</v>
      </c>
      <c r="B9" t="s">
        <v>111</v>
      </c>
      <c r="C9" s="1" t="str">
        <f t="shared" si="0"/>
        <v>21:0007</v>
      </c>
      <c r="D9" s="1" t="str">
        <f t="shared" si="1"/>
        <v>21:0247</v>
      </c>
      <c r="E9" t="s">
        <v>112</v>
      </c>
      <c r="F9" t="s">
        <v>113</v>
      </c>
      <c r="H9">
        <v>56.807433600000003</v>
      </c>
      <c r="I9">
        <v>-115.66666379999999</v>
      </c>
      <c r="J9" s="1" t="str">
        <f t="shared" si="2"/>
        <v>Heavy Mineral Concentrate (Stream)</v>
      </c>
      <c r="K9" s="1" t="str">
        <f t="shared" si="3"/>
        <v>HMC separation (NGR variant)</v>
      </c>
      <c r="L9">
        <v>10500</v>
      </c>
      <c r="N9">
        <v>10000</v>
      </c>
      <c r="O9">
        <v>0</v>
      </c>
      <c r="P9">
        <v>10000</v>
      </c>
      <c r="T9">
        <v>14.7</v>
      </c>
      <c r="U9">
        <v>132.4</v>
      </c>
      <c r="V9">
        <v>62.4</v>
      </c>
      <c r="W9">
        <v>4.2</v>
      </c>
      <c r="X9">
        <v>56.1</v>
      </c>
      <c r="Y9">
        <v>8.1999999999999993</v>
      </c>
      <c r="Z9">
        <v>1.5</v>
      </c>
      <c r="AA9">
        <v>1</v>
      </c>
      <c r="AB9">
        <v>1</v>
      </c>
      <c r="AC9">
        <v>0</v>
      </c>
      <c r="AD9">
        <v>0</v>
      </c>
      <c r="AE9">
        <v>8</v>
      </c>
      <c r="AF9">
        <v>1</v>
      </c>
      <c r="AG9">
        <v>0</v>
      </c>
      <c r="AH9">
        <v>99</v>
      </c>
      <c r="AI9">
        <v>1</v>
      </c>
      <c r="AJ9">
        <v>4</v>
      </c>
      <c r="AK9">
        <v>0</v>
      </c>
      <c r="AL9">
        <v>20</v>
      </c>
      <c r="AM9">
        <v>7</v>
      </c>
      <c r="AN9">
        <v>0</v>
      </c>
      <c r="AO9">
        <v>0</v>
      </c>
      <c r="AP9">
        <v>0</v>
      </c>
      <c r="AQ9">
        <v>13</v>
      </c>
      <c r="AR9">
        <v>0</v>
      </c>
      <c r="AS9">
        <v>0</v>
      </c>
      <c r="AT9">
        <v>0</v>
      </c>
      <c r="AU9">
        <v>2</v>
      </c>
      <c r="AV9">
        <v>3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6</v>
      </c>
      <c r="BG9">
        <v>0</v>
      </c>
      <c r="BH9">
        <v>0</v>
      </c>
      <c r="BI9">
        <v>1</v>
      </c>
      <c r="BJ9">
        <v>70</v>
      </c>
      <c r="BK9">
        <v>4</v>
      </c>
      <c r="BL9">
        <v>9</v>
      </c>
      <c r="BM9">
        <v>3</v>
      </c>
      <c r="BN9">
        <v>1</v>
      </c>
      <c r="BP9">
        <v>4</v>
      </c>
      <c r="BR9">
        <v>1</v>
      </c>
      <c r="BS9">
        <v>0</v>
      </c>
      <c r="BT9">
        <v>1</v>
      </c>
      <c r="BV9">
        <v>0</v>
      </c>
    </row>
    <row r="10" spans="1:82" x14ac:dyDescent="0.25">
      <c r="A10" t="s">
        <v>114</v>
      </c>
      <c r="B10" t="s">
        <v>115</v>
      </c>
      <c r="C10" s="1" t="str">
        <f t="shared" si="0"/>
        <v>21:0007</v>
      </c>
      <c r="D10" s="1" t="str">
        <f t="shared" si="1"/>
        <v>21:0247</v>
      </c>
      <c r="E10" t="s">
        <v>116</v>
      </c>
      <c r="F10" t="s">
        <v>117</v>
      </c>
      <c r="H10">
        <v>56.9264881</v>
      </c>
      <c r="I10">
        <v>-115.972116</v>
      </c>
      <c r="J10" s="1" t="str">
        <f t="shared" si="2"/>
        <v>Heavy Mineral Concentrate (Stream)</v>
      </c>
      <c r="K10" s="1" t="str">
        <f t="shared" si="3"/>
        <v>HMC separation (NGR variant)</v>
      </c>
      <c r="L10">
        <v>13500</v>
      </c>
      <c r="N10">
        <v>13000</v>
      </c>
      <c r="O10">
        <v>0</v>
      </c>
      <c r="P10">
        <v>13000</v>
      </c>
      <c r="T10">
        <v>10.1</v>
      </c>
      <c r="U10">
        <v>73.3</v>
      </c>
      <c r="V10">
        <v>30.4</v>
      </c>
      <c r="W10">
        <v>2.5</v>
      </c>
      <c r="X10">
        <v>26.8</v>
      </c>
      <c r="Y10">
        <v>10.8</v>
      </c>
      <c r="Z10">
        <v>2.8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8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</v>
      </c>
      <c r="AR10">
        <v>1</v>
      </c>
      <c r="AS10">
        <v>0</v>
      </c>
      <c r="AT10">
        <v>0</v>
      </c>
      <c r="AU10">
        <v>1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6</v>
      </c>
      <c r="BG10">
        <v>0</v>
      </c>
      <c r="BH10">
        <v>0</v>
      </c>
      <c r="BI10">
        <v>2</v>
      </c>
      <c r="BJ10">
        <v>61</v>
      </c>
      <c r="BK10">
        <v>8</v>
      </c>
      <c r="BL10">
        <v>9</v>
      </c>
      <c r="BM10">
        <v>3</v>
      </c>
      <c r="BN10">
        <v>1</v>
      </c>
      <c r="BO10">
        <v>0</v>
      </c>
      <c r="BP10">
        <v>3</v>
      </c>
      <c r="BQ10">
        <v>6</v>
      </c>
      <c r="BS10">
        <v>0</v>
      </c>
      <c r="BT10">
        <v>0</v>
      </c>
      <c r="BV10">
        <v>0</v>
      </c>
      <c r="BW10">
        <v>1</v>
      </c>
    </row>
    <row r="11" spans="1:82" x14ac:dyDescent="0.25">
      <c r="A11" t="s">
        <v>118</v>
      </c>
      <c r="B11" t="s">
        <v>119</v>
      </c>
      <c r="C11" s="1" t="str">
        <f t="shared" si="0"/>
        <v>21:0007</v>
      </c>
      <c r="D11" s="1" t="str">
        <f t="shared" si="1"/>
        <v>21:0247</v>
      </c>
      <c r="E11" t="s">
        <v>120</v>
      </c>
      <c r="F11" t="s">
        <v>121</v>
      </c>
      <c r="H11">
        <v>56.964223400000002</v>
      </c>
      <c r="I11">
        <v>-115.49054769999999</v>
      </c>
      <c r="J11" s="1" t="str">
        <f t="shared" si="2"/>
        <v>Heavy Mineral Concentrate (Stream)</v>
      </c>
      <c r="K11" s="1" t="str">
        <f t="shared" si="3"/>
        <v>HMC separation (NGR variant)</v>
      </c>
      <c r="L11">
        <v>13100</v>
      </c>
      <c r="N11">
        <v>12600</v>
      </c>
      <c r="O11">
        <v>0</v>
      </c>
      <c r="P11">
        <v>12600</v>
      </c>
      <c r="T11">
        <v>6.7</v>
      </c>
      <c r="U11">
        <v>70.3</v>
      </c>
      <c r="V11">
        <v>26.7</v>
      </c>
      <c r="W11">
        <v>3</v>
      </c>
      <c r="X11">
        <v>25.2</v>
      </c>
      <c r="Y11">
        <v>12.8</v>
      </c>
      <c r="Z11">
        <v>2.6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14</v>
      </c>
      <c r="BG11">
        <v>0</v>
      </c>
      <c r="BH11">
        <v>0</v>
      </c>
      <c r="BJ11">
        <v>68</v>
      </c>
      <c r="BK11">
        <v>7</v>
      </c>
      <c r="BL11">
        <v>2</v>
      </c>
      <c r="BM11">
        <v>3</v>
      </c>
      <c r="BN11">
        <v>0</v>
      </c>
      <c r="BO11">
        <v>4</v>
      </c>
      <c r="BR11">
        <v>0</v>
      </c>
      <c r="BS11">
        <v>0</v>
      </c>
      <c r="BT11">
        <v>2</v>
      </c>
      <c r="BV11">
        <v>0</v>
      </c>
    </row>
    <row r="12" spans="1:82" x14ac:dyDescent="0.25">
      <c r="A12" t="s">
        <v>122</v>
      </c>
      <c r="B12" t="s">
        <v>123</v>
      </c>
      <c r="C12" s="1" t="str">
        <f t="shared" si="0"/>
        <v>21:0007</v>
      </c>
      <c r="D12" s="1" t="str">
        <f t="shared" si="1"/>
        <v>21:0247</v>
      </c>
      <c r="E12" t="s">
        <v>124</v>
      </c>
      <c r="F12" t="s">
        <v>125</v>
      </c>
      <c r="H12">
        <v>56.9780728</v>
      </c>
      <c r="I12">
        <v>-115.6360395</v>
      </c>
      <c r="J12" s="1" t="str">
        <f t="shared" si="2"/>
        <v>Heavy Mineral Concentrate (Stream)</v>
      </c>
      <c r="K12" s="1" t="str">
        <f t="shared" si="3"/>
        <v>HMC separation (NGR variant)</v>
      </c>
      <c r="L12">
        <v>12000</v>
      </c>
      <c r="N12">
        <v>11500</v>
      </c>
      <c r="O12">
        <v>0</v>
      </c>
      <c r="P12">
        <v>11500</v>
      </c>
      <c r="T12">
        <v>2.6</v>
      </c>
      <c r="U12">
        <v>26.3</v>
      </c>
      <c r="V12">
        <v>18.399999999999999</v>
      </c>
      <c r="W12">
        <v>1</v>
      </c>
      <c r="X12">
        <v>6.2</v>
      </c>
      <c r="Y12">
        <v>0.6</v>
      </c>
      <c r="Z12">
        <v>0.1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1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G12">
        <v>0</v>
      </c>
      <c r="BH12">
        <v>0</v>
      </c>
      <c r="BI12">
        <v>1</v>
      </c>
      <c r="BJ12">
        <v>70</v>
      </c>
      <c r="BK12">
        <v>3</v>
      </c>
      <c r="BL12">
        <v>13</v>
      </c>
      <c r="BM12">
        <v>0</v>
      </c>
      <c r="BN12">
        <v>3</v>
      </c>
      <c r="BO12">
        <v>0</v>
      </c>
      <c r="BP12">
        <v>3</v>
      </c>
      <c r="BQ12">
        <v>5</v>
      </c>
      <c r="BS12">
        <v>0</v>
      </c>
      <c r="BT12">
        <v>2</v>
      </c>
      <c r="BV12">
        <v>0</v>
      </c>
      <c r="BW12">
        <v>0</v>
      </c>
    </row>
    <row r="13" spans="1:82" x14ac:dyDescent="0.25">
      <c r="A13" t="s">
        <v>126</v>
      </c>
      <c r="B13" t="s">
        <v>127</v>
      </c>
      <c r="C13" s="1" t="str">
        <f t="shared" si="0"/>
        <v>21:0007</v>
      </c>
      <c r="D13" s="1" t="str">
        <f t="shared" si="1"/>
        <v>21:0247</v>
      </c>
      <c r="E13" t="s">
        <v>128</v>
      </c>
      <c r="F13" t="s">
        <v>129</v>
      </c>
      <c r="H13">
        <v>56.9619529</v>
      </c>
      <c r="I13">
        <v>-115.6432401</v>
      </c>
      <c r="J13" s="1" t="str">
        <f t="shared" si="2"/>
        <v>Heavy Mineral Concentrate (Stream)</v>
      </c>
      <c r="K13" s="1" t="str">
        <f t="shared" si="3"/>
        <v>HMC separation (NGR variant)</v>
      </c>
      <c r="L13">
        <v>12800</v>
      </c>
      <c r="N13">
        <v>12300</v>
      </c>
      <c r="O13">
        <v>0</v>
      </c>
      <c r="P13">
        <v>12300</v>
      </c>
      <c r="T13">
        <v>18.5</v>
      </c>
      <c r="U13">
        <v>142.4</v>
      </c>
      <c r="V13">
        <v>55.9</v>
      </c>
      <c r="W13">
        <v>4.2</v>
      </c>
      <c r="X13">
        <v>41.9</v>
      </c>
      <c r="Y13">
        <v>27.8</v>
      </c>
      <c r="Z13">
        <v>12.6</v>
      </c>
      <c r="AA13">
        <v>1</v>
      </c>
      <c r="AB13">
        <v>1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1</v>
      </c>
      <c r="AM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17</v>
      </c>
      <c r="BG13">
        <v>0</v>
      </c>
      <c r="BH13">
        <v>0</v>
      </c>
      <c r="BI13">
        <v>1</v>
      </c>
      <c r="BJ13">
        <v>62</v>
      </c>
      <c r="BK13">
        <v>8</v>
      </c>
      <c r="BL13">
        <v>5</v>
      </c>
      <c r="BM13">
        <v>1</v>
      </c>
      <c r="BN13">
        <v>2</v>
      </c>
      <c r="BO13">
        <v>1</v>
      </c>
      <c r="BR13">
        <v>0</v>
      </c>
      <c r="BS13">
        <v>0</v>
      </c>
      <c r="BV13">
        <v>1</v>
      </c>
      <c r="BW13">
        <v>2</v>
      </c>
    </row>
    <row r="14" spans="1:82" x14ac:dyDescent="0.25">
      <c r="A14" t="s">
        <v>130</v>
      </c>
      <c r="B14" t="s">
        <v>131</v>
      </c>
      <c r="C14" s="1" t="str">
        <f t="shared" si="0"/>
        <v>21:0007</v>
      </c>
      <c r="D14" s="1" t="str">
        <f t="shared" si="1"/>
        <v>21:0247</v>
      </c>
      <c r="E14" t="s">
        <v>132</v>
      </c>
      <c r="F14" t="s">
        <v>133</v>
      </c>
      <c r="H14">
        <v>56.928153500000001</v>
      </c>
      <c r="I14">
        <v>-115.2446042</v>
      </c>
      <c r="J14" s="1" t="str">
        <f t="shared" si="2"/>
        <v>Heavy Mineral Concentrate (Stream)</v>
      </c>
      <c r="K14" s="1" t="str">
        <f t="shared" si="3"/>
        <v>HMC separation (NGR variant)</v>
      </c>
      <c r="L14">
        <v>20600</v>
      </c>
      <c r="N14">
        <v>20100</v>
      </c>
      <c r="O14">
        <v>0</v>
      </c>
      <c r="P14">
        <v>20100</v>
      </c>
      <c r="T14">
        <v>11.4</v>
      </c>
      <c r="U14">
        <v>134.9</v>
      </c>
      <c r="V14">
        <v>38.799999999999997</v>
      </c>
      <c r="W14">
        <v>3.1</v>
      </c>
      <c r="X14">
        <v>59.6</v>
      </c>
      <c r="Y14">
        <v>28</v>
      </c>
      <c r="Z14">
        <v>5.4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1</v>
      </c>
      <c r="AH14">
        <v>0</v>
      </c>
      <c r="AI14">
        <v>0</v>
      </c>
      <c r="AJ14">
        <v>0</v>
      </c>
      <c r="AK14">
        <v>2</v>
      </c>
      <c r="AL14">
        <v>1</v>
      </c>
      <c r="AM14">
        <v>0</v>
      </c>
      <c r="AN14">
        <v>0</v>
      </c>
      <c r="AO14">
        <v>0</v>
      </c>
      <c r="AP14">
        <v>0</v>
      </c>
      <c r="AQ14">
        <v>2</v>
      </c>
      <c r="AR14">
        <v>0</v>
      </c>
      <c r="AS14">
        <v>0</v>
      </c>
      <c r="AT14">
        <v>7</v>
      </c>
      <c r="AU14">
        <v>1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10</v>
      </c>
      <c r="BG14">
        <v>0</v>
      </c>
      <c r="BH14">
        <v>0</v>
      </c>
      <c r="BI14">
        <v>1</v>
      </c>
      <c r="BJ14">
        <v>77</v>
      </c>
      <c r="BK14">
        <v>5</v>
      </c>
      <c r="BL14">
        <v>0</v>
      </c>
      <c r="BM14">
        <v>2</v>
      </c>
      <c r="BN14">
        <v>0</v>
      </c>
      <c r="BO14">
        <v>2</v>
      </c>
      <c r="BP14">
        <v>0</v>
      </c>
      <c r="BQ14">
        <v>1</v>
      </c>
      <c r="BR14">
        <v>1</v>
      </c>
      <c r="BS14">
        <v>0</v>
      </c>
      <c r="BT14">
        <v>1</v>
      </c>
      <c r="BV14">
        <v>0</v>
      </c>
      <c r="BW14">
        <v>0</v>
      </c>
    </row>
    <row r="15" spans="1:82" x14ac:dyDescent="0.25">
      <c r="A15" t="s">
        <v>134</v>
      </c>
      <c r="B15" t="s">
        <v>135</v>
      </c>
      <c r="C15" s="1" t="str">
        <f t="shared" si="0"/>
        <v>21:0007</v>
      </c>
      <c r="D15" s="1" t="str">
        <f t="shared" si="1"/>
        <v>21:0247</v>
      </c>
      <c r="E15" t="s">
        <v>136</v>
      </c>
      <c r="F15" t="s">
        <v>137</v>
      </c>
      <c r="H15">
        <v>56.828597600000002</v>
      </c>
      <c r="I15">
        <v>-115.5998518</v>
      </c>
      <c r="J15" s="1" t="str">
        <f t="shared" si="2"/>
        <v>Heavy Mineral Concentrate (Stream)</v>
      </c>
      <c r="K15" s="1" t="str">
        <f t="shared" si="3"/>
        <v>HMC separation (NGR variant)</v>
      </c>
      <c r="L15">
        <v>12000</v>
      </c>
      <c r="N15">
        <v>11500</v>
      </c>
      <c r="O15">
        <v>0</v>
      </c>
      <c r="P15">
        <v>11500</v>
      </c>
      <c r="T15">
        <v>4.0999999999999996</v>
      </c>
      <c r="U15">
        <v>54.5</v>
      </c>
      <c r="V15">
        <v>20.7</v>
      </c>
      <c r="W15">
        <v>1.5</v>
      </c>
      <c r="X15">
        <v>15.2</v>
      </c>
      <c r="Y15">
        <v>12.7</v>
      </c>
      <c r="Z15">
        <v>4.4000000000000004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2</v>
      </c>
      <c r="AI15">
        <v>0</v>
      </c>
      <c r="AJ15">
        <v>0</v>
      </c>
      <c r="AK15">
        <v>0</v>
      </c>
      <c r="AL15">
        <v>1</v>
      </c>
      <c r="AM15">
        <v>3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13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3</v>
      </c>
      <c r="BF15">
        <v>6</v>
      </c>
      <c r="BG15">
        <v>0</v>
      </c>
      <c r="BH15">
        <v>0</v>
      </c>
      <c r="BJ15">
        <v>73</v>
      </c>
      <c r="BK15">
        <v>5</v>
      </c>
      <c r="BL15">
        <v>3</v>
      </c>
      <c r="BM15">
        <v>7</v>
      </c>
      <c r="BN15">
        <v>0</v>
      </c>
      <c r="BO15">
        <v>0</v>
      </c>
      <c r="BP15">
        <v>2</v>
      </c>
      <c r="BR15">
        <v>0</v>
      </c>
      <c r="BS15">
        <v>0</v>
      </c>
      <c r="BT15">
        <v>3</v>
      </c>
      <c r="BV15">
        <v>0</v>
      </c>
      <c r="BW15">
        <v>1</v>
      </c>
    </row>
    <row r="16" spans="1:82" x14ac:dyDescent="0.25">
      <c r="A16" t="s">
        <v>138</v>
      </c>
      <c r="B16" t="s">
        <v>139</v>
      </c>
      <c r="C16" s="1" t="str">
        <f t="shared" si="0"/>
        <v>21:0007</v>
      </c>
      <c r="D16" s="1" t="str">
        <f t="shared" si="1"/>
        <v>21:0247</v>
      </c>
      <c r="E16" t="s">
        <v>140</v>
      </c>
      <c r="F16" t="s">
        <v>141</v>
      </c>
      <c r="H16">
        <v>56.820500699999997</v>
      </c>
      <c r="I16">
        <v>-115.62964599999999</v>
      </c>
      <c r="J16" s="1" t="str">
        <f t="shared" si="2"/>
        <v>Heavy Mineral Concentrate (Stream)</v>
      </c>
      <c r="K16" s="1" t="str">
        <f t="shared" si="3"/>
        <v>HMC separation (NGR variant)</v>
      </c>
      <c r="L16">
        <v>14100</v>
      </c>
      <c r="N16">
        <v>13600</v>
      </c>
      <c r="O16">
        <v>0</v>
      </c>
      <c r="P16">
        <v>13600</v>
      </c>
      <c r="T16">
        <v>16.399999999999999</v>
      </c>
      <c r="U16">
        <v>140.6</v>
      </c>
      <c r="V16">
        <v>77.5</v>
      </c>
      <c r="W16">
        <v>3.4</v>
      </c>
      <c r="X16">
        <v>39.9</v>
      </c>
      <c r="Y16">
        <v>13.1</v>
      </c>
      <c r="Z16">
        <v>6.7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1</v>
      </c>
      <c r="AG16">
        <v>0</v>
      </c>
      <c r="AH16">
        <v>35</v>
      </c>
      <c r="AI16">
        <v>0</v>
      </c>
      <c r="AJ16">
        <v>0</v>
      </c>
      <c r="AK16">
        <v>0</v>
      </c>
      <c r="AL16">
        <v>9</v>
      </c>
      <c r="AM16">
        <v>3</v>
      </c>
      <c r="AN16">
        <v>0</v>
      </c>
      <c r="AO16">
        <v>0</v>
      </c>
      <c r="AP16">
        <v>0</v>
      </c>
      <c r="AQ16">
        <v>2</v>
      </c>
      <c r="AR16">
        <v>0</v>
      </c>
      <c r="AS16">
        <v>0</v>
      </c>
      <c r="AT16">
        <v>1</v>
      </c>
      <c r="AU16">
        <v>1</v>
      </c>
      <c r="AV16">
        <v>4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11</v>
      </c>
      <c r="BG16">
        <v>1</v>
      </c>
      <c r="BH16">
        <v>0</v>
      </c>
      <c r="BI16">
        <v>2</v>
      </c>
      <c r="BJ16">
        <v>71</v>
      </c>
      <c r="BK16">
        <v>3</v>
      </c>
      <c r="BL16">
        <v>4</v>
      </c>
      <c r="BN16">
        <v>0</v>
      </c>
      <c r="BO16">
        <v>3</v>
      </c>
      <c r="BP16">
        <v>1</v>
      </c>
      <c r="BQ16">
        <v>3</v>
      </c>
      <c r="BR16">
        <v>0</v>
      </c>
      <c r="BS16">
        <v>0</v>
      </c>
      <c r="BT16">
        <v>1</v>
      </c>
      <c r="BV16">
        <v>0</v>
      </c>
      <c r="BW16">
        <v>0</v>
      </c>
    </row>
    <row r="17" spans="1:75" x14ac:dyDescent="0.25">
      <c r="A17" t="s">
        <v>142</v>
      </c>
      <c r="B17" t="s">
        <v>143</v>
      </c>
      <c r="C17" s="1" t="str">
        <f t="shared" si="0"/>
        <v>21:0007</v>
      </c>
      <c r="D17" s="1" t="str">
        <f t="shared" si="1"/>
        <v>21:0247</v>
      </c>
      <c r="E17" t="s">
        <v>144</v>
      </c>
      <c r="F17" t="s">
        <v>145</v>
      </c>
      <c r="H17">
        <v>56.8694287</v>
      </c>
      <c r="I17">
        <v>-115.6510222</v>
      </c>
      <c r="J17" s="1" t="str">
        <f t="shared" si="2"/>
        <v>Heavy Mineral Concentrate (Stream)</v>
      </c>
      <c r="K17" s="1" t="str">
        <f t="shared" si="3"/>
        <v>HMC separation (NGR variant)</v>
      </c>
      <c r="L17">
        <v>11600</v>
      </c>
      <c r="N17">
        <v>11100</v>
      </c>
      <c r="O17">
        <v>0</v>
      </c>
      <c r="P17">
        <v>11100</v>
      </c>
      <c r="T17">
        <v>6.5</v>
      </c>
      <c r="U17">
        <v>82</v>
      </c>
      <c r="V17">
        <v>18.5</v>
      </c>
      <c r="W17">
        <v>5</v>
      </c>
      <c r="X17">
        <v>17.7</v>
      </c>
      <c r="Y17">
        <v>21.7</v>
      </c>
      <c r="Z17">
        <v>19.100000000000001</v>
      </c>
      <c r="AA17">
        <v>1</v>
      </c>
      <c r="AB17">
        <v>1</v>
      </c>
      <c r="AC17">
        <v>0</v>
      </c>
      <c r="AD17">
        <v>0</v>
      </c>
      <c r="AE17">
        <v>0</v>
      </c>
      <c r="AF17">
        <v>0</v>
      </c>
      <c r="AG17">
        <v>2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20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2</v>
      </c>
      <c r="AV17">
        <v>75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9</v>
      </c>
      <c r="BG17">
        <v>0</v>
      </c>
      <c r="BH17">
        <v>0</v>
      </c>
      <c r="BI17">
        <v>1</v>
      </c>
      <c r="BJ17">
        <v>59</v>
      </c>
      <c r="BK17">
        <v>4</v>
      </c>
      <c r="BL17">
        <v>4</v>
      </c>
      <c r="BM17">
        <v>3</v>
      </c>
      <c r="BN17">
        <v>3</v>
      </c>
      <c r="BO17">
        <v>14</v>
      </c>
      <c r="BQ17">
        <v>2</v>
      </c>
      <c r="BR17">
        <v>0</v>
      </c>
      <c r="BS17">
        <v>0</v>
      </c>
      <c r="BT17">
        <v>1</v>
      </c>
      <c r="BV17">
        <v>0</v>
      </c>
      <c r="BW17">
        <v>0</v>
      </c>
    </row>
    <row r="18" spans="1:75" x14ac:dyDescent="0.25">
      <c r="A18" t="s">
        <v>146</v>
      </c>
      <c r="B18" t="s">
        <v>147</v>
      </c>
      <c r="C18" s="1" t="str">
        <f t="shared" si="0"/>
        <v>21:0007</v>
      </c>
      <c r="D18" s="1" t="str">
        <f t="shared" si="1"/>
        <v>21:0247</v>
      </c>
      <c r="E18" t="s">
        <v>148</v>
      </c>
      <c r="F18" t="s">
        <v>149</v>
      </c>
      <c r="H18">
        <v>56.9158914</v>
      </c>
      <c r="I18">
        <v>-115.6515314</v>
      </c>
      <c r="J18" s="1" t="str">
        <f t="shared" si="2"/>
        <v>Heavy Mineral Concentrate (Stream)</v>
      </c>
      <c r="K18" s="1" t="str">
        <f t="shared" si="3"/>
        <v>HMC separation (NGR variant)</v>
      </c>
      <c r="L18">
        <v>14500</v>
      </c>
      <c r="N18">
        <v>14000</v>
      </c>
      <c r="O18">
        <v>0</v>
      </c>
      <c r="P18">
        <v>14000</v>
      </c>
      <c r="T18">
        <v>12.4</v>
      </c>
      <c r="U18">
        <v>118.4</v>
      </c>
      <c r="V18">
        <v>25</v>
      </c>
      <c r="W18">
        <v>3.5</v>
      </c>
      <c r="X18">
        <v>32.799999999999997</v>
      </c>
      <c r="Y18">
        <v>35.799999999999997</v>
      </c>
      <c r="Z18">
        <v>21.3</v>
      </c>
      <c r="AA18">
        <v>1</v>
      </c>
      <c r="AB18">
        <v>1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9</v>
      </c>
      <c r="BG18">
        <v>0</v>
      </c>
      <c r="BH18">
        <v>0</v>
      </c>
      <c r="BI18">
        <v>2</v>
      </c>
      <c r="BJ18">
        <v>66</v>
      </c>
      <c r="BK18">
        <v>8</v>
      </c>
      <c r="BL18">
        <v>7</v>
      </c>
      <c r="BM18">
        <v>1</v>
      </c>
      <c r="BP18">
        <v>2</v>
      </c>
      <c r="BQ18">
        <v>5</v>
      </c>
      <c r="BR18">
        <v>0</v>
      </c>
      <c r="BS18">
        <v>0</v>
      </c>
      <c r="BT18">
        <v>0</v>
      </c>
      <c r="BV18">
        <v>0</v>
      </c>
      <c r="BW18">
        <v>0</v>
      </c>
    </row>
    <row r="19" spans="1:75" x14ac:dyDescent="0.25">
      <c r="A19" t="s">
        <v>150</v>
      </c>
      <c r="B19" t="s">
        <v>151</v>
      </c>
      <c r="C19" s="1" t="str">
        <f t="shared" si="0"/>
        <v>21:0007</v>
      </c>
      <c r="D19" s="1" t="str">
        <f t="shared" si="1"/>
        <v>21:0247</v>
      </c>
      <c r="E19" t="s">
        <v>152</v>
      </c>
      <c r="F19" t="s">
        <v>153</v>
      </c>
      <c r="H19">
        <v>57.484312899999999</v>
      </c>
      <c r="I19">
        <v>-115.56655670000001</v>
      </c>
      <c r="J19" s="1" t="str">
        <f t="shared" si="2"/>
        <v>Heavy Mineral Concentrate (Stream)</v>
      </c>
      <c r="K19" s="1" t="str">
        <f t="shared" si="3"/>
        <v>HMC separation (NGR variant)</v>
      </c>
      <c r="L19">
        <v>10400</v>
      </c>
      <c r="N19">
        <v>9900</v>
      </c>
      <c r="O19">
        <v>0</v>
      </c>
      <c r="P19">
        <v>9900</v>
      </c>
      <c r="T19">
        <v>9.4</v>
      </c>
      <c r="U19">
        <v>96.9</v>
      </c>
      <c r="V19">
        <v>16.8</v>
      </c>
      <c r="W19">
        <v>4.3</v>
      </c>
      <c r="X19">
        <v>25.5</v>
      </c>
      <c r="Y19">
        <v>31.4</v>
      </c>
      <c r="Z19">
        <v>18.899999999999999</v>
      </c>
      <c r="AA19">
        <v>1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15</v>
      </c>
      <c r="BG19">
        <v>0</v>
      </c>
      <c r="BH19">
        <v>0</v>
      </c>
      <c r="BJ19">
        <v>53</v>
      </c>
      <c r="BK19">
        <v>11</v>
      </c>
      <c r="BL19">
        <v>3</v>
      </c>
      <c r="BM19">
        <v>5</v>
      </c>
      <c r="BO19">
        <v>8</v>
      </c>
      <c r="BP19">
        <v>0</v>
      </c>
      <c r="BQ19">
        <v>5</v>
      </c>
      <c r="BR19">
        <v>0</v>
      </c>
      <c r="BS19">
        <v>0</v>
      </c>
      <c r="BT19">
        <v>0</v>
      </c>
      <c r="BV19">
        <v>0</v>
      </c>
      <c r="BW19">
        <v>0</v>
      </c>
    </row>
    <row r="20" spans="1:75" x14ac:dyDescent="0.25">
      <c r="A20" t="s">
        <v>154</v>
      </c>
      <c r="B20" t="s">
        <v>155</v>
      </c>
      <c r="C20" s="1" t="str">
        <f t="shared" si="0"/>
        <v>21:0007</v>
      </c>
      <c r="D20" s="1" t="str">
        <f t="shared" si="1"/>
        <v>21:0247</v>
      </c>
      <c r="E20" t="s">
        <v>156</v>
      </c>
      <c r="F20" t="s">
        <v>157</v>
      </c>
      <c r="H20">
        <v>57.274184300000002</v>
      </c>
      <c r="I20">
        <v>-115.54517730000001</v>
      </c>
      <c r="J20" s="1" t="str">
        <f t="shared" si="2"/>
        <v>Heavy Mineral Concentrate (Stream)</v>
      </c>
      <c r="K20" s="1" t="str">
        <f t="shared" si="3"/>
        <v>HMC separation (NGR variant)</v>
      </c>
      <c r="L20">
        <v>10100</v>
      </c>
      <c r="N20">
        <v>9600</v>
      </c>
      <c r="O20">
        <v>0</v>
      </c>
      <c r="P20">
        <v>9600</v>
      </c>
      <c r="T20">
        <v>19.7</v>
      </c>
      <c r="U20">
        <v>151</v>
      </c>
      <c r="V20">
        <v>57.8</v>
      </c>
      <c r="W20">
        <v>4.2</v>
      </c>
      <c r="X20">
        <v>68.400000000000006</v>
      </c>
      <c r="Y20">
        <v>16.399999999999999</v>
      </c>
      <c r="Z20">
        <v>4.2</v>
      </c>
      <c r="AA20">
        <v>1</v>
      </c>
      <c r="AB20">
        <v>1</v>
      </c>
      <c r="AC20">
        <v>0</v>
      </c>
      <c r="AD20">
        <v>0</v>
      </c>
      <c r="AE20">
        <v>1</v>
      </c>
      <c r="AF20">
        <v>0</v>
      </c>
      <c r="AG20">
        <v>3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6</v>
      </c>
      <c r="BG20">
        <v>0</v>
      </c>
      <c r="BH20">
        <v>0</v>
      </c>
      <c r="BI20">
        <v>2</v>
      </c>
      <c r="BJ20">
        <v>79</v>
      </c>
      <c r="BK20">
        <v>3</v>
      </c>
      <c r="BL20">
        <v>5</v>
      </c>
      <c r="BM20">
        <v>2</v>
      </c>
      <c r="BN20">
        <v>1</v>
      </c>
      <c r="BO20">
        <v>1</v>
      </c>
      <c r="BP20">
        <v>0</v>
      </c>
      <c r="BQ20">
        <v>1</v>
      </c>
      <c r="BR20">
        <v>0</v>
      </c>
      <c r="BS20">
        <v>0</v>
      </c>
      <c r="BT20">
        <v>0</v>
      </c>
      <c r="BV20">
        <v>0</v>
      </c>
      <c r="BW20">
        <v>0</v>
      </c>
    </row>
    <row r="21" spans="1:75" x14ac:dyDescent="0.25">
      <c r="A21" t="s">
        <v>158</v>
      </c>
      <c r="B21" t="s">
        <v>159</v>
      </c>
      <c r="C21" s="1" t="str">
        <f t="shared" si="0"/>
        <v>21:0007</v>
      </c>
      <c r="D21" s="1" t="str">
        <f t="shared" si="1"/>
        <v>21:0247</v>
      </c>
      <c r="E21" t="s">
        <v>160</v>
      </c>
      <c r="F21" t="s">
        <v>161</v>
      </c>
      <c r="H21">
        <v>57.392267599999997</v>
      </c>
      <c r="I21">
        <v>-115.4006388</v>
      </c>
      <c r="J21" s="1" t="str">
        <f t="shared" si="2"/>
        <v>Heavy Mineral Concentrate (Stream)</v>
      </c>
      <c r="K21" s="1" t="str">
        <f t="shared" si="3"/>
        <v>HMC separation (NGR variant)</v>
      </c>
      <c r="L21">
        <v>12900</v>
      </c>
      <c r="N21">
        <v>12400</v>
      </c>
      <c r="O21">
        <v>0</v>
      </c>
      <c r="P21">
        <v>12400</v>
      </c>
      <c r="T21">
        <v>15</v>
      </c>
      <c r="U21">
        <v>120.2</v>
      </c>
      <c r="V21">
        <v>43.7</v>
      </c>
      <c r="W21">
        <v>4.0999999999999996</v>
      </c>
      <c r="X21">
        <v>42</v>
      </c>
      <c r="Y21">
        <v>22.5</v>
      </c>
      <c r="Z21">
        <v>7.9</v>
      </c>
      <c r="AA21">
        <v>1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5</v>
      </c>
      <c r="AL21">
        <v>5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3</v>
      </c>
      <c r="AU21">
        <v>1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10</v>
      </c>
      <c r="BG21">
        <v>0</v>
      </c>
      <c r="BH21">
        <v>0</v>
      </c>
      <c r="BI21">
        <v>1</v>
      </c>
      <c r="BJ21">
        <v>69</v>
      </c>
      <c r="BK21">
        <v>12</v>
      </c>
      <c r="BL21">
        <v>1</v>
      </c>
      <c r="BN21">
        <v>1</v>
      </c>
      <c r="BO21">
        <v>5</v>
      </c>
      <c r="BP21">
        <v>0</v>
      </c>
      <c r="BQ21">
        <v>1</v>
      </c>
      <c r="BR21">
        <v>0</v>
      </c>
      <c r="BS21">
        <v>0</v>
      </c>
      <c r="BT21">
        <v>0</v>
      </c>
      <c r="BV21">
        <v>0</v>
      </c>
    </row>
    <row r="22" spans="1:75" x14ac:dyDescent="0.25">
      <c r="A22" t="s">
        <v>162</v>
      </c>
      <c r="B22" t="s">
        <v>163</v>
      </c>
      <c r="C22" s="1" t="str">
        <f t="shared" si="0"/>
        <v>21:0007</v>
      </c>
      <c r="D22" s="1" t="str">
        <f t="shared" si="1"/>
        <v>21:0247</v>
      </c>
      <c r="E22" t="s">
        <v>164</v>
      </c>
      <c r="F22" t="s">
        <v>165</v>
      </c>
      <c r="H22">
        <v>57.275000300000002</v>
      </c>
      <c r="I22">
        <v>-115.5473678</v>
      </c>
      <c r="J22" s="1" t="str">
        <f t="shared" si="2"/>
        <v>Heavy Mineral Concentrate (Stream)</v>
      </c>
      <c r="K22" s="1" t="str">
        <f t="shared" si="3"/>
        <v>HMC separation (NGR variant)</v>
      </c>
      <c r="L22">
        <v>18400</v>
      </c>
      <c r="N22">
        <v>17900</v>
      </c>
      <c r="O22">
        <v>0</v>
      </c>
      <c r="P22">
        <v>17900</v>
      </c>
      <c r="T22">
        <v>18.399999999999999</v>
      </c>
      <c r="U22">
        <v>160.19999999999999</v>
      </c>
      <c r="V22">
        <v>45.7</v>
      </c>
      <c r="W22">
        <v>6.3</v>
      </c>
      <c r="X22">
        <v>69</v>
      </c>
      <c r="Y22">
        <v>28.5</v>
      </c>
      <c r="Z22">
        <v>10.7</v>
      </c>
      <c r="AA22">
        <v>1</v>
      </c>
      <c r="AB22">
        <v>1</v>
      </c>
      <c r="AC22">
        <v>0</v>
      </c>
      <c r="AD22">
        <v>0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4</v>
      </c>
      <c r="BG22">
        <v>1</v>
      </c>
      <c r="BH22">
        <v>0</v>
      </c>
      <c r="BI22">
        <v>1</v>
      </c>
      <c r="BJ22">
        <v>61</v>
      </c>
      <c r="BK22">
        <v>4</v>
      </c>
      <c r="BL22">
        <v>7</v>
      </c>
      <c r="BM22">
        <v>5</v>
      </c>
      <c r="BN22">
        <v>8</v>
      </c>
      <c r="BO22">
        <v>5</v>
      </c>
      <c r="BQ22">
        <v>4</v>
      </c>
      <c r="BR22">
        <v>0</v>
      </c>
      <c r="BS22">
        <v>0</v>
      </c>
      <c r="BT22">
        <v>0</v>
      </c>
      <c r="BV22">
        <v>0</v>
      </c>
      <c r="BW22">
        <v>0</v>
      </c>
    </row>
    <row r="23" spans="1:75" x14ac:dyDescent="0.25">
      <c r="A23" t="s">
        <v>166</v>
      </c>
      <c r="B23" t="s">
        <v>167</v>
      </c>
      <c r="C23" s="1" t="str">
        <f t="shared" si="0"/>
        <v>21:0007</v>
      </c>
      <c r="D23" s="1" t="str">
        <f t="shared" si="1"/>
        <v>21:0247</v>
      </c>
      <c r="E23" t="s">
        <v>168</v>
      </c>
      <c r="F23" t="s">
        <v>169</v>
      </c>
      <c r="H23">
        <v>57.312647900000002</v>
      </c>
      <c r="I23">
        <v>-115.5785261</v>
      </c>
      <c r="J23" s="1" t="str">
        <f t="shared" si="2"/>
        <v>Heavy Mineral Concentrate (Stream)</v>
      </c>
      <c r="K23" s="1" t="str">
        <f t="shared" si="3"/>
        <v>HMC separation (NGR variant)</v>
      </c>
      <c r="L23">
        <v>15900</v>
      </c>
      <c r="N23">
        <v>15400</v>
      </c>
      <c r="O23">
        <v>0</v>
      </c>
      <c r="P23">
        <v>15400</v>
      </c>
      <c r="T23">
        <v>10.199999999999999</v>
      </c>
      <c r="U23">
        <v>104.9</v>
      </c>
      <c r="V23">
        <v>33.1</v>
      </c>
      <c r="W23">
        <v>4.4000000000000004</v>
      </c>
      <c r="X23">
        <v>32.299999999999997</v>
      </c>
      <c r="Y23">
        <v>21.1</v>
      </c>
      <c r="Z23">
        <v>14</v>
      </c>
      <c r="AA23">
        <v>0</v>
      </c>
      <c r="AB23">
        <v>0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1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1</v>
      </c>
      <c r="BG23">
        <v>0</v>
      </c>
      <c r="BH23">
        <v>0</v>
      </c>
      <c r="BJ23">
        <v>81</v>
      </c>
      <c r="BK23">
        <v>6</v>
      </c>
      <c r="BL23">
        <v>2</v>
      </c>
      <c r="BM23">
        <v>4</v>
      </c>
      <c r="BN23">
        <v>2</v>
      </c>
      <c r="BO23">
        <v>1</v>
      </c>
      <c r="BR23">
        <v>3</v>
      </c>
      <c r="BS23">
        <v>0</v>
      </c>
      <c r="BT23">
        <v>0</v>
      </c>
      <c r="BV23">
        <v>0</v>
      </c>
      <c r="BW23">
        <v>0</v>
      </c>
    </row>
    <row r="24" spans="1:75" x14ac:dyDescent="0.25">
      <c r="A24" t="s">
        <v>170</v>
      </c>
      <c r="B24" t="s">
        <v>171</v>
      </c>
      <c r="C24" s="1" t="str">
        <f t="shared" si="0"/>
        <v>21:0007</v>
      </c>
      <c r="D24" s="1" t="str">
        <f t="shared" si="1"/>
        <v>21:0247</v>
      </c>
      <c r="E24" t="s">
        <v>172</v>
      </c>
      <c r="F24" t="s">
        <v>173</v>
      </c>
      <c r="H24">
        <v>57.022522899999998</v>
      </c>
      <c r="I24">
        <v>-115.5903781</v>
      </c>
      <c r="J24" s="1" t="str">
        <f t="shared" si="2"/>
        <v>Heavy Mineral Concentrate (Stream)</v>
      </c>
      <c r="K24" s="1" t="str">
        <f t="shared" si="3"/>
        <v>HMC separation (NGR variant)</v>
      </c>
      <c r="L24">
        <v>15400</v>
      </c>
      <c r="N24">
        <v>14900</v>
      </c>
      <c r="O24">
        <v>0</v>
      </c>
      <c r="P24">
        <v>14900</v>
      </c>
      <c r="T24">
        <v>20.6</v>
      </c>
      <c r="U24">
        <v>184</v>
      </c>
      <c r="V24">
        <v>70.099999999999994</v>
      </c>
      <c r="W24">
        <v>2.9</v>
      </c>
      <c r="X24">
        <v>75.099999999999994</v>
      </c>
      <c r="Y24">
        <v>30.6</v>
      </c>
      <c r="Z24">
        <v>5.3</v>
      </c>
      <c r="AA24">
        <v>1</v>
      </c>
      <c r="AB24">
        <v>1</v>
      </c>
      <c r="AC24">
        <v>0</v>
      </c>
      <c r="AD24">
        <v>0</v>
      </c>
      <c r="AE24">
        <v>2</v>
      </c>
      <c r="AF24">
        <v>0</v>
      </c>
      <c r="AG24">
        <v>0</v>
      </c>
      <c r="AH24">
        <v>3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9</v>
      </c>
      <c r="BG24">
        <v>0</v>
      </c>
      <c r="BH24">
        <v>0</v>
      </c>
      <c r="BJ24">
        <v>77</v>
      </c>
      <c r="BK24">
        <v>4</v>
      </c>
      <c r="BL24">
        <v>3</v>
      </c>
      <c r="BM24">
        <v>3</v>
      </c>
      <c r="BN24">
        <v>0</v>
      </c>
      <c r="BO24">
        <v>0</v>
      </c>
      <c r="BQ24">
        <v>3</v>
      </c>
      <c r="BR24">
        <v>1</v>
      </c>
      <c r="BS24">
        <v>0</v>
      </c>
      <c r="BT24">
        <v>0</v>
      </c>
      <c r="BW24">
        <v>0</v>
      </c>
    </row>
    <row r="25" spans="1:75" x14ac:dyDescent="0.25">
      <c r="A25" t="s">
        <v>174</v>
      </c>
      <c r="B25" t="s">
        <v>175</v>
      </c>
      <c r="C25" s="1" t="str">
        <f t="shared" si="0"/>
        <v>21:0007</v>
      </c>
      <c r="D25" s="1" t="str">
        <f t="shared" si="1"/>
        <v>21:0247</v>
      </c>
      <c r="E25" t="s">
        <v>176</v>
      </c>
      <c r="F25" t="s">
        <v>177</v>
      </c>
      <c r="H25">
        <v>57.063673700000002</v>
      </c>
      <c r="I25">
        <v>-115.58517329999999</v>
      </c>
      <c r="J25" s="1" t="str">
        <f t="shared" si="2"/>
        <v>Heavy Mineral Concentrate (Stream)</v>
      </c>
      <c r="K25" s="1" t="str">
        <f t="shared" si="3"/>
        <v>HMC separation (NGR variant)</v>
      </c>
      <c r="L25">
        <v>19500</v>
      </c>
      <c r="N25">
        <v>19000</v>
      </c>
      <c r="O25">
        <v>0</v>
      </c>
      <c r="P25">
        <v>19000</v>
      </c>
      <c r="T25">
        <v>5.5</v>
      </c>
      <c r="U25">
        <v>48.2</v>
      </c>
      <c r="V25">
        <v>32.5</v>
      </c>
      <c r="W25">
        <v>1.8</v>
      </c>
      <c r="X25">
        <v>12.4</v>
      </c>
      <c r="Y25">
        <v>1.3</v>
      </c>
      <c r="Z25">
        <v>0.2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3</v>
      </c>
      <c r="BG25">
        <v>0</v>
      </c>
      <c r="BH25">
        <v>0</v>
      </c>
      <c r="BI25">
        <v>2</v>
      </c>
      <c r="BJ25">
        <v>69</v>
      </c>
      <c r="BK25">
        <v>4</v>
      </c>
      <c r="BL25">
        <v>9</v>
      </c>
      <c r="BM25">
        <v>6</v>
      </c>
      <c r="BO25">
        <v>0</v>
      </c>
      <c r="BP25">
        <v>1</v>
      </c>
      <c r="BQ25">
        <v>6</v>
      </c>
      <c r="BR25">
        <v>0</v>
      </c>
      <c r="BS25">
        <v>0</v>
      </c>
      <c r="BV25">
        <v>0</v>
      </c>
    </row>
    <row r="26" spans="1:75" x14ac:dyDescent="0.25">
      <c r="A26" t="s">
        <v>178</v>
      </c>
      <c r="B26" t="s">
        <v>179</v>
      </c>
      <c r="C26" s="1" t="str">
        <f t="shared" si="0"/>
        <v>21:0007</v>
      </c>
      <c r="D26" s="1" t="str">
        <f t="shared" si="1"/>
        <v>21:0247</v>
      </c>
      <c r="E26" t="s">
        <v>180</v>
      </c>
      <c r="F26" t="s">
        <v>181</v>
      </c>
      <c r="H26">
        <v>57.089084900000003</v>
      </c>
      <c r="I26">
        <v>-115.55492719999999</v>
      </c>
      <c r="J26" s="1" t="str">
        <f t="shared" si="2"/>
        <v>Heavy Mineral Concentrate (Stream)</v>
      </c>
      <c r="K26" s="1" t="str">
        <f t="shared" si="3"/>
        <v>HMC separation (NGR variant)</v>
      </c>
      <c r="L26">
        <v>17600</v>
      </c>
      <c r="N26">
        <v>17100</v>
      </c>
      <c r="O26">
        <v>0</v>
      </c>
      <c r="P26">
        <v>17100</v>
      </c>
      <c r="T26">
        <v>14.1</v>
      </c>
      <c r="U26">
        <v>116.3</v>
      </c>
      <c r="V26">
        <v>75.599999999999994</v>
      </c>
      <c r="W26">
        <v>3.4</v>
      </c>
      <c r="X26">
        <v>35.6</v>
      </c>
      <c r="Y26">
        <v>1.6</v>
      </c>
      <c r="Z26">
        <v>0.1</v>
      </c>
      <c r="AA26">
        <v>1</v>
      </c>
      <c r="AB26">
        <v>1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6</v>
      </c>
      <c r="BG26">
        <v>0</v>
      </c>
      <c r="BH26">
        <v>0</v>
      </c>
      <c r="BI26">
        <v>3</v>
      </c>
      <c r="BJ26">
        <v>74</v>
      </c>
      <c r="BK26">
        <v>2</v>
      </c>
      <c r="BL26">
        <v>5</v>
      </c>
      <c r="BN26">
        <v>1</v>
      </c>
      <c r="BO26">
        <v>0</v>
      </c>
      <c r="BQ26">
        <v>9</v>
      </c>
      <c r="BR26">
        <v>0</v>
      </c>
      <c r="BS26">
        <v>0</v>
      </c>
      <c r="BT26">
        <v>0</v>
      </c>
      <c r="BV26">
        <v>0</v>
      </c>
      <c r="BW26">
        <v>0</v>
      </c>
    </row>
    <row r="27" spans="1:75" x14ac:dyDescent="0.25">
      <c r="A27" t="s">
        <v>182</v>
      </c>
      <c r="B27" t="s">
        <v>183</v>
      </c>
      <c r="C27" s="1" t="str">
        <f t="shared" si="0"/>
        <v>21:0007</v>
      </c>
      <c r="D27" s="1" t="str">
        <f t="shared" si="1"/>
        <v>21:0247</v>
      </c>
      <c r="E27" t="s">
        <v>184</v>
      </c>
      <c r="F27" t="s">
        <v>185</v>
      </c>
      <c r="H27">
        <v>57.289659999999998</v>
      </c>
      <c r="I27">
        <v>-115.34859179999999</v>
      </c>
      <c r="J27" s="1" t="str">
        <f t="shared" si="2"/>
        <v>Heavy Mineral Concentrate (Stream)</v>
      </c>
      <c r="K27" s="1" t="str">
        <f t="shared" si="3"/>
        <v>HMC separation (NGR variant)</v>
      </c>
      <c r="L27">
        <v>12000</v>
      </c>
      <c r="N27">
        <v>11500</v>
      </c>
      <c r="O27">
        <v>0</v>
      </c>
      <c r="P27">
        <v>11500</v>
      </c>
      <c r="T27">
        <v>14.3</v>
      </c>
      <c r="U27">
        <v>153.1</v>
      </c>
      <c r="V27">
        <v>62.8</v>
      </c>
      <c r="W27">
        <v>8.1</v>
      </c>
      <c r="X27">
        <v>52.4</v>
      </c>
      <c r="Y27">
        <v>21.9</v>
      </c>
      <c r="Z27">
        <v>7.9</v>
      </c>
      <c r="AA27">
        <v>0</v>
      </c>
      <c r="AB27">
        <v>0</v>
      </c>
      <c r="AC27">
        <v>0</v>
      </c>
      <c r="AD27">
        <v>0</v>
      </c>
      <c r="AE27">
        <v>4</v>
      </c>
      <c r="AF27">
        <v>0</v>
      </c>
      <c r="AG27">
        <v>1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8</v>
      </c>
      <c r="BG27">
        <v>1</v>
      </c>
      <c r="BH27">
        <v>0</v>
      </c>
      <c r="BI27">
        <v>4</v>
      </c>
      <c r="BJ27">
        <v>58</v>
      </c>
      <c r="BK27">
        <v>5</v>
      </c>
      <c r="BL27">
        <v>7</v>
      </c>
      <c r="BM27">
        <v>2</v>
      </c>
      <c r="BN27">
        <v>6</v>
      </c>
      <c r="BO27">
        <v>3</v>
      </c>
      <c r="BP27">
        <v>1</v>
      </c>
      <c r="BQ27">
        <v>4</v>
      </c>
      <c r="BR27">
        <v>1</v>
      </c>
      <c r="BS27">
        <v>0</v>
      </c>
      <c r="BT27">
        <v>0</v>
      </c>
      <c r="BV27">
        <v>0</v>
      </c>
      <c r="BW27">
        <v>0</v>
      </c>
    </row>
    <row r="28" spans="1:75" x14ac:dyDescent="0.25">
      <c r="A28" t="s">
        <v>186</v>
      </c>
      <c r="B28" t="s">
        <v>187</v>
      </c>
      <c r="C28" s="1" t="str">
        <f t="shared" si="0"/>
        <v>21:0007</v>
      </c>
      <c r="D28" s="1" t="str">
        <f t="shared" si="1"/>
        <v>21:0247</v>
      </c>
      <c r="E28" t="s">
        <v>188</v>
      </c>
      <c r="F28" t="s">
        <v>189</v>
      </c>
      <c r="H28">
        <v>57.237795200000001</v>
      </c>
      <c r="I28">
        <v>-115.235563</v>
      </c>
      <c r="J28" s="1" t="str">
        <f t="shared" si="2"/>
        <v>Heavy Mineral Concentrate (Stream)</v>
      </c>
      <c r="K28" s="1" t="str">
        <f t="shared" si="3"/>
        <v>HMC separation (NGR variant)</v>
      </c>
      <c r="L28">
        <v>11900</v>
      </c>
      <c r="N28">
        <v>11400</v>
      </c>
      <c r="O28">
        <v>0</v>
      </c>
      <c r="P28">
        <v>11400</v>
      </c>
      <c r="T28">
        <v>13.7</v>
      </c>
      <c r="U28">
        <v>165.7</v>
      </c>
      <c r="V28">
        <v>48</v>
      </c>
      <c r="W28">
        <v>6.8</v>
      </c>
      <c r="X28">
        <v>45.1</v>
      </c>
      <c r="Y28">
        <v>48.7</v>
      </c>
      <c r="Z28">
        <v>17.100000000000001</v>
      </c>
      <c r="AA28">
        <v>1</v>
      </c>
      <c r="AB28">
        <v>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27</v>
      </c>
      <c r="BG28">
        <v>0</v>
      </c>
      <c r="BH28">
        <v>0</v>
      </c>
      <c r="BJ28">
        <v>52</v>
      </c>
      <c r="BK28">
        <v>1</v>
      </c>
      <c r="BL28">
        <v>3</v>
      </c>
      <c r="BM28">
        <v>2</v>
      </c>
      <c r="BN28">
        <v>2</v>
      </c>
      <c r="BO28">
        <v>11</v>
      </c>
      <c r="BP28">
        <v>1</v>
      </c>
      <c r="BQ28">
        <v>1</v>
      </c>
      <c r="BS28">
        <v>0</v>
      </c>
      <c r="BT28">
        <v>0</v>
      </c>
      <c r="BV28">
        <v>0</v>
      </c>
    </row>
    <row r="29" spans="1:75" x14ac:dyDescent="0.25">
      <c r="A29" t="s">
        <v>190</v>
      </c>
      <c r="B29" t="s">
        <v>191</v>
      </c>
      <c r="C29" s="1" t="str">
        <f t="shared" si="0"/>
        <v>21:0007</v>
      </c>
      <c r="D29" s="1" t="str">
        <f t="shared" si="1"/>
        <v>21:0247</v>
      </c>
      <c r="E29" t="s">
        <v>192</v>
      </c>
      <c r="F29" t="s">
        <v>193</v>
      </c>
      <c r="H29">
        <v>57.236205200000001</v>
      </c>
      <c r="I29">
        <v>-115.2184385</v>
      </c>
      <c r="J29" s="1" t="str">
        <f t="shared" si="2"/>
        <v>Heavy Mineral Concentrate (Stream)</v>
      </c>
      <c r="K29" s="1" t="str">
        <f t="shared" si="3"/>
        <v>HMC separation (NGR variant)</v>
      </c>
      <c r="L29">
        <v>13900</v>
      </c>
      <c r="N29">
        <v>13400</v>
      </c>
      <c r="O29">
        <v>0</v>
      </c>
      <c r="P29">
        <v>13400</v>
      </c>
      <c r="T29">
        <v>8.1</v>
      </c>
      <c r="U29">
        <v>109.3</v>
      </c>
      <c r="V29">
        <v>38</v>
      </c>
      <c r="W29">
        <v>3.4</v>
      </c>
      <c r="X29">
        <v>27.1</v>
      </c>
      <c r="Y29">
        <v>30.1</v>
      </c>
      <c r="Z29">
        <v>10.7</v>
      </c>
      <c r="AA29">
        <v>0</v>
      </c>
      <c r="AB29">
        <v>0</v>
      </c>
      <c r="AC29">
        <v>0</v>
      </c>
      <c r="AD29">
        <v>0</v>
      </c>
      <c r="AE29">
        <v>3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1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22</v>
      </c>
      <c r="BG29">
        <v>0</v>
      </c>
      <c r="BH29">
        <v>0</v>
      </c>
      <c r="BI29">
        <v>2</v>
      </c>
      <c r="BJ29">
        <v>50</v>
      </c>
      <c r="BK29">
        <v>7</v>
      </c>
      <c r="BL29">
        <v>3</v>
      </c>
      <c r="BM29">
        <v>2</v>
      </c>
      <c r="BN29">
        <v>0</v>
      </c>
      <c r="BO29">
        <v>6</v>
      </c>
      <c r="BQ29">
        <v>5</v>
      </c>
      <c r="BR29">
        <v>2</v>
      </c>
      <c r="BS29">
        <v>0</v>
      </c>
      <c r="BT29">
        <v>0</v>
      </c>
      <c r="BV29">
        <v>1</v>
      </c>
      <c r="BW29">
        <v>0</v>
      </c>
    </row>
    <row r="30" spans="1:75" x14ac:dyDescent="0.25">
      <c r="A30" t="s">
        <v>194</v>
      </c>
      <c r="B30" t="s">
        <v>195</v>
      </c>
      <c r="C30" s="1" t="str">
        <f t="shared" si="0"/>
        <v>21:0007</v>
      </c>
      <c r="D30" s="1" t="str">
        <f t="shared" si="1"/>
        <v>21:0247</v>
      </c>
      <c r="E30" t="s">
        <v>196</v>
      </c>
      <c r="F30" t="s">
        <v>197</v>
      </c>
      <c r="H30">
        <v>57.201448200000002</v>
      </c>
      <c r="I30">
        <v>-115.1335619</v>
      </c>
      <c r="J30" s="1" t="str">
        <f t="shared" si="2"/>
        <v>Heavy Mineral Concentrate (Stream)</v>
      </c>
      <c r="K30" s="1" t="str">
        <f t="shared" si="3"/>
        <v>HMC separation (NGR variant)</v>
      </c>
      <c r="L30">
        <v>14400</v>
      </c>
      <c r="N30">
        <v>13900</v>
      </c>
      <c r="O30">
        <v>0</v>
      </c>
      <c r="P30">
        <v>13900</v>
      </c>
      <c r="T30">
        <v>7</v>
      </c>
      <c r="U30">
        <v>84.6</v>
      </c>
      <c r="V30">
        <v>26.1</v>
      </c>
      <c r="W30">
        <v>5.0999999999999996</v>
      </c>
      <c r="X30">
        <v>30.2</v>
      </c>
      <c r="Y30">
        <v>17.2</v>
      </c>
      <c r="Z30">
        <v>6</v>
      </c>
      <c r="AA30">
        <v>0</v>
      </c>
      <c r="AB30">
        <v>0</v>
      </c>
      <c r="AC30">
        <v>0</v>
      </c>
      <c r="AD30">
        <v>0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1</v>
      </c>
      <c r="BF30">
        <v>11</v>
      </c>
      <c r="BG30">
        <v>0</v>
      </c>
      <c r="BH30">
        <v>0</v>
      </c>
      <c r="BJ30">
        <v>65</v>
      </c>
      <c r="BK30">
        <v>6</v>
      </c>
      <c r="BL30">
        <v>1</v>
      </c>
      <c r="BM30">
        <v>1</v>
      </c>
      <c r="BO30">
        <v>9</v>
      </c>
      <c r="BQ30">
        <v>4</v>
      </c>
      <c r="BR30">
        <v>1</v>
      </c>
      <c r="BS30">
        <v>0</v>
      </c>
      <c r="BT30">
        <v>0</v>
      </c>
      <c r="BV30">
        <v>1</v>
      </c>
      <c r="BW30">
        <v>1</v>
      </c>
    </row>
    <row r="31" spans="1:75" hidden="1" x14ac:dyDescent="0.25">
      <c r="A31" t="s">
        <v>198</v>
      </c>
      <c r="B31" t="s">
        <v>199</v>
      </c>
      <c r="C31" s="1" t="str">
        <f t="shared" ref="C31:C62" si="4">HYPERLINK("http://geochem.nrcan.gc.ca/cdogs/content/bdl/bdl210008_e.htm", "21:0008")</f>
        <v>21:0008</v>
      </c>
      <c r="D31" s="1" t="str">
        <f t="shared" ref="D31:D62" si="5">HYPERLINK("http://geochem.nrcan.gc.ca/cdogs/content/svy/svy210248_e.htm", "21:0248")</f>
        <v>21:0248</v>
      </c>
      <c r="E31" t="s">
        <v>200</v>
      </c>
      <c r="F31" t="s">
        <v>201</v>
      </c>
      <c r="H31">
        <v>56.570568399999999</v>
      </c>
      <c r="I31">
        <v>-115.8741608</v>
      </c>
      <c r="J31" s="1" t="str">
        <f t="shared" si="2"/>
        <v>Heavy Mineral Concentrate (Stream)</v>
      </c>
      <c r="K31" s="1" t="str">
        <f t="shared" si="3"/>
        <v>HMC separation (NGR variant)</v>
      </c>
      <c r="L31">
        <v>11200</v>
      </c>
      <c r="N31">
        <v>10700</v>
      </c>
      <c r="O31">
        <v>0</v>
      </c>
      <c r="P31">
        <v>10700</v>
      </c>
      <c r="T31">
        <v>3.9</v>
      </c>
      <c r="U31">
        <v>60.6</v>
      </c>
      <c r="V31">
        <v>13.3</v>
      </c>
      <c r="W31">
        <v>3.2</v>
      </c>
      <c r="X31">
        <v>20.3</v>
      </c>
      <c r="Y31">
        <v>17.600000000000001</v>
      </c>
      <c r="Z31">
        <v>6.2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2</v>
      </c>
      <c r="AI31">
        <v>1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1</v>
      </c>
      <c r="AU31">
        <v>3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12</v>
      </c>
      <c r="BG31">
        <v>0</v>
      </c>
      <c r="BH31">
        <v>0</v>
      </c>
      <c r="BI31">
        <v>3</v>
      </c>
      <c r="BJ31">
        <v>56</v>
      </c>
      <c r="BL31">
        <v>9</v>
      </c>
      <c r="BM31">
        <v>6</v>
      </c>
      <c r="BN31">
        <v>2</v>
      </c>
      <c r="BO31">
        <v>2</v>
      </c>
      <c r="BP31">
        <v>4</v>
      </c>
      <c r="BQ31">
        <v>3</v>
      </c>
      <c r="BR31">
        <v>1</v>
      </c>
      <c r="BS31">
        <v>0</v>
      </c>
      <c r="BT31">
        <v>2</v>
      </c>
      <c r="BW31">
        <v>0</v>
      </c>
    </row>
    <row r="32" spans="1:75" hidden="1" x14ac:dyDescent="0.25">
      <c r="A32" t="s">
        <v>202</v>
      </c>
      <c r="B32" t="s">
        <v>203</v>
      </c>
      <c r="C32" s="1" t="str">
        <f t="shared" si="4"/>
        <v>21:0008</v>
      </c>
      <c r="D32" s="1" t="str">
        <f t="shared" si="5"/>
        <v>21:0248</v>
      </c>
      <c r="E32" t="s">
        <v>204</v>
      </c>
      <c r="F32" t="s">
        <v>205</v>
      </c>
      <c r="H32">
        <v>56.639890200000004</v>
      </c>
      <c r="I32">
        <v>-115.83577339999999</v>
      </c>
      <c r="J32" s="1" t="str">
        <f t="shared" si="2"/>
        <v>Heavy Mineral Concentrate (Stream)</v>
      </c>
      <c r="K32" s="1" t="str">
        <f t="shared" si="3"/>
        <v>HMC separation (NGR variant)</v>
      </c>
      <c r="L32">
        <v>15300</v>
      </c>
      <c r="N32">
        <v>14800</v>
      </c>
      <c r="O32">
        <v>0</v>
      </c>
      <c r="P32">
        <v>14800</v>
      </c>
      <c r="T32">
        <v>5</v>
      </c>
      <c r="U32">
        <v>76.900000000000006</v>
      </c>
      <c r="V32">
        <v>35.4</v>
      </c>
      <c r="W32">
        <v>3.3</v>
      </c>
      <c r="X32">
        <v>21.8</v>
      </c>
      <c r="Y32">
        <v>11.7</v>
      </c>
      <c r="Z32">
        <v>4.7</v>
      </c>
      <c r="AA32">
        <v>0</v>
      </c>
      <c r="AB32">
        <v>0</v>
      </c>
      <c r="AC32">
        <v>0</v>
      </c>
      <c r="AD32">
        <v>0</v>
      </c>
      <c r="AE32">
        <v>1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9</v>
      </c>
      <c r="BG32">
        <v>0</v>
      </c>
      <c r="BH32">
        <v>0</v>
      </c>
      <c r="BI32">
        <v>1</v>
      </c>
      <c r="BJ32">
        <v>72</v>
      </c>
      <c r="BK32">
        <v>2</v>
      </c>
      <c r="BL32">
        <v>5</v>
      </c>
      <c r="BM32">
        <v>2</v>
      </c>
      <c r="BP32">
        <v>6</v>
      </c>
      <c r="BQ32">
        <v>2</v>
      </c>
      <c r="BR32">
        <v>0</v>
      </c>
      <c r="BS32">
        <v>0</v>
      </c>
      <c r="BT32">
        <v>0</v>
      </c>
      <c r="BV32">
        <v>0</v>
      </c>
      <c r="BW32">
        <v>1</v>
      </c>
    </row>
    <row r="33" spans="1:75" hidden="1" x14ac:dyDescent="0.25">
      <c r="A33" t="s">
        <v>206</v>
      </c>
      <c r="B33" t="s">
        <v>207</v>
      </c>
      <c r="C33" s="1" t="str">
        <f t="shared" si="4"/>
        <v>21:0008</v>
      </c>
      <c r="D33" s="1" t="str">
        <f t="shared" si="5"/>
        <v>21:0248</v>
      </c>
      <c r="E33" t="s">
        <v>208</v>
      </c>
      <c r="F33" t="s">
        <v>209</v>
      </c>
      <c r="H33">
        <v>56.958734700000001</v>
      </c>
      <c r="I33">
        <v>-115.87413840000001</v>
      </c>
      <c r="J33" s="1" t="str">
        <f t="shared" si="2"/>
        <v>Heavy Mineral Concentrate (Stream)</v>
      </c>
      <c r="K33" s="1" t="str">
        <f t="shared" si="3"/>
        <v>HMC separation (NGR variant)</v>
      </c>
      <c r="L33">
        <v>11700</v>
      </c>
      <c r="N33">
        <v>11200</v>
      </c>
      <c r="O33">
        <v>0</v>
      </c>
      <c r="P33">
        <v>11200</v>
      </c>
      <c r="T33">
        <v>0.5</v>
      </c>
      <c r="U33">
        <v>33.200000000000003</v>
      </c>
      <c r="V33">
        <v>20.9</v>
      </c>
      <c r="W33">
        <v>1.6</v>
      </c>
      <c r="X33">
        <v>8.1999999999999993</v>
      </c>
      <c r="Y33">
        <v>2</v>
      </c>
      <c r="Z33">
        <v>0.5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5</v>
      </c>
      <c r="BG33">
        <v>0</v>
      </c>
      <c r="BH33">
        <v>0</v>
      </c>
      <c r="BJ33">
        <v>73</v>
      </c>
      <c r="BK33">
        <v>0</v>
      </c>
      <c r="BL33">
        <v>2</v>
      </c>
      <c r="BM33">
        <v>12</v>
      </c>
      <c r="BN33">
        <v>0</v>
      </c>
      <c r="BO33">
        <v>0</v>
      </c>
      <c r="BP33">
        <v>2</v>
      </c>
      <c r="BQ33">
        <v>5</v>
      </c>
      <c r="BR33">
        <v>0</v>
      </c>
      <c r="BS33">
        <v>0</v>
      </c>
      <c r="BT33">
        <v>1</v>
      </c>
      <c r="BV33">
        <v>0</v>
      </c>
      <c r="BW33">
        <v>0</v>
      </c>
    </row>
    <row r="34" spans="1:75" hidden="1" x14ac:dyDescent="0.25">
      <c r="A34" t="s">
        <v>210</v>
      </c>
      <c r="B34" t="s">
        <v>211</v>
      </c>
      <c r="C34" s="1" t="str">
        <f t="shared" si="4"/>
        <v>21:0008</v>
      </c>
      <c r="D34" s="1" t="str">
        <f t="shared" si="5"/>
        <v>21:0248</v>
      </c>
      <c r="E34" t="s">
        <v>212</v>
      </c>
      <c r="F34" t="s">
        <v>213</v>
      </c>
      <c r="H34">
        <v>56.848648699999998</v>
      </c>
      <c r="I34">
        <v>-115.86493590000001</v>
      </c>
      <c r="J34" s="1" t="str">
        <f t="shared" ref="J34:J65" si="6">HYPERLINK("http://geochem.nrcan.gc.ca/cdogs/content/kwd/kwd020039_e.htm", "Heavy Mineral Concentrate (Stream)")</f>
        <v>Heavy Mineral Concentrate (Stream)</v>
      </c>
      <c r="K34" s="1" t="str">
        <f t="shared" ref="K34:K65" si="7">HYPERLINK("http://geochem.nrcan.gc.ca/cdogs/content/kwd/kwd080034_e.htm", "HMC separation (NGR variant)")</f>
        <v>HMC separation (NGR variant)</v>
      </c>
      <c r="L34">
        <v>12800</v>
      </c>
      <c r="N34">
        <v>12300</v>
      </c>
      <c r="O34">
        <v>0</v>
      </c>
      <c r="P34">
        <v>12300</v>
      </c>
      <c r="T34">
        <v>8.4</v>
      </c>
      <c r="U34">
        <v>81.3</v>
      </c>
      <c r="V34">
        <v>28.5</v>
      </c>
      <c r="W34">
        <v>5.0999999999999996</v>
      </c>
      <c r="X34">
        <v>28</v>
      </c>
      <c r="Y34">
        <v>12.2</v>
      </c>
      <c r="Z34">
        <v>7.5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44</v>
      </c>
      <c r="AI34">
        <v>1</v>
      </c>
      <c r="AJ34">
        <v>1</v>
      </c>
      <c r="AK34">
        <v>0</v>
      </c>
      <c r="AL34">
        <v>2</v>
      </c>
      <c r="AM34">
        <v>8</v>
      </c>
      <c r="AN34">
        <v>0</v>
      </c>
      <c r="AO34">
        <v>0</v>
      </c>
      <c r="AP34">
        <v>0</v>
      </c>
      <c r="AQ34">
        <v>8</v>
      </c>
      <c r="AR34">
        <v>2</v>
      </c>
      <c r="AS34">
        <v>1</v>
      </c>
      <c r="AT34">
        <v>0</v>
      </c>
      <c r="AU34">
        <v>14</v>
      </c>
      <c r="AV34">
        <v>11</v>
      </c>
      <c r="AW34">
        <v>0</v>
      </c>
      <c r="AX34">
        <v>0</v>
      </c>
      <c r="AY34">
        <v>0</v>
      </c>
      <c r="AZ34">
        <v>1</v>
      </c>
      <c r="BA34">
        <v>0</v>
      </c>
      <c r="BB34">
        <v>0</v>
      </c>
      <c r="BC34">
        <v>0</v>
      </c>
      <c r="BD34">
        <v>2</v>
      </c>
      <c r="BE34">
        <v>0</v>
      </c>
      <c r="BF34">
        <v>2</v>
      </c>
      <c r="BG34">
        <v>0</v>
      </c>
      <c r="BH34">
        <v>0</v>
      </c>
      <c r="BI34">
        <v>5</v>
      </c>
      <c r="BJ34">
        <v>68</v>
      </c>
      <c r="BK34">
        <v>1</v>
      </c>
      <c r="BL34">
        <v>8</v>
      </c>
      <c r="BM34">
        <v>6</v>
      </c>
      <c r="BN34">
        <v>3</v>
      </c>
      <c r="BO34">
        <v>0</v>
      </c>
      <c r="BP34">
        <v>2</v>
      </c>
      <c r="BQ34">
        <v>3</v>
      </c>
      <c r="BR34">
        <v>0</v>
      </c>
      <c r="BS34">
        <v>0</v>
      </c>
      <c r="BT34">
        <v>0</v>
      </c>
      <c r="BV34">
        <v>1</v>
      </c>
      <c r="BW34">
        <v>1</v>
      </c>
    </row>
    <row r="35" spans="1:75" hidden="1" x14ac:dyDescent="0.25">
      <c r="A35" t="s">
        <v>214</v>
      </c>
      <c r="B35" t="s">
        <v>215</v>
      </c>
      <c r="C35" s="1" t="str">
        <f t="shared" si="4"/>
        <v>21:0008</v>
      </c>
      <c r="D35" s="1" t="str">
        <f t="shared" si="5"/>
        <v>21:0248</v>
      </c>
      <c r="E35" t="s">
        <v>216</v>
      </c>
      <c r="F35" t="s">
        <v>217</v>
      </c>
      <c r="H35">
        <v>56.904477399999998</v>
      </c>
      <c r="I35">
        <v>-115.69688960000001</v>
      </c>
      <c r="J35" s="1" t="str">
        <f t="shared" si="6"/>
        <v>Heavy Mineral Concentrate (Stream)</v>
      </c>
      <c r="K35" s="1" t="str">
        <f t="shared" si="7"/>
        <v>HMC separation (NGR variant)</v>
      </c>
      <c r="L35">
        <v>14800</v>
      </c>
      <c r="N35">
        <v>14300</v>
      </c>
      <c r="O35">
        <v>0</v>
      </c>
      <c r="P35">
        <v>14300</v>
      </c>
      <c r="T35">
        <v>7.7</v>
      </c>
      <c r="U35">
        <v>66.7</v>
      </c>
      <c r="V35">
        <v>28.1</v>
      </c>
      <c r="W35">
        <v>2.7</v>
      </c>
      <c r="X35">
        <v>23.9</v>
      </c>
      <c r="Y35">
        <v>7.8</v>
      </c>
      <c r="Z35">
        <v>4.2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1</v>
      </c>
      <c r="AH35">
        <v>0</v>
      </c>
      <c r="AI35">
        <v>1</v>
      </c>
      <c r="AJ35">
        <v>0</v>
      </c>
      <c r="AK35">
        <v>0</v>
      </c>
      <c r="AL35">
        <v>1</v>
      </c>
      <c r="AM35">
        <v>4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13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4</v>
      </c>
      <c r="BF35">
        <v>1</v>
      </c>
      <c r="BG35">
        <v>0</v>
      </c>
      <c r="BH35">
        <v>0</v>
      </c>
      <c r="BJ35">
        <v>85</v>
      </c>
      <c r="BK35">
        <v>2</v>
      </c>
      <c r="BL35">
        <v>4</v>
      </c>
      <c r="BM35">
        <v>4</v>
      </c>
      <c r="BO35">
        <v>0</v>
      </c>
      <c r="BP35">
        <v>4</v>
      </c>
      <c r="BR35">
        <v>0</v>
      </c>
      <c r="BS35">
        <v>0</v>
      </c>
      <c r="BT35">
        <v>0</v>
      </c>
      <c r="BV35">
        <v>0</v>
      </c>
    </row>
    <row r="36" spans="1:75" hidden="1" x14ac:dyDescent="0.25">
      <c r="A36" t="s">
        <v>218</v>
      </c>
      <c r="B36" t="s">
        <v>219</v>
      </c>
      <c r="C36" s="1" t="str">
        <f t="shared" si="4"/>
        <v>21:0008</v>
      </c>
      <c r="D36" s="1" t="str">
        <f t="shared" si="5"/>
        <v>21:0248</v>
      </c>
      <c r="E36" t="s">
        <v>220</v>
      </c>
      <c r="F36" t="s">
        <v>221</v>
      </c>
      <c r="H36">
        <v>56.758277800000002</v>
      </c>
      <c r="I36">
        <v>-115.7282783</v>
      </c>
      <c r="J36" s="1" t="str">
        <f t="shared" si="6"/>
        <v>Heavy Mineral Concentrate (Stream)</v>
      </c>
      <c r="K36" s="1" t="str">
        <f t="shared" si="7"/>
        <v>HMC separation (NGR variant)</v>
      </c>
      <c r="L36">
        <v>12800</v>
      </c>
      <c r="N36">
        <v>12300</v>
      </c>
      <c r="O36">
        <v>0</v>
      </c>
      <c r="P36">
        <v>12300</v>
      </c>
      <c r="T36">
        <v>1.6</v>
      </c>
      <c r="U36">
        <v>26.8</v>
      </c>
      <c r="V36">
        <v>22.4</v>
      </c>
      <c r="W36">
        <v>2.15</v>
      </c>
      <c r="X36">
        <v>2.2000000000000002</v>
      </c>
      <c r="Y36">
        <v>0.02</v>
      </c>
      <c r="Z36">
        <v>0.03</v>
      </c>
      <c r="AA36">
        <v>0</v>
      </c>
      <c r="AB36">
        <v>0</v>
      </c>
      <c r="AC36">
        <v>0</v>
      </c>
      <c r="AD36">
        <v>0</v>
      </c>
      <c r="AE36">
        <v>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4</v>
      </c>
      <c r="BG36">
        <v>0</v>
      </c>
      <c r="BH36">
        <v>0</v>
      </c>
      <c r="BI36">
        <v>7</v>
      </c>
      <c r="BJ36">
        <v>60</v>
      </c>
      <c r="BK36">
        <v>0</v>
      </c>
      <c r="BL36">
        <v>14</v>
      </c>
      <c r="BM36">
        <v>2</v>
      </c>
      <c r="BN36">
        <v>1</v>
      </c>
      <c r="BO36">
        <v>0</v>
      </c>
      <c r="BP36">
        <v>5</v>
      </c>
      <c r="BQ36">
        <v>5</v>
      </c>
      <c r="BR36">
        <v>0</v>
      </c>
      <c r="BS36">
        <v>0</v>
      </c>
      <c r="BT36">
        <v>1</v>
      </c>
      <c r="BV36">
        <v>1</v>
      </c>
    </row>
    <row r="37" spans="1:75" hidden="1" x14ac:dyDescent="0.25">
      <c r="A37" t="s">
        <v>222</v>
      </c>
      <c r="B37" t="s">
        <v>223</v>
      </c>
      <c r="C37" s="1" t="str">
        <f t="shared" si="4"/>
        <v>21:0008</v>
      </c>
      <c r="D37" s="1" t="str">
        <f t="shared" si="5"/>
        <v>21:0248</v>
      </c>
      <c r="E37" t="s">
        <v>224</v>
      </c>
      <c r="F37" t="s">
        <v>225</v>
      </c>
      <c r="H37">
        <v>56.773884899999999</v>
      </c>
      <c r="I37">
        <v>-115.2877675</v>
      </c>
      <c r="J37" s="1" t="str">
        <f t="shared" si="6"/>
        <v>Heavy Mineral Concentrate (Stream)</v>
      </c>
      <c r="K37" s="1" t="str">
        <f t="shared" si="7"/>
        <v>HMC separation (NGR variant)</v>
      </c>
      <c r="L37">
        <v>13500</v>
      </c>
      <c r="N37">
        <v>13000</v>
      </c>
      <c r="O37">
        <v>0</v>
      </c>
      <c r="P37">
        <v>13000</v>
      </c>
      <c r="T37">
        <v>0.6</v>
      </c>
      <c r="U37">
        <v>21</v>
      </c>
      <c r="V37">
        <v>10.4</v>
      </c>
      <c r="W37">
        <v>1.2</v>
      </c>
      <c r="X37">
        <v>5.0999999999999996</v>
      </c>
      <c r="Y37">
        <v>3</v>
      </c>
      <c r="Z37">
        <v>1.3</v>
      </c>
      <c r="AA37">
        <v>1</v>
      </c>
      <c r="AB37">
        <v>0</v>
      </c>
      <c r="AC37">
        <v>0</v>
      </c>
      <c r="AD37">
        <v>1</v>
      </c>
      <c r="AE37">
        <v>0</v>
      </c>
      <c r="AF37">
        <v>0</v>
      </c>
      <c r="AG37">
        <v>0</v>
      </c>
      <c r="AH37">
        <v>1</v>
      </c>
      <c r="AI37">
        <v>1</v>
      </c>
      <c r="AJ37">
        <v>0</v>
      </c>
      <c r="AK37">
        <v>0</v>
      </c>
      <c r="AL37">
        <v>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1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7</v>
      </c>
      <c r="BG37">
        <v>0</v>
      </c>
      <c r="BH37">
        <v>0</v>
      </c>
      <c r="BI37">
        <v>4</v>
      </c>
      <c r="BJ37">
        <v>67</v>
      </c>
      <c r="BK37">
        <v>3</v>
      </c>
      <c r="BL37">
        <v>9</v>
      </c>
      <c r="BM37">
        <v>4</v>
      </c>
      <c r="BN37">
        <v>0</v>
      </c>
      <c r="BO37">
        <v>0</v>
      </c>
      <c r="BP37">
        <v>3</v>
      </c>
      <c r="BQ37">
        <v>2</v>
      </c>
      <c r="BR37">
        <v>0</v>
      </c>
      <c r="BS37">
        <v>0</v>
      </c>
      <c r="BV37">
        <v>0</v>
      </c>
      <c r="BW37">
        <v>1</v>
      </c>
    </row>
    <row r="38" spans="1:75" hidden="1" x14ac:dyDescent="0.25">
      <c r="A38" t="s">
        <v>226</v>
      </c>
      <c r="B38" t="s">
        <v>227</v>
      </c>
      <c r="C38" s="1" t="str">
        <f t="shared" si="4"/>
        <v>21:0008</v>
      </c>
      <c r="D38" s="1" t="str">
        <f t="shared" si="5"/>
        <v>21:0248</v>
      </c>
      <c r="E38" t="s">
        <v>228</v>
      </c>
      <c r="F38" t="s">
        <v>229</v>
      </c>
      <c r="H38">
        <v>56.932769399999998</v>
      </c>
      <c r="I38">
        <v>-115.5040133</v>
      </c>
      <c r="J38" s="1" t="str">
        <f t="shared" si="6"/>
        <v>Heavy Mineral Concentrate (Stream)</v>
      </c>
      <c r="K38" s="1" t="str">
        <f t="shared" si="7"/>
        <v>HMC separation (NGR variant)</v>
      </c>
      <c r="L38">
        <v>13500</v>
      </c>
      <c r="N38">
        <v>13000</v>
      </c>
      <c r="O38">
        <v>0</v>
      </c>
      <c r="P38">
        <v>13000</v>
      </c>
      <c r="T38">
        <v>6.5</v>
      </c>
      <c r="U38">
        <v>107.1</v>
      </c>
      <c r="V38">
        <v>46.4</v>
      </c>
      <c r="W38">
        <v>3.8</v>
      </c>
      <c r="X38">
        <v>31.9</v>
      </c>
      <c r="Y38">
        <v>16.899999999999999</v>
      </c>
      <c r="Z38">
        <v>8.1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1</v>
      </c>
      <c r="AG38">
        <v>0</v>
      </c>
      <c r="AH38">
        <v>1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1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6</v>
      </c>
      <c r="BG38">
        <v>0</v>
      </c>
      <c r="BH38">
        <v>0</v>
      </c>
      <c r="BI38">
        <v>2</v>
      </c>
      <c r="BJ38">
        <v>61</v>
      </c>
      <c r="BK38">
        <v>5</v>
      </c>
      <c r="BL38">
        <v>12</v>
      </c>
      <c r="BM38">
        <v>4</v>
      </c>
      <c r="BN38">
        <v>1</v>
      </c>
      <c r="BO38">
        <v>1</v>
      </c>
      <c r="BP38">
        <v>4</v>
      </c>
      <c r="BQ38">
        <v>1</v>
      </c>
      <c r="BR38">
        <v>1</v>
      </c>
      <c r="BS38">
        <v>0</v>
      </c>
      <c r="BT38">
        <v>2</v>
      </c>
      <c r="BV38">
        <v>0</v>
      </c>
    </row>
    <row r="39" spans="1:75" hidden="1" x14ac:dyDescent="0.25">
      <c r="A39" t="s">
        <v>230</v>
      </c>
      <c r="B39" t="s">
        <v>231</v>
      </c>
      <c r="C39" s="1" t="str">
        <f t="shared" si="4"/>
        <v>21:0008</v>
      </c>
      <c r="D39" s="1" t="str">
        <f t="shared" si="5"/>
        <v>21:0248</v>
      </c>
      <c r="E39" t="s">
        <v>232</v>
      </c>
      <c r="F39" t="s">
        <v>233</v>
      </c>
      <c r="H39">
        <v>56.625323199999997</v>
      </c>
      <c r="I39">
        <v>-115.3054252</v>
      </c>
      <c r="J39" s="1" t="str">
        <f t="shared" si="6"/>
        <v>Heavy Mineral Concentrate (Stream)</v>
      </c>
      <c r="K39" s="1" t="str">
        <f t="shared" si="7"/>
        <v>HMC separation (NGR variant)</v>
      </c>
      <c r="L39">
        <v>11500</v>
      </c>
      <c r="N39">
        <v>11000</v>
      </c>
      <c r="O39">
        <v>0</v>
      </c>
      <c r="P39">
        <v>11000</v>
      </c>
      <c r="T39">
        <v>3</v>
      </c>
      <c r="U39">
        <v>117</v>
      </c>
      <c r="V39">
        <v>32.6</v>
      </c>
      <c r="W39">
        <v>4.3</v>
      </c>
      <c r="X39">
        <v>50.7</v>
      </c>
      <c r="Y39">
        <v>23.9</v>
      </c>
      <c r="Z39">
        <v>5.5</v>
      </c>
      <c r="AA39">
        <v>0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10</v>
      </c>
      <c r="BG39">
        <v>0</v>
      </c>
      <c r="BH39">
        <v>0</v>
      </c>
      <c r="BI39">
        <v>0</v>
      </c>
      <c r="BJ39">
        <v>73</v>
      </c>
      <c r="BK39">
        <v>2</v>
      </c>
      <c r="BL39">
        <v>5</v>
      </c>
      <c r="BM39">
        <v>4</v>
      </c>
      <c r="BN39">
        <v>0</v>
      </c>
      <c r="BO39">
        <v>4</v>
      </c>
      <c r="BP39">
        <v>2</v>
      </c>
      <c r="BQ39">
        <v>0</v>
      </c>
      <c r="BR39">
        <v>0</v>
      </c>
      <c r="BS39">
        <v>0</v>
      </c>
      <c r="BT39">
        <v>0</v>
      </c>
      <c r="BV39">
        <v>0</v>
      </c>
    </row>
    <row r="40" spans="1:75" hidden="1" x14ac:dyDescent="0.25">
      <c r="A40" t="s">
        <v>234</v>
      </c>
      <c r="B40" t="s">
        <v>235</v>
      </c>
      <c r="C40" s="1" t="str">
        <f t="shared" si="4"/>
        <v>21:0008</v>
      </c>
      <c r="D40" s="1" t="str">
        <f t="shared" si="5"/>
        <v>21:0248</v>
      </c>
      <c r="E40" t="s">
        <v>236</v>
      </c>
      <c r="F40" t="s">
        <v>237</v>
      </c>
      <c r="H40">
        <v>56.833762100000001</v>
      </c>
      <c r="I40">
        <v>-115.2306329</v>
      </c>
      <c r="J40" s="1" t="str">
        <f t="shared" si="6"/>
        <v>Heavy Mineral Concentrate (Stream)</v>
      </c>
      <c r="K40" s="1" t="str">
        <f t="shared" si="7"/>
        <v>HMC separation (NGR variant)</v>
      </c>
      <c r="L40">
        <v>13300</v>
      </c>
      <c r="N40">
        <v>12800</v>
      </c>
      <c r="O40">
        <v>0</v>
      </c>
      <c r="P40">
        <v>12800</v>
      </c>
      <c r="T40">
        <v>8.1999999999999993</v>
      </c>
      <c r="U40">
        <v>85.7</v>
      </c>
      <c r="V40">
        <v>25.9</v>
      </c>
      <c r="W40">
        <v>4.0999999999999996</v>
      </c>
      <c r="X40">
        <v>27.2</v>
      </c>
      <c r="Y40">
        <v>18.399999999999999</v>
      </c>
      <c r="Z40">
        <v>10.1</v>
      </c>
      <c r="AA40">
        <v>1</v>
      </c>
      <c r="AB40">
        <v>1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9</v>
      </c>
      <c r="BG40">
        <v>0</v>
      </c>
      <c r="BH40">
        <v>0</v>
      </c>
      <c r="BI40">
        <v>1</v>
      </c>
      <c r="BJ40">
        <v>65</v>
      </c>
      <c r="BK40">
        <v>4</v>
      </c>
      <c r="BL40">
        <v>6</v>
      </c>
      <c r="BM40">
        <v>5</v>
      </c>
      <c r="BN40">
        <v>1</v>
      </c>
      <c r="BO40">
        <v>5</v>
      </c>
      <c r="BP40">
        <v>3</v>
      </c>
      <c r="BQ40">
        <v>0</v>
      </c>
      <c r="BR40">
        <v>0</v>
      </c>
      <c r="BS40">
        <v>0</v>
      </c>
      <c r="BT40">
        <v>1</v>
      </c>
      <c r="BV40">
        <v>0</v>
      </c>
    </row>
    <row r="41" spans="1:75" hidden="1" x14ac:dyDescent="0.25">
      <c r="A41" t="s">
        <v>238</v>
      </c>
      <c r="B41" t="s">
        <v>239</v>
      </c>
      <c r="C41" s="1" t="str">
        <f t="shared" si="4"/>
        <v>21:0008</v>
      </c>
      <c r="D41" s="1" t="str">
        <f t="shared" si="5"/>
        <v>21:0248</v>
      </c>
      <c r="E41" t="s">
        <v>240</v>
      </c>
      <c r="F41" t="s">
        <v>241</v>
      </c>
      <c r="H41">
        <v>56.991059200000002</v>
      </c>
      <c r="I41">
        <v>-115.1364518</v>
      </c>
      <c r="J41" s="1" t="str">
        <f t="shared" si="6"/>
        <v>Heavy Mineral Concentrate (Stream)</v>
      </c>
      <c r="K41" s="1" t="str">
        <f t="shared" si="7"/>
        <v>HMC separation (NGR variant)</v>
      </c>
      <c r="L41">
        <v>12600</v>
      </c>
      <c r="N41">
        <v>12100</v>
      </c>
      <c r="O41">
        <v>0</v>
      </c>
      <c r="P41">
        <v>12100</v>
      </c>
      <c r="T41">
        <v>6.4</v>
      </c>
      <c r="U41">
        <v>124</v>
      </c>
      <c r="V41">
        <v>46.2</v>
      </c>
      <c r="W41">
        <v>4.9000000000000004</v>
      </c>
      <c r="X41">
        <v>30.3</v>
      </c>
      <c r="Y41">
        <v>24.8</v>
      </c>
      <c r="Z41">
        <v>17.8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1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5</v>
      </c>
      <c r="BG41">
        <v>2</v>
      </c>
      <c r="BH41">
        <v>0</v>
      </c>
      <c r="BI41">
        <v>1</v>
      </c>
      <c r="BJ41">
        <v>33</v>
      </c>
      <c r="BK41">
        <v>3</v>
      </c>
      <c r="BL41">
        <v>6</v>
      </c>
      <c r="BM41">
        <v>5</v>
      </c>
      <c r="BO41">
        <v>33</v>
      </c>
      <c r="BP41">
        <v>2</v>
      </c>
      <c r="BQ41">
        <v>2</v>
      </c>
      <c r="BR41">
        <v>0</v>
      </c>
      <c r="BS41">
        <v>0</v>
      </c>
      <c r="BT41">
        <v>6</v>
      </c>
      <c r="BV41">
        <v>1</v>
      </c>
      <c r="BW41">
        <v>1</v>
      </c>
    </row>
    <row r="42" spans="1:75" hidden="1" x14ac:dyDescent="0.25">
      <c r="A42" t="s">
        <v>242</v>
      </c>
      <c r="B42" t="s">
        <v>243</v>
      </c>
      <c r="C42" s="1" t="str">
        <f t="shared" si="4"/>
        <v>21:0008</v>
      </c>
      <c r="D42" s="1" t="str">
        <f t="shared" si="5"/>
        <v>21:0248</v>
      </c>
      <c r="E42" t="s">
        <v>244</v>
      </c>
      <c r="F42" t="s">
        <v>245</v>
      </c>
      <c r="H42">
        <v>56.969671599999998</v>
      </c>
      <c r="I42">
        <v>-115.17341930000001</v>
      </c>
      <c r="J42" s="1" t="str">
        <f t="shared" si="6"/>
        <v>Heavy Mineral Concentrate (Stream)</v>
      </c>
      <c r="K42" s="1" t="str">
        <f t="shared" si="7"/>
        <v>HMC separation (NGR variant)</v>
      </c>
      <c r="L42">
        <v>13600</v>
      </c>
      <c r="N42">
        <v>13100</v>
      </c>
      <c r="O42">
        <v>0</v>
      </c>
      <c r="P42">
        <v>13100</v>
      </c>
      <c r="T42">
        <v>6.6</v>
      </c>
      <c r="U42">
        <v>84.1</v>
      </c>
      <c r="V42">
        <v>39.6</v>
      </c>
      <c r="W42">
        <v>2.2999999999999998</v>
      </c>
      <c r="X42">
        <v>24.9</v>
      </c>
      <c r="Y42">
        <v>12.8</v>
      </c>
      <c r="Z42">
        <v>4.5</v>
      </c>
      <c r="AA42">
        <v>1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5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6</v>
      </c>
      <c r="BH42">
        <v>0</v>
      </c>
      <c r="BI42">
        <v>3</v>
      </c>
      <c r="BJ42">
        <v>72</v>
      </c>
      <c r="BK42">
        <v>1</v>
      </c>
      <c r="BL42">
        <v>8</v>
      </c>
      <c r="BM42">
        <v>2</v>
      </c>
      <c r="BO42">
        <v>3</v>
      </c>
      <c r="BP42">
        <v>4</v>
      </c>
      <c r="BQ42">
        <v>0</v>
      </c>
      <c r="BR42">
        <v>1</v>
      </c>
      <c r="BS42">
        <v>0</v>
      </c>
      <c r="BV42">
        <v>0</v>
      </c>
    </row>
    <row r="43" spans="1:75" hidden="1" x14ac:dyDescent="0.25">
      <c r="A43" t="s">
        <v>246</v>
      </c>
      <c r="B43" t="s">
        <v>247</v>
      </c>
      <c r="C43" s="1" t="str">
        <f t="shared" si="4"/>
        <v>21:0008</v>
      </c>
      <c r="D43" s="1" t="str">
        <f t="shared" si="5"/>
        <v>21:0248</v>
      </c>
      <c r="E43" t="s">
        <v>248</v>
      </c>
      <c r="F43" t="s">
        <v>249</v>
      </c>
      <c r="H43">
        <v>56.964883</v>
      </c>
      <c r="I43">
        <v>-115.0571834</v>
      </c>
      <c r="J43" s="1" t="str">
        <f t="shared" si="6"/>
        <v>Heavy Mineral Concentrate (Stream)</v>
      </c>
      <c r="K43" s="1" t="str">
        <f t="shared" si="7"/>
        <v>HMC separation (NGR variant)</v>
      </c>
      <c r="L43">
        <v>11200</v>
      </c>
      <c r="N43">
        <v>10700</v>
      </c>
      <c r="O43">
        <v>0</v>
      </c>
      <c r="P43">
        <v>10700</v>
      </c>
      <c r="T43">
        <v>6.9</v>
      </c>
      <c r="U43">
        <v>62.2</v>
      </c>
      <c r="V43">
        <v>22</v>
      </c>
      <c r="W43">
        <v>2.1</v>
      </c>
      <c r="X43">
        <v>26.7</v>
      </c>
      <c r="Y43">
        <v>8</v>
      </c>
      <c r="Z43">
        <v>3.4</v>
      </c>
      <c r="AA43">
        <v>0</v>
      </c>
      <c r="AB43">
        <v>0</v>
      </c>
      <c r="AC43">
        <v>0</v>
      </c>
      <c r="AD43">
        <v>0</v>
      </c>
      <c r="AE43">
        <v>1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1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5</v>
      </c>
      <c r="BG43">
        <v>0</v>
      </c>
      <c r="BH43">
        <v>0</v>
      </c>
      <c r="BI43">
        <v>3</v>
      </c>
      <c r="BJ43">
        <v>78</v>
      </c>
      <c r="BK43">
        <v>1</v>
      </c>
      <c r="BL43">
        <v>5</v>
      </c>
      <c r="BM43">
        <v>2</v>
      </c>
      <c r="BO43">
        <v>3</v>
      </c>
      <c r="BP43">
        <v>0</v>
      </c>
      <c r="BQ43">
        <v>2</v>
      </c>
      <c r="BR43">
        <v>0</v>
      </c>
      <c r="BS43">
        <v>0</v>
      </c>
      <c r="BT43">
        <v>0</v>
      </c>
      <c r="BV43">
        <v>0</v>
      </c>
      <c r="BW43">
        <v>1</v>
      </c>
    </row>
    <row r="44" spans="1:75" hidden="1" x14ac:dyDescent="0.25">
      <c r="A44" t="s">
        <v>250</v>
      </c>
      <c r="B44" t="s">
        <v>251</v>
      </c>
      <c r="C44" s="1" t="str">
        <f t="shared" si="4"/>
        <v>21:0008</v>
      </c>
      <c r="D44" s="1" t="str">
        <f t="shared" si="5"/>
        <v>21:0248</v>
      </c>
      <c r="E44" t="s">
        <v>252</v>
      </c>
      <c r="F44" t="s">
        <v>253</v>
      </c>
      <c r="H44">
        <v>56.711239499999998</v>
      </c>
      <c r="I44">
        <v>-114.97758039999999</v>
      </c>
      <c r="J44" s="1" t="str">
        <f t="shared" si="6"/>
        <v>Heavy Mineral Concentrate (Stream)</v>
      </c>
      <c r="K44" s="1" t="str">
        <f t="shared" si="7"/>
        <v>HMC separation (NGR variant)</v>
      </c>
      <c r="L44">
        <v>10300</v>
      </c>
      <c r="N44">
        <v>10300</v>
      </c>
      <c r="O44">
        <v>0</v>
      </c>
      <c r="P44">
        <v>10300</v>
      </c>
      <c r="T44">
        <v>3.6</v>
      </c>
      <c r="U44">
        <v>75.599999999999994</v>
      </c>
      <c r="V44">
        <v>15.2</v>
      </c>
      <c r="W44">
        <v>2.7</v>
      </c>
      <c r="X44">
        <v>16.5</v>
      </c>
      <c r="Y44">
        <v>24.9</v>
      </c>
      <c r="Z44">
        <v>16.3</v>
      </c>
      <c r="AA44">
        <v>0</v>
      </c>
      <c r="AB44">
        <v>0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2</v>
      </c>
      <c r="AI44">
        <v>1</v>
      </c>
      <c r="AJ44">
        <v>0</v>
      </c>
      <c r="AK44">
        <v>2</v>
      </c>
      <c r="AL44">
        <v>3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5</v>
      </c>
      <c r="AU44">
        <v>5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1</v>
      </c>
      <c r="BD44">
        <v>0</v>
      </c>
      <c r="BE44">
        <v>0</v>
      </c>
      <c r="BF44">
        <v>3</v>
      </c>
      <c r="BG44">
        <v>2</v>
      </c>
      <c r="BH44">
        <v>0</v>
      </c>
      <c r="BJ44">
        <v>62</v>
      </c>
      <c r="BK44">
        <v>5</v>
      </c>
      <c r="BL44">
        <v>8</v>
      </c>
      <c r="BM44">
        <v>3</v>
      </c>
      <c r="BO44">
        <v>11</v>
      </c>
      <c r="BP44">
        <v>3</v>
      </c>
      <c r="BQ44">
        <v>1</v>
      </c>
      <c r="BR44">
        <v>1</v>
      </c>
      <c r="BS44">
        <v>0</v>
      </c>
      <c r="BT44">
        <v>0</v>
      </c>
      <c r="BV44">
        <v>1</v>
      </c>
    </row>
    <row r="45" spans="1:75" hidden="1" x14ac:dyDescent="0.25">
      <c r="A45" t="s">
        <v>254</v>
      </c>
      <c r="B45" t="s">
        <v>255</v>
      </c>
      <c r="C45" s="1" t="str">
        <f t="shared" si="4"/>
        <v>21:0008</v>
      </c>
      <c r="D45" s="1" t="str">
        <f t="shared" si="5"/>
        <v>21:0248</v>
      </c>
      <c r="E45" t="s">
        <v>256</v>
      </c>
      <c r="F45" t="s">
        <v>257</v>
      </c>
      <c r="H45">
        <v>56.769761600000002</v>
      </c>
      <c r="I45">
        <v>-114.83838470000001</v>
      </c>
      <c r="J45" s="1" t="str">
        <f t="shared" si="6"/>
        <v>Heavy Mineral Concentrate (Stream)</v>
      </c>
      <c r="K45" s="1" t="str">
        <f t="shared" si="7"/>
        <v>HMC separation (NGR variant)</v>
      </c>
      <c r="L45">
        <v>14600</v>
      </c>
      <c r="N45">
        <v>14100</v>
      </c>
      <c r="O45">
        <v>0</v>
      </c>
      <c r="P45">
        <v>14100</v>
      </c>
      <c r="T45">
        <v>8.1999999999999993</v>
      </c>
      <c r="U45">
        <v>72</v>
      </c>
      <c r="V45">
        <v>27.3</v>
      </c>
      <c r="W45">
        <v>2.1</v>
      </c>
      <c r="X45">
        <v>28.6</v>
      </c>
      <c r="Y45">
        <v>11.2</v>
      </c>
      <c r="Z45">
        <v>2.8</v>
      </c>
      <c r="AA45">
        <v>0</v>
      </c>
      <c r="AB45">
        <v>0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1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G45">
        <v>1</v>
      </c>
      <c r="BH45">
        <v>0</v>
      </c>
      <c r="BI45">
        <v>3</v>
      </c>
      <c r="BJ45">
        <v>76</v>
      </c>
      <c r="BK45">
        <v>5</v>
      </c>
      <c r="BL45">
        <v>6</v>
      </c>
      <c r="BM45">
        <v>5</v>
      </c>
      <c r="BO45">
        <v>2</v>
      </c>
      <c r="BP45">
        <v>1</v>
      </c>
      <c r="BQ45">
        <v>1</v>
      </c>
      <c r="BS45">
        <v>0</v>
      </c>
      <c r="BV45">
        <v>0</v>
      </c>
    </row>
    <row r="46" spans="1:75" hidden="1" x14ac:dyDescent="0.25">
      <c r="A46" t="s">
        <v>258</v>
      </c>
      <c r="B46" t="s">
        <v>259</v>
      </c>
      <c r="C46" s="1" t="str">
        <f t="shared" si="4"/>
        <v>21:0008</v>
      </c>
      <c r="D46" s="1" t="str">
        <f t="shared" si="5"/>
        <v>21:0248</v>
      </c>
      <c r="E46" t="s">
        <v>260</v>
      </c>
      <c r="F46" t="s">
        <v>261</v>
      </c>
      <c r="H46">
        <v>56.875798699999997</v>
      </c>
      <c r="I46">
        <v>-114.7881508</v>
      </c>
      <c r="J46" s="1" t="str">
        <f t="shared" si="6"/>
        <v>Heavy Mineral Concentrate (Stream)</v>
      </c>
      <c r="K46" s="1" t="str">
        <f t="shared" si="7"/>
        <v>HMC separation (NGR variant)</v>
      </c>
      <c r="L46">
        <v>13400</v>
      </c>
      <c r="N46">
        <v>12900</v>
      </c>
      <c r="O46">
        <v>0</v>
      </c>
      <c r="P46">
        <v>12900</v>
      </c>
      <c r="T46">
        <v>12.2</v>
      </c>
      <c r="U46">
        <v>98.5</v>
      </c>
      <c r="V46">
        <v>30.9</v>
      </c>
      <c r="W46">
        <v>7</v>
      </c>
      <c r="X46">
        <v>34.1</v>
      </c>
      <c r="Y46">
        <v>18.7</v>
      </c>
      <c r="Z46">
        <v>7.8</v>
      </c>
      <c r="AA46">
        <v>1</v>
      </c>
      <c r="AB46">
        <v>1</v>
      </c>
      <c r="AC46">
        <v>0</v>
      </c>
      <c r="AD46">
        <v>0</v>
      </c>
      <c r="AE46">
        <v>0</v>
      </c>
      <c r="AF46">
        <v>0</v>
      </c>
      <c r="AG46">
        <v>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1</v>
      </c>
      <c r="BG46">
        <v>0</v>
      </c>
      <c r="BH46">
        <v>0</v>
      </c>
      <c r="BI46">
        <v>2</v>
      </c>
      <c r="BJ46">
        <v>71</v>
      </c>
      <c r="BK46">
        <v>6</v>
      </c>
      <c r="BL46">
        <v>4</v>
      </c>
      <c r="BM46">
        <v>13</v>
      </c>
      <c r="BN46">
        <v>1</v>
      </c>
      <c r="BO46">
        <v>0</v>
      </c>
      <c r="BP46">
        <v>0</v>
      </c>
      <c r="BQ46">
        <v>1</v>
      </c>
      <c r="BR46">
        <v>2</v>
      </c>
      <c r="BS46">
        <v>0</v>
      </c>
      <c r="BT46">
        <v>0</v>
      </c>
      <c r="BV46">
        <v>0</v>
      </c>
    </row>
    <row r="47" spans="1:75" hidden="1" x14ac:dyDescent="0.25">
      <c r="A47" t="s">
        <v>262</v>
      </c>
      <c r="B47" t="s">
        <v>263</v>
      </c>
      <c r="C47" s="1" t="str">
        <f t="shared" si="4"/>
        <v>21:0008</v>
      </c>
      <c r="D47" s="1" t="str">
        <f t="shared" si="5"/>
        <v>21:0248</v>
      </c>
      <c r="E47" t="s">
        <v>264</v>
      </c>
      <c r="F47" t="s">
        <v>265</v>
      </c>
      <c r="H47">
        <v>56.742771900000001</v>
      </c>
      <c r="I47">
        <v>-114.6674891</v>
      </c>
      <c r="J47" s="1" t="str">
        <f t="shared" si="6"/>
        <v>Heavy Mineral Concentrate (Stream)</v>
      </c>
      <c r="K47" s="1" t="str">
        <f t="shared" si="7"/>
        <v>HMC separation (NGR variant)</v>
      </c>
      <c r="L47">
        <v>11000</v>
      </c>
      <c r="N47">
        <v>10500</v>
      </c>
      <c r="O47">
        <v>0</v>
      </c>
      <c r="P47">
        <v>10500</v>
      </c>
      <c r="T47">
        <v>0.9</v>
      </c>
      <c r="U47">
        <v>74.2</v>
      </c>
      <c r="V47">
        <v>18.7</v>
      </c>
      <c r="W47">
        <v>2.1</v>
      </c>
      <c r="X47">
        <v>34.6</v>
      </c>
      <c r="Y47">
        <v>15.4</v>
      </c>
      <c r="Z47">
        <v>3.4</v>
      </c>
      <c r="AA47">
        <v>0</v>
      </c>
      <c r="AB47">
        <v>0</v>
      </c>
      <c r="AC47">
        <v>0</v>
      </c>
      <c r="AD47">
        <v>0</v>
      </c>
      <c r="AE47">
        <v>1</v>
      </c>
      <c r="AF47">
        <v>0</v>
      </c>
      <c r="AG47">
        <v>0</v>
      </c>
      <c r="AH47">
        <v>1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10</v>
      </c>
      <c r="BI47">
        <v>1</v>
      </c>
      <c r="BJ47">
        <v>85</v>
      </c>
      <c r="BK47">
        <v>0</v>
      </c>
      <c r="BL47">
        <v>1</v>
      </c>
      <c r="BM47">
        <v>0</v>
      </c>
      <c r="BN47">
        <v>0</v>
      </c>
      <c r="BO47">
        <v>0</v>
      </c>
      <c r="BP47">
        <v>1</v>
      </c>
      <c r="BR47">
        <v>0</v>
      </c>
      <c r="BS47">
        <v>0</v>
      </c>
      <c r="BT47">
        <v>0</v>
      </c>
      <c r="BV47">
        <v>2</v>
      </c>
      <c r="BW47">
        <v>0</v>
      </c>
    </row>
    <row r="48" spans="1:75" hidden="1" x14ac:dyDescent="0.25">
      <c r="A48" t="s">
        <v>266</v>
      </c>
      <c r="B48" t="s">
        <v>267</v>
      </c>
      <c r="C48" s="1" t="str">
        <f t="shared" si="4"/>
        <v>21:0008</v>
      </c>
      <c r="D48" s="1" t="str">
        <f t="shared" si="5"/>
        <v>21:0248</v>
      </c>
      <c r="E48" t="s">
        <v>268</v>
      </c>
      <c r="F48" t="s">
        <v>269</v>
      </c>
      <c r="H48">
        <v>56.828243299999997</v>
      </c>
      <c r="I48">
        <v>-114.6240671</v>
      </c>
      <c r="J48" s="1" t="str">
        <f t="shared" si="6"/>
        <v>Heavy Mineral Concentrate (Stream)</v>
      </c>
      <c r="K48" s="1" t="str">
        <f t="shared" si="7"/>
        <v>HMC separation (NGR variant)</v>
      </c>
      <c r="L48">
        <v>11800</v>
      </c>
      <c r="N48">
        <v>11300</v>
      </c>
      <c r="O48">
        <v>0</v>
      </c>
      <c r="P48">
        <v>11300</v>
      </c>
      <c r="T48">
        <v>4.2</v>
      </c>
      <c r="U48">
        <v>55</v>
      </c>
      <c r="V48">
        <v>19</v>
      </c>
      <c r="W48">
        <v>2.6</v>
      </c>
      <c r="X48">
        <v>25.4</v>
      </c>
      <c r="Y48">
        <v>5.7</v>
      </c>
      <c r="Z48">
        <v>2.2999999999999998</v>
      </c>
      <c r="AA48">
        <v>2</v>
      </c>
      <c r="AB48">
        <v>2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0</v>
      </c>
      <c r="AJ48">
        <v>0</v>
      </c>
      <c r="AK48">
        <v>0</v>
      </c>
      <c r="AL48">
        <v>3</v>
      </c>
      <c r="AM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87</v>
      </c>
      <c r="BK48">
        <v>6</v>
      </c>
      <c r="BL48">
        <v>1</v>
      </c>
      <c r="BM48">
        <v>1</v>
      </c>
      <c r="BN48">
        <v>1</v>
      </c>
      <c r="BO48">
        <v>0</v>
      </c>
      <c r="BP48">
        <v>2</v>
      </c>
      <c r="BQ48">
        <v>0</v>
      </c>
      <c r="BR48">
        <v>0</v>
      </c>
      <c r="BS48">
        <v>0</v>
      </c>
      <c r="BT48">
        <v>0</v>
      </c>
      <c r="BV48">
        <v>1</v>
      </c>
      <c r="BW48">
        <v>1</v>
      </c>
    </row>
    <row r="49" spans="1:75" hidden="1" x14ac:dyDescent="0.25">
      <c r="A49" t="s">
        <v>270</v>
      </c>
      <c r="B49" t="s">
        <v>271</v>
      </c>
      <c r="C49" s="1" t="str">
        <f t="shared" si="4"/>
        <v>21:0008</v>
      </c>
      <c r="D49" s="1" t="str">
        <f t="shared" si="5"/>
        <v>21:0248</v>
      </c>
      <c r="E49" t="s">
        <v>272</v>
      </c>
      <c r="F49" t="s">
        <v>273</v>
      </c>
      <c r="H49">
        <v>56.606669500000002</v>
      </c>
      <c r="I49">
        <v>-115.8044907</v>
      </c>
      <c r="J49" s="1" t="str">
        <f t="shared" si="6"/>
        <v>Heavy Mineral Concentrate (Stream)</v>
      </c>
      <c r="K49" s="1" t="str">
        <f t="shared" si="7"/>
        <v>HMC separation (NGR variant)</v>
      </c>
      <c r="L49">
        <v>26100</v>
      </c>
      <c r="N49">
        <v>25600</v>
      </c>
      <c r="O49">
        <v>0</v>
      </c>
      <c r="P49">
        <v>25600</v>
      </c>
      <c r="T49">
        <v>3.1</v>
      </c>
      <c r="U49">
        <v>49.6</v>
      </c>
      <c r="V49">
        <v>28.1</v>
      </c>
      <c r="W49">
        <v>4.3</v>
      </c>
      <c r="X49">
        <v>16.3</v>
      </c>
      <c r="Y49">
        <v>0.7</v>
      </c>
      <c r="Z49">
        <v>0.2</v>
      </c>
      <c r="AA49">
        <v>0</v>
      </c>
      <c r="AB49">
        <v>0</v>
      </c>
      <c r="AC49">
        <v>0</v>
      </c>
      <c r="AD49">
        <v>0</v>
      </c>
      <c r="AE49">
        <v>4</v>
      </c>
      <c r="AF49">
        <v>0</v>
      </c>
      <c r="AG49">
        <v>0</v>
      </c>
      <c r="AH49">
        <v>6</v>
      </c>
      <c r="AI49">
        <v>1</v>
      </c>
      <c r="AJ49">
        <v>0</v>
      </c>
      <c r="AK49">
        <v>0</v>
      </c>
      <c r="AL49">
        <v>0</v>
      </c>
      <c r="AM49">
        <v>1</v>
      </c>
      <c r="AN49">
        <v>0</v>
      </c>
      <c r="AO49">
        <v>0</v>
      </c>
      <c r="AP49">
        <v>0</v>
      </c>
      <c r="AQ49">
        <v>1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G49">
        <v>0</v>
      </c>
      <c r="BH49">
        <v>0</v>
      </c>
      <c r="BI49">
        <v>3</v>
      </c>
      <c r="BJ49">
        <v>47</v>
      </c>
      <c r="BK49">
        <v>5</v>
      </c>
      <c r="BL49">
        <v>25</v>
      </c>
      <c r="BM49">
        <v>0</v>
      </c>
      <c r="BN49">
        <v>10</v>
      </c>
      <c r="BO49">
        <v>0</v>
      </c>
      <c r="BP49">
        <v>4</v>
      </c>
      <c r="BQ49">
        <v>4</v>
      </c>
      <c r="BR49">
        <v>0</v>
      </c>
      <c r="BS49">
        <v>0</v>
      </c>
      <c r="BT49">
        <v>0</v>
      </c>
      <c r="BW49">
        <v>2</v>
      </c>
    </row>
    <row r="50" spans="1:75" hidden="1" x14ac:dyDescent="0.25">
      <c r="A50" t="s">
        <v>274</v>
      </c>
      <c r="B50" t="s">
        <v>275</v>
      </c>
      <c r="C50" s="1" t="str">
        <f t="shared" si="4"/>
        <v>21:0008</v>
      </c>
      <c r="D50" s="1" t="str">
        <f t="shared" si="5"/>
        <v>21:0248</v>
      </c>
      <c r="E50" t="s">
        <v>276</v>
      </c>
      <c r="F50" t="s">
        <v>277</v>
      </c>
      <c r="H50">
        <v>56.966084799999997</v>
      </c>
      <c r="I50">
        <v>-115.9453673</v>
      </c>
      <c r="J50" s="1" t="str">
        <f t="shared" si="6"/>
        <v>Heavy Mineral Concentrate (Stream)</v>
      </c>
      <c r="K50" s="1" t="str">
        <f t="shared" si="7"/>
        <v>HMC separation (NGR variant)</v>
      </c>
      <c r="L50">
        <v>14700</v>
      </c>
      <c r="N50">
        <v>14200</v>
      </c>
      <c r="O50">
        <v>0</v>
      </c>
      <c r="P50">
        <v>14200</v>
      </c>
      <c r="T50">
        <v>8.6</v>
      </c>
      <c r="U50">
        <v>73.099999999999994</v>
      </c>
      <c r="V50">
        <v>32.299999999999997</v>
      </c>
      <c r="W50">
        <v>3.8</v>
      </c>
      <c r="X50">
        <v>31.8</v>
      </c>
      <c r="Y50">
        <v>4.0999999999999996</v>
      </c>
      <c r="Z50">
        <v>1.1000000000000001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1</v>
      </c>
      <c r="AG50">
        <v>0</v>
      </c>
      <c r="AH50">
        <v>2</v>
      </c>
      <c r="AI50">
        <v>0</v>
      </c>
      <c r="AJ50">
        <v>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3</v>
      </c>
      <c r="BG50">
        <v>0</v>
      </c>
      <c r="BH50">
        <v>0</v>
      </c>
      <c r="BI50">
        <v>1</v>
      </c>
      <c r="BJ50">
        <v>80</v>
      </c>
      <c r="BK50">
        <v>3</v>
      </c>
      <c r="BL50">
        <v>1</v>
      </c>
      <c r="BM50">
        <v>4</v>
      </c>
      <c r="BP50">
        <v>5</v>
      </c>
      <c r="BQ50">
        <v>1</v>
      </c>
      <c r="BS50">
        <v>0</v>
      </c>
      <c r="BT50">
        <v>2</v>
      </c>
      <c r="BV50">
        <v>0</v>
      </c>
      <c r="BW50">
        <v>0</v>
      </c>
    </row>
    <row r="51" spans="1:75" hidden="1" x14ac:dyDescent="0.25">
      <c r="A51" t="s">
        <v>278</v>
      </c>
      <c r="B51" t="s">
        <v>279</v>
      </c>
      <c r="C51" s="1" t="str">
        <f t="shared" si="4"/>
        <v>21:0008</v>
      </c>
      <c r="D51" s="1" t="str">
        <f t="shared" si="5"/>
        <v>21:0248</v>
      </c>
      <c r="E51" t="s">
        <v>280</v>
      </c>
      <c r="F51" t="s">
        <v>281</v>
      </c>
      <c r="H51">
        <v>56.969068100000001</v>
      </c>
      <c r="I51">
        <v>-115.95184620000001</v>
      </c>
      <c r="J51" s="1" t="str">
        <f t="shared" si="6"/>
        <v>Heavy Mineral Concentrate (Stream)</v>
      </c>
      <c r="K51" s="1" t="str">
        <f t="shared" si="7"/>
        <v>HMC separation (NGR variant)</v>
      </c>
      <c r="L51">
        <v>13300</v>
      </c>
      <c r="N51">
        <v>12800</v>
      </c>
      <c r="O51">
        <v>0</v>
      </c>
      <c r="P51">
        <v>12800</v>
      </c>
      <c r="T51">
        <v>10.7</v>
      </c>
      <c r="U51">
        <v>110.6</v>
      </c>
      <c r="V51">
        <v>45.6</v>
      </c>
      <c r="W51">
        <v>5.5</v>
      </c>
      <c r="X51">
        <v>27.6</v>
      </c>
      <c r="Y51">
        <v>21.6</v>
      </c>
      <c r="Z51">
        <v>10.3</v>
      </c>
      <c r="AA51">
        <v>0</v>
      </c>
      <c r="AB51">
        <v>0</v>
      </c>
      <c r="AC51">
        <v>0</v>
      </c>
      <c r="AD51">
        <v>0</v>
      </c>
      <c r="AE51">
        <v>2</v>
      </c>
      <c r="AF51">
        <v>1</v>
      </c>
      <c r="AG51">
        <v>0</v>
      </c>
      <c r="AH51">
        <v>1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1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4</v>
      </c>
      <c r="BG51">
        <v>0</v>
      </c>
      <c r="BH51">
        <v>0</v>
      </c>
      <c r="BI51">
        <v>1</v>
      </c>
      <c r="BJ51">
        <v>77</v>
      </c>
      <c r="BK51">
        <v>5</v>
      </c>
      <c r="BL51">
        <v>5</v>
      </c>
      <c r="BM51">
        <v>5</v>
      </c>
      <c r="BN51">
        <v>0</v>
      </c>
      <c r="BO51">
        <v>0</v>
      </c>
      <c r="BP51">
        <v>1</v>
      </c>
      <c r="BR51">
        <v>0</v>
      </c>
      <c r="BS51">
        <v>0</v>
      </c>
      <c r="BT51">
        <v>1</v>
      </c>
      <c r="BV51">
        <v>0</v>
      </c>
      <c r="BW51">
        <v>1</v>
      </c>
    </row>
    <row r="52" spans="1:75" hidden="1" x14ac:dyDescent="0.25">
      <c r="A52" t="s">
        <v>282</v>
      </c>
      <c r="B52" t="s">
        <v>283</v>
      </c>
      <c r="C52" s="1" t="str">
        <f t="shared" si="4"/>
        <v>21:0008</v>
      </c>
      <c r="D52" s="1" t="str">
        <f t="shared" si="5"/>
        <v>21:0248</v>
      </c>
      <c r="E52" t="s">
        <v>284</v>
      </c>
      <c r="F52" t="s">
        <v>285</v>
      </c>
      <c r="H52">
        <v>57.003137899999999</v>
      </c>
      <c r="I52">
        <v>-116.0130905</v>
      </c>
      <c r="J52" s="1" t="str">
        <f t="shared" si="6"/>
        <v>Heavy Mineral Concentrate (Stream)</v>
      </c>
      <c r="K52" s="1" t="str">
        <f t="shared" si="7"/>
        <v>HMC separation (NGR variant)</v>
      </c>
      <c r="L52">
        <v>15200</v>
      </c>
      <c r="N52">
        <v>14700</v>
      </c>
      <c r="O52">
        <v>0</v>
      </c>
      <c r="P52">
        <v>14700</v>
      </c>
      <c r="T52">
        <v>11.3</v>
      </c>
      <c r="U52">
        <v>97.3</v>
      </c>
      <c r="V52">
        <v>48.3</v>
      </c>
      <c r="W52">
        <v>3.9</v>
      </c>
      <c r="X52">
        <v>30.7</v>
      </c>
      <c r="Y52">
        <v>9.6</v>
      </c>
      <c r="Z52">
        <v>4.8</v>
      </c>
      <c r="AA52">
        <v>1</v>
      </c>
      <c r="AB52">
        <v>0</v>
      </c>
      <c r="AC52">
        <v>1</v>
      </c>
      <c r="AD52">
        <v>0</v>
      </c>
      <c r="AE52">
        <v>0</v>
      </c>
      <c r="AF52">
        <v>0</v>
      </c>
      <c r="AG52">
        <v>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2</v>
      </c>
      <c r="BG52">
        <v>0</v>
      </c>
      <c r="BH52">
        <v>0</v>
      </c>
      <c r="BI52">
        <v>1</v>
      </c>
      <c r="BJ52">
        <v>70</v>
      </c>
      <c r="BK52">
        <v>6</v>
      </c>
      <c r="BL52">
        <v>9</v>
      </c>
      <c r="BM52">
        <v>2</v>
      </c>
      <c r="BN52">
        <v>3</v>
      </c>
      <c r="BO52">
        <v>0</v>
      </c>
      <c r="BP52">
        <v>1</v>
      </c>
      <c r="BQ52">
        <v>4</v>
      </c>
      <c r="BR52">
        <v>0</v>
      </c>
      <c r="BS52">
        <v>0</v>
      </c>
      <c r="BT52">
        <v>1</v>
      </c>
      <c r="BV52">
        <v>0</v>
      </c>
      <c r="BW52">
        <v>1</v>
      </c>
    </row>
    <row r="53" spans="1:75" hidden="1" x14ac:dyDescent="0.25">
      <c r="A53" t="s">
        <v>286</v>
      </c>
      <c r="B53" t="s">
        <v>287</v>
      </c>
      <c r="C53" s="1" t="str">
        <f t="shared" si="4"/>
        <v>21:0008</v>
      </c>
      <c r="D53" s="1" t="str">
        <f t="shared" si="5"/>
        <v>21:0248</v>
      </c>
      <c r="E53" t="s">
        <v>288</v>
      </c>
      <c r="F53" t="s">
        <v>289</v>
      </c>
      <c r="H53">
        <v>56.953516499999999</v>
      </c>
      <c r="I53">
        <v>-115.7156021</v>
      </c>
      <c r="J53" s="1" t="str">
        <f t="shared" si="6"/>
        <v>Heavy Mineral Concentrate (Stream)</v>
      </c>
      <c r="K53" s="1" t="str">
        <f t="shared" si="7"/>
        <v>HMC separation (NGR variant)</v>
      </c>
      <c r="L53">
        <v>24500</v>
      </c>
      <c r="N53">
        <v>24000</v>
      </c>
      <c r="O53">
        <v>0</v>
      </c>
      <c r="P53">
        <v>24000</v>
      </c>
      <c r="T53">
        <v>1.8</v>
      </c>
      <c r="U53">
        <v>23.7</v>
      </c>
      <c r="V53">
        <v>13.9</v>
      </c>
      <c r="W53">
        <v>1.27</v>
      </c>
      <c r="X53">
        <v>8.3000000000000007</v>
      </c>
      <c r="Y53">
        <v>0.2</v>
      </c>
      <c r="Z53">
        <v>0.03</v>
      </c>
      <c r="AA53">
        <v>1</v>
      </c>
      <c r="AB53">
        <v>1</v>
      </c>
      <c r="AC53">
        <v>0</v>
      </c>
      <c r="AD53">
        <v>0</v>
      </c>
      <c r="AE53">
        <v>0</v>
      </c>
      <c r="AF53">
        <v>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2</v>
      </c>
      <c r="BG53">
        <v>0</v>
      </c>
      <c r="BH53">
        <v>0</v>
      </c>
      <c r="BI53">
        <v>3</v>
      </c>
      <c r="BJ53">
        <v>68</v>
      </c>
      <c r="BK53">
        <v>3</v>
      </c>
      <c r="BL53">
        <v>8</v>
      </c>
      <c r="BM53">
        <v>6</v>
      </c>
      <c r="BN53">
        <v>1</v>
      </c>
      <c r="BO53">
        <v>0</v>
      </c>
      <c r="BP53">
        <v>7</v>
      </c>
      <c r="BQ53">
        <v>2</v>
      </c>
      <c r="BT53">
        <v>0</v>
      </c>
      <c r="BV53">
        <v>0</v>
      </c>
    </row>
    <row r="54" spans="1:75" hidden="1" x14ac:dyDescent="0.25">
      <c r="A54" t="s">
        <v>290</v>
      </c>
      <c r="B54" t="s">
        <v>291</v>
      </c>
      <c r="C54" s="1" t="str">
        <f t="shared" si="4"/>
        <v>21:0008</v>
      </c>
      <c r="D54" s="1" t="str">
        <f t="shared" si="5"/>
        <v>21:0248</v>
      </c>
      <c r="E54" t="s">
        <v>292</v>
      </c>
      <c r="F54" t="s">
        <v>293</v>
      </c>
      <c r="H54">
        <v>56.913494399999998</v>
      </c>
      <c r="I54">
        <v>-115.59941790000001</v>
      </c>
      <c r="J54" s="1" t="str">
        <f t="shared" si="6"/>
        <v>Heavy Mineral Concentrate (Stream)</v>
      </c>
      <c r="K54" s="1" t="str">
        <f t="shared" si="7"/>
        <v>HMC separation (NGR variant)</v>
      </c>
      <c r="L54">
        <v>18300</v>
      </c>
      <c r="N54">
        <v>17800</v>
      </c>
      <c r="O54">
        <v>0</v>
      </c>
      <c r="P54">
        <v>17800</v>
      </c>
      <c r="T54">
        <v>2.5</v>
      </c>
      <c r="U54">
        <v>36.799999999999997</v>
      </c>
      <c r="V54">
        <v>30.7</v>
      </c>
      <c r="W54">
        <v>1.0900000000000001</v>
      </c>
      <c r="X54">
        <v>4.9000000000000004</v>
      </c>
      <c r="Y54">
        <v>0.1</v>
      </c>
      <c r="Z54">
        <v>0.01</v>
      </c>
      <c r="AA54">
        <v>1</v>
      </c>
      <c r="AB54">
        <v>0</v>
      </c>
      <c r="AC54">
        <v>1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5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5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2</v>
      </c>
      <c r="BG54">
        <v>1</v>
      </c>
      <c r="BH54">
        <v>0</v>
      </c>
      <c r="BI54">
        <v>1</v>
      </c>
      <c r="BJ54">
        <v>67</v>
      </c>
      <c r="BK54">
        <v>6</v>
      </c>
      <c r="BL54">
        <v>8</v>
      </c>
      <c r="BM54">
        <v>6</v>
      </c>
      <c r="BN54">
        <v>1</v>
      </c>
      <c r="BO54">
        <v>0</v>
      </c>
      <c r="BP54">
        <v>5</v>
      </c>
      <c r="BQ54">
        <v>2</v>
      </c>
      <c r="BT54">
        <v>0</v>
      </c>
      <c r="BV54">
        <v>0</v>
      </c>
      <c r="BW54">
        <v>1</v>
      </c>
    </row>
    <row r="55" spans="1:75" hidden="1" x14ac:dyDescent="0.25">
      <c r="A55" t="s">
        <v>294</v>
      </c>
      <c r="B55" t="s">
        <v>295</v>
      </c>
      <c r="C55" s="1" t="str">
        <f t="shared" si="4"/>
        <v>21:0008</v>
      </c>
      <c r="D55" s="1" t="str">
        <f t="shared" si="5"/>
        <v>21:0248</v>
      </c>
      <c r="E55" t="s">
        <v>296</v>
      </c>
      <c r="F55" t="s">
        <v>297</v>
      </c>
      <c r="H55">
        <v>56.864669599999999</v>
      </c>
      <c r="I55">
        <v>-115.6078708</v>
      </c>
      <c r="J55" s="1" t="str">
        <f t="shared" si="6"/>
        <v>Heavy Mineral Concentrate (Stream)</v>
      </c>
      <c r="K55" s="1" t="str">
        <f t="shared" si="7"/>
        <v>HMC separation (NGR variant)</v>
      </c>
      <c r="L55">
        <v>17100</v>
      </c>
      <c r="N55">
        <v>16600</v>
      </c>
      <c r="O55">
        <v>0</v>
      </c>
      <c r="P55">
        <v>16600</v>
      </c>
      <c r="T55">
        <v>5.8</v>
      </c>
      <c r="U55">
        <v>66.400000000000006</v>
      </c>
      <c r="V55">
        <v>27</v>
      </c>
      <c r="W55">
        <v>2.9</v>
      </c>
      <c r="X55">
        <v>16</v>
      </c>
      <c r="Y55">
        <v>10.199999999999999</v>
      </c>
      <c r="Z55">
        <v>10.3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1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50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19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5</v>
      </c>
      <c r="BF55">
        <v>9</v>
      </c>
      <c r="BG55">
        <v>0</v>
      </c>
      <c r="BH55">
        <v>0</v>
      </c>
      <c r="BI55">
        <v>1</v>
      </c>
      <c r="BJ55">
        <v>68</v>
      </c>
      <c r="BK55">
        <v>7</v>
      </c>
      <c r="BL55">
        <v>6</v>
      </c>
      <c r="BM55">
        <v>6</v>
      </c>
      <c r="BQ55">
        <v>1</v>
      </c>
      <c r="BR55">
        <v>2</v>
      </c>
      <c r="BS55">
        <v>0</v>
      </c>
      <c r="BT55">
        <v>0</v>
      </c>
    </row>
    <row r="56" spans="1:75" hidden="1" x14ac:dyDescent="0.25">
      <c r="A56" t="s">
        <v>298</v>
      </c>
      <c r="B56" t="s">
        <v>299</v>
      </c>
      <c r="C56" s="1" t="str">
        <f t="shared" si="4"/>
        <v>21:0008</v>
      </c>
      <c r="D56" s="1" t="str">
        <f t="shared" si="5"/>
        <v>21:0248</v>
      </c>
      <c r="E56" t="s">
        <v>300</v>
      </c>
      <c r="F56" t="s">
        <v>301</v>
      </c>
      <c r="H56">
        <v>56.8149181</v>
      </c>
      <c r="I56">
        <v>-115.5577171</v>
      </c>
      <c r="J56" s="1" t="str">
        <f t="shared" si="6"/>
        <v>Heavy Mineral Concentrate (Stream)</v>
      </c>
      <c r="K56" s="1" t="str">
        <f t="shared" si="7"/>
        <v>HMC separation (NGR variant)</v>
      </c>
      <c r="L56">
        <v>18500</v>
      </c>
      <c r="N56">
        <v>18000</v>
      </c>
      <c r="O56">
        <v>0</v>
      </c>
      <c r="P56">
        <v>18000</v>
      </c>
      <c r="T56">
        <v>4.5</v>
      </c>
      <c r="U56">
        <v>54.1</v>
      </c>
      <c r="V56">
        <v>40.9</v>
      </c>
      <c r="W56">
        <v>1.5</v>
      </c>
      <c r="X56">
        <v>10.3</v>
      </c>
      <c r="Y56">
        <v>1.1000000000000001</v>
      </c>
      <c r="Z56">
        <v>0.3</v>
      </c>
      <c r="AA56">
        <v>1</v>
      </c>
      <c r="AB56">
        <v>1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9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1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4</v>
      </c>
      <c r="BG56">
        <v>0</v>
      </c>
      <c r="BH56">
        <v>0</v>
      </c>
      <c r="BJ56">
        <v>79</v>
      </c>
      <c r="BK56">
        <v>2</v>
      </c>
      <c r="BL56">
        <v>4</v>
      </c>
      <c r="BM56">
        <v>2</v>
      </c>
      <c r="BO56">
        <v>2</v>
      </c>
      <c r="BP56">
        <v>4</v>
      </c>
      <c r="BQ56">
        <v>1</v>
      </c>
      <c r="BR56">
        <v>0</v>
      </c>
      <c r="BS56">
        <v>0</v>
      </c>
      <c r="BV56">
        <v>0</v>
      </c>
      <c r="BW56">
        <v>2</v>
      </c>
    </row>
    <row r="57" spans="1:75" hidden="1" x14ac:dyDescent="0.25">
      <c r="A57" t="s">
        <v>302</v>
      </c>
      <c r="B57" t="s">
        <v>303</v>
      </c>
      <c r="C57" s="1" t="str">
        <f t="shared" si="4"/>
        <v>21:0008</v>
      </c>
      <c r="D57" s="1" t="str">
        <f t="shared" si="5"/>
        <v>21:0248</v>
      </c>
      <c r="E57" t="s">
        <v>304</v>
      </c>
      <c r="F57" t="s">
        <v>305</v>
      </c>
      <c r="H57">
        <v>56.794152400000002</v>
      </c>
      <c r="I57">
        <v>-115.72827580000001</v>
      </c>
      <c r="J57" s="1" t="str">
        <f t="shared" si="6"/>
        <v>Heavy Mineral Concentrate (Stream)</v>
      </c>
      <c r="K57" s="1" t="str">
        <f t="shared" si="7"/>
        <v>HMC separation (NGR variant)</v>
      </c>
      <c r="L57">
        <v>17700</v>
      </c>
      <c r="N57">
        <v>17200</v>
      </c>
      <c r="O57">
        <v>0</v>
      </c>
      <c r="P57">
        <v>17200</v>
      </c>
      <c r="T57">
        <v>53.5</v>
      </c>
      <c r="U57">
        <v>337.7</v>
      </c>
      <c r="V57">
        <v>161.9</v>
      </c>
      <c r="W57">
        <v>10.9</v>
      </c>
      <c r="X57">
        <v>127.4</v>
      </c>
      <c r="Y57">
        <v>27.2</v>
      </c>
      <c r="Z57">
        <v>10.3</v>
      </c>
      <c r="AA57">
        <v>4</v>
      </c>
      <c r="AB57">
        <v>4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70</v>
      </c>
      <c r="AI57">
        <v>2</v>
      </c>
      <c r="AJ57">
        <v>0</v>
      </c>
      <c r="AK57">
        <v>0</v>
      </c>
      <c r="AL57">
        <v>100</v>
      </c>
      <c r="AM57">
        <v>1</v>
      </c>
      <c r="AN57">
        <v>0</v>
      </c>
      <c r="AO57">
        <v>0</v>
      </c>
      <c r="AP57">
        <v>0</v>
      </c>
      <c r="AQ57">
        <v>17</v>
      </c>
      <c r="AR57">
        <v>0</v>
      </c>
      <c r="AS57">
        <v>0</v>
      </c>
      <c r="AT57">
        <v>0</v>
      </c>
      <c r="AU57">
        <v>21</v>
      </c>
      <c r="AV57">
        <v>3</v>
      </c>
      <c r="AW57">
        <v>0</v>
      </c>
      <c r="AX57">
        <v>0</v>
      </c>
      <c r="AY57">
        <v>0</v>
      </c>
      <c r="AZ57">
        <v>4</v>
      </c>
      <c r="BA57">
        <v>0</v>
      </c>
      <c r="BB57">
        <v>0</v>
      </c>
      <c r="BC57">
        <v>0</v>
      </c>
      <c r="BD57">
        <v>1</v>
      </c>
      <c r="BE57">
        <v>0</v>
      </c>
      <c r="BF57">
        <v>29</v>
      </c>
      <c r="BG57">
        <v>0</v>
      </c>
      <c r="BH57">
        <v>0</v>
      </c>
      <c r="BJ57">
        <v>60</v>
      </c>
      <c r="BK57">
        <v>1</v>
      </c>
      <c r="BL57">
        <v>3</v>
      </c>
      <c r="BM57">
        <v>6</v>
      </c>
      <c r="BQ57">
        <v>0</v>
      </c>
      <c r="BR57">
        <v>0</v>
      </c>
      <c r="BS57">
        <v>0</v>
      </c>
      <c r="BT57">
        <v>0</v>
      </c>
      <c r="BV57">
        <v>0</v>
      </c>
      <c r="BW57">
        <v>1</v>
      </c>
    </row>
    <row r="58" spans="1:75" hidden="1" x14ac:dyDescent="0.25">
      <c r="A58" t="s">
        <v>306</v>
      </c>
      <c r="B58" t="s">
        <v>307</v>
      </c>
      <c r="C58" s="1" t="str">
        <f t="shared" si="4"/>
        <v>21:0008</v>
      </c>
      <c r="D58" s="1" t="str">
        <f t="shared" si="5"/>
        <v>21:0248</v>
      </c>
      <c r="E58" t="s">
        <v>308</v>
      </c>
      <c r="F58" t="s">
        <v>309</v>
      </c>
      <c r="H58">
        <v>56.818318599999998</v>
      </c>
      <c r="I58">
        <v>-115.8299567</v>
      </c>
      <c r="J58" s="1" t="str">
        <f t="shared" si="6"/>
        <v>Heavy Mineral Concentrate (Stream)</v>
      </c>
      <c r="K58" s="1" t="str">
        <f t="shared" si="7"/>
        <v>HMC separation (NGR variant)</v>
      </c>
      <c r="L58">
        <v>18400</v>
      </c>
      <c r="N58">
        <v>17900</v>
      </c>
      <c r="O58">
        <v>0</v>
      </c>
      <c r="P58">
        <v>17900</v>
      </c>
      <c r="T58">
        <v>7.9</v>
      </c>
      <c r="U58">
        <v>428.9</v>
      </c>
      <c r="V58">
        <v>137</v>
      </c>
      <c r="W58">
        <v>49.2</v>
      </c>
      <c r="X58">
        <v>101.9</v>
      </c>
      <c r="Y58">
        <v>103.4</v>
      </c>
      <c r="Z58">
        <v>37.4</v>
      </c>
      <c r="AA58">
        <v>2</v>
      </c>
      <c r="AB58">
        <v>2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60</v>
      </c>
      <c r="AI58">
        <v>0</v>
      </c>
      <c r="AJ58">
        <v>0</v>
      </c>
      <c r="AK58">
        <v>0</v>
      </c>
      <c r="AL58">
        <v>80</v>
      </c>
      <c r="AM58">
        <v>0</v>
      </c>
      <c r="AN58">
        <v>0</v>
      </c>
      <c r="AO58">
        <v>0</v>
      </c>
      <c r="AP58">
        <v>0</v>
      </c>
      <c r="AQ58">
        <v>19</v>
      </c>
      <c r="AR58">
        <v>1</v>
      </c>
      <c r="AS58">
        <v>0</v>
      </c>
      <c r="AT58">
        <v>1</v>
      </c>
      <c r="AU58">
        <v>18</v>
      </c>
      <c r="AV58">
        <v>3</v>
      </c>
      <c r="AW58">
        <v>0</v>
      </c>
      <c r="AX58">
        <v>0</v>
      </c>
      <c r="AY58">
        <v>0</v>
      </c>
      <c r="AZ58">
        <v>3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9</v>
      </c>
      <c r="BG58">
        <v>0</v>
      </c>
      <c r="BH58">
        <v>0</v>
      </c>
      <c r="BI58">
        <v>3</v>
      </c>
      <c r="BJ58">
        <v>19</v>
      </c>
      <c r="BK58">
        <v>2</v>
      </c>
      <c r="BL58">
        <v>3</v>
      </c>
      <c r="BM58">
        <v>0</v>
      </c>
      <c r="BN58">
        <v>0</v>
      </c>
      <c r="BO58">
        <v>64</v>
      </c>
      <c r="BP58">
        <v>0</v>
      </c>
      <c r="BQ58">
        <v>0</v>
      </c>
      <c r="BR58">
        <v>0</v>
      </c>
      <c r="BS58">
        <v>0</v>
      </c>
      <c r="BT58">
        <v>0</v>
      </c>
      <c r="BV58">
        <v>0</v>
      </c>
      <c r="BW58">
        <v>0</v>
      </c>
    </row>
    <row r="59" spans="1:75" hidden="1" x14ac:dyDescent="0.25">
      <c r="A59" t="s">
        <v>310</v>
      </c>
      <c r="B59" t="s">
        <v>311</v>
      </c>
      <c r="C59" s="1" t="str">
        <f t="shared" si="4"/>
        <v>21:0008</v>
      </c>
      <c r="D59" s="1" t="str">
        <f t="shared" si="5"/>
        <v>21:0248</v>
      </c>
      <c r="E59" t="s">
        <v>312</v>
      </c>
      <c r="F59" t="s">
        <v>313</v>
      </c>
      <c r="H59">
        <v>56.795997999999997</v>
      </c>
      <c r="I59">
        <v>-115.8749771</v>
      </c>
      <c r="J59" s="1" t="str">
        <f t="shared" si="6"/>
        <v>Heavy Mineral Concentrate (Stream)</v>
      </c>
      <c r="K59" s="1" t="str">
        <f t="shared" si="7"/>
        <v>HMC separation (NGR variant)</v>
      </c>
      <c r="L59">
        <v>13500</v>
      </c>
      <c r="N59">
        <v>13000</v>
      </c>
      <c r="O59">
        <v>0</v>
      </c>
      <c r="P59">
        <v>13000</v>
      </c>
      <c r="T59">
        <v>20</v>
      </c>
      <c r="U59">
        <v>170.3</v>
      </c>
      <c r="V59">
        <v>40.299999999999997</v>
      </c>
      <c r="W59">
        <v>6.8</v>
      </c>
      <c r="X59">
        <v>47.7</v>
      </c>
      <c r="Y59">
        <v>42.9</v>
      </c>
      <c r="Z59">
        <v>32.6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24</v>
      </c>
      <c r="AI59">
        <v>2</v>
      </c>
      <c r="AJ59">
        <v>0</v>
      </c>
      <c r="AK59">
        <v>0</v>
      </c>
      <c r="AL59">
        <v>19</v>
      </c>
      <c r="AM59">
        <v>0</v>
      </c>
      <c r="AN59">
        <v>0</v>
      </c>
      <c r="AO59">
        <v>0</v>
      </c>
      <c r="AP59">
        <v>0</v>
      </c>
      <c r="AQ59">
        <v>15</v>
      </c>
      <c r="AR59">
        <v>2</v>
      </c>
      <c r="AS59">
        <v>1</v>
      </c>
      <c r="AT59">
        <v>0</v>
      </c>
      <c r="AU59">
        <v>69</v>
      </c>
      <c r="AV59">
        <v>7</v>
      </c>
      <c r="AW59">
        <v>0</v>
      </c>
      <c r="AX59">
        <v>0</v>
      </c>
      <c r="AY59">
        <v>0</v>
      </c>
      <c r="AZ59">
        <v>1</v>
      </c>
      <c r="BA59">
        <v>0</v>
      </c>
      <c r="BB59">
        <v>0</v>
      </c>
      <c r="BC59">
        <v>0</v>
      </c>
      <c r="BD59">
        <v>0</v>
      </c>
      <c r="BE59">
        <v>1</v>
      </c>
      <c r="BF59">
        <v>7</v>
      </c>
      <c r="BG59">
        <v>0</v>
      </c>
      <c r="BH59">
        <v>0</v>
      </c>
      <c r="BJ59">
        <v>71</v>
      </c>
      <c r="BK59">
        <v>8</v>
      </c>
      <c r="BL59">
        <v>5</v>
      </c>
      <c r="BM59">
        <v>7</v>
      </c>
      <c r="BN59">
        <v>1</v>
      </c>
      <c r="BO59">
        <v>0</v>
      </c>
      <c r="BP59">
        <v>0</v>
      </c>
      <c r="BR59">
        <v>0</v>
      </c>
      <c r="BS59">
        <v>0</v>
      </c>
      <c r="BT59">
        <v>1</v>
      </c>
      <c r="BV59">
        <v>0</v>
      </c>
      <c r="BW59">
        <v>0</v>
      </c>
    </row>
    <row r="60" spans="1:75" hidden="1" x14ac:dyDescent="0.25">
      <c r="A60" t="s">
        <v>314</v>
      </c>
      <c r="B60" t="s">
        <v>315</v>
      </c>
      <c r="C60" s="1" t="str">
        <f t="shared" si="4"/>
        <v>21:0008</v>
      </c>
      <c r="D60" s="1" t="str">
        <f t="shared" si="5"/>
        <v>21:0248</v>
      </c>
      <c r="E60" t="s">
        <v>316</v>
      </c>
      <c r="F60" t="s">
        <v>317</v>
      </c>
      <c r="H60">
        <v>56.815443500000001</v>
      </c>
      <c r="I60">
        <v>-115.8118614</v>
      </c>
      <c r="J60" s="1" t="str">
        <f t="shared" si="6"/>
        <v>Heavy Mineral Concentrate (Stream)</v>
      </c>
      <c r="K60" s="1" t="str">
        <f t="shared" si="7"/>
        <v>HMC separation (NGR variant)</v>
      </c>
      <c r="L60">
        <v>11800</v>
      </c>
      <c r="N60">
        <v>11300</v>
      </c>
      <c r="O60">
        <v>0</v>
      </c>
      <c r="P60">
        <v>11300</v>
      </c>
      <c r="T60">
        <v>5.5</v>
      </c>
      <c r="U60">
        <v>89.5</v>
      </c>
      <c r="V60">
        <v>23.3</v>
      </c>
      <c r="W60">
        <v>5.5</v>
      </c>
      <c r="X60">
        <v>27.6</v>
      </c>
      <c r="Y60">
        <v>23.4</v>
      </c>
      <c r="Z60">
        <v>9.6999999999999993</v>
      </c>
      <c r="AA60">
        <v>2</v>
      </c>
      <c r="AB60">
        <v>1</v>
      </c>
      <c r="AC60">
        <v>1</v>
      </c>
      <c r="AD60">
        <v>0</v>
      </c>
      <c r="AE60">
        <v>0</v>
      </c>
      <c r="AF60">
        <v>0</v>
      </c>
      <c r="AG60">
        <v>0</v>
      </c>
      <c r="AH60">
        <v>85</v>
      </c>
      <c r="AI60">
        <v>0</v>
      </c>
      <c r="AJ60">
        <v>3</v>
      </c>
      <c r="AK60">
        <v>0</v>
      </c>
      <c r="AL60">
        <v>500</v>
      </c>
      <c r="AM60">
        <v>3</v>
      </c>
      <c r="AN60">
        <v>0</v>
      </c>
      <c r="AO60">
        <v>0</v>
      </c>
      <c r="AP60">
        <v>0</v>
      </c>
      <c r="AQ60">
        <v>43</v>
      </c>
      <c r="AR60">
        <v>0</v>
      </c>
      <c r="AS60">
        <v>0</v>
      </c>
      <c r="AT60">
        <v>1</v>
      </c>
      <c r="AU60">
        <v>50</v>
      </c>
      <c r="AV60">
        <v>0</v>
      </c>
      <c r="AW60">
        <v>0</v>
      </c>
      <c r="AX60">
        <v>0</v>
      </c>
      <c r="AY60">
        <v>0</v>
      </c>
      <c r="AZ60">
        <v>7</v>
      </c>
      <c r="BA60">
        <v>0</v>
      </c>
      <c r="BB60">
        <v>0</v>
      </c>
      <c r="BC60">
        <v>0</v>
      </c>
      <c r="BD60">
        <v>2</v>
      </c>
      <c r="BE60">
        <v>1</v>
      </c>
      <c r="BF60">
        <v>26</v>
      </c>
      <c r="BG60">
        <v>0</v>
      </c>
      <c r="BH60">
        <v>0</v>
      </c>
      <c r="BI60">
        <v>3</v>
      </c>
      <c r="BJ60">
        <v>52</v>
      </c>
      <c r="BK60">
        <v>3</v>
      </c>
      <c r="BL60">
        <v>1</v>
      </c>
      <c r="BM60">
        <v>5</v>
      </c>
      <c r="BN60">
        <v>1</v>
      </c>
      <c r="BO60">
        <v>6</v>
      </c>
      <c r="BP60">
        <v>2</v>
      </c>
      <c r="BQ60">
        <v>1</v>
      </c>
      <c r="BS60">
        <v>0</v>
      </c>
      <c r="BT60">
        <v>0</v>
      </c>
      <c r="BV60">
        <v>0</v>
      </c>
    </row>
    <row r="61" spans="1:75" hidden="1" x14ac:dyDescent="0.25">
      <c r="A61" t="s">
        <v>318</v>
      </c>
      <c r="B61" t="s">
        <v>319</v>
      </c>
      <c r="C61" s="1" t="str">
        <f t="shared" si="4"/>
        <v>21:0008</v>
      </c>
      <c r="D61" s="1" t="str">
        <f t="shared" si="5"/>
        <v>21:0248</v>
      </c>
      <c r="E61" t="s">
        <v>320</v>
      </c>
      <c r="F61" t="s">
        <v>321</v>
      </c>
      <c r="H61">
        <v>56.824036599999999</v>
      </c>
      <c r="I61">
        <v>-115.8170788</v>
      </c>
      <c r="J61" s="1" t="str">
        <f t="shared" si="6"/>
        <v>Heavy Mineral Concentrate (Stream)</v>
      </c>
      <c r="K61" s="1" t="str">
        <f t="shared" si="7"/>
        <v>HMC separation (NGR variant)</v>
      </c>
      <c r="L61">
        <v>20500</v>
      </c>
      <c r="N61">
        <v>20000</v>
      </c>
      <c r="O61">
        <v>0</v>
      </c>
      <c r="P61">
        <v>20000</v>
      </c>
      <c r="T61">
        <v>5.3</v>
      </c>
      <c r="U61">
        <v>117.1</v>
      </c>
      <c r="V61">
        <v>56.3</v>
      </c>
      <c r="W61">
        <v>4.7</v>
      </c>
      <c r="X61">
        <v>47.5</v>
      </c>
      <c r="Y61">
        <v>7.3</v>
      </c>
      <c r="Z61">
        <v>1.3</v>
      </c>
      <c r="AA61">
        <v>0</v>
      </c>
      <c r="AB61">
        <v>0</v>
      </c>
      <c r="AC61">
        <v>0</v>
      </c>
      <c r="AD61">
        <v>0</v>
      </c>
      <c r="AE61">
        <v>1</v>
      </c>
      <c r="AF61">
        <v>0</v>
      </c>
      <c r="AG61">
        <v>0</v>
      </c>
      <c r="AH61">
        <v>200</v>
      </c>
      <c r="AI61">
        <v>1</v>
      </c>
      <c r="AJ61">
        <v>0</v>
      </c>
      <c r="AK61">
        <v>0</v>
      </c>
      <c r="AL61">
        <v>500</v>
      </c>
      <c r="AM61">
        <v>0</v>
      </c>
      <c r="AN61">
        <v>0</v>
      </c>
      <c r="AO61">
        <v>0</v>
      </c>
      <c r="AP61">
        <v>0</v>
      </c>
      <c r="AQ61">
        <v>87</v>
      </c>
      <c r="AR61">
        <v>1</v>
      </c>
      <c r="AS61">
        <v>1</v>
      </c>
      <c r="AT61">
        <v>1</v>
      </c>
      <c r="AU61">
        <v>53</v>
      </c>
      <c r="AV61">
        <v>6</v>
      </c>
      <c r="AW61">
        <v>0</v>
      </c>
      <c r="AX61">
        <v>0</v>
      </c>
      <c r="AY61">
        <v>0</v>
      </c>
      <c r="AZ61">
        <v>1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3</v>
      </c>
      <c r="BG61">
        <v>0</v>
      </c>
      <c r="BH61">
        <v>0</v>
      </c>
      <c r="BI61">
        <v>2</v>
      </c>
      <c r="BJ61">
        <v>82</v>
      </c>
      <c r="BK61">
        <v>3</v>
      </c>
      <c r="BL61">
        <v>2</v>
      </c>
      <c r="BM61">
        <v>3</v>
      </c>
      <c r="BN61">
        <v>0</v>
      </c>
      <c r="BO61">
        <v>0</v>
      </c>
      <c r="BP61">
        <v>1</v>
      </c>
      <c r="BQ61">
        <v>1</v>
      </c>
      <c r="BR61">
        <v>0</v>
      </c>
      <c r="BS61">
        <v>0</v>
      </c>
      <c r="BT61">
        <v>1</v>
      </c>
      <c r="BV61">
        <v>0</v>
      </c>
      <c r="BW61">
        <v>2</v>
      </c>
    </row>
    <row r="62" spans="1:75" hidden="1" x14ac:dyDescent="0.25">
      <c r="A62" t="s">
        <v>322</v>
      </c>
      <c r="B62" t="s">
        <v>323</v>
      </c>
      <c r="C62" s="1" t="str">
        <f t="shared" si="4"/>
        <v>21:0008</v>
      </c>
      <c r="D62" s="1" t="str">
        <f t="shared" si="5"/>
        <v>21:0248</v>
      </c>
      <c r="E62" t="s">
        <v>324</v>
      </c>
      <c r="F62" t="s">
        <v>325</v>
      </c>
      <c r="H62">
        <v>56.812793499999998</v>
      </c>
      <c r="I62">
        <v>-115.65291000000001</v>
      </c>
      <c r="J62" s="1" t="str">
        <f t="shared" si="6"/>
        <v>Heavy Mineral Concentrate (Stream)</v>
      </c>
      <c r="K62" s="1" t="str">
        <f t="shared" si="7"/>
        <v>HMC separation (NGR variant)</v>
      </c>
      <c r="L62">
        <v>14000</v>
      </c>
      <c r="N62">
        <v>13500</v>
      </c>
      <c r="O62">
        <v>0</v>
      </c>
      <c r="P62">
        <v>13500</v>
      </c>
      <c r="T62">
        <v>6.6</v>
      </c>
      <c r="U62">
        <v>87</v>
      </c>
      <c r="V62">
        <v>45.3</v>
      </c>
      <c r="W62">
        <v>3.1</v>
      </c>
      <c r="X62">
        <v>30.4</v>
      </c>
      <c r="Y62">
        <v>6.5</v>
      </c>
      <c r="Z62">
        <v>1.7</v>
      </c>
      <c r="AA62">
        <v>0</v>
      </c>
      <c r="AB62">
        <v>0</v>
      </c>
      <c r="AC62">
        <v>0</v>
      </c>
      <c r="AD62">
        <v>0</v>
      </c>
      <c r="AE62">
        <v>2</v>
      </c>
      <c r="AF62">
        <v>1</v>
      </c>
      <c r="AG62">
        <v>0</v>
      </c>
      <c r="AH62">
        <v>34</v>
      </c>
      <c r="AI62">
        <v>0</v>
      </c>
      <c r="AJ62">
        <v>0</v>
      </c>
      <c r="AK62">
        <v>0</v>
      </c>
      <c r="AL62">
        <v>0</v>
      </c>
      <c r="AM62">
        <v>1</v>
      </c>
      <c r="AN62">
        <v>0</v>
      </c>
      <c r="AO62">
        <v>0</v>
      </c>
      <c r="AP62">
        <v>0</v>
      </c>
      <c r="AQ62">
        <v>4</v>
      </c>
      <c r="AR62">
        <v>0</v>
      </c>
      <c r="AS62">
        <v>0</v>
      </c>
      <c r="AT62">
        <v>0</v>
      </c>
      <c r="AU62">
        <v>0</v>
      </c>
      <c r="AV62">
        <v>9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1</v>
      </c>
      <c r="BF62">
        <v>9</v>
      </c>
      <c r="BG62">
        <v>0</v>
      </c>
      <c r="BH62">
        <v>0</v>
      </c>
      <c r="BI62">
        <v>3</v>
      </c>
      <c r="BJ62">
        <v>72</v>
      </c>
      <c r="BK62">
        <v>7</v>
      </c>
      <c r="BL62">
        <v>2</v>
      </c>
      <c r="BM62">
        <v>3</v>
      </c>
      <c r="BO62">
        <v>2</v>
      </c>
      <c r="BP62">
        <v>1</v>
      </c>
      <c r="BR62">
        <v>0</v>
      </c>
      <c r="BS62">
        <v>0</v>
      </c>
      <c r="BT62">
        <v>1</v>
      </c>
      <c r="BV62">
        <v>0</v>
      </c>
    </row>
    <row r="63" spans="1:75" hidden="1" x14ac:dyDescent="0.25">
      <c r="A63" t="s">
        <v>326</v>
      </c>
      <c r="B63" t="s">
        <v>327</v>
      </c>
      <c r="C63" s="1" t="str">
        <f t="shared" ref="C63:C94" si="8">HYPERLINK("http://geochem.nrcan.gc.ca/cdogs/content/bdl/bdl210008_e.htm", "21:0008")</f>
        <v>21:0008</v>
      </c>
      <c r="D63" s="1" t="str">
        <f t="shared" ref="D63:D94" si="9">HYPERLINK("http://geochem.nrcan.gc.ca/cdogs/content/svy/svy210248_e.htm", "21:0248")</f>
        <v>21:0248</v>
      </c>
      <c r="E63" t="s">
        <v>328</v>
      </c>
      <c r="F63" t="s">
        <v>329</v>
      </c>
      <c r="H63">
        <v>56.779765599999998</v>
      </c>
      <c r="I63">
        <v>-115.7827429</v>
      </c>
      <c r="J63" s="1" t="str">
        <f t="shared" si="6"/>
        <v>Heavy Mineral Concentrate (Stream)</v>
      </c>
      <c r="K63" s="1" t="str">
        <f t="shared" si="7"/>
        <v>HMC separation (NGR variant)</v>
      </c>
      <c r="L63">
        <v>14900</v>
      </c>
      <c r="N63">
        <v>14400</v>
      </c>
      <c r="O63">
        <v>0</v>
      </c>
      <c r="P63">
        <v>14400</v>
      </c>
      <c r="T63">
        <v>7</v>
      </c>
      <c r="U63">
        <v>77.8</v>
      </c>
      <c r="V63">
        <v>33.799999999999997</v>
      </c>
      <c r="W63">
        <v>4.2</v>
      </c>
      <c r="X63">
        <v>32.200000000000003</v>
      </c>
      <c r="Y63">
        <v>5.7</v>
      </c>
      <c r="Z63">
        <v>1.9</v>
      </c>
      <c r="AA63">
        <v>0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2</v>
      </c>
      <c r="AI63">
        <v>0</v>
      </c>
      <c r="AJ63">
        <v>0</v>
      </c>
      <c r="AK63">
        <v>0</v>
      </c>
      <c r="AL63">
        <v>0</v>
      </c>
      <c r="AM63">
        <v>2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5</v>
      </c>
      <c r="BG63">
        <v>0</v>
      </c>
      <c r="BH63">
        <v>0</v>
      </c>
      <c r="BI63">
        <v>2</v>
      </c>
      <c r="BJ63">
        <v>70</v>
      </c>
      <c r="BK63">
        <v>4</v>
      </c>
      <c r="BL63">
        <v>6</v>
      </c>
      <c r="BM63">
        <v>9</v>
      </c>
      <c r="BO63">
        <v>0</v>
      </c>
      <c r="BP63">
        <v>1</v>
      </c>
      <c r="BQ63">
        <v>2</v>
      </c>
      <c r="BR63">
        <v>0</v>
      </c>
      <c r="BS63">
        <v>0</v>
      </c>
      <c r="BT63">
        <v>1</v>
      </c>
      <c r="BV63">
        <v>0</v>
      </c>
    </row>
    <row r="64" spans="1:75" hidden="1" x14ac:dyDescent="0.25">
      <c r="A64" t="s">
        <v>330</v>
      </c>
      <c r="B64" t="s">
        <v>331</v>
      </c>
      <c r="C64" s="1" t="str">
        <f t="shared" si="8"/>
        <v>21:0008</v>
      </c>
      <c r="D64" s="1" t="str">
        <f t="shared" si="9"/>
        <v>21:0248</v>
      </c>
      <c r="E64" t="s">
        <v>332</v>
      </c>
      <c r="F64" t="s">
        <v>333</v>
      </c>
      <c r="H64">
        <v>56.791700300000002</v>
      </c>
      <c r="I64">
        <v>-115.6842827</v>
      </c>
      <c r="J64" s="1" t="str">
        <f t="shared" si="6"/>
        <v>Heavy Mineral Concentrate (Stream)</v>
      </c>
      <c r="K64" s="1" t="str">
        <f t="shared" si="7"/>
        <v>HMC separation (NGR variant)</v>
      </c>
      <c r="L64">
        <v>11900</v>
      </c>
      <c r="N64">
        <v>11400</v>
      </c>
      <c r="O64">
        <v>0</v>
      </c>
      <c r="P64">
        <v>11400</v>
      </c>
      <c r="T64">
        <v>7.1</v>
      </c>
      <c r="U64">
        <v>69.8</v>
      </c>
      <c r="V64">
        <v>34.1</v>
      </c>
      <c r="W64">
        <v>2.2000000000000002</v>
      </c>
      <c r="X64">
        <v>18.8</v>
      </c>
      <c r="Y64">
        <v>9.8000000000000007</v>
      </c>
      <c r="Z64">
        <v>4.9000000000000004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23</v>
      </c>
      <c r="AI64">
        <v>1</v>
      </c>
      <c r="AJ64">
        <v>2</v>
      </c>
      <c r="AK64">
        <v>0</v>
      </c>
      <c r="AL64">
        <v>16</v>
      </c>
      <c r="AM64">
        <v>1</v>
      </c>
      <c r="AN64">
        <v>0</v>
      </c>
      <c r="AO64">
        <v>0</v>
      </c>
      <c r="AP64">
        <v>0</v>
      </c>
      <c r="AQ64">
        <v>4</v>
      </c>
      <c r="AR64">
        <v>0</v>
      </c>
      <c r="AS64">
        <v>1</v>
      </c>
      <c r="AT64">
        <v>0</v>
      </c>
      <c r="AU64">
        <v>0</v>
      </c>
      <c r="AV64">
        <v>8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11</v>
      </c>
      <c r="BG64">
        <v>0</v>
      </c>
      <c r="BH64">
        <v>0</v>
      </c>
      <c r="BI64">
        <v>2</v>
      </c>
      <c r="BJ64">
        <v>63</v>
      </c>
      <c r="BK64">
        <v>4</v>
      </c>
      <c r="BL64">
        <v>4</v>
      </c>
      <c r="BM64">
        <v>9</v>
      </c>
      <c r="BN64">
        <v>1</v>
      </c>
      <c r="BO64">
        <v>0</v>
      </c>
      <c r="BP64">
        <v>1</v>
      </c>
      <c r="BQ64">
        <v>2</v>
      </c>
      <c r="BR64">
        <v>0</v>
      </c>
      <c r="BS64">
        <v>0</v>
      </c>
      <c r="BT64">
        <v>2</v>
      </c>
      <c r="BV64">
        <v>0</v>
      </c>
      <c r="BW64">
        <v>1</v>
      </c>
    </row>
    <row r="65" spans="1:75" hidden="1" x14ac:dyDescent="0.25">
      <c r="A65" t="s">
        <v>334</v>
      </c>
      <c r="B65" t="s">
        <v>335</v>
      </c>
      <c r="C65" s="1" t="str">
        <f t="shared" si="8"/>
        <v>21:0008</v>
      </c>
      <c r="D65" s="1" t="str">
        <f t="shared" si="9"/>
        <v>21:0248</v>
      </c>
      <c r="E65" t="s">
        <v>336</v>
      </c>
      <c r="F65" t="s">
        <v>337</v>
      </c>
      <c r="H65">
        <v>56.921374200000002</v>
      </c>
      <c r="I65">
        <v>-115.277175</v>
      </c>
      <c r="J65" s="1" t="str">
        <f t="shared" si="6"/>
        <v>Heavy Mineral Concentrate (Stream)</v>
      </c>
      <c r="K65" s="1" t="str">
        <f t="shared" si="7"/>
        <v>HMC separation (NGR variant)</v>
      </c>
      <c r="L65">
        <v>15700</v>
      </c>
      <c r="N65">
        <v>15200</v>
      </c>
      <c r="O65">
        <v>0</v>
      </c>
      <c r="P65">
        <v>15200</v>
      </c>
      <c r="T65">
        <v>6.5</v>
      </c>
      <c r="U65">
        <v>78.900000000000006</v>
      </c>
      <c r="V65">
        <v>22.5</v>
      </c>
      <c r="W65">
        <v>4.7</v>
      </c>
      <c r="X65">
        <v>23.3</v>
      </c>
      <c r="Y65">
        <v>18.399999999999999</v>
      </c>
      <c r="Z65">
        <v>10</v>
      </c>
      <c r="AA65">
        <v>0</v>
      </c>
      <c r="AB65">
        <v>0</v>
      </c>
      <c r="AC65">
        <v>0</v>
      </c>
      <c r="AD65">
        <v>0</v>
      </c>
      <c r="AE65">
        <v>1</v>
      </c>
      <c r="AF65">
        <v>1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5</v>
      </c>
      <c r="BG65">
        <v>0</v>
      </c>
      <c r="BH65">
        <v>0</v>
      </c>
      <c r="BI65">
        <v>1</v>
      </c>
      <c r="BJ65">
        <v>73</v>
      </c>
      <c r="BK65">
        <v>4</v>
      </c>
      <c r="BL65">
        <v>4</v>
      </c>
      <c r="BM65">
        <v>6</v>
      </c>
      <c r="BN65">
        <v>0</v>
      </c>
      <c r="BO65">
        <v>5</v>
      </c>
      <c r="BQ65">
        <v>0</v>
      </c>
      <c r="BR65">
        <v>1</v>
      </c>
      <c r="BT65">
        <v>1</v>
      </c>
      <c r="BV65">
        <v>0</v>
      </c>
    </row>
    <row r="66" spans="1:75" hidden="1" x14ac:dyDescent="0.25">
      <c r="A66" t="s">
        <v>338</v>
      </c>
      <c r="B66" t="s">
        <v>339</v>
      </c>
      <c r="C66" s="1" t="str">
        <f t="shared" si="8"/>
        <v>21:0008</v>
      </c>
      <c r="D66" s="1" t="str">
        <f t="shared" si="9"/>
        <v>21:0248</v>
      </c>
      <c r="E66" t="s">
        <v>340</v>
      </c>
      <c r="F66" t="s">
        <v>341</v>
      </c>
      <c r="H66">
        <v>56.976676400000002</v>
      </c>
      <c r="I66">
        <v>-116.09947630000001</v>
      </c>
      <c r="J66" s="1" t="str">
        <f t="shared" ref="J66:J97" si="10">HYPERLINK("http://geochem.nrcan.gc.ca/cdogs/content/kwd/kwd020039_e.htm", "Heavy Mineral Concentrate (Stream)")</f>
        <v>Heavy Mineral Concentrate (Stream)</v>
      </c>
      <c r="K66" s="1" t="str">
        <f t="shared" ref="K66:K97" si="11">HYPERLINK("http://geochem.nrcan.gc.ca/cdogs/content/kwd/kwd080034_e.htm", "HMC separation (NGR variant)")</f>
        <v>HMC separation (NGR variant)</v>
      </c>
      <c r="L66">
        <v>14800</v>
      </c>
      <c r="N66">
        <v>14300</v>
      </c>
      <c r="O66">
        <v>0</v>
      </c>
      <c r="P66">
        <v>14300</v>
      </c>
      <c r="T66">
        <v>29.7</v>
      </c>
      <c r="U66">
        <v>249.7</v>
      </c>
      <c r="V66">
        <v>66.8</v>
      </c>
      <c r="W66">
        <v>7.2</v>
      </c>
      <c r="X66">
        <v>77.400000000000006</v>
      </c>
      <c r="Y66">
        <v>62.9</v>
      </c>
      <c r="Z66">
        <v>35.4</v>
      </c>
      <c r="AA66">
        <v>1</v>
      </c>
      <c r="AB66">
        <v>0</v>
      </c>
      <c r="AC66">
        <v>1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30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4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8</v>
      </c>
      <c r="BG66">
        <v>0</v>
      </c>
      <c r="BH66">
        <v>0</v>
      </c>
      <c r="BI66">
        <v>3</v>
      </c>
      <c r="BJ66">
        <v>68</v>
      </c>
      <c r="BK66">
        <v>6</v>
      </c>
      <c r="BL66">
        <v>1</v>
      </c>
      <c r="BM66">
        <v>5</v>
      </c>
      <c r="BN66">
        <v>2</v>
      </c>
      <c r="BO66">
        <v>1</v>
      </c>
      <c r="BP66">
        <v>2</v>
      </c>
      <c r="BQ66">
        <v>2</v>
      </c>
      <c r="BR66">
        <v>1</v>
      </c>
      <c r="BS66">
        <v>1</v>
      </c>
      <c r="BT66">
        <v>0</v>
      </c>
      <c r="BV66">
        <v>0</v>
      </c>
    </row>
    <row r="67" spans="1:75" hidden="1" x14ac:dyDescent="0.25">
      <c r="A67" t="s">
        <v>342</v>
      </c>
      <c r="B67" t="s">
        <v>343</v>
      </c>
      <c r="C67" s="1" t="str">
        <f t="shared" si="8"/>
        <v>21:0008</v>
      </c>
      <c r="D67" s="1" t="str">
        <f t="shared" si="9"/>
        <v>21:0248</v>
      </c>
      <c r="E67" t="s">
        <v>344</v>
      </c>
      <c r="F67" t="s">
        <v>345</v>
      </c>
      <c r="H67">
        <v>56.924413399999999</v>
      </c>
      <c r="I67">
        <v>-116.20218920000001</v>
      </c>
      <c r="J67" s="1" t="str">
        <f t="shared" si="10"/>
        <v>Heavy Mineral Concentrate (Stream)</v>
      </c>
      <c r="K67" s="1" t="str">
        <f t="shared" si="11"/>
        <v>HMC separation (NGR variant)</v>
      </c>
      <c r="L67">
        <v>14500</v>
      </c>
      <c r="N67">
        <v>14000</v>
      </c>
      <c r="O67">
        <v>0</v>
      </c>
      <c r="P67">
        <v>14000</v>
      </c>
      <c r="T67">
        <v>12.5</v>
      </c>
      <c r="U67">
        <v>143.80000000000001</v>
      </c>
      <c r="V67">
        <v>55.2</v>
      </c>
      <c r="W67">
        <v>5.2</v>
      </c>
      <c r="X67">
        <v>56.5</v>
      </c>
      <c r="Y67">
        <v>22</v>
      </c>
      <c r="Z67">
        <v>4.9000000000000004</v>
      </c>
      <c r="AA67">
        <v>2</v>
      </c>
      <c r="AB67">
        <v>2</v>
      </c>
      <c r="AC67">
        <v>0</v>
      </c>
      <c r="AD67">
        <v>0</v>
      </c>
      <c r="AE67">
        <v>2</v>
      </c>
      <c r="AF67">
        <v>0</v>
      </c>
      <c r="AG67">
        <v>0</v>
      </c>
      <c r="AH67">
        <v>6</v>
      </c>
      <c r="AI67">
        <v>0</v>
      </c>
      <c r="AJ67">
        <v>0</v>
      </c>
      <c r="AK67">
        <v>0</v>
      </c>
      <c r="AL67">
        <v>10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1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4</v>
      </c>
      <c r="BG67">
        <v>0</v>
      </c>
      <c r="BH67">
        <v>0</v>
      </c>
      <c r="BI67">
        <v>2</v>
      </c>
      <c r="BJ67">
        <v>75</v>
      </c>
      <c r="BK67">
        <v>5</v>
      </c>
      <c r="BL67">
        <v>4</v>
      </c>
      <c r="BM67">
        <v>4</v>
      </c>
      <c r="BN67">
        <v>0</v>
      </c>
      <c r="BO67">
        <v>0</v>
      </c>
      <c r="BP67">
        <v>4</v>
      </c>
      <c r="BQ67">
        <v>2</v>
      </c>
      <c r="BR67">
        <v>0</v>
      </c>
      <c r="BS67">
        <v>0</v>
      </c>
      <c r="BT67">
        <v>0</v>
      </c>
      <c r="BV67">
        <v>0</v>
      </c>
      <c r="BW67">
        <v>0</v>
      </c>
    </row>
    <row r="68" spans="1:75" hidden="1" x14ac:dyDescent="0.25">
      <c r="A68" t="s">
        <v>346</v>
      </c>
      <c r="B68" t="s">
        <v>347</v>
      </c>
      <c r="C68" s="1" t="str">
        <f t="shared" si="8"/>
        <v>21:0008</v>
      </c>
      <c r="D68" s="1" t="str">
        <f t="shared" si="9"/>
        <v>21:0248</v>
      </c>
      <c r="E68" t="s">
        <v>348</v>
      </c>
      <c r="F68" t="s">
        <v>349</v>
      </c>
      <c r="H68">
        <v>56.8172937</v>
      </c>
      <c r="I68">
        <v>-116.18631670000001</v>
      </c>
      <c r="J68" s="1" t="str">
        <f t="shared" si="10"/>
        <v>Heavy Mineral Concentrate (Stream)</v>
      </c>
      <c r="K68" s="1" t="str">
        <f t="shared" si="11"/>
        <v>HMC separation (NGR variant)</v>
      </c>
      <c r="L68">
        <v>13700</v>
      </c>
      <c r="N68">
        <v>13200</v>
      </c>
      <c r="O68">
        <v>0</v>
      </c>
      <c r="P68">
        <v>13200</v>
      </c>
      <c r="T68">
        <v>5.5</v>
      </c>
      <c r="U68">
        <v>52.8</v>
      </c>
      <c r="V68">
        <v>23.7</v>
      </c>
      <c r="W68">
        <v>2.6</v>
      </c>
      <c r="X68">
        <v>13</v>
      </c>
      <c r="Y68">
        <v>8.3000000000000007</v>
      </c>
      <c r="Z68">
        <v>5.2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24</v>
      </c>
      <c r="AI68">
        <v>0</v>
      </c>
      <c r="AJ68">
        <v>0</v>
      </c>
      <c r="AK68">
        <v>0</v>
      </c>
      <c r="AL68">
        <v>50</v>
      </c>
      <c r="AM68">
        <v>0</v>
      </c>
      <c r="AN68">
        <v>0</v>
      </c>
      <c r="AO68">
        <v>0</v>
      </c>
      <c r="AP68">
        <v>0</v>
      </c>
      <c r="AQ68">
        <v>3</v>
      </c>
      <c r="AR68">
        <v>0</v>
      </c>
      <c r="AS68">
        <v>0</v>
      </c>
      <c r="AT68">
        <v>0</v>
      </c>
      <c r="AU68">
        <v>29</v>
      </c>
      <c r="AV68">
        <v>0</v>
      </c>
      <c r="AW68">
        <v>0</v>
      </c>
      <c r="AX68">
        <v>0</v>
      </c>
      <c r="AY68">
        <v>0</v>
      </c>
      <c r="AZ68">
        <v>1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5</v>
      </c>
      <c r="BG68">
        <v>0</v>
      </c>
      <c r="BH68">
        <v>0</v>
      </c>
      <c r="BI68">
        <v>1</v>
      </c>
      <c r="BJ68">
        <v>67</v>
      </c>
      <c r="BK68">
        <v>4</v>
      </c>
      <c r="BL68">
        <v>6</v>
      </c>
      <c r="BM68">
        <v>3</v>
      </c>
      <c r="BN68">
        <v>8</v>
      </c>
      <c r="BO68">
        <v>1</v>
      </c>
      <c r="BP68">
        <v>3</v>
      </c>
      <c r="BQ68">
        <v>1</v>
      </c>
      <c r="BR68">
        <v>0</v>
      </c>
      <c r="BS68">
        <v>1</v>
      </c>
      <c r="BV68">
        <v>0</v>
      </c>
      <c r="BW68">
        <v>0</v>
      </c>
    </row>
    <row r="69" spans="1:75" hidden="1" x14ac:dyDescent="0.25">
      <c r="A69" t="s">
        <v>350</v>
      </c>
      <c r="B69" t="s">
        <v>351</v>
      </c>
      <c r="C69" s="1" t="str">
        <f t="shared" si="8"/>
        <v>21:0008</v>
      </c>
      <c r="D69" s="1" t="str">
        <f t="shared" si="9"/>
        <v>21:0248</v>
      </c>
      <c r="E69" t="s">
        <v>352</v>
      </c>
      <c r="F69" t="s">
        <v>353</v>
      </c>
      <c r="H69">
        <v>56.756690800000001</v>
      </c>
      <c r="I69">
        <v>-116.19481020000001</v>
      </c>
      <c r="J69" s="1" t="str">
        <f t="shared" si="10"/>
        <v>Heavy Mineral Concentrate (Stream)</v>
      </c>
      <c r="K69" s="1" t="str">
        <f t="shared" si="11"/>
        <v>HMC separation (NGR variant)</v>
      </c>
      <c r="L69">
        <v>20400</v>
      </c>
      <c r="N69">
        <v>19900</v>
      </c>
      <c r="O69">
        <v>0</v>
      </c>
      <c r="P69">
        <v>19900</v>
      </c>
      <c r="T69">
        <v>1.8</v>
      </c>
      <c r="U69">
        <v>47.4</v>
      </c>
      <c r="V69">
        <v>27.2</v>
      </c>
      <c r="W69">
        <v>1.6</v>
      </c>
      <c r="X69">
        <v>17.2</v>
      </c>
      <c r="Y69">
        <v>1.2</v>
      </c>
      <c r="Z69">
        <v>0.2</v>
      </c>
      <c r="AA69">
        <v>0</v>
      </c>
      <c r="AB69">
        <v>0</v>
      </c>
      <c r="AC69">
        <v>0</v>
      </c>
      <c r="AD69">
        <v>0</v>
      </c>
      <c r="AE69">
        <v>2</v>
      </c>
      <c r="AF69">
        <v>1</v>
      </c>
      <c r="AG69">
        <v>0</v>
      </c>
      <c r="AH69">
        <v>7</v>
      </c>
      <c r="AI69">
        <v>0</v>
      </c>
      <c r="AJ69">
        <v>1</v>
      </c>
      <c r="AK69">
        <v>0</v>
      </c>
      <c r="AL69">
        <v>4</v>
      </c>
      <c r="AM69">
        <v>3</v>
      </c>
      <c r="AN69">
        <v>1</v>
      </c>
      <c r="AO69">
        <v>0</v>
      </c>
      <c r="AP69">
        <v>0</v>
      </c>
      <c r="AQ69">
        <v>2</v>
      </c>
      <c r="AR69">
        <v>0</v>
      </c>
      <c r="AS69">
        <v>0</v>
      </c>
      <c r="AT69">
        <v>0</v>
      </c>
      <c r="AU69">
        <v>0</v>
      </c>
      <c r="AV69">
        <v>2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G69">
        <v>0</v>
      </c>
      <c r="BH69">
        <v>0</v>
      </c>
      <c r="BI69">
        <v>3</v>
      </c>
      <c r="BJ69">
        <v>76</v>
      </c>
      <c r="BK69">
        <v>1</v>
      </c>
      <c r="BL69">
        <v>12</v>
      </c>
      <c r="BM69">
        <v>3</v>
      </c>
      <c r="BN69">
        <v>0</v>
      </c>
      <c r="BO69">
        <v>2</v>
      </c>
      <c r="BP69">
        <v>1</v>
      </c>
      <c r="BQ69">
        <v>2</v>
      </c>
      <c r="BS69">
        <v>0</v>
      </c>
      <c r="BT69">
        <v>0</v>
      </c>
    </row>
    <row r="70" spans="1:75" hidden="1" x14ac:dyDescent="0.25">
      <c r="A70" t="s">
        <v>354</v>
      </c>
      <c r="B70" t="s">
        <v>355</v>
      </c>
      <c r="C70" s="1" t="str">
        <f t="shared" si="8"/>
        <v>21:0008</v>
      </c>
      <c r="D70" s="1" t="str">
        <f t="shared" si="9"/>
        <v>21:0248</v>
      </c>
      <c r="E70" t="s">
        <v>356</v>
      </c>
      <c r="F70" t="s">
        <v>357</v>
      </c>
      <c r="H70">
        <v>56.932742699999999</v>
      </c>
      <c r="I70">
        <v>-116.03560659999999</v>
      </c>
      <c r="J70" s="1" t="str">
        <f t="shared" si="10"/>
        <v>Heavy Mineral Concentrate (Stream)</v>
      </c>
      <c r="K70" s="1" t="str">
        <f t="shared" si="11"/>
        <v>HMC separation (NGR variant)</v>
      </c>
      <c r="L70">
        <v>14500</v>
      </c>
      <c r="N70">
        <v>14000</v>
      </c>
      <c r="O70">
        <v>0</v>
      </c>
      <c r="P70">
        <v>14000</v>
      </c>
      <c r="T70">
        <v>26.1</v>
      </c>
      <c r="U70">
        <v>211.9</v>
      </c>
      <c r="V70">
        <v>82.2</v>
      </c>
      <c r="W70">
        <v>11.5</v>
      </c>
      <c r="X70">
        <v>93.8</v>
      </c>
      <c r="Y70">
        <v>19.5</v>
      </c>
      <c r="Z70">
        <v>4.9000000000000004</v>
      </c>
      <c r="AA70">
        <v>0</v>
      </c>
      <c r="AB70">
        <v>0</v>
      </c>
      <c r="AC70">
        <v>0</v>
      </c>
      <c r="AD70">
        <v>0</v>
      </c>
      <c r="AE70">
        <v>2</v>
      </c>
      <c r="AF70">
        <v>0</v>
      </c>
      <c r="AG70">
        <v>0</v>
      </c>
      <c r="AH70">
        <v>1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5</v>
      </c>
      <c r="BG70">
        <v>0</v>
      </c>
      <c r="BH70">
        <v>0</v>
      </c>
      <c r="BJ70">
        <v>64</v>
      </c>
      <c r="BK70">
        <v>4</v>
      </c>
      <c r="BL70">
        <v>2</v>
      </c>
      <c r="BM70">
        <v>3</v>
      </c>
      <c r="BN70">
        <v>21</v>
      </c>
      <c r="BO70">
        <v>0</v>
      </c>
      <c r="BP70">
        <v>0</v>
      </c>
      <c r="BQ70">
        <v>1</v>
      </c>
      <c r="BR70">
        <v>0</v>
      </c>
      <c r="BS70">
        <v>0</v>
      </c>
      <c r="BV70">
        <v>0</v>
      </c>
      <c r="BW70">
        <v>0</v>
      </c>
    </row>
    <row r="71" spans="1:75" hidden="1" x14ac:dyDescent="0.25">
      <c r="A71" t="s">
        <v>358</v>
      </c>
      <c r="B71" t="s">
        <v>359</v>
      </c>
      <c r="C71" s="1" t="str">
        <f t="shared" si="8"/>
        <v>21:0008</v>
      </c>
      <c r="D71" s="1" t="str">
        <f t="shared" si="9"/>
        <v>21:0248</v>
      </c>
      <c r="E71" t="s">
        <v>360</v>
      </c>
      <c r="F71" t="s">
        <v>361</v>
      </c>
      <c r="H71">
        <v>56.803760699999998</v>
      </c>
      <c r="I71">
        <v>-116.0081016</v>
      </c>
      <c r="J71" s="1" t="str">
        <f t="shared" si="10"/>
        <v>Heavy Mineral Concentrate (Stream)</v>
      </c>
      <c r="K71" s="1" t="str">
        <f t="shared" si="11"/>
        <v>HMC separation (NGR variant)</v>
      </c>
      <c r="L71">
        <v>15600</v>
      </c>
      <c r="N71">
        <v>15100</v>
      </c>
      <c r="O71">
        <v>0</v>
      </c>
      <c r="P71">
        <v>15100</v>
      </c>
      <c r="T71">
        <v>9.1999999999999993</v>
      </c>
      <c r="U71">
        <v>97.1</v>
      </c>
      <c r="V71">
        <v>45.6</v>
      </c>
      <c r="W71">
        <v>3.9</v>
      </c>
      <c r="X71">
        <v>31.6</v>
      </c>
      <c r="Y71">
        <v>10.8</v>
      </c>
      <c r="Z71">
        <v>5.2</v>
      </c>
      <c r="AA71">
        <v>0</v>
      </c>
      <c r="AB71">
        <v>0</v>
      </c>
      <c r="AC71">
        <v>0</v>
      </c>
      <c r="AD71">
        <v>0</v>
      </c>
      <c r="AE71">
        <v>1</v>
      </c>
      <c r="AF71">
        <v>0</v>
      </c>
      <c r="AG71">
        <v>0</v>
      </c>
      <c r="AH71">
        <v>86</v>
      </c>
      <c r="AI71">
        <v>0</v>
      </c>
      <c r="AJ71">
        <v>5</v>
      </c>
      <c r="AK71">
        <v>0</v>
      </c>
      <c r="AL71">
        <v>100</v>
      </c>
      <c r="AM71">
        <v>2</v>
      </c>
      <c r="AN71">
        <v>0</v>
      </c>
      <c r="AO71">
        <v>0</v>
      </c>
      <c r="AP71">
        <v>0</v>
      </c>
      <c r="AQ71">
        <v>30</v>
      </c>
      <c r="AR71">
        <v>1</v>
      </c>
      <c r="AS71">
        <v>0</v>
      </c>
      <c r="AT71">
        <v>0</v>
      </c>
      <c r="AU71">
        <v>44</v>
      </c>
      <c r="AV71">
        <v>7</v>
      </c>
      <c r="AW71">
        <v>0</v>
      </c>
      <c r="AX71">
        <v>0</v>
      </c>
      <c r="AY71">
        <v>0</v>
      </c>
      <c r="AZ71">
        <v>0</v>
      </c>
      <c r="BA71">
        <v>1</v>
      </c>
      <c r="BB71">
        <v>0</v>
      </c>
      <c r="BC71">
        <v>0</v>
      </c>
      <c r="BD71">
        <v>1</v>
      </c>
      <c r="BE71">
        <v>1</v>
      </c>
      <c r="BF71">
        <v>5</v>
      </c>
      <c r="BG71">
        <v>0</v>
      </c>
      <c r="BH71">
        <v>0</v>
      </c>
      <c r="BI71">
        <v>4</v>
      </c>
      <c r="BJ71">
        <v>55</v>
      </c>
      <c r="BK71">
        <v>4</v>
      </c>
      <c r="BL71">
        <v>16</v>
      </c>
      <c r="BM71">
        <v>6</v>
      </c>
      <c r="BN71">
        <v>4</v>
      </c>
      <c r="BO71">
        <v>1</v>
      </c>
      <c r="BQ71">
        <v>5</v>
      </c>
      <c r="BR71">
        <v>0</v>
      </c>
      <c r="BS71">
        <v>0</v>
      </c>
      <c r="BT71">
        <v>0</v>
      </c>
      <c r="BV71">
        <v>0</v>
      </c>
      <c r="BW71">
        <v>0</v>
      </c>
    </row>
    <row r="72" spans="1:75" hidden="1" x14ac:dyDescent="0.25">
      <c r="A72" t="s">
        <v>362</v>
      </c>
      <c r="B72" t="s">
        <v>363</v>
      </c>
      <c r="C72" s="1" t="str">
        <f t="shared" si="8"/>
        <v>21:0008</v>
      </c>
      <c r="D72" s="1" t="str">
        <f t="shared" si="9"/>
        <v>21:0248</v>
      </c>
      <c r="E72" t="s">
        <v>364</v>
      </c>
      <c r="F72" t="s">
        <v>365</v>
      </c>
      <c r="H72">
        <v>57.078394899999999</v>
      </c>
      <c r="I72">
        <v>-116.176928</v>
      </c>
      <c r="J72" s="1" t="str">
        <f t="shared" si="10"/>
        <v>Heavy Mineral Concentrate (Stream)</v>
      </c>
      <c r="K72" s="1" t="str">
        <f t="shared" si="11"/>
        <v>HMC separation (NGR variant)</v>
      </c>
      <c r="L72">
        <v>12700</v>
      </c>
      <c r="N72">
        <v>12200</v>
      </c>
      <c r="O72">
        <v>0</v>
      </c>
      <c r="P72">
        <v>12200</v>
      </c>
      <c r="T72">
        <v>4.5</v>
      </c>
      <c r="U72">
        <v>41.1</v>
      </c>
      <c r="V72">
        <v>19.2</v>
      </c>
      <c r="W72">
        <v>3.1</v>
      </c>
      <c r="X72">
        <v>13.1</v>
      </c>
      <c r="Y72">
        <v>4.2</v>
      </c>
      <c r="Z72">
        <v>1.5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5</v>
      </c>
      <c r="BG72">
        <v>0</v>
      </c>
      <c r="BH72">
        <v>0</v>
      </c>
      <c r="BI72">
        <v>4</v>
      </c>
      <c r="BJ72">
        <v>53</v>
      </c>
      <c r="BK72">
        <v>2</v>
      </c>
      <c r="BL72">
        <v>15</v>
      </c>
      <c r="BM72">
        <v>6</v>
      </c>
      <c r="BN72">
        <v>7</v>
      </c>
      <c r="BP72">
        <v>5</v>
      </c>
      <c r="BQ72">
        <v>2</v>
      </c>
      <c r="BR72">
        <v>0</v>
      </c>
      <c r="BS72">
        <v>0</v>
      </c>
      <c r="BT72">
        <v>1</v>
      </c>
      <c r="BV72">
        <v>0</v>
      </c>
    </row>
    <row r="73" spans="1:75" hidden="1" x14ac:dyDescent="0.25">
      <c r="A73" t="s">
        <v>366</v>
      </c>
      <c r="B73" t="s">
        <v>367</v>
      </c>
      <c r="C73" s="1" t="str">
        <f t="shared" si="8"/>
        <v>21:0008</v>
      </c>
      <c r="D73" s="1" t="str">
        <f t="shared" si="9"/>
        <v>21:0248</v>
      </c>
      <c r="E73" t="s">
        <v>368</v>
      </c>
      <c r="F73" t="s">
        <v>369</v>
      </c>
      <c r="H73">
        <v>57.065003400000002</v>
      </c>
      <c r="I73">
        <v>-116.1623488</v>
      </c>
      <c r="J73" s="1" t="str">
        <f t="shared" si="10"/>
        <v>Heavy Mineral Concentrate (Stream)</v>
      </c>
      <c r="K73" s="1" t="str">
        <f t="shared" si="11"/>
        <v>HMC separation (NGR variant)</v>
      </c>
      <c r="L73">
        <v>16100</v>
      </c>
      <c r="N73">
        <v>15600</v>
      </c>
      <c r="O73">
        <v>0</v>
      </c>
      <c r="P73">
        <v>15600</v>
      </c>
      <c r="T73">
        <v>12.2</v>
      </c>
      <c r="U73">
        <v>130.80000000000001</v>
      </c>
      <c r="V73">
        <v>74.5</v>
      </c>
      <c r="W73">
        <v>4.2</v>
      </c>
      <c r="X73">
        <v>45.1</v>
      </c>
      <c r="Y73">
        <v>5.3</v>
      </c>
      <c r="Z73">
        <v>1.7</v>
      </c>
      <c r="AA73">
        <v>0</v>
      </c>
      <c r="AB73">
        <v>0</v>
      </c>
      <c r="AC73">
        <v>0</v>
      </c>
      <c r="AD73">
        <v>0</v>
      </c>
      <c r="AE73">
        <v>2</v>
      </c>
      <c r="AF73">
        <v>1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7</v>
      </c>
      <c r="BG73">
        <v>1</v>
      </c>
      <c r="BH73">
        <v>0</v>
      </c>
      <c r="BI73">
        <v>1</v>
      </c>
      <c r="BJ73">
        <v>73</v>
      </c>
      <c r="BK73">
        <v>3</v>
      </c>
      <c r="BL73">
        <v>8</v>
      </c>
      <c r="BM73">
        <v>4</v>
      </c>
      <c r="BN73">
        <v>1</v>
      </c>
      <c r="BP73">
        <v>2</v>
      </c>
      <c r="BQ73">
        <v>0</v>
      </c>
      <c r="BR73">
        <v>0</v>
      </c>
      <c r="BS73">
        <v>0</v>
      </c>
      <c r="BT73">
        <v>0</v>
      </c>
      <c r="BV73">
        <v>0</v>
      </c>
    </row>
    <row r="74" spans="1:75" hidden="1" x14ac:dyDescent="0.25">
      <c r="A74" t="s">
        <v>370</v>
      </c>
      <c r="B74" t="s">
        <v>371</v>
      </c>
      <c r="C74" s="1" t="str">
        <f t="shared" si="8"/>
        <v>21:0008</v>
      </c>
      <c r="D74" s="1" t="str">
        <f t="shared" si="9"/>
        <v>21:0248</v>
      </c>
      <c r="E74" t="s">
        <v>372</v>
      </c>
      <c r="F74" t="s">
        <v>373</v>
      </c>
      <c r="H74">
        <v>57.067797200000001</v>
      </c>
      <c r="I74">
        <v>-116.1569586</v>
      </c>
      <c r="J74" s="1" t="str">
        <f t="shared" si="10"/>
        <v>Heavy Mineral Concentrate (Stream)</v>
      </c>
      <c r="K74" s="1" t="str">
        <f t="shared" si="11"/>
        <v>HMC separation (NGR variant)</v>
      </c>
      <c r="L74">
        <v>13600</v>
      </c>
      <c r="N74">
        <v>13100</v>
      </c>
      <c r="O74">
        <v>0</v>
      </c>
      <c r="P74">
        <v>13100</v>
      </c>
      <c r="T74">
        <v>17.8</v>
      </c>
      <c r="U74">
        <v>149.19999999999999</v>
      </c>
      <c r="V74">
        <v>47.2</v>
      </c>
      <c r="W74">
        <v>4</v>
      </c>
      <c r="X74">
        <v>67.8</v>
      </c>
      <c r="Y74">
        <v>25.4</v>
      </c>
      <c r="Z74">
        <v>4.8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1</v>
      </c>
      <c r="AM74">
        <v>0</v>
      </c>
      <c r="AN74">
        <v>0</v>
      </c>
      <c r="AO74">
        <v>1</v>
      </c>
      <c r="AP74">
        <v>0</v>
      </c>
      <c r="AQ74">
        <v>0</v>
      </c>
      <c r="AR74">
        <v>1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8</v>
      </c>
      <c r="BG74">
        <v>0</v>
      </c>
      <c r="BH74">
        <v>0</v>
      </c>
      <c r="BI74">
        <v>4</v>
      </c>
      <c r="BJ74">
        <v>70</v>
      </c>
      <c r="BK74">
        <v>10</v>
      </c>
      <c r="BL74">
        <v>4</v>
      </c>
      <c r="BM74">
        <v>4</v>
      </c>
      <c r="BN74">
        <v>0</v>
      </c>
      <c r="BP74">
        <v>0</v>
      </c>
      <c r="BR74">
        <v>0</v>
      </c>
      <c r="BS74">
        <v>0</v>
      </c>
      <c r="BT74">
        <v>0</v>
      </c>
      <c r="BV74">
        <v>0</v>
      </c>
    </row>
    <row r="75" spans="1:75" hidden="1" x14ac:dyDescent="0.25">
      <c r="A75" t="s">
        <v>374</v>
      </c>
      <c r="B75" t="s">
        <v>375</v>
      </c>
      <c r="C75" s="1" t="str">
        <f t="shared" si="8"/>
        <v>21:0008</v>
      </c>
      <c r="D75" s="1" t="str">
        <f t="shared" si="9"/>
        <v>21:0248</v>
      </c>
      <c r="E75" t="s">
        <v>376</v>
      </c>
      <c r="F75" t="s">
        <v>377</v>
      </c>
      <c r="H75">
        <v>57.013826700000003</v>
      </c>
      <c r="I75">
        <v>-116.107686</v>
      </c>
      <c r="J75" s="1" t="str">
        <f t="shared" si="10"/>
        <v>Heavy Mineral Concentrate (Stream)</v>
      </c>
      <c r="K75" s="1" t="str">
        <f t="shared" si="11"/>
        <v>HMC separation (NGR variant)</v>
      </c>
      <c r="L75">
        <v>15200</v>
      </c>
      <c r="N75">
        <v>14700</v>
      </c>
      <c r="O75">
        <v>0</v>
      </c>
      <c r="P75">
        <v>14700</v>
      </c>
      <c r="T75">
        <v>22</v>
      </c>
      <c r="U75">
        <v>200.9</v>
      </c>
      <c r="V75">
        <v>49.9</v>
      </c>
      <c r="W75">
        <v>4.7</v>
      </c>
      <c r="X75">
        <v>62.7</v>
      </c>
      <c r="Y75">
        <v>60.6</v>
      </c>
      <c r="Z75">
        <v>23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1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6</v>
      </c>
      <c r="BG75">
        <v>0</v>
      </c>
      <c r="BH75">
        <v>0</v>
      </c>
      <c r="BJ75">
        <v>68</v>
      </c>
      <c r="BK75">
        <v>7</v>
      </c>
      <c r="BL75">
        <v>8</v>
      </c>
      <c r="BM75">
        <v>4</v>
      </c>
      <c r="BN75">
        <v>3</v>
      </c>
      <c r="BP75">
        <v>3</v>
      </c>
      <c r="BR75">
        <v>0</v>
      </c>
      <c r="BS75">
        <v>0</v>
      </c>
      <c r="BV75">
        <v>0</v>
      </c>
      <c r="BW75">
        <v>1</v>
      </c>
    </row>
    <row r="76" spans="1:75" hidden="1" x14ac:dyDescent="0.25">
      <c r="A76" t="s">
        <v>378</v>
      </c>
      <c r="B76" t="s">
        <v>379</v>
      </c>
      <c r="C76" s="1" t="str">
        <f t="shared" si="8"/>
        <v>21:0008</v>
      </c>
      <c r="D76" s="1" t="str">
        <f t="shared" si="9"/>
        <v>21:0248</v>
      </c>
      <c r="E76" t="s">
        <v>380</v>
      </c>
      <c r="F76" t="s">
        <v>381</v>
      </c>
      <c r="H76">
        <v>57.454794</v>
      </c>
      <c r="I76">
        <v>-116.08939030000001</v>
      </c>
      <c r="J76" s="1" t="str">
        <f t="shared" si="10"/>
        <v>Heavy Mineral Concentrate (Stream)</v>
      </c>
      <c r="K76" s="1" t="str">
        <f t="shared" si="11"/>
        <v>HMC separation (NGR variant)</v>
      </c>
      <c r="L76">
        <v>15600</v>
      </c>
      <c r="N76">
        <v>15100</v>
      </c>
      <c r="O76">
        <v>0</v>
      </c>
      <c r="P76">
        <v>15100</v>
      </c>
      <c r="T76">
        <v>15.4</v>
      </c>
      <c r="U76">
        <v>201.9</v>
      </c>
      <c r="V76">
        <v>78.8</v>
      </c>
      <c r="W76">
        <v>7.3</v>
      </c>
      <c r="X76">
        <v>55.8</v>
      </c>
      <c r="Y76">
        <v>40.9</v>
      </c>
      <c r="Z76">
        <v>19.100000000000001</v>
      </c>
      <c r="AA76">
        <v>2</v>
      </c>
      <c r="AB76">
        <v>2</v>
      </c>
      <c r="AC76">
        <v>0</v>
      </c>
      <c r="AD76">
        <v>0</v>
      </c>
      <c r="AE76">
        <v>0</v>
      </c>
      <c r="AF76">
        <v>1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4</v>
      </c>
      <c r="BG76">
        <v>0</v>
      </c>
      <c r="BH76">
        <v>0</v>
      </c>
      <c r="BI76">
        <v>3</v>
      </c>
      <c r="BJ76">
        <v>64</v>
      </c>
      <c r="BK76">
        <v>4</v>
      </c>
      <c r="BL76">
        <v>11</v>
      </c>
      <c r="BM76">
        <v>3</v>
      </c>
      <c r="BN76">
        <v>1</v>
      </c>
      <c r="BO76">
        <v>2</v>
      </c>
      <c r="BP76">
        <v>2</v>
      </c>
      <c r="BQ76">
        <v>4</v>
      </c>
      <c r="BR76">
        <v>0</v>
      </c>
      <c r="BS76">
        <v>0</v>
      </c>
      <c r="BT76">
        <v>0</v>
      </c>
      <c r="BV76">
        <v>1</v>
      </c>
      <c r="BW76">
        <v>1</v>
      </c>
    </row>
    <row r="77" spans="1:75" hidden="1" x14ac:dyDescent="0.25">
      <c r="A77" t="s">
        <v>382</v>
      </c>
      <c r="B77" t="s">
        <v>383</v>
      </c>
      <c r="C77" s="1" t="str">
        <f t="shared" si="8"/>
        <v>21:0008</v>
      </c>
      <c r="D77" s="1" t="str">
        <f t="shared" si="9"/>
        <v>21:0248</v>
      </c>
      <c r="E77" t="s">
        <v>384</v>
      </c>
      <c r="F77" t="s">
        <v>385</v>
      </c>
      <c r="H77">
        <v>57.245175699999997</v>
      </c>
      <c r="I77">
        <v>-116.09711679999999</v>
      </c>
      <c r="J77" s="1" t="str">
        <f t="shared" si="10"/>
        <v>Heavy Mineral Concentrate (Stream)</v>
      </c>
      <c r="K77" s="1" t="str">
        <f t="shared" si="11"/>
        <v>HMC separation (NGR variant)</v>
      </c>
      <c r="L77">
        <v>15600</v>
      </c>
      <c r="N77">
        <v>15100</v>
      </c>
      <c r="O77">
        <v>0</v>
      </c>
      <c r="P77">
        <v>15100</v>
      </c>
      <c r="T77">
        <v>4.5</v>
      </c>
      <c r="U77">
        <v>92.1</v>
      </c>
      <c r="V77">
        <v>70.5</v>
      </c>
      <c r="W77">
        <v>4.4000000000000004</v>
      </c>
      <c r="X77">
        <v>17</v>
      </c>
      <c r="Y77">
        <v>0.2</v>
      </c>
      <c r="Z77">
        <v>0</v>
      </c>
      <c r="AA77">
        <v>2</v>
      </c>
      <c r="AB77">
        <v>2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BF77">
        <v>1</v>
      </c>
      <c r="BG77">
        <v>0</v>
      </c>
      <c r="BH77">
        <v>0</v>
      </c>
      <c r="BI77">
        <v>4</v>
      </c>
      <c r="BJ77">
        <v>48</v>
      </c>
      <c r="BK77">
        <v>3</v>
      </c>
      <c r="BL77">
        <v>26</v>
      </c>
      <c r="BO77">
        <v>0</v>
      </c>
      <c r="BP77">
        <v>11</v>
      </c>
      <c r="BQ77">
        <v>3</v>
      </c>
      <c r="BR77">
        <v>1</v>
      </c>
      <c r="BS77">
        <v>0</v>
      </c>
      <c r="BT77">
        <v>0</v>
      </c>
      <c r="BV77">
        <v>0</v>
      </c>
      <c r="BW77">
        <v>3</v>
      </c>
    </row>
    <row r="78" spans="1:75" hidden="1" x14ac:dyDescent="0.25">
      <c r="A78" t="s">
        <v>386</v>
      </c>
      <c r="B78" t="s">
        <v>387</v>
      </c>
      <c r="C78" s="1" t="str">
        <f t="shared" si="8"/>
        <v>21:0008</v>
      </c>
      <c r="D78" s="1" t="str">
        <f t="shared" si="9"/>
        <v>21:0248</v>
      </c>
      <c r="E78" t="s">
        <v>388</v>
      </c>
      <c r="F78" t="s">
        <v>389</v>
      </c>
      <c r="H78">
        <v>57.228282100000001</v>
      </c>
      <c r="I78">
        <v>-116.0510486</v>
      </c>
      <c r="J78" s="1" t="str">
        <f t="shared" si="10"/>
        <v>Heavy Mineral Concentrate (Stream)</v>
      </c>
      <c r="K78" s="1" t="str">
        <f t="shared" si="11"/>
        <v>HMC separation (NGR variant)</v>
      </c>
      <c r="L78">
        <v>11500</v>
      </c>
      <c r="N78">
        <v>11000</v>
      </c>
      <c r="O78">
        <v>0</v>
      </c>
      <c r="P78">
        <v>11000</v>
      </c>
      <c r="T78">
        <v>7.1</v>
      </c>
      <c r="U78">
        <v>62.1</v>
      </c>
      <c r="V78">
        <v>32.4</v>
      </c>
      <c r="W78">
        <v>2</v>
      </c>
      <c r="X78">
        <v>24.6</v>
      </c>
      <c r="Y78">
        <v>2.8</v>
      </c>
      <c r="Z78">
        <v>0.3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2</v>
      </c>
      <c r="BG78">
        <v>0</v>
      </c>
      <c r="BH78">
        <v>0</v>
      </c>
      <c r="BI78">
        <v>4</v>
      </c>
      <c r="BJ78">
        <v>66</v>
      </c>
      <c r="BK78">
        <v>6</v>
      </c>
      <c r="BL78">
        <v>12</v>
      </c>
      <c r="BM78">
        <v>1</v>
      </c>
      <c r="BN78">
        <v>1</v>
      </c>
      <c r="BP78">
        <v>2</v>
      </c>
      <c r="BQ78">
        <v>2</v>
      </c>
      <c r="BR78">
        <v>0</v>
      </c>
      <c r="BS78">
        <v>0</v>
      </c>
      <c r="BT78">
        <v>1</v>
      </c>
      <c r="BV78">
        <v>0</v>
      </c>
      <c r="BW78">
        <v>3</v>
      </c>
    </row>
    <row r="79" spans="1:75" hidden="1" x14ac:dyDescent="0.25">
      <c r="A79" t="s">
        <v>390</v>
      </c>
      <c r="B79" t="s">
        <v>391</v>
      </c>
      <c r="C79" s="1" t="str">
        <f t="shared" si="8"/>
        <v>21:0008</v>
      </c>
      <c r="D79" s="1" t="str">
        <f t="shared" si="9"/>
        <v>21:0248</v>
      </c>
      <c r="E79" t="s">
        <v>392</v>
      </c>
      <c r="F79" t="s">
        <v>393</v>
      </c>
      <c r="H79">
        <v>57.141943400000002</v>
      </c>
      <c r="I79">
        <v>-116.1342696</v>
      </c>
      <c r="J79" s="1" t="str">
        <f t="shared" si="10"/>
        <v>Heavy Mineral Concentrate (Stream)</v>
      </c>
      <c r="K79" s="1" t="str">
        <f t="shared" si="11"/>
        <v>HMC separation (NGR variant)</v>
      </c>
      <c r="L79">
        <v>12500</v>
      </c>
      <c r="N79">
        <v>12000</v>
      </c>
      <c r="O79">
        <v>0</v>
      </c>
      <c r="P79">
        <v>12000</v>
      </c>
      <c r="T79">
        <v>9.8000000000000007</v>
      </c>
      <c r="U79">
        <v>90.7</v>
      </c>
      <c r="V79">
        <v>42</v>
      </c>
      <c r="W79">
        <v>3.4</v>
      </c>
      <c r="X79">
        <v>35.5</v>
      </c>
      <c r="Y79">
        <v>8</v>
      </c>
      <c r="Z79">
        <v>1.8</v>
      </c>
      <c r="AA79">
        <v>0</v>
      </c>
      <c r="AB79">
        <v>0</v>
      </c>
      <c r="AC79">
        <v>0</v>
      </c>
      <c r="AD79">
        <v>0</v>
      </c>
      <c r="AE79">
        <v>2</v>
      </c>
      <c r="AF79">
        <v>1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10</v>
      </c>
      <c r="BG79">
        <v>0</v>
      </c>
      <c r="BH79">
        <v>0</v>
      </c>
      <c r="BJ79">
        <v>59</v>
      </c>
      <c r="BK79">
        <v>8</v>
      </c>
      <c r="BL79">
        <v>6</v>
      </c>
      <c r="BM79">
        <v>4</v>
      </c>
      <c r="BN79">
        <v>5</v>
      </c>
      <c r="BO79">
        <v>0</v>
      </c>
      <c r="BP79">
        <v>2</v>
      </c>
      <c r="BQ79">
        <v>5</v>
      </c>
      <c r="BR79">
        <v>1</v>
      </c>
      <c r="BS79">
        <v>0</v>
      </c>
      <c r="BT79">
        <v>0</v>
      </c>
      <c r="BV79">
        <v>0</v>
      </c>
      <c r="BW79">
        <v>0</v>
      </c>
    </row>
    <row r="80" spans="1:75" hidden="1" x14ac:dyDescent="0.25">
      <c r="A80" t="s">
        <v>394</v>
      </c>
      <c r="B80" t="s">
        <v>395</v>
      </c>
      <c r="C80" s="1" t="str">
        <f t="shared" si="8"/>
        <v>21:0008</v>
      </c>
      <c r="D80" s="1" t="str">
        <f t="shared" si="9"/>
        <v>21:0248</v>
      </c>
      <c r="E80" t="s">
        <v>396</v>
      </c>
      <c r="F80" t="s">
        <v>397</v>
      </c>
      <c r="H80">
        <v>57.502166199999998</v>
      </c>
      <c r="I80">
        <v>-116.0155829</v>
      </c>
      <c r="J80" s="1" t="str">
        <f t="shared" si="10"/>
        <v>Heavy Mineral Concentrate (Stream)</v>
      </c>
      <c r="K80" s="1" t="str">
        <f t="shared" si="11"/>
        <v>HMC separation (NGR variant)</v>
      </c>
      <c r="L80">
        <v>12800</v>
      </c>
      <c r="N80">
        <v>12300</v>
      </c>
      <c r="O80">
        <v>0</v>
      </c>
      <c r="P80">
        <v>12300</v>
      </c>
      <c r="T80">
        <v>8.3000000000000007</v>
      </c>
      <c r="U80">
        <v>118.8</v>
      </c>
      <c r="V80">
        <v>55.1</v>
      </c>
      <c r="W80">
        <v>5.4</v>
      </c>
      <c r="X80">
        <v>27.2</v>
      </c>
      <c r="Y80">
        <v>17.2</v>
      </c>
      <c r="Z80">
        <v>13.9</v>
      </c>
      <c r="AA80">
        <v>2</v>
      </c>
      <c r="AB80">
        <v>2</v>
      </c>
      <c r="AC80">
        <v>0</v>
      </c>
      <c r="AD80">
        <v>0</v>
      </c>
      <c r="AE80">
        <v>1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13</v>
      </c>
      <c r="BG80">
        <v>0</v>
      </c>
      <c r="BH80">
        <v>0</v>
      </c>
      <c r="BI80">
        <v>4</v>
      </c>
      <c r="BJ80">
        <v>55</v>
      </c>
      <c r="BK80">
        <v>5</v>
      </c>
      <c r="BL80">
        <v>9</v>
      </c>
      <c r="BM80">
        <v>3</v>
      </c>
      <c r="BN80">
        <v>2</v>
      </c>
      <c r="BO80">
        <v>4</v>
      </c>
      <c r="BP80">
        <v>2</v>
      </c>
      <c r="BQ80">
        <v>2</v>
      </c>
      <c r="BR80">
        <v>0</v>
      </c>
      <c r="BS80">
        <v>0</v>
      </c>
      <c r="BT80">
        <v>0</v>
      </c>
      <c r="BW80">
        <v>1</v>
      </c>
    </row>
    <row r="81" spans="1:75" hidden="1" x14ac:dyDescent="0.25">
      <c r="A81" t="s">
        <v>398</v>
      </c>
      <c r="B81" t="s">
        <v>399</v>
      </c>
      <c r="C81" s="1" t="str">
        <f t="shared" si="8"/>
        <v>21:0008</v>
      </c>
      <c r="D81" s="1" t="str">
        <f t="shared" si="9"/>
        <v>21:0248</v>
      </c>
      <c r="E81" t="s">
        <v>400</v>
      </c>
      <c r="F81" t="s">
        <v>401</v>
      </c>
      <c r="H81">
        <v>57.4630844</v>
      </c>
      <c r="I81">
        <v>-116.0549927</v>
      </c>
      <c r="J81" s="1" t="str">
        <f t="shared" si="10"/>
        <v>Heavy Mineral Concentrate (Stream)</v>
      </c>
      <c r="K81" s="1" t="str">
        <f t="shared" si="11"/>
        <v>HMC separation (NGR variant)</v>
      </c>
      <c r="L81">
        <v>14600</v>
      </c>
      <c r="N81">
        <v>14100</v>
      </c>
      <c r="O81">
        <v>0</v>
      </c>
      <c r="P81">
        <v>14100</v>
      </c>
      <c r="T81">
        <v>14.3</v>
      </c>
      <c r="U81">
        <v>139.69999999999999</v>
      </c>
      <c r="V81">
        <v>51</v>
      </c>
      <c r="W81">
        <v>3.8</v>
      </c>
      <c r="X81">
        <v>60.7</v>
      </c>
      <c r="Y81">
        <v>20.399999999999999</v>
      </c>
      <c r="Z81">
        <v>3.8</v>
      </c>
      <c r="AA81">
        <v>2</v>
      </c>
      <c r="AB81">
        <v>2</v>
      </c>
      <c r="AC81">
        <v>0</v>
      </c>
      <c r="AD81">
        <v>0</v>
      </c>
      <c r="AE81">
        <v>1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1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12</v>
      </c>
      <c r="BG81">
        <v>0</v>
      </c>
      <c r="BH81">
        <v>0</v>
      </c>
      <c r="BI81">
        <v>1</v>
      </c>
      <c r="BJ81">
        <v>61</v>
      </c>
      <c r="BK81">
        <v>5</v>
      </c>
      <c r="BL81">
        <v>8</v>
      </c>
      <c r="BM81">
        <v>9</v>
      </c>
      <c r="BN81">
        <v>2</v>
      </c>
      <c r="BO81">
        <v>0</v>
      </c>
      <c r="BP81">
        <v>0</v>
      </c>
      <c r="BQ81">
        <v>2</v>
      </c>
      <c r="BR81">
        <v>0</v>
      </c>
      <c r="BS81">
        <v>0</v>
      </c>
      <c r="BT81">
        <v>0</v>
      </c>
      <c r="BV81">
        <v>0</v>
      </c>
      <c r="BW81">
        <v>0</v>
      </c>
    </row>
    <row r="82" spans="1:75" hidden="1" x14ac:dyDescent="0.25">
      <c r="A82" t="s">
        <v>402</v>
      </c>
      <c r="B82" t="s">
        <v>403</v>
      </c>
      <c r="C82" s="1" t="str">
        <f t="shared" si="8"/>
        <v>21:0008</v>
      </c>
      <c r="D82" s="1" t="str">
        <f t="shared" si="9"/>
        <v>21:0248</v>
      </c>
      <c r="E82" t="s">
        <v>404</v>
      </c>
      <c r="F82" t="s">
        <v>405</v>
      </c>
      <c r="H82">
        <v>57.325752600000001</v>
      </c>
      <c r="I82">
        <v>-116.10093860000001</v>
      </c>
      <c r="J82" s="1" t="str">
        <f t="shared" si="10"/>
        <v>Heavy Mineral Concentrate (Stream)</v>
      </c>
      <c r="K82" s="1" t="str">
        <f t="shared" si="11"/>
        <v>HMC separation (NGR variant)</v>
      </c>
      <c r="L82">
        <v>11400</v>
      </c>
      <c r="N82">
        <v>10900</v>
      </c>
      <c r="O82">
        <v>0</v>
      </c>
      <c r="P82">
        <v>10900</v>
      </c>
      <c r="T82">
        <v>5</v>
      </c>
      <c r="U82">
        <v>97.6</v>
      </c>
      <c r="V82">
        <v>24.6</v>
      </c>
      <c r="W82">
        <v>9.6999999999999993</v>
      </c>
      <c r="X82">
        <v>23</v>
      </c>
      <c r="Y82">
        <v>26</v>
      </c>
      <c r="Z82">
        <v>14.3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10</v>
      </c>
      <c r="BG82">
        <v>0</v>
      </c>
      <c r="BH82">
        <v>0</v>
      </c>
      <c r="BI82">
        <v>0</v>
      </c>
      <c r="BJ82">
        <v>34</v>
      </c>
      <c r="BK82">
        <v>3</v>
      </c>
      <c r="BL82">
        <v>7</v>
      </c>
      <c r="BM82">
        <v>2</v>
      </c>
      <c r="BO82">
        <v>37</v>
      </c>
      <c r="BP82">
        <v>4</v>
      </c>
      <c r="BQ82">
        <v>2</v>
      </c>
      <c r="BS82">
        <v>0</v>
      </c>
      <c r="BV82">
        <v>0</v>
      </c>
      <c r="BW82">
        <v>1</v>
      </c>
    </row>
    <row r="83" spans="1:75" hidden="1" x14ac:dyDescent="0.25">
      <c r="A83" t="s">
        <v>406</v>
      </c>
      <c r="B83" t="s">
        <v>407</v>
      </c>
      <c r="C83" s="1" t="str">
        <f t="shared" si="8"/>
        <v>21:0008</v>
      </c>
      <c r="D83" s="1" t="str">
        <f t="shared" si="9"/>
        <v>21:0248</v>
      </c>
      <c r="E83" t="s">
        <v>408</v>
      </c>
      <c r="F83" t="s">
        <v>409</v>
      </c>
      <c r="H83">
        <v>57.173473700000002</v>
      </c>
      <c r="I83">
        <v>-116.08956910000001</v>
      </c>
      <c r="J83" s="1" t="str">
        <f t="shared" si="10"/>
        <v>Heavy Mineral Concentrate (Stream)</v>
      </c>
      <c r="K83" s="1" t="str">
        <f t="shared" si="11"/>
        <v>HMC separation (NGR variant)</v>
      </c>
      <c r="L83">
        <v>15100</v>
      </c>
      <c r="N83">
        <v>14600</v>
      </c>
      <c r="O83">
        <v>0</v>
      </c>
      <c r="P83">
        <v>14600</v>
      </c>
      <c r="T83">
        <v>11.8</v>
      </c>
      <c r="U83">
        <v>119.5</v>
      </c>
      <c r="V83">
        <v>65</v>
      </c>
      <c r="W83">
        <v>5</v>
      </c>
      <c r="X83">
        <v>27.8</v>
      </c>
      <c r="Y83">
        <v>14</v>
      </c>
      <c r="Z83">
        <v>7.7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11</v>
      </c>
      <c r="BG83">
        <v>1</v>
      </c>
      <c r="BH83">
        <v>0</v>
      </c>
      <c r="BI83">
        <v>3</v>
      </c>
      <c r="BJ83">
        <v>63</v>
      </c>
      <c r="BK83">
        <v>2</v>
      </c>
      <c r="BL83">
        <v>6</v>
      </c>
      <c r="BM83">
        <v>9</v>
      </c>
      <c r="BN83">
        <v>2</v>
      </c>
      <c r="BO83">
        <v>0</v>
      </c>
      <c r="BP83">
        <v>2</v>
      </c>
      <c r="BQ83">
        <v>0</v>
      </c>
      <c r="BR83">
        <v>0</v>
      </c>
      <c r="BS83">
        <v>0</v>
      </c>
      <c r="BT83">
        <v>1</v>
      </c>
      <c r="BV83">
        <v>0</v>
      </c>
      <c r="BW83">
        <v>0</v>
      </c>
    </row>
    <row r="84" spans="1:75" hidden="1" x14ac:dyDescent="0.25">
      <c r="A84" t="s">
        <v>410</v>
      </c>
      <c r="B84" t="s">
        <v>411</v>
      </c>
      <c r="C84" s="1" t="str">
        <f t="shared" si="8"/>
        <v>21:0008</v>
      </c>
      <c r="D84" s="1" t="str">
        <f t="shared" si="9"/>
        <v>21:0248</v>
      </c>
      <c r="E84" t="s">
        <v>412</v>
      </c>
      <c r="F84" t="s">
        <v>413</v>
      </c>
      <c r="H84">
        <v>57.128767799999999</v>
      </c>
      <c r="I84">
        <v>-116.0888326</v>
      </c>
      <c r="J84" s="1" t="str">
        <f t="shared" si="10"/>
        <v>Heavy Mineral Concentrate (Stream)</v>
      </c>
      <c r="K84" s="1" t="str">
        <f t="shared" si="11"/>
        <v>HMC separation (NGR variant)</v>
      </c>
      <c r="L84">
        <v>13400</v>
      </c>
      <c r="N84">
        <v>12900</v>
      </c>
      <c r="O84">
        <v>0</v>
      </c>
      <c r="P84">
        <v>12900</v>
      </c>
      <c r="T84">
        <v>12.1</v>
      </c>
      <c r="U84">
        <v>136.30000000000001</v>
      </c>
      <c r="V84">
        <v>51.9</v>
      </c>
      <c r="W84">
        <v>8.1999999999999993</v>
      </c>
      <c r="X84">
        <v>42.4</v>
      </c>
      <c r="Y84">
        <v>23.9</v>
      </c>
      <c r="Z84">
        <v>9.9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</v>
      </c>
      <c r="AM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1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17</v>
      </c>
      <c r="BG84">
        <v>1</v>
      </c>
      <c r="BH84">
        <v>0</v>
      </c>
      <c r="BI84">
        <v>0</v>
      </c>
      <c r="BJ84">
        <v>48</v>
      </c>
      <c r="BK84">
        <v>7</v>
      </c>
      <c r="BL84">
        <v>6</v>
      </c>
      <c r="BM84">
        <v>6</v>
      </c>
      <c r="BN84">
        <v>1</v>
      </c>
      <c r="BO84">
        <v>8</v>
      </c>
      <c r="BP84">
        <v>1</v>
      </c>
      <c r="BQ84">
        <v>0</v>
      </c>
      <c r="BR84">
        <v>0</v>
      </c>
      <c r="BS84">
        <v>0</v>
      </c>
      <c r="BT84">
        <v>4</v>
      </c>
      <c r="BV84">
        <v>0</v>
      </c>
      <c r="BW84">
        <v>1</v>
      </c>
    </row>
    <row r="85" spans="1:75" hidden="1" x14ac:dyDescent="0.25">
      <c r="A85" t="s">
        <v>414</v>
      </c>
      <c r="B85" t="s">
        <v>415</v>
      </c>
      <c r="C85" s="1" t="str">
        <f t="shared" si="8"/>
        <v>21:0008</v>
      </c>
      <c r="D85" s="1" t="str">
        <f t="shared" si="9"/>
        <v>21:0248</v>
      </c>
      <c r="E85" t="s">
        <v>416</v>
      </c>
      <c r="F85" t="s">
        <v>417</v>
      </c>
      <c r="H85">
        <v>57.061765100000002</v>
      </c>
      <c r="I85">
        <v>-116.0943497</v>
      </c>
      <c r="J85" s="1" t="str">
        <f t="shared" si="10"/>
        <v>Heavy Mineral Concentrate (Stream)</v>
      </c>
      <c r="K85" s="1" t="str">
        <f t="shared" si="11"/>
        <v>HMC separation (NGR variant)</v>
      </c>
      <c r="L85">
        <v>12800</v>
      </c>
      <c r="N85">
        <v>12300</v>
      </c>
      <c r="O85">
        <v>0</v>
      </c>
      <c r="P85">
        <v>12300</v>
      </c>
      <c r="T85">
        <v>12.3</v>
      </c>
      <c r="U85">
        <v>149.1</v>
      </c>
      <c r="V85">
        <v>35.200000000000003</v>
      </c>
      <c r="W85">
        <v>5.6</v>
      </c>
      <c r="X85">
        <v>51.1</v>
      </c>
      <c r="Y85">
        <v>40.700000000000003</v>
      </c>
      <c r="Z85">
        <v>16.5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1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9</v>
      </c>
      <c r="BG85">
        <v>2</v>
      </c>
      <c r="BH85">
        <v>0</v>
      </c>
      <c r="BI85">
        <v>1</v>
      </c>
      <c r="BJ85">
        <v>65</v>
      </c>
      <c r="BK85">
        <v>5</v>
      </c>
      <c r="BL85">
        <v>7</v>
      </c>
      <c r="BM85">
        <v>5</v>
      </c>
      <c r="BN85">
        <v>0</v>
      </c>
      <c r="BO85">
        <v>3</v>
      </c>
      <c r="BP85">
        <v>2</v>
      </c>
      <c r="BR85">
        <v>0</v>
      </c>
      <c r="BS85">
        <v>0</v>
      </c>
      <c r="BT85">
        <v>0</v>
      </c>
      <c r="BV85">
        <v>0</v>
      </c>
      <c r="BW85">
        <v>1</v>
      </c>
    </row>
    <row r="86" spans="1:75" hidden="1" x14ac:dyDescent="0.25">
      <c r="A86" t="s">
        <v>418</v>
      </c>
      <c r="B86" t="s">
        <v>419</v>
      </c>
      <c r="C86" s="1" t="str">
        <f t="shared" si="8"/>
        <v>21:0008</v>
      </c>
      <c r="D86" s="1" t="str">
        <f t="shared" si="9"/>
        <v>21:0248</v>
      </c>
      <c r="E86" t="s">
        <v>420</v>
      </c>
      <c r="F86" t="s">
        <v>421</v>
      </c>
      <c r="H86">
        <v>57.030815599999997</v>
      </c>
      <c r="I86">
        <v>-116.0890886</v>
      </c>
      <c r="J86" s="1" t="str">
        <f t="shared" si="10"/>
        <v>Heavy Mineral Concentrate (Stream)</v>
      </c>
      <c r="K86" s="1" t="str">
        <f t="shared" si="11"/>
        <v>HMC separation (NGR variant)</v>
      </c>
      <c r="L86">
        <v>15300</v>
      </c>
      <c r="N86">
        <v>14800</v>
      </c>
      <c r="O86">
        <v>0</v>
      </c>
      <c r="P86">
        <v>14800</v>
      </c>
      <c r="T86">
        <v>6.5</v>
      </c>
      <c r="U86">
        <v>78</v>
      </c>
      <c r="V86">
        <v>38.4</v>
      </c>
      <c r="W86">
        <v>3.5</v>
      </c>
      <c r="X86">
        <v>23.8</v>
      </c>
      <c r="Y86">
        <v>8.1999999999999993</v>
      </c>
      <c r="Z86">
        <v>4.0999999999999996</v>
      </c>
      <c r="AA86">
        <v>1</v>
      </c>
      <c r="AB86">
        <v>1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17</v>
      </c>
      <c r="BG86">
        <v>1</v>
      </c>
      <c r="BH86">
        <v>0</v>
      </c>
      <c r="BI86">
        <v>2</v>
      </c>
      <c r="BJ86">
        <v>47</v>
      </c>
      <c r="BK86">
        <v>3</v>
      </c>
      <c r="BL86">
        <v>10</v>
      </c>
      <c r="BM86">
        <v>2</v>
      </c>
      <c r="BN86">
        <v>6</v>
      </c>
      <c r="BO86">
        <v>6</v>
      </c>
      <c r="BP86">
        <v>0</v>
      </c>
      <c r="BR86">
        <v>3</v>
      </c>
      <c r="BS86">
        <v>0</v>
      </c>
      <c r="BT86">
        <v>1</v>
      </c>
      <c r="BV86">
        <v>0</v>
      </c>
      <c r="BW86">
        <v>2</v>
      </c>
    </row>
    <row r="87" spans="1:75" hidden="1" x14ac:dyDescent="0.25">
      <c r="A87" t="s">
        <v>422</v>
      </c>
      <c r="B87" t="s">
        <v>423</v>
      </c>
      <c r="C87" s="1" t="str">
        <f t="shared" si="8"/>
        <v>21:0008</v>
      </c>
      <c r="D87" s="1" t="str">
        <f t="shared" si="9"/>
        <v>21:0248</v>
      </c>
      <c r="E87" t="s">
        <v>424</v>
      </c>
      <c r="F87" t="s">
        <v>425</v>
      </c>
      <c r="H87">
        <v>57.1928287</v>
      </c>
      <c r="I87">
        <v>-115.98678870000001</v>
      </c>
      <c r="J87" s="1" t="str">
        <f t="shared" si="10"/>
        <v>Heavy Mineral Concentrate (Stream)</v>
      </c>
      <c r="K87" s="1" t="str">
        <f t="shared" si="11"/>
        <v>HMC separation (NGR variant)</v>
      </c>
      <c r="L87">
        <v>10700</v>
      </c>
      <c r="N87">
        <v>10200</v>
      </c>
      <c r="O87">
        <v>0</v>
      </c>
      <c r="P87">
        <v>10200</v>
      </c>
      <c r="T87">
        <v>10.4</v>
      </c>
      <c r="U87">
        <v>136.4</v>
      </c>
      <c r="V87">
        <v>44.6</v>
      </c>
      <c r="W87">
        <v>7</v>
      </c>
      <c r="X87">
        <v>52.3</v>
      </c>
      <c r="Y87">
        <v>23.8</v>
      </c>
      <c r="Z87">
        <v>8.6999999999999993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13</v>
      </c>
      <c r="BG87">
        <v>0</v>
      </c>
      <c r="BH87">
        <v>0</v>
      </c>
      <c r="BI87">
        <v>1</v>
      </c>
      <c r="BJ87">
        <v>66</v>
      </c>
      <c r="BK87">
        <v>3</v>
      </c>
      <c r="BL87">
        <v>4</v>
      </c>
      <c r="BM87">
        <v>5</v>
      </c>
      <c r="BN87">
        <v>1</v>
      </c>
      <c r="BP87">
        <v>5</v>
      </c>
      <c r="BQ87">
        <v>2</v>
      </c>
      <c r="BS87">
        <v>0</v>
      </c>
      <c r="BV87">
        <v>0</v>
      </c>
      <c r="BW87">
        <v>0</v>
      </c>
    </row>
    <row r="88" spans="1:75" hidden="1" x14ac:dyDescent="0.25">
      <c r="A88" t="s">
        <v>426</v>
      </c>
      <c r="B88" t="s">
        <v>427</v>
      </c>
      <c r="C88" s="1" t="str">
        <f t="shared" si="8"/>
        <v>21:0008</v>
      </c>
      <c r="D88" s="1" t="str">
        <f t="shared" si="9"/>
        <v>21:0248</v>
      </c>
      <c r="E88" t="s">
        <v>428</v>
      </c>
      <c r="F88" t="s">
        <v>429</v>
      </c>
      <c r="H88">
        <v>57.210315199999997</v>
      </c>
      <c r="I88">
        <v>-115.97203829999999</v>
      </c>
      <c r="J88" s="1" t="str">
        <f t="shared" si="10"/>
        <v>Heavy Mineral Concentrate (Stream)</v>
      </c>
      <c r="K88" s="1" t="str">
        <f t="shared" si="11"/>
        <v>HMC separation (NGR variant)</v>
      </c>
      <c r="L88">
        <v>15700</v>
      </c>
      <c r="N88">
        <v>15200</v>
      </c>
      <c r="O88">
        <v>0</v>
      </c>
      <c r="P88">
        <v>15200</v>
      </c>
      <c r="T88">
        <v>22.4</v>
      </c>
      <c r="U88">
        <v>204.9</v>
      </c>
      <c r="V88">
        <v>92</v>
      </c>
      <c r="W88">
        <v>9.3000000000000007</v>
      </c>
      <c r="X88">
        <v>89.8</v>
      </c>
      <c r="Y88">
        <v>11.5</v>
      </c>
      <c r="Z88">
        <v>2.2999999999999998</v>
      </c>
      <c r="AA88">
        <v>0</v>
      </c>
      <c r="AB88">
        <v>0</v>
      </c>
      <c r="AC88">
        <v>0</v>
      </c>
      <c r="AD88">
        <v>0</v>
      </c>
      <c r="AE88">
        <v>1</v>
      </c>
      <c r="AF88">
        <v>2</v>
      </c>
      <c r="AG88">
        <v>0</v>
      </c>
      <c r="AH88">
        <v>3</v>
      </c>
      <c r="AI88">
        <v>0</v>
      </c>
      <c r="AJ88">
        <v>0</v>
      </c>
      <c r="AK88">
        <v>1</v>
      </c>
      <c r="AL88">
        <v>3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1</v>
      </c>
      <c r="BG88">
        <v>0</v>
      </c>
      <c r="BH88">
        <v>0</v>
      </c>
      <c r="BJ88">
        <v>78</v>
      </c>
      <c r="BK88">
        <v>5</v>
      </c>
      <c r="BL88">
        <v>4</v>
      </c>
      <c r="BM88">
        <v>4</v>
      </c>
      <c r="BN88">
        <v>1</v>
      </c>
      <c r="BO88">
        <v>0</v>
      </c>
      <c r="BP88">
        <v>3</v>
      </c>
      <c r="BQ88">
        <v>3</v>
      </c>
      <c r="BR88">
        <v>0</v>
      </c>
      <c r="BS88">
        <v>1</v>
      </c>
      <c r="BT88">
        <v>0</v>
      </c>
      <c r="BV88">
        <v>0</v>
      </c>
    </row>
    <row r="89" spans="1:75" hidden="1" x14ac:dyDescent="0.25">
      <c r="A89" t="s">
        <v>430</v>
      </c>
      <c r="B89" t="s">
        <v>431</v>
      </c>
      <c r="C89" s="1" t="str">
        <f t="shared" si="8"/>
        <v>21:0008</v>
      </c>
      <c r="D89" s="1" t="str">
        <f t="shared" si="9"/>
        <v>21:0248</v>
      </c>
      <c r="E89" t="s">
        <v>432</v>
      </c>
      <c r="F89" t="s">
        <v>433</v>
      </c>
      <c r="H89">
        <v>57.236968900000001</v>
      </c>
      <c r="I89">
        <v>-115.9042779</v>
      </c>
      <c r="J89" s="1" t="str">
        <f t="shared" si="10"/>
        <v>Heavy Mineral Concentrate (Stream)</v>
      </c>
      <c r="K89" s="1" t="str">
        <f t="shared" si="11"/>
        <v>HMC separation (NGR variant)</v>
      </c>
      <c r="L89">
        <v>15500</v>
      </c>
      <c r="N89">
        <v>15000</v>
      </c>
      <c r="O89">
        <v>0</v>
      </c>
      <c r="P89">
        <v>15000</v>
      </c>
      <c r="T89">
        <v>6</v>
      </c>
      <c r="U89">
        <v>64</v>
      </c>
      <c r="V89">
        <v>35.5</v>
      </c>
      <c r="W89">
        <v>3</v>
      </c>
      <c r="X89">
        <v>22.4</v>
      </c>
      <c r="Y89">
        <v>2.6</v>
      </c>
      <c r="Z89">
        <v>0.5</v>
      </c>
      <c r="AA89">
        <v>1</v>
      </c>
      <c r="AB89">
        <v>1</v>
      </c>
      <c r="AC89">
        <v>0</v>
      </c>
      <c r="AD89">
        <v>0</v>
      </c>
      <c r="AE89">
        <v>1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1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7</v>
      </c>
      <c r="BG89">
        <v>1</v>
      </c>
      <c r="BH89">
        <v>0</v>
      </c>
      <c r="BI89">
        <v>1</v>
      </c>
      <c r="BJ89">
        <v>67</v>
      </c>
      <c r="BK89">
        <v>3</v>
      </c>
      <c r="BL89">
        <v>11</v>
      </c>
      <c r="BM89">
        <v>2</v>
      </c>
      <c r="BN89">
        <v>1</v>
      </c>
      <c r="BO89">
        <v>0</v>
      </c>
      <c r="BP89">
        <v>6</v>
      </c>
      <c r="BQ89">
        <v>1</v>
      </c>
      <c r="BT89">
        <v>0</v>
      </c>
    </row>
    <row r="90" spans="1:75" hidden="1" x14ac:dyDescent="0.25">
      <c r="A90" t="s">
        <v>434</v>
      </c>
      <c r="B90" t="s">
        <v>435</v>
      </c>
      <c r="C90" s="1" t="str">
        <f t="shared" si="8"/>
        <v>21:0008</v>
      </c>
      <c r="D90" s="1" t="str">
        <f t="shared" si="9"/>
        <v>21:0248</v>
      </c>
      <c r="E90" t="s">
        <v>436</v>
      </c>
      <c r="F90" t="s">
        <v>437</v>
      </c>
      <c r="H90">
        <v>57.2460539</v>
      </c>
      <c r="I90">
        <v>-115.7965645</v>
      </c>
      <c r="J90" s="1" t="str">
        <f t="shared" si="10"/>
        <v>Heavy Mineral Concentrate (Stream)</v>
      </c>
      <c r="K90" s="1" t="str">
        <f t="shared" si="11"/>
        <v>HMC separation (NGR variant)</v>
      </c>
      <c r="L90">
        <v>16200</v>
      </c>
      <c r="N90">
        <v>15700</v>
      </c>
      <c r="O90">
        <v>0</v>
      </c>
      <c r="P90">
        <v>15700</v>
      </c>
      <c r="T90">
        <v>14.4</v>
      </c>
      <c r="U90">
        <v>160.19999999999999</v>
      </c>
      <c r="V90">
        <v>53.1</v>
      </c>
      <c r="W90">
        <v>5.2</v>
      </c>
      <c r="X90">
        <v>63.9</v>
      </c>
      <c r="Y90">
        <v>27.3</v>
      </c>
      <c r="Z90">
        <v>10.7</v>
      </c>
      <c r="AA90">
        <v>1</v>
      </c>
      <c r="AB90">
        <v>1</v>
      </c>
      <c r="AC90">
        <v>0</v>
      </c>
      <c r="AD90">
        <v>0</v>
      </c>
      <c r="AE90">
        <v>1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4</v>
      </c>
      <c r="BG90">
        <v>0</v>
      </c>
      <c r="BH90">
        <v>0</v>
      </c>
      <c r="BI90">
        <v>1</v>
      </c>
      <c r="BJ90">
        <v>77</v>
      </c>
      <c r="BK90">
        <v>7</v>
      </c>
      <c r="BL90">
        <v>2</v>
      </c>
      <c r="BM90">
        <v>3</v>
      </c>
      <c r="BN90">
        <v>0</v>
      </c>
      <c r="BO90">
        <v>1</v>
      </c>
      <c r="BP90">
        <v>3</v>
      </c>
      <c r="BR90">
        <v>0</v>
      </c>
      <c r="BS90">
        <v>0</v>
      </c>
      <c r="BT90">
        <v>1</v>
      </c>
      <c r="BV90">
        <v>0</v>
      </c>
      <c r="BW90">
        <v>1</v>
      </c>
    </row>
    <row r="91" spans="1:75" hidden="1" x14ac:dyDescent="0.25">
      <c r="A91" t="s">
        <v>438</v>
      </c>
      <c r="B91" t="s">
        <v>439</v>
      </c>
      <c r="C91" s="1" t="str">
        <f t="shared" si="8"/>
        <v>21:0008</v>
      </c>
      <c r="D91" s="1" t="str">
        <f t="shared" si="9"/>
        <v>21:0248</v>
      </c>
      <c r="E91" t="s">
        <v>440</v>
      </c>
      <c r="F91" t="s">
        <v>441</v>
      </c>
      <c r="H91">
        <v>57.0653164</v>
      </c>
      <c r="I91">
        <v>-115.6245945</v>
      </c>
      <c r="J91" s="1" t="str">
        <f t="shared" si="10"/>
        <v>Heavy Mineral Concentrate (Stream)</v>
      </c>
      <c r="K91" s="1" t="str">
        <f t="shared" si="11"/>
        <v>HMC separation (NGR variant)</v>
      </c>
      <c r="L91">
        <v>15500</v>
      </c>
      <c r="N91">
        <v>15000</v>
      </c>
      <c r="O91">
        <v>0</v>
      </c>
      <c r="P91">
        <v>15000</v>
      </c>
      <c r="T91">
        <v>15.5</v>
      </c>
      <c r="U91">
        <v>165.7</v>
      </c>
      <c r="V91">
        <v>41.9</v>
      </c>
      <c r="W91">
        <v>3.7</v>
      </c>
      <c r="X91">
        <v>63</v>
      </c>
      <c r="Y91">
        <v>43.4</v>
      </c>
      <c r="Z91">
        <v>13.7</v>
      </c>
      <c r="AA91">
        <v>1</v>
      </c>
      <c r="AB91">
        <v>1</v>
      </c>
      <c r="AC91">
        <v>0</v>
      </c>
      <c r="AD91">
        <v>0</v>
      </c>
      <c r="AE91">
        <v>0</v>
      </c>
      <c r="AF91">
        <v>1</v>
      </c>
      <c r="AG91">
        <v>0</v>
      </c>
      <c r="AH91">
        <v>2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2</v>
      </c>
      <c r="AP91">
        <v>0</v>
      </c>
      <c r="AQ91">
        <v>0</v>
      </c>
      <c r="AR91">
        <v>0</v>
      </c>
      <c r="AS91">
        <v>0</v>
      </c>
      <c r="AT91">
        <v>2</v>
      </c>
      <c r="AU91">
        <v>1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15</v>
      </c>
      <c r="BG91">
        <v>0</v>
      </c>
      <c r="BH91">
        <v>0</v>
      </c>
      <c r="BI91">
        <v>3</v>
      </c>
      <c r="BJ91">
        <v>68</v>
      </c>
      <c r="BK91">
        <v>4</v>
      </c>
      <c r="BL91">
        <v>4</v>
      </c>
      <c r="BM91">
        <v>4</v>
      </c>
      <c r="BN91">
        <v>0</v>
      </c>
      <c r="BP91">
        <v>1</v>
      </c>
      <c r="BQ91">
        <v>1</v>
      </c>
      <c r="BS91">
        <v>0</v>
      </c>
      <c r="BT91">
        <v>0</v>
      </c>
      <c r="BW91">
        <v>0</v>
      </c>
    </row>
    <row r="92" spans="1:75" hidden="1" x14ac:dyDescent="0.25">
      <c r="A92" t="s">
        <v>442</v>
      </c>
      <c r="B92" t="s">
        <v>443</v>
      </c>
      <c r="C92" s="1" t="str">
        <f t="shared" si="8"/>
        <v>21:0008</v>
      </c>
      <c r="D92" s="1" t="str">
        <f t="shared" si="9"/>
        <v>21:0248</v>
      </c>
      <c r="E92" t="s">
        <v>444</v>
      </c>
      <c r="F92" t="s">
        <v>445</v>
      </c>
      <c r="H92">
        <v>57.095008300000003</v>
      </c>
      <c r="I92">
        <v>-115.6018558</v>
      </c>
      <c r="J92" s="1" t="str">
        <f t="shared" si="10"/>
        <v>Heavy Mineral Concentrate (Stream)</v>
      </c>
      <c r="K92" s="1" t="str">
        <f t="shared" si="11"/>
        <v>HMC separation (NGR variant)</v>
      </c>
      <c r="L92">
        <v>13300</v>
      </c>
      <c r="N92">
        <v>12800</v>
      </c>
      <c r="O92">
        <v>0</v>
      </c>
      <c r="P92">
        <v>12800</v>
      </c>
      <c r="T92">
        <v>15.7</v>
      </c>
      <c r="U92">
        <v>171.2</v>
      </c>
      <c r="V92">
        <v>55</v>
      </c>
      <c r="W92">
        <v>4</v>
      </c>
      <c r="X92">
        <v>51.8</v>
      </c>
      <c r="Y92">
        <v>39.200000000000003</v>
      </c>
      <c r="Z92">
        <v>21.2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1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10</v>
      </c>
      <c r="BG92">
        <v>1</v>
      </c>
      <c r="BH92">
        <v>0</v>
      </c>
      <c r="BI92">
        <v>3</v>
      </c>
      <c r="BJ92">
        <v>58</v>
      </c>
      <c r="BK92">
        <v>5</v>
      </c>
      <c r="BL92">
        <v>6</v>
      </c>
      <c r="BM92">
        <v>7</v>
      </c>
      <c r="BN92">
        <v>6</v>
      </c>
      <c r="BO92">
        <v>0</v>
      </c>
      <c r="BP92">
        <v>1</v>
      </c>
      <c r="BQ92">
        <v>1</v>
      </c>
      <c r="BR92">
        <v>0</v>
      </c>
      <c r="BS92">
        <v>0</v>
      </c>
      <c r="BT92">
        <v>1</v>
      </c>
      <c r="BV92">
        <v>0</v>
      </c>
      <c r="BW92">
        <v>1</v>
      </c>
    </row>
    <row r="93" spans="1:75" hidden="1" x14ac:dyDescent="0.25">
      <c r="A93" t="s">
        <v>446</v>
      </c>
      <c r="B93" t="s">
        <v>447</v>
      </c>
      <c r="C93" s="1" t="str">
        <f t="shared" si="8"/>
        <v>21:0008</v>
      </c>
      <c r="D93" s="1" t="str">
        <f t="shared" si="9"/>
        <v>21:0248</v>
      </c>
      <c r="E93" t="s">
        <v>448</v>
      </c>
      <c r="F93" t="s">
        <v>449</v>
      </c>
      <c r="H93">
        <v>57.081285100000002</v>
      </c>
      <c r="I93">
        <v>-115.7121465</v>
      </c>
      <c r="J93" s="1" t="str">
        <f t="shared" si="10"/>
        <v>Heavy Mineral Concentrate (Stream)</v>
      </c>
      <c r="K93" s="1" t="str">
        <f t="shared" si="11"/>
        <v>HMC separation (NGR variant)</v>
      </c>
      <c r="L93">
        <v>14300</v>
      </c>
      <c r="N93">
        <v>13800</v>
      </c>
      <c r="O93">
        <v>0</v>
      </c>
      <c r="P93">
        <v>13800</v>
      </c>
      <c r="T93">
        <v>20.7</v>
      </c>
      <c r="U93">
        <v>206.5</v>
      </c>
      <c r="V93">
        <v>92.9</v>
      </c>
      <c r="W93">
        <v>6.1</v>
      </c>
      <c r="X93">
        <v>74.3</v>
      </c>
      <c r="Y93">
        <v>23.2</v>
      </c>
      <c r="Z93">
        <v>10</v>
      </c>
      <c r="AA93">
        <v>4</v>
      </c>
      <c r="AB93">
        <v>4</v>
      </c>
      <c r="AC93">
        <v>0</v>
      </c>
      <c r="AD93">
        <v>0</v>
      </c>
      <c r="AE93">
        <v>1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6</v>
      </c>
      <c r="BG93">
        <v>0</v>
      </c>
      <c r="BH93">
        <v>0</v>
      </c>
      <c r="BJ93">
        <v>76</v>
      </c>
      <c r="BK93">
        <v>6</v>
      </c>
      <c r="BL93">
        <v>5</v>
      </c>
      <c r="BM93">
        <v>1</v>
      </c>
      <c r="BP93">
        <v>5</v>
      </c>
      <c r="BQ93">
        <v>1</v>
      </c>
      <c r="BR93">
        <v>0</v>
      </c>
      <c r="BS93">
        <v>0</v>
      </c>
      <c r="BT93">
        <v>0</v>
      </c>
      <c r="BV93">
        <v>0</v>
      </c>
      <c r="BW93">
        <v>0</v>
      </c>
    </row>
    <row r="94" spans="1:75" hidden="1" x14ac:dyDescent="0.25">
      <c r="A94" t="s">
        <v>450</v>
      </c>
      <c r="B94" t="s">
        <v>451</v>
      </c>
      <c r="C94" s="1" t="str">
        <f t="shared" si="8"/>
        <v>21:0008</v>
      </c>
      <c r="D94" s="1" t="str">
        <f t="shared" si="9"/>
        <v>21:0248</v>
      </c>
      <c r="E94" t="s">
        <v>452</v>
      </c>
      <c r="F94" t="s">
        <v>453</v>
      </c>
      <c r="H94">
        <v>57.116675000000001</v>
      </c>
      <c r="I94">
        <v>-115.6820979</v>
      </c>
      <c r="J94" s="1" t="str">
        <f t="shared" si="10"/>
        <v>Heavy Mineral Concentrate (Stream)</v>
      </c>
      <c r="K94" s="1" t="str">
        <f t="shared" si="11"/>
        <v>HMC separation (NGR variant)</v>
      </c>
      <c r="L94">
        <v>14000</v>
      </c>
      <c r="N94">
        <v>13500</v>
      </c>
      <c r="O94">
        <v>0</v>
      </c>
      <c r="P94">
        <v>13500</v>
      </c>
      <c r="T94">
        <v>12.6</v>
      </c>
      <c r="U94">
        <v>156.9</v>
      </c>
      <c r="V94">
        <v>41.7</v>
      </c>
      <c r="W94">
        <v>5.8</v>
      </c>
      <c r="X94">
        <v>54.9</v>
      </c>
      <c r="Y94">
        <v>36.4</v>
      </c>
      <c r="Z94">
        <v>18.100000000000001</v>
      </c>
      <c r="AA94">
        <v>2</v>
      </c>
      <c r="AB94">
        <v>2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9</v>
      </c>
      <c r="BG94">
        <v>0</v>
      </c>
      <c r="BH94">
        <v>0</v>
      </c>
      <c r="BJ94">
        <v>75</v>
      </c>
      <c r="BK94">
        <v>4</v>
      </c>
      <c r="BL94">
        <v>5</v>
      </c>
      <c r="BM94">
        <v>3</v>
      </c>
      <c r="BN94">
        <v>3</v>
      </c>
      <c r="BO94">
        <v>0</v>
      </c>
      <c r="BP94">
        <v>1</v>
      </c>
      <c r="BQ94">
        <v>0</v>
      </c>
      <c r="BR94">
        <v>0</v>
      </c>
      <c r="BS94">
        <v>0</v>
      </c>
      <c r="BT94">
        <v>0</v>
      </c>
      <c r="BV94">
        <v>0</v>
      </c>
      <c r="BW94">
        <v>0</v>
      </c>
    </row>
    <row r="95" spans="1:75" hidden="1" x14ac:dyDescent="0.25">
      <c r="A95" t="s">
        <v>454</v>
      </c>
      <c r="B95" t="s">
        <v>455</v>
      </c>
      <c r="C95" s="1" t="str">
        <f t="shared" ref="C95:C126" si="12">HYPERLINK("http://geochem.nrcan.gc.ca/cdogs/content/bdl/bdl210008_e.htm", "21:0008")</f>
        <v>21:0008</v>
      </c>
      <c r="D95" s="1" t="str">
        <f t="shared" ref="D95:D126" si="13">HYPERLINK("http://geochem.nrcan.gc.ca/cdogs/content/svy/svy210248_e.htm", "21:0248")</f>
        <v>21:0248</v>
      </c>
      <c r="E95" t="s">
        <v>456</v>
      </c>
      <c r="F95" t="s">
        <v>457</v>
      </c>
      <c r="H95">
        <v>57.1400474</v>
      </c>
      <c r="I95">
        <v>-115.6166673</v>
      </c>
      <c r="J95" s="1" t="str">
        <f t="shared" si="10"/>
        <v>Heavy Mineral Concentrate (Stream)</v>
      </c>
      <c r="K95" s="1" t="str">
        <f t="shared" si="11"/>
        <v>HMC separation (NGR variant)</v>
      </c>
      <c r="L95">
        <v>16100</v>
      </c>
      <c r="N95">
        <v>15600</v>
      </c>
      <c r="O95">
        <v>0</v>
      </c>
      <c r="P95">
        <v>15600</v>
      </c>
      <c r="T95">
        <v>10.5</v>
      </c>
      <c r="U95">
        <v>104.4</v>
      </c>
      <c r="V95">
        <v>56.9</v>
      </c>
      <c r="W95">
        <v>3</v>
      </c>
      <c r="X95">
        <v>23.4</v>
      </c>
      <c r="Y95">
        <v>14.7</v>
      </c>
      <c r="Z95">
        <v>6.4</v>
      </c>
      <c r="AA95">
        <v>3</v>
      </c>
      <c r="AB95">
        <v>3</v>
      </c>
      <c r="AC95">
        <v>0</v>
      </c>
      <c r="AD95">
        <v>0</v>
      </c>
      <c r="AE95">
        <v>1</v>
      </c>
      <c r="AF95">
        <v>1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10</v>
      </c>
      <c r="BG95">
        <v>0</v>
      </c>
      <c r="BH95">
        <v>0</v>
      </c>
      <c r="BI95">
        <v>1</v>
      </c>
      <c r="BJ95">
        <v>57</v>
      </c>
      <c r="BK95">
        <v>7</v>
      </c>
      <c r="BL95">
        <v>14</v>
      </c>
      <c r="BM95">
        <v>4</v>
      </c>
      <c r="BN95">
        <v>2</v>
      </c>
      <c r="BO95">
        <v>1</v>
      </c>
      <c r="BQ95">
        <v>1</v>
      </c>
      <c r="BR95">
        <v>3</v>
      </c>
      <c r="BS95">
        <v>0</v>
      </c>
      <c r="BT95">
        <v>0</v>
      </c>
      <c r="BV95">
        <v>0</v>
      </c>
    </row>
    <row r="96" spans="1:75" hidden="1" x14ac:dyDescent="0.25">
      <c r="A96" t="s">
        <v>458</v>
      </c>
      <c r="B96" t="s">
        <v>459</v>
      </c>
      <c r="C96" s="1" t="str">
        <f t="shared" si="12"/>
        <v>21:0008</v>
      </c>
      <c r="D96" s="1" t="str">
        <f t="shared" si="13"/>
        <v>21:0248</v>
      </c>
      <c r="E96" t="s">
        <v>460</v>
      </c>
      <c r="F96" t="s">
        <v>461</v>
      </c>
      <c r="H96">
        <v>57.189275299999998</v>
      </c>
      <c r="I96">
        <v>-115.602549</v>
      </c>
      <c r="J96" s="1" t="str">
        <f t="shared" si="10"/>
        <v>Heavy Mineral Concentrate (Stream)</v>
      </c>
      <c r="K96" s="1" t="str">
        <f t="shared" si="11"/>
        <v>HMC separation (NGR variant)</v>
      </c>
      <c r="L96">
        <v>17300</v>
      </c>
      <c r="N96">
        <v>16800</v>
      </c>
      <c r="O96">
        <v>0</v>
      </c>
      <c r="P96">
        <v>16800</v>
      </c>
      <c r="T96">
        <v>24.7</v>
      </c>
      <c r="U96">
        <v>200.9</v>
      </c>
      <c r="V96">
        <v>70.7</v>
      </c>
      <c r="W96">
        <v>4.3</v>
      </c>
      <c r="X96">
        <v>64.5</v>
      </c>
      <c r="Y96">
        <v>40.9</v>
      </c>
      <c r="Z96">
        <v>20.5</v>
      </c>
      <c r="AA96">
        <v>1</v>
      </c>
      <c r="AB96">
        <v>1</v>
      </c>
      <c r="AC96">
        <v>0</v>
      </c>
      <c r="AD96">
        <v>0</v>
      </c>
      <c r="AE96">
        <v>0</v>
      </c>
      <c r="AF96">
        <v>1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1</v>
      </c>
      <c r="AU96">
        <v>1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7</v>
      </c>
      <c r="BH96">
        <v>0</v>
      </c>
      <c r="BI96">
        <v>2</v>
      </c>
      <c r="BJ96">
        <v>69</v>
      </c>
      <c r="BK96">
        <v>9</v>
      </c>
      <c r="BL96">
        <v>5</v>
      </c>
      <c r="BM96">
        <v>4</v>
      </c>
      <c r="BN96">
        <v>2</v>
      </c>
      <c r="BO96">
        <v>1</v>
      </c>
      <c r="BP96">
        <v>1</v>
      </c>
      <c r="BQ96">
        <v>0</v>
      </c>
      <c r="BR96">
        <v>0</v>
      </c>
      <c r="BS96">
        <v>0</v>
      </c>
      <c r="BT96">
        <v>0</v>
      </c>
      <c r="BV96">
        <v>0</v>
      </c>
    </row>
    <row r="97" spans="1:75" hidden="1" x14ac:dyDescent="0.25">
      <c r="A97" t="s">
        <v>462</v>
      </c>
      <c r="B97" t="s">
        <v>463</v>
      </c>
      <c r="C97" s="1" t="str">
        <f t="shared" si="12"/>
        <v>21:0008</v>
      </c>
      <c r="D97" s="1" t="str">
        <f t="shared" si="13"/>
        <v>21:0248</v>
      </c>
      <c r="E97" t="s">
        <v>464</v>
      </c>
      <c r="F97" t="s">
        <v>465</v>
      </c>
      <c r="H97">
        <v>57.200218100000001</v>
      </c>
      <c r="I97">
        <v>-115.5969545</v>
      </c>
      <c r="J97" s="1" t="str">
        <f t="shared" si="10"/>
        <v>Heavy Mineral Concentrate (Stream)</v>
      </c>
      <c r="K97" s="1" t="str">
        <f t="shared" si="11"/>
        <v>HMC separation (NGR variant)</v>
      </c>
      <c r="L97">
        <v>14000</v>
      </c>
      <c r="N97">
        <v>13500</v>
      </c>
      <c r="O97">
        <v>0</v>
      </c>
      <c r="P97">
        <v>13500</v>
      </c>
      <c r="T97">
        <v>15</v>
      </c>
      <c r="U97">
        <v>158.1</v>
      </c>
      <c r="V97">
        <v>45.7</v>
      </c>
      <c r="W97">
        <v>4.7</v>
      </c>
      <c r="X97">
        <v>46.6</v>
      </c>
      <c r="Y97">
        <v>36.799999999999997</v>
      </c>
      <c r="Z97">
        <v>24.3</v>
      </c>
      <c r="AA97">
        <v>6</v>
      </c>
      <c r="AB97">
        <v>6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1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10</v>
      </c>
      <c r="BG97">
        <v>0</v>
      </c>
      <c r="BH97">
        <v>0</v>
      </c>
      <c r="BI97">
        <v>3</v>
      </c>
      <c r="BJ97">
        <v>62</v>
      </c>
      <c r="BK97">
        <v>6</v>
      </c>
      <c r="BL97">
        <v>8</v>
      </c>
      <c r="BM97">
        <v>4</v>
      </c>
      <c r="BN97">
        <v>2</v>
      </c>
      <c r="BO97">
        <v>0</v>
      </c>
      <c r="BP97">
        <v>0</v>
      </c>
      <c r="BQ97">
        <v>5</v>
      </c>
      <c r="BR97">
        <v>0</v>
      </c>
      <c r="BS97">
        <v>0</v>
      </c>
      <c r="BT97">
        <v>0</v>
      </c>
      <c r="BV97">
        <v>0</v>
      </c>
    </row>
    <row r="98" spans="1:75" hidden="1" x14ac:dyDescent="0.25">
      <c r="A98" t="s">
        <v>466</v>
      </c>
      <c r="B98" t="s">
        <v>467</v>
      </c>
      <c r="C98" s="1" t="str">
        <f t="shared" si="12"/>
        <v>21:0008</v>
      </c>
      <c r="D98" s="1" t="str">
        <f t="shared" si="13"/>
        <v>21:0248</v>
      </c>
      <c r="E98" t="s">
        <v>468</v>
      </c>
      <c r="F98" t="s">
        <v>469</v>
      </c>
      <c r="H98">
        <v>57.281696500000002</v>
      </c>
      <c r="I98">
        <v>-115.6177101</v>
      </c>
      <c r="J98" s="1" t="str">
        <f t="shared" ref="J98:J129" si="14">HYPERLINK("http://geochem.nrcan.gc.ca/cdogs/content/kwd/kwd020039_e.htm", "Heavy Mineral Concentrate (Stream)")</f>
        <v>Heavy Mineral Concentrate (Stream)</v>
      </c>
      <c r="K98" s="1" t="str">
        <f t="shared" ref="K98:K129" si="15">HYPERLINK("http://geochem.nrcan.gc.ca/cdogs/content/kwd/kwd080034_e.htm", "HMC separation (NGR variant)")</f>
        <v>HMC separation (NGR variant)</v>
      </c>
      <c r="L98">
        <v>12200</v>
      </c>
      <c r="N98">
        <v>11700</v>
      </c>
      <c r="O98">
        <v>0</v>
      </c>
      <c r="P98">
        <v>11700</v>
      </c>
      <c r="T98">
        <v>7.1</v>
      </c>
      <c r="U98">
        <v>88.4</v>
      </c>
      <c r="V98">
        <v>37.1</v>
      </c>
      <c r="W98">
        <v>3.6</v>
      </c>
      <c r="X98">
        <v>30.1</v>
      </c>
      <c r="Y98">
        <v>12.3</v>
      </c>
      <c r="Z98">
        <v>5.3</v>
      </c>
      <c r="AA98">
        <v>0</v>
      </c>
      <c r="AB98">
        <v>0</v>
      </c>
      <c r="AC98">
        <v>0</v>
      </c>
      <c r="AD98">
        <v>0</v>
      </c>
      <c r="AE98">
        <v>1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10</v>
      </c>
      <c r="BG98">
        <v>0</v>
      </c>
      <c r="BH98">
        <v>0</v>
      </c>
      <c r="BJ98">
        <v>55</v>
      </c>
      <c r="BK98">
        <v>3</v>
      </c>
      <c r="BL98">
        <v>9</v>
      </c>
      <c r="BM98">
        <v>4</v>
      </c>
      <c r="BN98">
        <v>12</v>
      </c>
      <c r="BO98">
        <v>1</v>
      </c>
      <c r="BP98">
        <v>5</v>
      </c>
      <c r="BQ98">
        <v>1</v>
      </c>
      <c r="BR98">
        <v>0</v>
      </c>
      <c r="BS98">
        <v>0</v>
      </c>
      <c r="BT98">
        <v>0</v>
      </c>
      <c r="BV98">
        <v>0</v>
      </c>
      <c r="BW98">
        <v>0</v>
      </c>
    </row>
    <row r="99" spans="1:75" hidden="1" x14ac:dyDescent="0.25">
      <c r="A99" t="s">
        <v>470</v>
      </c>
      <c r="B99" t="s">
        <v>471</v>
      </c>
      <c r="C99" s="1" t="str">
        <f t="shared" si="12"/>
        <v>21:0008</v>
      </c>
      <c r="D99" s="1" t="str">
        <f t="shared" si="13"/>
        <v>21:0248</v>
      </c>
      <c r="E99" t="s">
        <v>472</v>
      </c>
      <c r="F99" t="s">
        <v>473</v>
      </c>
      <c r="H99">
        <v>57.011530899999997</v>
      </c>
      <c r="I99">
        <v>-115.6952562</v>
      </c>
      <c r="J99" s="1" t="str">
        <f t="shared" si="14"/>
        <v>Heavy Mineral Concentrate (Stream)</v>
      </c>
      <c r="K99" s="1" t="str">
        <f t="shared" si="15"/>
        <v>HMC separation (NGR variant)</v>
      </c>
      <c r="L99">
        <v>15000</v>
      </c>
      <c r="N99">
        <v>14500</v>
      </c>
      <c r="O99">
        <v>0</v>
      </c>
      <c r="P99">
        <v>14500</v>
      </c>
      <c r="T99">
        <v>18.5</v>
      </c>
      <c r="U99">
        <v>159</v>
      </c>
      <c r="V99">
        <v>66.900000000000006</v>
      </c>
      <c r="W99">
        <v>4.0999999999999996</v>
      </c>
      <c r="X99">
        <v>55.8</v>
      </c>
      <c r="Y99">
        <v>23.7</v>
      </c>
      <c r="Z99">
        <v>8.5</v>
      </c>
      <c r="AA99">
        <v>1</v>
      </c>
      <c r="AB99">
        <v>1</v>
      </c>
      <c r="AC99">
        <v>0</v>
      </c>
      <c r="AD99">
        <v>0</v>
      </c>
      <c r="AE99">
        <v>1</v>
      </c>
      <c r="AF99">
        <v>1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12</v>
      </c>
      <c r="BG99">
        <v>0</v>
      </c>
      <c r="BH99">
        <v>0</v>
      </c>
      <c r="BI99">
        <v>1</v>
      </c>
      <c r="BJ99">
        <v>73</v>
      </c>
      <c r="BK99">
        <v>2</v>
      </c>
      <c r="BL99">
        <v>3</v>
      </c>
      <c r="BM99">
        <v>5</v>
      </c>
      <c r="BN99">
        <v>0</v>
      </c>
      <c r="BP99">
        <v>3</v>
      </c>
      <c r="BQ99">
        <v>1</v>
      </c>
      <c r="BS99">
        <v>0</v>
      </c>
      <c r="BT99">
        <v>0</v>
      </c>
      <c r="BV99">
        <v>0</v>
      </c>
    </row>
    <row r="100" spans="1:75" hidden="1" x14ac:dyDescent="0.25">
      <c r="A100" t="s">
        <v>474</v>
      </c>
      <c r="B100" t="s">
        <v>475</v>
      </c>
      <c r="C100" s="1" t="str">
        <f t="shared" si="12"/>
        <v>21:0008</v>
      </c>
      <c r="D100" s="1" t="str">
        <f t="shared" si="13"/>
        <v>21:0248</v>
      </c>
      <c r="E100" t="s">
        <v>476</v>
      </c>
      <c r="F100" t="s">
        <v>477</v>
      </c>
      <c r="H100">
        <v>57.008747399999997</v>
      </c>
      <c r="I100">
        <v>-115.73935640000001</v>
      </c>
      <c r="J100" s="1" t="str">
        <f t="shared" si="14"/>
        <v>Heavy Mineral Concentrate (Stream)</v>
      </c>
      <c r="K100" s="1" t="str">
        <f t="shared" si="15"/>
        <v>HMC separation (NGR variant)</v>
      </c>
      <c r="L100">
        <v>12500</v>
      </c>
      <c r="N100">
        <v>12000</v>
      </c>
      <c r="O100">
        <v>0</v>
      </c>
      <c r="P100">
        <v>12000</v>
      </c>
      <c r="T100">
        <v>7.6</v>
      </c>
      <c r="U100">
        <v>84.2</v>
      </c>
      <c r="V100">
        <v>21.3</v>
      </c>
      <c r="W100">
        <v>3.3</v>
      </c>
      <c r="X100">
        <v>23.8</v>
      </c>
      <c r="Y100">
        <v>21.8</v>
      </c>
      <c r="Z100">
        <v>14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1</v>
      </c>
      <c r="BF100">
        <v>8</v>
      </c>
      <c r="BG100">
        <v>0</v>
      </c>
      <c r="BH100">
        <v>0</v>
      </c>
      <c r="BJ100">
        <v>67</v>
      </c>
      <c r="BK100">
        <v>8</v>
      </c>
      <c r="BL100">
        <v>11</v>
      </c>
      <c r="BN100">
        <v>4</v>
      </c>
      <c r="BO100">
        <v>0</v>
      </c>
      <c r="BP100">
        <v>1</v>
      </c>
      <c r="BQ100">
        <v>1</v>
      </c>
      <c r="BR100">
        <v>0</v>
      </c>
      <c r="BS100">
        <v>0</v>
      </c>
      <c r="BT100">
        <v>0</v>
      </c>
      <c r="BV100">
        <v>0</v>
      </c>
      <c r="BW100">
        <v>0</v>
      </c>
    </row>
    <row r="101" spans="1:75" hidden="1" x14ac:dyDescent="0.25">
      <c r="A101" t="s">
        <v>478</v>
      </c>
      <c r="B101" t="s">
        <v>479</v>
      </c>
      <c r="C101" s="1" t="str">
        <f t="shared" si="12"/>
        <v>21:0008</v>
      </c>
      <c r="D101" s="1" t="str">
        <f t="shared" si="13"/>
        <v>21:0248</v>
      </c>
      <c r="E101" t="s">
        <v>480</v>
      </c>
      <c r="F101" t="s">
        <v>481</v>
      </c>
      <c r="H101">
        <v>57.3732355</v>
      </c>
      <c r="I101">
        <v>-115.5385623</v>
      </c>
      <c r="J101" s="1" t="str">
        <f t="shared" si="14"/>
        <v>Heavy Mineral Concentrate (Stream)</v>
      </c>
      <c r="K101" s="1" t="str">
        <f t="shared" si="15"/>
        <v>HMC separation (NGR variant)</v>
      </c>
      <c r="L101">
        <v>13900</v>
      </c>
      <c r="N101">
        <v>13400</v>
      </c>
      <c r="O101">
        <v>0</v>
      </c>
      <c r="P101">
        <v>13400</v>
      </c>
      <c r="T101">
        <v>10.199999999999999</v>
      </c>
      <c r="U101">
        <v>92.2</v>
      </c>
      <c r="V101">
        <v>53.8</v>
      </c>
      <c r="W101">
        <v>2</v>
      </c>
      <c r="X101">
        <v>22.8</v>
      </c>
      <c r="Y101">
        <v>9.1</v>
      </c>
      <c r="Z101">
        <v>4.5</v>
      </c>
      <c r="AA101">
        <v>3</v>
      </c>
      <c r="AB101">
        <v>3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1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6</v>
      </c>
      <c r="BG101">
        <v>0</v>
      </c>
      <c r="BH101">
        <v>0</v>
      </c>
      <c r="BI101">
        <v>1</v>
      </c>
      <c r="BJ101">
        <v>64</v>
      </c>
      <c r="BK101">
        <v>7</v>
      </c>
      <c r="BL101">
        <v>9</v>
      </c>
      <c r="BM101">
        <v>3</v>
      </c>
      <c r="BN101">
        <v>4</v>
      </c>
      <c r="BO101">
        <v>0</v>
      </c>
      <c r="BP101">
        <v>5</v>
      </c>
      <c r="BQ101">
        <v>1</v>
      </c>
      <c r="BR101">
        <v>0</v>
      </c>
      <c r="BS101">
        <v>0</v>
      </c>
      <c r="BT101">
        <v>0</v>
      </c>
      <c r="BV101">
        <v>0</v>
      </c>
      <c r="BW101">
        <v>0</v>
      </c>
    </row>
    <row r="102" spans="1:75" hidden="1" x14ac:dyDescent="0.25">
      <c r="A102" t="s">
        <v>482</v>
      </c>
      <c r="B102" t="s">
        <v>483</v>
      </c>
      <c r="C102" s="1" t="str">
        <f t="shared" si="12"/>
        <v>21:0008</v>
      </c>
      <c r="D102" s="1" t="str">
        <f t="shared" si="13"/>
        <v>21:0248</v>
      </c>
      <c r="E102" t="s">
        <v>484</v>
      </c>
      <c r="F102" t="s">
        <v>485</v>
      </c>
      <c r="H102">
        <v>57.373244499999998</v>
      </c>
      <c r="I102">
        <v>-115.61973879999999</v>
      </c>
      <c r="J102" s="1" t="str">
        <f t="shared" si="14"/>
        <v>Heavy Mineral Concentrate (Stream)</v>
      </c>
      <c r="K102" s="1" t="str">
        <f t="shared" si="15"/>
        <v>HMC separation (NGR variant)</v>
      </c>
      <c r="L102">
        <v>10200</v>
      </c>
      <c r="N102">
        <v>9700</v>
      </c>
      <c r="O102">
        <v>0</v>
      </c>
      <c r="P102">
        <v>9700</v>
      </c>
      <c r="T102">
        <v>0.7</v>
      </c>
      <c r="U102">
        <v>21</v>
      </c>
      <c r="V102">
        <v>15.1</v>
      </c>
      <c r="W102">
        <v>1.0900000000000001</v>
      </c>
      <c r="X102">
        <v>4.5999999999999996</v>
      </c>
      <c r="Y102">
        <v>0.2</v>
      </c>
      <c r="Z102">
        <v>0.01</v>
      </c>
      <c r="AA102">
        <v>1</v>
      </c>
      <c r="AB102">
        <v>1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5</v>
      </c>
      <c r="BG102">
        <v>0</v>
      </c>
      <c r="BH102">
        <v>0</v>
      </c>
      <c r="BI102">
        <v>3</v>
      </c>
      <c r="BJ102">
        <v>63</v>
      </c>
      <c r="BK102">
        <v>4</v>
      </c>
      <c r="BL102">
        <v>15</v>
      </c>
      <c r="BM102">
        <v>2</v>
      </c>
      <c r="BN102">
        <v>0</v>
      </c>
      <c r="BO102">
        <v>0</v>
      </c>
      <c r="BP102">
        <v>2</v>
      </c>
      <c r="BQ102">
        <v>6</v>
      </c>
      <c r="BR102">
        <v>0</v>
      </c>
      <c r="BS102">
        <v>0</v>
      </c>
      <c r="BT102">
        <v>0</v>
      </c>
      <c r="BV102">
        <v>0</v>
      </c>
    </row>
    <row r="103" spans="1:75" hidden="1" x14ac:dyDescent="0.25">
      <c r="A103" t="s">
        <v>486</v>
      </c>
      <c r="B103" t="s">
        <v>487</v>
      </c>
      <c r="C103" s="1" t="str">
        <f t="shared" si="12"/>
        <v>21:0008</v>
      </c>
      <c r="D103" s="1" t="str">
        <f t="shared" si="13"/>
        <v>21:0248</v>
      </c>
      <c r="E103" t="s">
        <v>488</v>
      </c>
      <c r="F103" t="s">
        <v>489</v>
      </c>
      <c r="H103">
        <v>57.3434545</v>
      </c>
      <c r="I103">
        <v>-115.8487646</v>
      </c>
      <c r="J103" s="1" t="str">
        <f t="shared" si="14"/>
        <v>Heavy Mineral Concentrate (Stream)</v>
      </c>
      <c r="K103" s="1" t="str">
        <f t="shared" si="15"/>
        <v>HMC separation (NGR variant)</v>
      </c>
      <c r="L103">
        <v>12500</v>
      </c>
      <c r="N103">
        <v>12000</v>
      </c>
      <c r="O103">
        <v>0</v>
      </c>
      <c r="P103">
        <v>12000</v>
      </c>
      <c r="T103">
        <v>8.5</v>
      </c>
      <c r="U103">
        <v>101.8</v>
      </c>
      <c r="V103">
        <v>35.799999999999997</v>
      </c>
      <c r="W103">
        <v>3.2</v>
      </c>
      <c r="X103">
        <v>42</v>
      </c>
      <c r="Y103">
        <v>17.3</v>
      </c>
      <c r="Z103">
        <v>3.5</v>
      </c>
      <c r="AA103">
        <v>1</v>
      </c>
      <c r="AB103">
        <v>1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5</v>
      </c>
      <c r="BG103">
        <v>0</v>
      </c>
      <c r="BH103">
        <v>0</v>
      </c>
      <c r="BJ103">
        <v>78</v>
      </c>
      <c r="BK103">
        <v>5</v>
      </c>
      <c r="BL103">
        <v>1</v>
      </c>
      <c r="BM103">
        <v>7</v>
      </c>
      <c r="BP103">
        <v>3</v>
      </c>
      <c r="BR103">
        <v>0</v>
      </c>
      <c r="BS103">
        <v>0</v>
      </c>
      <c r="BT103">
        <v>0</v>
      </c>
      <c r="BW103">
        <v>1</v>
      </c>
    </row>
    <row r="104" spans="1:75" hidden="1" x14ac:dyDescent="0.25">
      <c r="A104" t="s">
        <v>490</v>
      </c>
      <c r="B104" t="s">
        <v>491</v>
      </c>
      <c r="C104" s="1" t="str">
        <f t="shared" si="12"/>
        <v>21:0008</v>
      </c>
      <c r="D104" s="1" t="str">
        <f t="shared" si="13"/>
        <v>21:0248</v>
      </c>
      <c r="E104" t="s">
        <v>492</v>
      </c>
      <c r="F104" t="s">
        <v>493</v>
      </c>
      <c r="H104">
        <v>57.393137299999999</v>
      </c>
      <c r="I104">
        <v>-115.3997856</v>
      </c>
      <c r="J104" s="1" t="str">
        <f t="shared" si="14"/>
        <v>Heavy Mineral Concentrate (Stream)</v>
      </c>
      <c r="K104" s="1" t="str">
        <f t="shared" si="15"/>
        <v>HMC separation (NGR variant)</v>
      </c>
      <c r="L104">
        <v>12500</v>
      </c>
      <c r="N104">
        <v>12000</v>
      </c>
      <c r="O104">
        <v>0</v>
      </c>
      <c r="P104">
        <v>12000</v>
      </c>
      <c r="T104">
        <v>5.9</v>
      </c>
      <c r="U104">
        <v>86.2</v>
      </c>
      <c r="V104">
        <v>29.3</v>
      </c>
      <c r="W104">
        <v>4.2</v>
      </c>
      <c r="X104">
        <v>27</v>
      </c>
      <c r="Y104">
        <v>16.100000000000001</v>
      </c>
      <c r="Z104">
        <v>9.6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1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1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2</v>
      </c>
      <c r="BG104">
        <v>0</v>
      </c>
      <c r="BH104">
        <v>0</v>
      </c>
      <c r="BI104">
        <v>1</v>
      </c>
      <c r="BJ104">
        <v>70</v>
      </c>
      <c r="BK104">
        <v>7</v>
      </c>
      <c r="BL104">
        <v>5</v>
      </c>
      <c r="BM104">
        <v>7</v>
      </c>
      <c r="BN104">
        <v>0</v>
      </c>
      <c r="BO104">
        <v>2</v>
      </c>
      <c r="BP104">
        <v>3</v>
      </c>
      <c r="BR104">
        <v>2</v>
      </c>
      <c r="BS104">
        <v>0</v>
      </c>
      <c r="BT104">
        <v>0</v>
      </c>
      <c r="BV104">
        <v>1</v>
      </c>
    </row>
    <row r="105" spans="1:75" hidden="1" x14ac:dyDescent="0.25">
      <c r="A105" t="s">
        <v>494</v>
      </c>
      <c r="B105" t="s">
        <v>495</v>
      </c>
      <c r="C105" s="1" t="str">
        <f t="shared" si="12"/>
        <v>21:0008</v>
      </c>
      <c r="D105" s="1" t="str">
        <f t="shared" si="13"/>
        <v>21:0248</v>
      </c>
      <c r="E105" t="s">
        <v>496</v>
      </c>
      <c r="F105" t="s">
        <v>497</v>
      </c>
      <c r="H105">
        <v>57.130234199999997</v>
      </c>
      <c r="I105">
        <v>-114.8576247</v>
      </c>
      <c r="J105" s="1" t="str">
        <f t="shared" si="14"/>
        <v>Heavy Mineral Concentrate (Stream)</v>
      </c>
      <c r="K105" s="1" t="str">
        <f t="shared" si="15"/>
        <v>HMC separation (NGR variant)</v>
      </c>
      <c r="L105">
        <v>12000</v>
      </c>
      <c r="N105">
        <v>11500</v>
      </c>
      <c r="O105">
        <v>0</v>
      </c>
      <c r="P105">
        <v>11500</v>
      </c>
      <c r="T105">
        <v>4.5</v>
      </c>
      <c r="U105">
        <v>64.099999999999994</v>
      </c>
      <c r="V105">
        <v>16.600000000000001</v>
      </c>
      <c r="W105">
        <v>2.8</v>
      </c>
      <c r="X105">
        <v>32.5</v>
      </c>
      <c r="Y105">
        <v>10.7</v>
      </c>
      <c r="Z105">
        <v>1.5</v>
      </c>
      <c r="AA105">
        <v>1</v>
      </c>
      <c r="AB105">
        <v>1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1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1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3</v>
      </c>
      <c r="BG105">
        <v>0</v>
      </c>
      <c r="BH105">
        <v>0</v>
      </c>
      <c r="BI105">
        <v>1</v>
      </c>
      <c r="BJ105">
        <v>51</v>
      </c>
      <c r="BK105">
        <v>3</v>
      </c>
      <c r="BL105">
        <v>3</v>
      </c>
      <c r="BM105">
        <v>9</v>
      </c>
      <c r="BN105">
        <v>8</v>
      </c>
      <c r="BO105">
        <v>12</v>
      </c>
      <c r="BP105">
        <v>5</v>
      </c>
      <c r="BQ105">
        <v>5</v>
      </c>
      <c r="BR105">
        <v>0</v>
      </c>
      <c r="BS105">
        <v>0</v>
      </c>
      <c r="BT105">
        <v>0</v>
      </c>
    </row>
    <row r="106" spans="1:75" hidden="1" x14ac:dyDescent="0.25">
      <c r="A106" t="s">
        <v>498</v>
      </c>
      <c r="B106" t="s">
        <v>499</v>
      </c>
      <c r="C106" s="1" t="str">
        <f t="shared" si="12"/>
        <v>21:0008</v>
      </c>
      <c r="D106" s="1" t="str">
        <f t="shared" si="13"/>
        <v>21:0248</v>
      </c>
      <c r="E106" t="s">
        <v>500</v>
      </c>
      <c r="F106" t="s">
        <v>501</v>
      </c>
      <c r="H106">
        <v>57.336640099999997</v>
      </c>
      <c r="I106">
        <v>-115.2599355</v>
      </c>
      <c r="J106" s="1" t="str">
        <f t="shared" si="14"/>
        <v>Heavy Mineral Concentrate (Stream)</v>
      </c>
      <c r="K106" s="1" t="str">
        <f t="shared" si="15"/>
        <v>HMC separation (NGR variant)</v>
      </c>
      <c r="L106">
        <v>16400</v>
      </c>
      <c r="N106">
        <v>15900</v>
      </c>
      <c r="O106">
        <v>0</v>
      </c>
      <c r="P106">
        <v>15900</v>
      </c>
      <c r="T106">
        <v>13.4</v>
      </c>
      <c r="U106">
        <v>281</v>
      </c>
      <c r="V106">
        <v>87.2</v>
      </c>
      <c r="W106">
        <v>17.5</v>
      </c>
      <c r="X106">
        <v>88.4</v>
      </c>
      <c r="Y106">
        <v>63.1</v>
      </c>
      <c r="Z106">
        <v>24.8</v>
      </c>
      <c r="AA106">
        <v>1</v>
      </c>
      <c r="AB106">
        <v>1</v>
      </c>
      <c r="AC106">
        <v>0</v>
      </c>
      <c r="AD106">
        <v>0</v>
      </c>
      <c r="AE106">
        <v>1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3</v>
      </c>
      <c r="BG106">
        <v>1</v>
      </c>
      <c r="BH106">
        <v>0</v>
      </c>
      <c r="BJ106">
        <v>45</v>
      </c>
      <c r="BK106">
        <v>2</v>
      </c>
      <c r="BL106">
        <v>2</v>
      </c>
      <c r="BM106">
        <v>4</v>
      </c>
      <c r="BN106">
        <v>2</v>
      </c>
      <c r="BO106">
        <v>37</v>
      </c>
      <c r="BQ106">
        <v>4</v>
      </c>
      <c r="BR106">
        <v>0</v>
      </c>
      <c r="BS106">
        <v>0</v>
      </c>
      <c r="BT106">
        <v>0</v>
      </c>
      <c r="BV106">
        <v>0</v>
      </c>
      <c r="BW106">
        <v>0</v>
      </c>
    </row>
    <row r="107" spans="1:75" hidden="1" x14ac:dyDescent="0.25">
      <c r="A107" t="s">
        <v>502</v>
      </c>
      <c r="B107" t="s">
        <v>503</v>
      </c>
      <c r="C107" s="1" t="str">
        <f t="shared" si="12"/>
        <v>21:0008</v>
      </c>
      <c r="D107" s="1" t="str">
        <f t="shared" si="13"/>
        <v>21:0248</v>
      </c>
      <c r="E107" t="s">
        <v>504</v>
      </c>
      <c r="F107" t="s">
        <v>505</v>
      </c>
      <c r="H107">
        <v>57.502869500000003</v>
      </c>
      <c r="I107">
        <v>-115.49821540000001</v>
      </c>
      <c r="J107" s="1" t="str">
        <f t="shared" si="14"/>
        <v>Heavy Mineral Concentrate (Stream)</v>
      </c>
      <c r="K107" s="1" t="str">
        <f t="shared" si="15"/>
        <v>HMC separation (NGR variant)</v>
      </c>
      <c r="L107">
        <v>12400</v>
      </c>
      <c r="N107">
        <v>11900</v>
      </c>
      <c r="O107">
        <v>0</v>
      </c>
      <c r="P107">
        <v>11900</v>
      </c>
      <c r="T107">
        <v>17.899999999999999</v>
      </c>
      <c r="U107">
        <v>224.8</v>
      </c>
      <c r="V107">
        <v>91.5</v>
      </c>
      <c r="W107">
        <v>14.2</v>
      </c>
      <c r="X107">
        <v>62.6</v>
      </c>
      <c r="Y107">
        <v>38.700000000000003</v>
      </c>
      <c r="Z107">
        <v>17.8</v>
      </c>
      <c r="AA107">
        <v>2</v>
      </c>
      <c r="AB107">
        <v>2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5</v>
      </c>
      <c r="BG107">
        <v>0</v>
      </c>
      <c r="BH107">
        <v>0</v>
      </c>
      <c r="BI107">
        <v>4</v>
      </c>
      <c r="BJ107">
        <v>51</v>
      </c>
      <c r="BK107">
        <v>4</v>
      </c>
      <c r="BL107">
        <v>2</v>
      </c>
      <c r="BM107">
        <v>2</v>
      </c>
      <c r="BN107">
        <v>10</v>
      </c>
      <c r="BO107">
        <v>20</v>
      </c>
      <c r="BP107">
        <v>1</v>
      </c>
      <c r="BQ107">
        <v>1</v>
      </c>
      <c r="BR107">
        <v>0</v>
      </c>
      <c r="BS107">
        <v>0</v>
      </c>
      <c r="BT107">
        <v>0</v>
      </c>
      <c r="BV107">
        <v>0</v>
      </c>
    </row>
    <row r="108" spans="1:75" hidden="1" x14ac:dyDescent="0.25">
      <c r="A108" t="s">
        <v>506</v>
      </c>
      <c r="B108" t="s">
        <v>507</v>
      </c>
      <c r="C108" s="1" t="str">
        <f t="shared" si="12"/>
        <v>21:0008</v>
      </c>
      <c r="D108" s="1" t="str">
        <f t="shared" si="13"/>
        <v>21:0248</v>
      </c>
      <c r="E108" t="s">
        <v>508</v>
      </c>
      <c r="F108" t="s">
        <v>509</v>
      </c>
      <c r="H108">
        <v>57.448153699999999</v>
      </c>
      <c r="I108">
        <v>-115.7445689</v>
      </c>
      <c r="J108" s="1" t="str">
        <f t="shared" si="14"/>
        <v>Heavy Mineral Concentrate (Stream)</v>
      </c>
      <c r="K108" s="1" t="str">
        <f t="shared" si="15"/>
        <v>HMC separation (NGR variant)</v>
      </c>
      <c r="L108">
        <v>14100</v>
      </c>
      <c r="N108">
        <v>13600</v>
      </c>
      <c r="O108">
        <v>0</v>
      </c>
      <c r="P108">
        <v>13600</v>
      </c>
      <c r="T108">
        <v>5.7</v>
      </c>
      <c r="U108">
        <v>70.900000000000006</v>
      </c>
      <c r="V108">
        <v>21.7</v>
      </c>
      <c r="W108">
        <v>4.4000000000000004</v>
      </c>
      <c r="X108">
        <v>20.6</v>
      </c>
      <c r="Y108">
        <v>17.600000000000001</v>
      </c>
      <c r="Z108">
        <v>6.6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11</v>
      </c>
      <c r="BG108">
        <v>0</v>
      </c>
      <c r="BH108">
        <v>0</v>
      </c>
      <c r="BI108">
        <v>2</v>
      </c>
      <c r="BJ108">
        <v>64</v>
      </c>
      <c r="BK108">
        <v>5</v>
      </c>
      <c r="BL108">
        <v>6</v>
      </c>
      <c r="BM108">
        <v>5</v>
      </c>
      <c r="BO108">
        <v>2</v>
      </c>
      <c r="BP108">
        <v>4</v>
      </c>
      <c r="BQ108">
        <v>1</v>
      </c>
      <c r="BR108">
        <v>0</v>
      </c>
      <c r="BS108">
        <v>0</v>
      </c>
      <c r="BT108">
        <v>0</v>
      </c>
      <c r="BV108">
        <v>0</v>
      </c>
      <c r="BW108">
        <v>0</v>
      </c>
    </row>
    <row r="109" spans="1:75" hidden="1" x14ac:dyDescent="0.25">
      <c r="A109" t="s">
        <v>510</v>
      </c>
      <c r="B109" t="s">
        <v>511</v>
      </c>
      <c r="C109" s="1" t="str">
        <f t="shared" si="12"/>
        <v>21:0008</v>
      </c>
      <c r="D109" s="1" t="str">
        <f t="shared" si="13"/>
        <v>21:0248</v>
      </c>
      <c r="E109" t="s">
        <v>512</v>
      </c>
      <c r="F109" t="s">
        <v>513</v>
      </c>
      <c r="H109">
        <v>57.453651299999997</v>
      </c>
      <c r="I109">
        <v>-115.7812156</v>
      </c>
      <c r="J109" s="1" t="str">
        <f t="shared" si="14"/>
        <v>Heavy Mineral Concentrate (Stream)</v>
      </c>
      <c r="K109" s="1" t="str">
        <f t="shared" si="15"/>
        <v>HMC separation (NGR variant)</v>
      </c>
      <c r="L109">
        <v>19700</v>
      </c>
      <c r="N109">
        <v>19200</v>
      </c>
      <c r="O109">
        <v>0</v>
      </c>
      <c r="P109">
        <v>19200</v>
      </c>
      <c r="T109">
        <v>8.5</v>
      </c>
      <c r="U109">
        <v>101.9</v>
      </c>
      <c r="V109">
        <v>61</v>
      </c>
      <c r="W109">
        <v>2.9</v>
      </c>
      <c r="X109">
        <v>31.6</v>
      </c>
      <c r="Y109">
        <v>4.7</v>
      </c>
      <c r="Z109">
        <v>1.7</v>
      </c>
      <c r="AA109">
        <v>0</v>
      </c>
      <c r="AB109">
        <v>0</v>
      </c>
      <c r="AC109">
        <v>0</v>
      </c>
      <c r="AD109">
        <v>0</v>
      </c>
      <c r="AE109">
        <v>1</v>
      </c>
      <c r="AF109">
        <v>4</v>
      </c>
      <c r="AG109">
        <v>0</v>
      </c>
      <c r="AH109">
        <v>1</v>
      </c>
      <c r="AI109">
        <v>0</v>
      </c>
      <c r="AJ109">
        <v>0</v>
      </c>
      <c r="AK109">
        <v>0</v>
      </c>
      <c r="AL109">
        <v>2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7</v>
      </c>
      <c r="BG109">
        <v>0</v>
      </c>
      <c r="BH109">
        <v>0</v>
      </c>
      <c r="BI109">
        <v>3</v>
      </c>
      <c r="BJ109">
        <v>72</v>
      </c>
      <c r="BK109">
        <v>3</v>
      </c>
      <c r="BL109">
        <v>5</v>
      </c>
      <c r="BM109">
        <v>6</v>
      </c>
      <c r="BO109">
        <v>0</v>
      </c>
      <c r="BP109">
        <v>2</v>
      </c>
      <c r="BQ109">
        <v>0</v>
      </c>
      <c r="BR109">
        <v>2</v>
      </c>
      <c r="BS109">
        <v>0</v>
      </c>
      <c r="BT109">
        <v>0</v>
      </c>
      <c r="BV109">
        <v>0</v>
      </c>
      <c r="BW109">
        <v>0</v>
      </c>
    </row>
    <row r="110" spans="1:75" hidden="1" x14ac:dyDescent="0.25">
      <c r="A110" t="s">
        <v>514</v>
      </c>
      <c r="B110" t="s">
        <v>515</v>
      </c>
      <c r="C110" s="1" t="str">
        <f t="shared" si="12"/>
        <v>21:0008</v>
      </c>
      <c r="D110" s="1" t="str">
        <f t="shared" si="13"/>
        <v>21:0248</v>
      </c>
      <c r="E110" t="s">
        <v>516</v>
      </c>
      <c r="F110" t="s">
        <v>517</v>
      </c>
      <c r="H110">
        <v>57.461690900000001</v>
      </c>
      <c r="I110">
        <v>-115.8452149</v>
      </c>
      <c r="J110" s="1" t="str">
        <f t="shared" si="14"/>
        <v>Heavy Mineral Concentrate (Stream)</v>
      </c>
      <c r="K110" s="1" t="str">
        <f t="shared" si="15"/>
        <v>HMC separation (NGR variant)</v>
      </c>
      <c r="L110">
        <v>13100</v>
      </c>
      <c r="N110">
        <v>12600</v>
      </c>
      <c r="O110">
        <v>0</v>
      </c>
      <c r="P110">
        <v>12600</v>
      </c>
      <c r="T110">
        <v>6.9</v>
      </c>
      <c r="U110">
        <v>103</v>
      </c>
      <c r="V110">
        <v>52</v>
      </c>
      <c r="W110">
        <v>2.9</v>
      </c>
      <c r="X110">
        <v>34.9</v>
      </c>
      <c r="Y110">
        <v>9.1</v>
      </c>
      <c r="Z110">
        <v>4.0999999999999996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0</v>
      </c>
      <c r="AJ110">
        <v>0</v>
      </c>
      <c r="AK110">
        <v>1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6</v>
      </c>
      <c r="BG110">
        <v>0</v>
      </c>
      <c r="BH110">
        <v>0</v>
      </c>
      <c r="BJ110">
        <v>79</v>
      </c>
      <c r="BK110">
        <v>6</v>
      </c>
      <c r="BM110">
        <v>5</v>
      </c>
      <c r="BO110">
        <v>0</v>
      </c>
      <c r="BP110">
        <v>2</v>
      </c>
      <c r="BQ110">
        <v>2</v>
      </c>
      <c r="BS110">
        <v>0</v>
      </c>
      <c r="BT110">
        <v>0</v>
      </c>
      <c r="BV110">
        <v>0</v>
      </c>
      <c r="BW110">
        <v>0</v>
      </c>
    </row>
    <row r="111" spans="1:75" hidden="1" x14ac:dyDescent="0.25">
      <c r="A111" t="s">
        <v>518</v>
      </c>
      <c r="B111" t="s">
        <v>519</v>
      </c>
      <c r="C111" s="1" t="str">
        <f t="shared" si="12"/>
        <v>21:0008</v>
      </c>
      <c r="D111" s="1" t="str">
        <f t="shared" si="13"/>
        <v>21:0248</v>
      </c>
      <c r="E111" t="s">
        <v>520</v>
      </c>
      <c r="F111" t="s">
        <v>521</v>
      </c>
      <c r="H111">
        <v>57.498805099999998</v>
      </c>
      <c r="I111">
        <v>-115.99940340000001</v>
      </c>
      <c r="J111" s="1" t="str">
        <f t="shared" si="14"/>
        <v>Heavy Mineral Concentrate (Stream)</v>
      </c>
      <c r="K111" s="1" t="str">
        <f t="shared" si="15"/>
        <v>HMC separation (NGR variant)</v>
      </c>
      <c r="L111">
        <v>20300</v>
      </c>
      <c r="N111">
        <v>19800</v>
      </c>
      <c r="O111">
        <v>0</v>
      </c>
      <c r="P111">
        <v>19800</v>
      </c>
      <c r="T111">
        <v>14.6</v>
      </c>
      <c r="U111">
        <v>205.9</v>
      </c>
      <c r="V111">
        <v>96.1</v>
      </c>
      <c r="W111">
        <v>7.4</v>
      </c>
      <c r="X111">
        <v>70.3</v>
      </c>
      <c r="Y111">
        <v>23.1</v>
      </c>
      <c r="Z111">
        <v>9</v>
      </c>
      <c r="AA111">
        <v>1</v>
      </c>
      <c r="AB111">
        <v>1</v>
      </c>
      <c r="AC111">
        <v>0</v>
      </c>
      <c r="AD111">
        <v>0</v>
      </c>
      <c r="AE111">
        <v>4</v>
      </c>
      <c r="AF111">
        <v>0</v>
      </c>
      <c r="AG111">
        <v>0</v>
      </c>
      <c r="AH111">
        <v>1</v>
      </c>
      <c r="AI111">
        <v>1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1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3</v>
      </c>
      <c r="BG111">
        <v>0</v>
      </c>
      <c r="BH111">
        <v>0</v>
      </c>
      <c r="BI111">
        <v>2</v>
      </c>
      <c r="BJ111">
        <v>78</v>
      </c>
      <c r="BK111">
        <v>5</v>
      </c>
      <c r="BL111">
        <v>4</v>
      </c>
      <c r="BM111">
        <v>3</v>
      </c>
      <c r="BO111">
        <v>3</v>
      </c>
      <c r="BP111">
        <v>1</v>
      </c>
      <c r="BQ111">
        <v>0</v>
      </c>
      <c r="BR111">
        <v>1</v>
      </c>
      <c r="BS111">
        <v>0</v>
      </c>
      <c r="BT111">
        <v>0</v>
      </c>
      <c r="BV111">
        <v>0</v>
      </c>
      <c r="BW111">
        <v>0</v>
      </c>
    </row>
    <row r="112" spans="1:75" hidden="1" x14ac:dyDescent="0.25">
      <c r="A112" t="s">
        <v>522</v>
      </c>
      <c r="B112" t="s">
        <v>523</v>
      </c>
      <c r="C112" s="1" t="str">
        <f t="shared" si="12"/>
        <v>21:0008</v>
      </c>
      <c r="D112" s="1" t="str">
        <f t="shared" si="13"/>
        <v>21:0248</v>
      </c>
      <c r="E112" t="s">
        <v>524</v>
      </c>
      <c r="F112" t="s">
        <v>525</v>
      </c>
      <c r="H112">
        <v>57.113533699999998</v>
      </c>
      <c r="I112">
        <v>-115.9813906</v>
      </c>
      <c r="J112" s="1" t="str">
        <f t="shared" si="14"/>
        <v>Heavy Mineral Concentrate (Stream)</v>
      </c>
      <c r="K112" s="1" t="str">
        <f t="shared" si="15"/>
        <v>HMC separation (NGR variant)</v>
      </c>
      <c r="L112">
        <v>11500</v>
      </c>
      <c r="N112">
        <v>11000</v>
      </c>
      <c r="O112">
        <v>0</v>
      </c>
      <c r="P112">
        <v>11000</v>
      </c>
      <c r="T112">
        <v>3.4</v>
      </c>
      <c r="U112">
        <v>47.3</v>
      </c>
      <c r="V112">
        <v>26.4</v>
      </c>
      <c r="W112">
        <v>2.1</v>
      </c>
      <c r="X112">
        <v>15</v>
      </c>
      <c r="Y112">
        <v>2.7</v>
      </c>
      <c r="Z112">
        <v>1.1000000000000001</v>
      </c>
      <c r="AA112">
        <v>0</v>
      </c>
      <c r="AB112">
        <v>0</v>
      </c>
      <c r="AC112">
        <v>0</v>
      </c>
      <c r="AD112">
        <v>0</v>
      </c>
      <c r="AE112">
        <v>1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5</v>
      </c>
      <c r="BG112">
        <v>0</v>
      </c>
      <c r="BH112">
        <v>0</v>
      </c>
      <c r="BI112">
        <v>4</v>
      </c>
      <c r="BJ112">
        <v>73</v>
      </c>
      <c r="BK112">
        <v>1</v>
      </c>
      <c r="BL112">
        <v>10</v>
      </c>
      <c r="BO112">
        <v>3</v>
      </c>
      <c r="BP112">
        <v>2</v>
      </c>
      <c r="BQ112">
        <v>1</v>
      </c>
      <c r="BR112">
        <v>1</v>
      </c>
      <c r="BS112">
        <v>0</v>
      </c>
      <c r="BV112">
        <v>0</v>
      </c>
      <c r="BW112">
        <v>0</v>
      </c>
    </row>
    <row r="113" spans="1:75" hidden="1" x14ac:dyDescent="0.25">
      <c r="A113" t="s">
        <v>526</v>
      </c>
      <c r="B113" t="s">
        <v>527</v>
      </c>
      <c r="C113" s="1" t="str">
        <f t="shared" si="12"/>
        <v>21:0008</v>
      </c>
      <c r="D113" s="1" t="str">
        <f t="shared" si="13"/>
        <v>21:0248</v>
      </c>
      <c r="E113" t="s">
        <v>528</v>
      </c>
      <c r="F113" t="s">
        <v>529</v>
      </c>
      <c r="H113">
        <v>57.077176299999998</v>
      </c>
      <c r="I113">
        <v>-115.99459450000001</v>
      </c>
      <c r="J113" s="1" t="str">
        <f t="shared" si="14"/>
        <v>Heavy Mineral Concentrate (Stream)</v>
      </c>
      <c r="K113" s="1" t="str">
        <f t="shared" si="15"/>
        <v>HMC separation (NGR variant)</v>
      </c>
      <c r="L113">
        <v>20400</v>
      </c>
      <c r="N113">
        <v>11900</v>
      </c>
      <c r="O113">
        <v>0</v>
      </c>
      <c r="P113">
        <v>11900</v>
      </c>
      <c r="T113">
        <v>4.5</v>
      </c>
      <c r="U113">
        <v>64</v>
      </c>
      <c r="V113">
        <v>33.299999999999997</v>
      </c>
      <c r="W113">
        <v>2.6</v>
      </c>
      <c r="X113">
        <v>24.4</v>
      </c>
      <c r="Y113">
        <v>2.8</v>
      </c>
      <c r="Z113">
        <v>0.9</v>
      </c>
      <c r="AA113">
        <v>3</v>
      </c>
      <c r="AB113">
        <v>3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5</v>
      </c>
      <c r="BG113">
        <v>0</v>
      </c>
      <c r="BH113">
        <v>0</v>
      </c>
      <c r="BI113">
        <v>1</v>
      </c>
      <c r="BJ113">
        <v>77</v>
      </c>
      <c r="BK113">
        <v>5</v>
      </c>
      <c r="BL113">
        <v>5</v>
      </c>
      <c r="BM113">
        <v>4</v>
      </c>
      <c r="BN113">
        <v>1</v>
      </c>
      <c r="BO113">
        <v>0</v>
      </c>
      <c r="BP113">
        <v>1</v>
      </c>
      <c r="BQ113">
        <v>1</v>
      </c>
      <c r="BS113">
        <v>0</v>
      </c>
      <c r="BT113">
        <v>0</v>
      </c>
      <c r="BV113">
        <v>0</v>
      </c>
    </row>
    <row r="114" spans="1:75" hidden="1" x14ac:dyDescent="0.25">
      <c r="A114" t="s">
        <v>530</v>
      </c>
      <c r="B114" t="s">
        <v>531</v>
      </c>
      <c r="C114" s="1" t="str">
        <f t="shared" si="12"/>
        <v>21:0008</v>
      </c>
      <c r="D114" s="1" t="str">
        <f t="shared" si="13"/>
        <v>21:0248</v>
      </c>
      <c r="E114" t="s">
        <v>532</v>
      </c>
      <c r="F114" t="s">
        <v>533</v>
      </c>
      <c r="H114">
        <v>57.110827800000003</v>
      </c>
      <c r="I114">
        <v>-115.5628498</v>
      </c>
      <c r="J114" s="1" t="str">
        <f t="shared" si="14"/>
        <v>Heavy Mineral Concentrate (Stream)</v>
      </c>
      <c r="K114" s="1" t="str">
        <f t="shared" si="15"/>
        <v>HMC separation (NGR variant)</v>
      </c>
      <c r="L114">
        <v>10600</v>
      </c>
      <c r="N114">
        <v>10100</v>
      </c>
      <c r="O114">
        <v>0</v>
      </c>
      <c r="P114">
        <v>10100</v>
      </c>
      <c r="T114">
        <v>3.1</v>
      </c>
      <c r="U114">
        <v>45.3</v>
      </c>
      <c r="V114">
        <v>11.7</v>
      </c>
      <c r="W114">
        <v>3.2</v>
      </c>
      <c r="X114">
        <v>11</v>
      </c>
      <c r="Y114">
        <v>12.5</v>
      </c>
      <c r="Z114">
        <v>6.9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2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  <c r="AS114">
        <v>0</v>
      </c>
      <c r="AT114">
        <v>2</v>
      </c>
      <c r="AU114">
        <v>0</v>
      </c>
      <c r="AV114">
        <v>1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4</v>
      </c>
      <c r="BG114">
        <v>0</v>
      </c>
      <c r="BH114">
        <v>0</v>
      </c>
      <c r="BI114">
        <v>3</v>
      </c>
      <c r="BJ114">
        <v>68</v>
      </c>
      <c r="BK114">
        <v>5</v>
      </c>
      <c r="BL114">
        <v>8</v>
      </c>
      <c r="BM114">
        <v>4</v>
      </c>
      <c r="BN114">
        <v>1</v>
      </c>
      <c r="BO114">
        <v>0</v>
      </c>
      <c r="BP114">
        <v>2</v>
      </c>
      <c r="BQ114">
        <v>2</v>
      </c>
      <c r="BR114">
        <v>0</v>
      </c>
      <c r="BS114">
        <v>0</v>
      </c>
      <c r="BT114">
        <v>1</v>
      </c>
      <c r="BV114">
        <v>0</v>
      </c>
      <c r="BW114">
        <v>2</v>
      </c>
    </row>
    <row r="115" spans="1:75" hidden="1" x14ac:dyDescent="0.25">
      <c r="A115" t="s">
        <v>534</v>
      </c>
      <c r="B115" t="s">
        <v>535</v>
      </c>
      <c r="C115" s="1" t="str">
        <f t="shared" si="12"/>
        <v>21:0008</v>
      </c>
      <c r="D115" s="1" t="str">
        <f t="shared" si="13"/>
        <v>21:0248</v>
      </c>
      <c r="E115" t="s">
        <v>536</v>
      </c>
      <c r="F115" t="s">
        <v>537</v>
      </c>
      <c r="H115">
        <v>57.173809499999997</v>
      </c>
      <c r="I115">
        <v>-115.5749965</v>
      </c>
      <c r="J115" s="1" t="str">
        <f t="shared" si="14"/>
        <v>Heavy Mineral Concentrate (Stream)</v>
      </c>
      <c r="K115" s="1" t="str">
        <f t="shared" si="15"/>
        <v>HMC separation (NGR variant)</v>
      </c>
      <c r="L115">
        <v>17600</v>
      </c>
      <c r="N115">
        <v>17100</v>
      </c>
      <c r="O115">
        <v>0</v>
      </c>
      <c r="P115">
        <v>17100</v>
      </c>
      <c r="T115">
        <v>31</v>
      </c>
      <c r="U115">
        <v>280.2</v>
      </c>
      <c r="V115">
        <v>179.6</v>
      </c>
      <c r="W115">
        <v>6.1</v>
      </c>
      <c r="X115">
        <v>70</v>
      </c>
      <c r="Y115">
        <v>15.8</v>
      </c>
      <c r="Z115">
        <v>8.6999999999999993</v>
      </c>
      <c r="AA115">
        <v>5</v>
      </c>
      <c r="AB115">
        <v>5</v>
      </c>
      <c r="AC115">
        <v>0</v>
      </c>
      <c r="AD115">
        <v>0</v>
      </c>
      <c r="AE115">
        <v>3</v>
      </c>
      <c r="AF115">
        <v>0</v>
      </c>
      <c r="AG115">
        <v>1</v>
      </c>
      <c r="AH115">
        <v>0</v>
      </c>
      <c r="AI115">
        <v>0</v>
      </c>
      <c r="AJ115">
        <v>0</v>
      </c>
      <c r="AK115">
        <v>0</v>
      </c>
      <c r="AL115">
        <v>2</v>
      </c>
      <c r="AM115">
        <v>0</v>
      </c>
      <c r="AN115">
        <v>0</v>
      </c>
      <c r="AO115">
        <v>0</v>
      </c>
      <c r="AP115">
        <v>0</v>
      </c>
      <c r="AQ115">
        <v>1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6</v>
      </c>
      <c r="BG115">
        <v>0</v>
      </c>
      <c r="BH115">
        <v>0</v>
      </c>
      <c r="BI115">
        <v>1</v>
      </c>
      <c r="BJ115">
        <v>74</v>
      </c>
      <c r="BL115">
        <v>4</v>
      </c>
      <c r="BM115">
        <v>12</v>
      </c>
      <c r="BO115">
        <v>0</v>
      </c>
      <c r="BP115">
        <v>1</v>
      </c>
      <c r="BR115">
        <v>1</v>
      </c>
      <c r="BS115">
        <v>0</v>
      </c>
      <c r="BT115">
        <v>0</v>
      </c>
      <c r="BV115">
        <v>0</v>
      </c>
      <c r="BW115">
        <v>1</v>
      </c>
    </row>
    <row r="116" spans="1:75" hidden="1" x14ac:dyDescent="0.25">
      <c r="A116" t="s">
        <v>538</v>
      </c>
      <c r="B116" t="s">
        <v>539</v>
      </c>
      <c r="C116" s="1" t="str">
        <f t="shared" si="12"/>
        <v>21:0008</v>
      </c>
      <c r="D116" s="1" t="str">
        <f t="shared" si="13"/>
        <v>21:0248</v>
      </c>
      <c r="E116" t="s">
        <v>540</v>
      </c>
      <c r="F116" t="s">
        <v>541</v>
      </c>
      <c r="H116">
        <v>57.1800845</v>
      </c>
      <c r="I116">
        <v>-115.55418969999999</v>
      </c>
      <c r="J116" s="1" t="str">
        <f t="shared" si="14"/>
        <v>Heavy Mineral Concentrate (Stream)</v>
      </c>
      <c r="K116" s="1" t="str">
        <f t="shared" si="15"/>
        <v>HMC separation (NGR variant)</v>
      </c>
      <c r="L116">
        <v>12300</v>
      </c>
      <c r="N116">
        <v>11800</v>
      </c>
      <c r="O116">
        <v>0</v>
      </c>
      <c r="P116">
        <v>11800</v>
      </c>
      <c r="T116">
        <v>20.5</v>
      </c>
      <c r="U116">
        <v>177.2</v>
      </c>
      <c r="V116">
        <v>73.5</v>
      </c>
      <c r="W116">
        <v>4.4000000000000004</v>
      </c>
      <c r="X116">
        <v>82.3</v>
      </c>
      <c r="Y116">
        <v>13.8</v>
      </c>
      <c r="Z116">
        <v>3.2</v>
      </c>
      <c r="AA116">
        <v>1</v>
      </c>
      <c r="AB116">
        <v>1</v>
      </c>
      <c r="AC116">
        <v>0</v>
      </c>
      <c r="AD116">
        <v>0</v>
      </c>
      <c r="AE116">
        <v>2</v>
      </c>
      <c r="AF116">
        <v>0</v>
      </c>
      <c r="AG116">
        <v>0</v>
      </c>
      <c r="AH116">
        <v>1</v>
      </c>
      <c r="AI116">
        <v>1</v>
      </c>
      <c r="AJ116">
        <v>0</v>
      </c>
      <c r="AK116">
        <v>0</v>
      </c>
      <c r="AL116">
        <v>3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4</v>
      </c>
      <c r="BG116">
        <v>0</v>
      </c>
      <c r="BH116">
        <v>0</v>
      </c>
      <c r="BI116">
        <v>3</v>
      </c>
      <c r="BJ116">
        <v>74</v>
      </c>
      <c r="BK116">
        <v>5</v>
      </c>
      <c r="BL116">
        <v>0</v>
      </c>
      <c r="BM116">
        <v>12</v>
      </c>
      <c r="BN116">
        <v>0</v>
      </c>
      <c r="BO116">
        <v>0</v>
      </c>
      <c r="BP116">
        <v>0</v>
      </c>
      <c r="BQ116">
        <v>2</v>
      </c>
      <c r="BS116">
        <v>0</v>
      </c>
      <c r="BT116">
        <v>0</v>
      </c>
      <c r="BV116">
        <v>0</v>
      </c>
    </row>
    <row r="117" spans="1:75" hidden="1" x14ac:dyDescent="0.25">
      <c r="A117" t="s">
        <v>542</v>
      </c>
      <c r="B117" t="s">
        <v>543</v>
      </c>
      <c r="C117" s="1" t="str">
        <f t="shared" si="12"/>
        <v>21:0008</v>
      </c>
      <c r="D117" s="1" t="str">
        <f t="shared" si="13"/>
        <v>21:0248</v>
      </c>
      <c r="E117" t="s">
        <v>544</v>
      </c>
      <c r="F117" t="s">
        <v>545</v>
      </c>
      <c r="H117">
        <v>57.232113099999999</v>
      </c>
      <c r="I117">
        <v>-115.5717037</v>
      </c>
      <c r="J117" s="1" t="str">
        <f t="shared" si="14"/>
        <v>Heavy Mineral Concentrate (Stream)</v>
      </c>
      <c r="K117" s="1" t="str">
        <f t="shared" si="15"/>
        <v>HMC separation (NGR variant)</v>
      </c>
      <c r="L117">
        <v>12000</v>
      </c>
      <c r="N117">
        <v>11500</v>
      </c>
      <c r="O117">
        <v>300</v>
      </c>
      <c r="P117">
        <v>11200</v>
      </c>
      <c r="T117">
        <v>8.6</v>
      </c>
      <c r="U117">
        <v>108</v>
      </c>
      <c r="V117">
        <v>28.9</v>
      </c>
      <c r="W117">
        <v>3.1</v>
      </c>
      <c r="X117">
        <v>25.9</v>
      </c>
      <c r="Y117">
        <v>30.1</v>
      </c>
      <c r="Z117">
        <v>20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4</v>
      </c>
      <c r="AG117">
        <v>0</v>
      </c>
      <c r="AH117">
        <v>0</v>
      </c>
      <c r="AI117">
        <v>0</v>
      </c>
      <c r="AJ117">
        <v>0</v>
      </c>
      <c r="AK117">
        <v>1</v>
      </c>
      <c r="AL117">
        <v>3</v>
      </c>
      <c r="AM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12</v>
      </c>
      <c r="BG117">
        <v>0</v>
      </c>
      <c r="BH117">
        <v>0</v>
      </c>
      <c r="BI117">
        <v>1</v>
      </c>
      <c r="BJ117">
        <v>63</v>
      </c>
      <c r="BK117">
        <v>9</v>
      </c>
      <c r="BL117">
        <v>5</v>
      </c>
      <c r="BM117">
        <v>6</v>
      </c>
      <c r="BN117">
        <v>2</v>
      </c>
      <c r="BO117">
        <v>1</v>
      </c>
      <c r="BP117">
        <v>1</v>
      </c>
      <c r="BR117">
        <v>0</v>
      </c>
      <c r="BS117">
        <v>0</v>
      </c>
      <c r="BT117">
        <v>0</v>
      </c>
      <c r="BV117">
        <v>0</v>
      </c>
      <c r="BW117">
        <v>0</v>
      </c>
    </row>
    <row r="118" spans="1:75" hidden="1" x14ac:dyDescent="0.25">
      <c r="A118" t="s">
        <v>546</v>
      </c>
      <c r="B118" t="s">
        <v>547</v>
      </c>
      <c r="C118" s="1" t="str">
        <f t="shared" si="12"/>
        <v>21:0008</v>
      </c>
      <c r="D118" s="1" t="str">
        <f t="shared" si="13"/>
        <v>21:0248</v>
      </c>
      <c r="E118" t="s">
        <v>548</v>
      </c>
      <c r="F118" t="s">
        <v>549</v>
      </c>
      <c r="H118">
        <v>57.267230400000003</v>
      </c>
      <c r="I118">
        <v>-115.5114549</v>
      </c>
      <c r="J118" s="1" t="str">
        <f t="shared" si="14"/>
        <v>Heavy Mineral Concentrate (Stream)</v>
      </c>
      <c r="K118" s="1" t="str">
        <f t="shared" si="15"/>
        <v>HMC separation (NGR variant)</v>
      </c>
      <c r="L118">
        <v>12800</v>
      </c>
      <c r="N118">
        <v>12300</v>
      </c>
      <c r="O118">
        <v>0</v>
      </c>
      <c r="P118">
        <v>12300</v>
      </c>
      <c r="T118">
        <v>11.3</v>
      </c>
      <c r="U118">
        <v>82.4</v>
      </c>
      <c r="V118">
        <v>48</v>
      </c>
      <c r="W118">
        <v>1</v>
      </c>
      <c r="X118">
        <v>28.3</v>
      </c>
      <c r="Y118">
        <v>4.2</v>
      </c>
      <c r="Z118">
        <v>0.9</v>
      </c>
      <c r="AA118">
        <v>2</v>
      </c>
      <c r="AB118">
        <v>2</v>
      </c>
      <c r="AC118">
        <v>0</v>
      </c>
      <c r="AD118">
        <v>0</v>
      </c>
      <c r="AE118">
        <v>0</v>
      </c>
      <c r="AF118">
        <v>1</v>
      </c>
      <c r="AG118">
        <v>0</v>
      </c>
      <c r="AH118">
        <v>1</v>
      </c>
      <c r="AI118">
        <v>0</v>
      </c>
      <c r="AJ118">
        <v>0</v>
      </c>
      <c r="AK118">
        <v>0</v>
      </c>
      <c r="AL118">
        <v>1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12</v>
      </c>
      <c r="BG118">
        <v>0</v>
      </c>
      <c r="BH118">
        <v>0</v>
      </c>
      <c r="BI118">
        <v>6</v>
      </c>
      <c r="BJ118">
        <v>58</v>
      </c>
      <c r="BK118">
        <v>4</v>
      </c>
      <c r="BL118">
        <v>8</v>
      </c>
      <c r="BM118">
        <v>6</v>
      </c>
      <c r="BN118">
        <v>1</v>
      </c>
      <c r="BO118">
        <v>0</v>
      </c>
      <c r="BQ118">
        <v>4</v>
      </c>
      <c r="BR118">
        <v>0</v>
      </c>
      <c r="BS118">
        <v>1</v>
      </c>
      <c r="BV118">
        <v>0</v>
      </c>
      <c r="BW118">
        <v>0</v>
      </c>
    </row>
    <row r="119" spans="1:75" hidden="1" x14ac:dyDescent="0.25">
      <c r="A119" t="s">
        <v>550</v>
      </c>
      <c r="B119" t="s">
        <v>551</v>
      </c>
      <c r="C119" s="1" t="str">
        <f t="shared" si="12"/>
        <v>21:0008</v>
      </c>
      <c r="D119" s="1" t="str">
        <f t="shared" si="13"/>
        <v>21:0248</v>
      </c>
      <c r="E119" t="s">
        <v>552</v>
      </c>
      <c r="F119" t="s">
        <v>553</v>
      </c>
      <c r="H119">
        <v>57.279936999999997</v>
      </c>
      <c r="I119">
        <v>-115.7322222</v>
      </c>
      <c r="J119" s="1" t="str">
        <f t="shared" si="14"/>
        <v>Heavy Mineral Concentrate (Stream)</v>
      </c>
      <c r="K119" s="1" t="str">
        <f t="shared" si="15"/>
        <v>HMC separation (NGR variant)</v>
      </c>
      <c r="L119">
        <v>12800</v>
      </c>
      <c r="N119">
        <v>12300</v>
      </c>
      <c r="O119">
        <v>0</v>
      </c>
      <c r="P119">
        <v>12300</v>
      </c>
      <c r="T119">
        <v>5.4</v>
      </c>
      <c r="U119">
        <v>82</v>
      </c>
      <c r="V119">
        <v>48</v>
      </c>
      <c r="W119">
        <v>2.7</v>
      </c>
      <c r="X119">
        <v>27.2</v>
      </c>
      <c r="Y119">
        <v>3.3</v>
      </c>
      <c r="Z119">
        <v>0.8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1</v>
      </c>
      <c r="AG119">
        <v>0</v>
      </c>
      <c r="AH119">
        <v>1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G119">
        <v>0</v>
      </c>
      <c r="BH119">
        <v>0</v>
      </c>
      <c r="BJ119">
        <v>78</v>
      </c>
      <c r="BK119">
        <v>3</v>
      </c>
      <c r="BL119">
        <v>3</v>
      </c>
      <c r="BM119">
        <v>5</v>
      </c>
      <c r="BN119">
        <v>2</v>
      </c>
      <c r="BO119">
        <v>0</v>
      </c>
      <c r="BP119">
        <v>5</v>
      </c>
      <c r="BQ119">
        <v>1</v>
      </c>
      <c r="BR119">
        <v>0</v>
      </c>
      <c r="BS119">
        <v>0</v>
      </c>
      <c r="BT119">
        <v>1</v>
      </c>
      <c r="BV119">
        <v>0</v>
      </c>
      <c r="BW119">
        <v>2</v>
      </c>
    </row>
    <row r="120" spans="1:75" hidden="1" x14ac:dyDescent="0.25">
      <c r="A120" t="s">
        <v>554</v>
      </c>
      <c r="B120" t="s">
        <v>555</v>
      </c>
      <c r="C120" s="1" t="str">
        <f t="shared" si="12"/>
        <v>21:0008</v>
      </c>
      <c r="D120" s="1" t="str">
        <f t="shared" si="13"/>
        <v>21:0248</v>
      </c>
      <c r="E120" t="s">
        <v>556</v>
      </c>
      <c r="F120" t="s">
        <v>557</v>
      </c>
      <c r="H120">
        <v>57.272338400000002</v>
      </c>
      <c r="I120">
        <v>-115.8963947</v>
      </c>
      <c r="J120" s="1" t="str">
        <f t="shared" si="14"/>
        <v>Heavy Mineral Concentrate (Stream)</v>
      </c>
      <c r="K120" s="1" t="str">
        <f t="shared" si="15"/>
        <v>HMC separation (NGR variant)</v>
      </c>
      <c r="L120">
        <v>13300</v>
      </c>
      <c r="N120">
        <v>12800</v>
      </c>
      <c r="O120">
        <v>0</v>
      </c>
      <c r="P120">
        <v>12800</v>
      </c>
      <c r="T120">
        <v>8.6999999999999993</v>
      </c>
      <c r="U120">
        <v>93.8</v>
      </c>
      <c r="V120">
        <v>52.6</v>
      </c>
      <c r="W120">
        <v>2.2000000000000002</v>
      </c>
      <c r="X120">
        <v>28.9</v>
      </c>
      <c r="Y120">
        <v>7.5</v>
      </c>
      <c r="Z120">
        <v>2.6</v>
      </c>
      <c r="AA120">
        <v>1</v>
      </c>
      <c r="AB120">
        <v>1</v>
      </c>
      <c r="AC120">
        <v>0</v>
      </c>
      <c r="AD120">
        <v>0</v>
      </c>
      <c r="AE120">
        <v>1</v>
      </c>
      <c r="AF120">
        <v>1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1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11</v>
      </c>
      <c r="BG120">
        <v>0</v>
      </c>
      <c r="BH120">
        <v>0</v>
      </c>
      <c r="BJ120">
        <v>66</v>
      </c>
      <c r="BK120">
        <v>6</v>
      </c>
      <c r="BL120">
        <v>5</v>
      </c>
      <c r="BM120">
        <v>6</v>
      </c>
      <c r="BN120">
        <v>1</v>
      </c>
      <c r="BO120">
        <v>0</v>
      </c>
      <c r="BP120">
        <v>1</v>
      </c>
      <c r="BQ120">
        <v>1</v>
      </c>
      <c r="BR120">
        <v>1</v>
      </c>
      <c r="BS120">
        <v>0</v>
      </c>
      <c r="BT120">
        <v>0</v>
      </c>
      <c r="BV120">
        <v>0</v>
      </c>
      <c r="BW120">
        <v>2</v>
      </c>
    </row>
    <row r="121" spans="1:75" hidden="1" x14ac:dyDescent="0.25">
      <c r="A121" t="s">
        <v>558</v>
      </c>
      <c r="B121" t="s">
        <v>559</v>
      </c>
      <c r="C121" s="1" t="str">
        <f t="shared" si="12"/>
        <v>21:0008</v>
      </c>
      <c r="D121" s="1" t="str">
        <f t="shared" si="13"/>
        <v>21:0248</v>
      </c>
      <c r="E121" t="s">
        <v>560</v>
      </c>
      <c r="F121" t="s">
        <v>561</v>
      </c>
      <c r="H121">
        <v>57.003301999999998</v>
      </c>
      <c r="I121">
        <v>-115.7681575</v>
      </c>
      <c r="J121" s="1" t="str">
        <f t="shared" si="14"/>
        <v>Heavy Mineral Concentrate (Stream)</v>
      </c>
      <c r="K121" s="1" t="str">
        <f t="shared" si="15"/>
        <v>HMC separation (NGR variant)</v>
      </c>
      <c r="L121">
        <v>19700</v>
      </c>
      <c r="N121">
        <v>19200</v>
      </c>
      <c r="O121">
        <v>0</v>
      </c>
      <c r="P121">
        <v>19200</v>
      </c>
      <c r="T121">
        <v>10.1</v>
      </c>
      <c r="U121">
        <v>157.5</v>
      </c>
      <c r="V121">
        <v>58</v>
      </c>
      <c r="W121">
        <v>6.7</v>
      </c>
      <c r="X121">
        <v>38.700000000000003</v>
      </c>
      <c r="Y121">
        <v>34</v>
      </c>
      <c r="Z121">
        <v>20.100000000000001</v>
      </c>
      <c r="AA121">
        <v>0</v>
      </c>
      <c r="AB121">
        <v>0</v>
      </c>
      <c r="AC121">
        <v>0</v>
      </c>
      <c r="AD121">
        <v>0</v>
      </c>
      <c r="AE121">
        <v>2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5</v>
      </c>
      <c r="BG121">
        <v>1</v>
      </c>
      <c r="BH121">
        <v>0</v>
      </c>
      <c r="BJ121">
        <v>79</v>
      </c>
      <c r="BK121">
        <v>4</v>
      </c>
      <c r="BL121">
        <v>2</v>
      </c>
      <c r="BM121">
        <v>3</v>
      </c>
      <c r="BN121">
        <v>0</v>
      </c>
      <c r="BO121">
        <v>0</v>
      </c>
      <c r="BP121">
        <v>5</v>
      </c>
      <c r="BR121">
        <v>0</v>
      </c>
      <c r="BS121">
        <v>0</v>
      </c>
      <c r="BV121">
        <v>0</v>
      </c>
      <c r="BW121">
        <v>1</v>
      </c>
    </row>
    <row r="122" spans="1:75" hidden="1" x14ac:dyDescent="0.25">
      <c r="A122" t="s">
        <v>562</v>
      </c>
      <c r="B122" t="s">
        <v>563</v>
      </c>
      <c r="C122" s="1" t="str">
        <f t="shared" si="12"/>
        <v>21:0008</v>
      </c>
      <c r="D122" s="1" t="str">
        <f t="shared" si="13"/>
        <v>21:0248</v>
      </c>
      <c r="E122" t="s">
        <v>564</v>
      </c>
      <c r="F122" t="s">
        <v>565</v>
      </c>
      <c r="H122">
        <v>57.073426499999997</v>
      </c>
      <c r="I122">
        <v>-115.1022007</v>
      </c>
      <c r="J122" s="1" t="str">
        <f t="shared" si="14"/>
        <v>Heavy Mineral Concentrate (Stream)</v>
      </c>
      <c r="K122" s="1" t="str">
        <f t="shared" si="15"/>
        <v>HMC separation (NGR variant)</v>
      </c>
      <c r="L122">
        <v>13900</v>
      </c>
      <c r="N122">
        <v>13400</v>
      </c>
      <c r="O122">
        <v>0</v>
      </c>
      <c r="P122">
        <v>13400</v>
      </c>
      <c r="T122">
        <v>9.8000000000000007</v>
      </c>
      <c r="U122">
        <v>117</v>
      </c>
      <c r="V122">
        <v>62.8</v>
      </c>
      <c r="W122">
        <v>2.2999999999999998</v>
      </c>
      <c r="X122">
        <v>34.5</v>
      </c>
      <c r="Y122">
        <v>10.8</v>
      </c>
      <c r="Z122">
        <v>6.6</v>
      </c>
      <c r="AA122">
        <v>3</v>
      </c>
      <c r="AB122">
        <v>3</v>
      </c>
      <c r="AC122">
        <v>0</v>
      </c>
      <c r="AD122">
        <v>0</v>
      </c>
      <c r="AE122">
        <v>0</v>
      </c>
      <c r="AF122">
        <v>1</v>
      </c>
      <c r="AG122">
        <v>1</v>
      </c>
      <c r="AH122">
        <v>2</v>
      </c>
      <c r="AI122">
        <v>0</v>
      </c>
      <c r="AJ122">
        <v>0</v>
      </c>
      <c r="AK122">
        <v>0</v>
      </c>
      <c r="AL122">
        <v>1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5</v>
      </c>
      <c r="BG122">
        <v>0</v>
      </c>
      <c r="BH122">
        <v>0</v>
      </c>
      <c r="BJ122">
        <v>66</v>
      </c>
      <c r="BK122">
        <v>5</v>
      </c>
      <c r="BL122">
        <v>6</v>
      </c>
      <c r="BM122">
        <v>5</v>
      </c>
      <c r="BN122">
        <v>2</v>
      </c>
      <c r="BO122">
        <v>4</v>
      </c>
      <c r="BP122">
        <v>4</v>
      </c>
      <c r="BQ122">
        <v>2</v>
      </c>
      <c r="BS122">
        <v>0</v>
      </c>
      <c r="BT122">
        <v>0</v>
      </c>
      <c r="BV122">
        <v>0</v>
      </c>
      <c r="BW122">
        <v>1</v>
      </c>
    </row>
    <row r="123" spans="1:75" hidden="1" x14ac:dyDescent="0.25">
      <c r="A123" t="s">
        <v>566</v>
      </c>
      <c r="B123" t="s">
        <v>567</v>
      </c>
      <c r="C123" s="1" t="str">
        <f t="shared" si="12"/>
        <v>21:0008</v>
      </c>
      <c r="D123" s="1" t="str">
        <f t="shared" si="13"/>
        <v>21:0248</v>
      </c>
      <c r="E123" t="s">
        <v>568</v>
      </c>
      <c r="F123" t="s">
        <v>569</v>
      </c>
      <c r="H123">
        <v>57.081347200000003</v>
      </c>
      <c r="I123">
        <v>-115.3248261</v>
      </c>
      <c r="J123" s="1" t="str">
        <f t="shared" si="14"/>
        <v>Heavy Mineral Concentrate (Stream)</v>
      </c>
      <c r="K123" s="1" t="str">
        <f t="shared" si="15"/>
        <v>HMC separation (NGR variant)</v>
      </c>
      <c r="L123">
        <v>16500</v>
      </c>
      <c r="N123">
        <v>16000</v>
      </c>
      <c r="O123">
        <v>0</v>
      </c>
      <c r="P123">
        <v>16000</v>
      </c>
      <c r="T123">
        <v>4.0999999999999996</v>
      </c>
      <c r="U123">
        <v>67.3</v>
      </c>
      <c r="V123">
        <v>36.5</v>
      </c>
      <c r="W123">
        <v>1.4</v>
      </c>
      <c r="X123">
        <v>21</v>
      </c>
      <c r="Y123">
        <v>6.1</v>
      </c>
      <c r="Z123">
        <v>2.2999999999999998</v>
      </c>
      <c r="AA123">
        <v>3</v>
      </c>
      <c r="AB123">
        <v>3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1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1</v>
      </c>
      <c r="AR123">
        <v>0</v>
      </c>
      <c r="AS123">
        <v>0</v>
      </c>
      <c r="AT123">
        <v>2</v>
      </c>
      <c r="AU123">
        <v>0</v>
      </c>
      <c r="AV123">
        <v>1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5</v>
      </c>
      <c r="BG123">
        <v>0</v>
      </c>
      <c r="BH123">
        <v>0</v>
      </c>
      <c r="BI123">
        <v>4</v>
      </c>
      <c r="BJ123">
        <v>69</v>
      </c>
      <c r="BK123">
        <v>5</v>
      </c>
      <c r="BL123">
        <v>6</v>
      </c>
      <c r="BM123">
        <v>2</v>
      </c>
      <c r="BN123">
        <v>0</v>
      </c>
      <c r="BO123">
        <v>3</v>
      </c>
      <c r="BP123">
        <v>5</v>
      </c>
      <c r="BR123">
        <v>1</v>
      </c>
      <c r="BS123">
        <v>0</v>
      </c>
      <c r="BT123">
        <v>0</v>
      </c>
      <c r="BV123">
        <v>0</v>
      </c>
      <c r="BW123">
        <v>0</v>
      </c>
    </row>
    <row r="124" spans="1:75" hidden="1" x14ac:dyDescent="0.25">
      <c r="A124" t="s">
        <v>570</v>
      </c>
      <c r="B124" t="s">
        <v>571</v>
      </c>
      <c r="C124" s="1" t="str">
        <f t="shared" si="12"/>
        <v>21:0008</v>
      </c>
      <c r="D124" s="1" t="str">
        <f t="shared" si="13"/>
        <v>21:0248</v>
      </c>
      <c r="E124" t="s">
        <v>572</v>
      </c>
      <c r="F124" t="s">
        <v>573</v>
      </c>
      <c r="H124">
        <v>57.074601700000002</v>
      </c>
      <c r="I124">
        <v>-115.39075939999999</v>
      </c>
      <c r="J124" s="1" t="str">
        <f t="shared" si="14"/>
        <v>Heavy Mineral Concentrate (Stream)</v>
      </c>
      <c r="K124" s="1" t="str">
        <f t="shared" si="15"/>
        <v>HMC separation (NGR variant)</v>
      </c>
      <c r="L124">
        <v>13300</v>
      </c>
      <c r="N124">
        <v>12800</v>
      </c>
      <c r="O124">
        <v>0</v>
      </c>
      <c r="P124">
        <v>12800</v>
      </c>
      <c r="T124">
        <v>10.199999999999999</v>
      </c>
      <c r="U124">
        <v>147.4</v>
      </c>
      <c r="V124">
        <v>56.9</v>
      </c>
      <c r="W124">
        <v>5.6</v>
      </c>
      <c r="X124">
        <v>31.3</v>
      </c>
      <c r="Y124">
        <v>35.799999999999997</v>
      </c>
      <c r="Z124">
        <v>17.8</v>
      </c>
      <c r="AA124">
        <v>2</v>
      </c>
      <c r="AB124">
        <v>0</v>
      </c>
      <c r="AC124">
        <v>2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1</v>
      </c>
      <c r="AM124">
        <v>0</v>
      </c>
      <c r="AN124">
        <v>0</v>
      </c>
      <c r="AO124">
        <v>0</v>
      </c>
      <c r="AP124">
        <v>0</v>
      </c>
      <c r="AQ124">
        <v>1</v>
      </c>
      <c r="AR124">
        <v>0</v>
      </c>
      <c r="AS124">
        <v>0</v>
      </c>
      <c r="AT124">
        <v>3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8</v>
      </c>
      <c r="BG124">
        <v>0</v>
      </c>
      <c r="BH124">
        <v>0</v>
      </c>
      <c r="BI124">
        <v>2</v>
      </c>
      <c r="BJ124">
        <v>68</v>
      </c>
      <c r="BK124">
        <v>6</v>
      </c>
      <c r="BL124">
        <v>4</v>
      </c>
      <c r="BM124">
        <v>5</v>
      </c>
      <c r="BO124">
        <v>4</v>
      </c>
      <c r="BQ124">
        <v>3</v>
      </c>
      <c r="BS124">
        <v>0</v>
      </c>
      <c r="BT124">
        <v>0</v>
      </c>
      <c r="BV124">
        <v>0</v>
      </c>
    </row>
    <row r="125" spans="1:75" hidden="1" x14ac:dyDescent="0.25">
      <c r="A125" t="s">
        <v>574</v>
      </c>
      <c r="B125" t="s">
        <v>575</v>
      </c>
      <c r="C125" s="1" t="str">
        <f t="shared" si="12"/>
        <v>21:0008</v>
      </c>
      <c r="D125" s="1" t="str">
        <f t="shared" si="13"/>
        <v>21:0248</v>
      </c>
      <c r="E125" t="s">
        <v>576</v>
      </c>
      <c r="F125" t="s">
        <v>577</v>
      </c>
      <c r="H125">
        <v>57.313991100000003</v>
      </c>
      <c r="I125">
        <v>-115.372309</v>
      </c>
      <c r="J125" s="1" t="str">
        <f t="shared" si="14"/>
        <v>Heavy Mineral Concentrate (Stream)</v>
      </c>
      <c r="K125" s="1" t="str">
        <f t="shared" si="15"/>
        <v>HMC separation (NGR variant)</v>
      </c>
      <c r="L125">
        <v>11600</v>
      </c>
      <c r="N125">
        <v>11100</v>
      </c>
      <c r="O125">
        <v>0</v>
      </c>
      <c r="P125">
        <v>11100</v>
      </c>
      <c r="T125">
        <v>9.5</v>
      </c>
      <c r="U125">
        <v>158.69999999999999</v>
      </c>
      <c r="V125">
        <v>46.6</v>
      </c>
      <c r="W125">
        <v>10.6</v>
      </c>
      <c r="X125">
        <v>43.9</v>
      </c>
      <c r="Y125">
        <v>32.200000000000003</v>
      </c>
      <c r="Z125">
        <v>25.4</v>
      </c>
      <c r="AA125">
        <v>1</v>
      </c>
      <c r="AB125">
        <v>0</v>
      </c>
      <c r="AC125">
        <v>1</v>
      </c>
      <c r="AD125">
        <v>0</v>
      </c>
      <c r="AE125">
        <v>2</v>
      </c>
      <c r="AF125">
        <v>0</v>
      </c>
      <c r="AG125">
        <v>0</v>
      </c>
      <c r="AH125">
        <v>1</v>
      </c>
      <c r="AI125">
        <v>0</v>
      </c>
      <c r="AJ125">
        <v>0</v>
      </c>
      <c r="AK125">
        <v>2</v>
      </c>
      <c r="AL125">
        <v>2</v>
      </c>
      <c r="AM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1</v>
      </c>
      <c r="AU125">
        <v>1</v>
      </c>
      <c r="AV125">
        <v>1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8</v>
      </c>
      <c r="BG125">
        <v>0</v>
      </c>
      <c r="BH125">
        <v>0</v>
      </c>
      <c r="BI125">
        <v>2</v>
      </c>
      <c r="BJ125">
        <v>62</v>
      </c>
      <c r="BK125">
        <v>6</v>
      </c>
      <c r="BL125">
        <v>7</v>
      </c>
      <c r="BM125">
        <v>4</v>
      </c>
      <c r="BO125">
        <v>6</v>
      </c>
      <c r="BP125">
        <v>2</v>
      </c>
      <c r="BS125">
        <v>0</v>
      </c>
      <c r="BT125">
        <v>1</v>
      </c>
      <c r="BV125">
        <v>1</v>
      </c>
      <c r="BW125">
        <v>1</v>
      </c>
    </row>
    <row r="126" spans="1:75" hidden="1" x14ac:dyDescent="0.25">
      <c r="A126" t="s">
        <v>578</v>
      </c>
      <c r="B126" t="s">
        <v>579</v>
      </c>
      <c r="C126" s="1" t="str">
        <f t="shared" si="12"/>
        <v>21:0008</v>
      </c>
      <c r="D126" s="1" t="str">
        <f t="shared" si="13"/>
        <v>21:0248</v>
      </c>
      <c r="E126" t="s">
        <v>580</v>
      </c>
      <c r="F126" t="s">
        <v>581</v>
      </c>
      <c r="H126">
        <v>57.290451099999999</v>
      </c>
      <c r="I126">
        <v>-115.3568703</v>
      </c>
      <c r="J126" s="1" t="str">
        <f t="shared" si="14"/>
        <v>Heavy Mineral Concentrate (Stream)</v>
      </c>
      <c r="K126" s="1" t="str">
        <f t="shared" si="15"/>
        <v>HMC separation (NGR variant)</v>
      </c>
      <c r="L126">
        <v>13600</v>
      </c>
      <c r="N126">
        <v>13100</v>
      </c>
      <c r="O126">
        <v>0</v>
      </c>
      <c r="P126">
        <v>13100</v>
      </c>
      <c r="T126">
        <v>14.6</v>
      </c>
      <c r="U126">
        <v>172.9</v>
      </c>
      <c r="V126">
        <v>46.3</v>
      </c>
      <c r="W126">
        <v>4.0999999999999996</v>
      </c>
      <c r="X126">
        <v>69.8</v>
      </c>
      <c r="Y126">
        <v>34</v>
      </c>
      <c r="Z126">
        <v>18.7</v>
      </c>
      <c r="AA126">
        <v>1</v>
      </c>
      <c r="AB126">
        <v>1</v>
      </c>
      <c r="AC126">
        <v>0</v>
      </c>
      <c r="AD126">
        <v>0</v>
      </c>
      <c r="AE126">
        <v>0</v>
      </c>
      <c r="AF126">
        <v>0</v>
      </c>
      <c r="AG126">
        <v>1</v>
      </c>
      <c r="AH126">
        <v>2</v>
      </c>
      <c r="AI126">
        <v>0</v>
      </c>
      <c r="AJ126">
        <v>0</v>
      </c>
      <c r="AK126">
        <v>0</v>
      </c>
      <c r="AL126">
        <v>3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3</v>
      </c>
      <c r="AU126">
        <v>1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1</v>
      </c>
      <c r="BF126">
        <v>10</v>
      </c>
      <c r="BG126">
        <v>1</v>
      </c>
      <c r="BH126">
        <v>0</v>
      </c>
      <c r="BJ126">
        <v>64</v>
      </c>
      <c r="BK126">
        <v>9</v>
      </c>
      <c r="BL126">
        <v>1</v>
      </c>
      <c r="BM126">
        <v>8</v>
      </c>
      <c r="BN126">
        <v>4</v>
      </c>
      <c r="BO126">
        <v>3</v>
      </c>
      <c r="BQ126">
        <v>0</v>
      </c>
      <c r="BR126">
        <v>0</v>
      </c>
      <c r="BS126">
        <v>0</v>
      </c>
      <c r="BT126">
        <v>0</v>
      </c>
      <c r="BV126">
        <v>0</v>
      </c>
      <c r="BW126">
        <v>0</v>
      </c>
    </row>
    <row r="127" spans="1:75" hidden="1" x14ac:dyDescent="0.25">
      <c r="A127" t="s">
        <v>582</v>
      </c>
      <c r="B127" t="s">
        <v>583</v>
      </c>
      <c r="C127" s="1" t="str">
        <f t="shared" ref="C127:C155" si="16">HYPERLINK("http://geochem.nrcan.gc.ca/cdogs/content/bdl/bdl210008_e.htm", "21:0008")</f>
        <v>21:0008</v>
      </c>
      <c r="D127" s="1" t="str">
        <f t="shared" ref="D127:D155" si="17">HYPERLINK("http://geochem.nrcan.gc.ca/cdogs/content/svy/svy210248_e.htm", "21:0248")</f>
        <v>21:0248</v>
      </c>
      <c r="E127" t="s">
        <v>584</v>
      </c>
      <c r="F127" t="s">
        <v>585</v>
      </c>
      <c r="H127">
        <v>57.270849699999999</v>
      </c>
      <c r="I127">
        <v>-115.4201554</v>
      </c>
      <c r="J127" s="1" t="str">
        <f t="shared" si="14"/>
        <v>Heavy Mineral Concentrate (Stream)</v>
      </c>
      <c r="K127" s="1" t="str">
        <f t="shared" si="15"/>
        <v>HMC separation (NGR variant)</v>
      </c>
      <c r="L127">
        <v>16800</v>
      </c>
      <c r="N127">
        <v>16300</v>
      </c>
      <c r="O127">
        <v>0</v>
      </c>
      <c r="P127">
        <v>16300</v>
      </c>
      <c r="T127">
        <v>14.9</v>
      </c>
      <c r="U127">
        <v>182.5</v>
      </c>
      <c r="V127">
        <v>78.2</v>
      </c>
      <c r="W127">
        <v>5</v>
      </c>
      <c r="X127">
        <v>57.8</v>
      </c>
      <c r="Y127">
        <v>26.9</v>
      </c>
      <c r="Z127">
        <v>14.6</v>
      </c>
      <c r="AA127">
        <v>2</v>
      </c>
      <c r="AB127">
        <v>2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1</v>
      </c>
      <c r="AV127">
        <v>2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7</v>
      </c>
      <c r="BG127">
        <v>0</v>
      </c>
      <c r="BH127">
        <v>0</v>
      </c>
      <c r="BI127">
        <v>2</v>
      </c>
      <c r="BJ127">
        <v>68</v>
      </c>
      <c r="BK127">
        <v>3</v>
      </c>
      <c r="BL127">
        <v>4</v>
      </c>
      <c r="BM127">
        <v>10</v>
      </c>
      <c r="BO127">
        <v>2</v>
      </c>
      <c r="BP127">
        <v>2</v>
      </c>
      <c r="BR127">
        <v>0</v>
      </c>
      <c r="BS127">
        <v>0</v>
      </c>
      <c r="BT127">
        <v>0</v>
      </c>
      <c r="BV127">
        <v>1</v>
      </c>
      <c r="BW127">
        <v>1</v>
      </c>
    </row>
    <row r="128" spans="1:75" hidden="1" x14ac:dyDescent="0.25">
      <c r="A128" t="s">
        <v>586</v>
      </c>
      <c r="B128" t="s">
        <v>587</v>
      </c>
      <c r="C128" s="1" t="str">
        <f t="shared" si="16"/>
        <v>21:0008</v>
      </c>
      <c r="D128" s="1" t="str">
        <f t="shared" si="17"/>
        <v>21:0248</v>
      </c>
      <c r="E128" t="s">
        <v>588</v>
      </c>
      <c r="F128" t="s">
        <v>589</v>
      </c>
      <c r="H128">
        <v>57.318890500000002</v>
      </c>
      <c r="I128">
        <v>-115.6294329</v>
      </c>
      <c r="J128" s="1" t="str">
        <f t="shared" si="14"/>
        <v>Heavy Mineral Concentrate (Stream)</v>
      </c>
      <c r="K128" s="1" t="str">
        <f t="shared" si="15"/>
        <v>HMC separation (NGR variant)</v>
      </c>
      <c r="L128">
        <v>17400</v>
      </c>
      <c r="N128">
        <v>16900</v>
      </c>
      <c r="O128">
        <v>0</v>
      </c>
      <c r="P128">
        <v>16900</v>
      </c>
      <c r="T128">
        <v>16.3</v>
      </c>
      <c r="U128">
        <v>221.8</v>
      </c>
      <c r="V128">
        <v>115.1</v>
      </c>
      <c r="W128">
        <v>7.6</v>
      </c>
      <c r="X128">
        <v>43.2</v>
      </c>
      <c r="Y128">
        <v>27.2</v>
      </c>
      <c r="Z128">
        <v>28.7</v>
      </c>
      <c r="AA128">
        <v>2</v>
      </c>
      <c r="AB128">
        <v>0</v>
      </c>
      <c r="AC128">
        <v>2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1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1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5</v>
      </c>
      <c r="BG128">
        <v>0</v>
      </c>
      <c r="BH128">
        <v>0</v>
      </c>
      <c r="BI128">
        <v>2</v>
      </c>
      <c r="BJ128">
        <v>61</v>
      </c>
      <c r="BK128">
        <v>6</v>
      </c>
      <c r="BL128">
        <v>4</v>
      </c>
      <c r="BM128">
        <v>12</v>
      </c>
      <c r="BN128">
        <v>3</v>
      </c>
      <c r="BO128">
        <v>0</v>
      </c>
      <c r="BP128">
        <v>2</v>
      </c>
      <c r="BQ128">
        <v>1</v>
      </c>
      <c r="BR128">
        <v>0</v>
      </c>
      <c r="BS128">
        <v>0</v>
      </c>
      <c r="BT128">
        <v>1</v>
      </c>
      <c r="BV128">
        <v>0</v>
      </c>
      <c r="BW128">
        <v>3</v>
      </c>
    </row>
    <row r="129" spans="1:75" hidden="1" x14ac:dyDescent="0.25">
      <c r="A129" t="s">
        <v>590</v>
      </c>
      <c r="B129" t="s">
        <v>591</v>
      </c>
      <c r="C129" s="1" t="str">
        <f t="shared" si="16"/>
        <v>21:0008</v>
      </c>
      <c r="D129" s="1" t="str">
        <f t="shared" si="17"/>
        <v>21:0248</v>
      </c>
      <c r="E129" t="s">
        <v>592</v>
      </c>
      <c r="F129" t="s">
        <v>593</v>
      </c>
      <c r="H129">
        <v>57.302254300000001</v>
      </c>
      <c r="I129">
        <v>-115.7076847</v>
      </c>
      <c r="J129" s="1" t="str">
        <f t="shared" si="14"/>
        <v>Heavy Mineral Concentrate (Stream)</v>
      </c>
      <c r="K129" s="1" t="str">
        <f t="shared" si="15"/>
        <v>HMC separation (NGR variant)</v>
      </c>
      <c r="L129">
        <v>20500</v>
      </c>
      <c r="N129">
        <v>20000</v>
      </c>
      <c r="O129">
        <v>0</v>
      </c>
      <c r="P129">
        <v>20000</v>
      </c>
      <c r="T129">
        <v>10.4</v>
      </c>
      <c r="U129">
        <v>125</v>
      </c>
      <c r="V129">
        <v>50.5</v>
      </c>
      <c r="W129">
        <v>4.7</v>
      </c>
      <c r="X129">
        <v>33.4</v>
      </c>
      <c r="Y129">
        <v>24.9</v>
      </c>
      <c r="Z129">
        <v>11.5</v>
      </c>
      <c r="AA129">
        <v>1</v>
      </c>
      <c r="AB129">
        <v>1</v>
      </c>
      <c r="AC129">
        <v>0</v>
      </c>
      <c r="AD129">
        <v>0</v>
      </c>
      <c r="AE129">
        <v>0</v>
      </c>
      <c r="AF129">
        <v>0</v>
      </c>
      <c r="AG129">
        <v>1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1</v>
      </c>
      <c r="AP129">
        <v>0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5</v>
      </c>
      <c r="BG129">
        <v>0</v>
      </c>
      <c r="BH129">
        <v>0</v>
      </c>
      <c r="BI129">
        <v>3</v>
      </c>
      <c r="BJ129">
        <v>67</v>
      </c>
      <c r="BK129">
        <v>2</v>
      </c>
      <c r="BL129">
        <v>3</v>
      </c>
      <c r="BM129">
        <v>13</v>
      </c>
      <c r="BN129">
        <v>0</v>
      </c>
      <c r="BO129">
        <v>0</v>
      </c>
      <c r="BP129">
        <v>5</v>
      </c>
      <c r="BQ129">
        <v>1</v>
      </c>
      <c r="BS129">
        <v>0</v>
      </c>
      <c r="BT129">
        <v>0</v>
      </c>
      <c r="BV129">
        <v>0</v>
      </c>
      <c r="BW129">
        <v>1</v>
      </c>
    </row>
    <row r="130" spans="1:75" hidden="1" x14ac:dyDescent="0.25">
      <c r="A130" t="s">
        <v>594</v>
      </c>
      <c r="B130" t="s">
        <v>595</v>
      </c>
      <c r="C130" s="1" t="str">
        <f t="shared" si="16"/>
        <v>21:0008</v>
      </c>
      <c r="D130" s="1" t="str">
        <f t="shared" si="17"/>
        <v>21:0248</v>
      </c>
      <c r="E130" t="s">
        <v>596</v>
      </c>
      <c r="F130" t="s">
        <v>597</v>
      </c>
      <c r="H130">
        <v>57.150335599999998</v>
      </c>
      <c r="I130">
        <v>-115.0709322</v>
      </c>
      <c r="J130" s="1" t="str">
        <f t="shared" ref="J130:J155" si="18">HYPERLINK("http://geochem.nrcan.gc.ca/cdogs/content/kwd/kwd020039_e.htm", "Heavy Mineral Concentrate (Stream)")</f>
        <v>Heavy Mineral Concentrate (Stream)</v>
      </c>
      <c r="K130" s="1" t="str">
        <f t="shared" ref="K130:K155" si="19">HYPERLINK("http://geochem.nrcan.gc.ca/cdogs/content/kwd/kwd080034_e.htm", "HMC separation (NGR variant)")</f>
        <v>HMC separation (NGR variant)</v>
      </c>
      <c r="L130">
        <v>14800</v>
      </c>
      <c r="N130">
        <v>14300</v>
      </c>
      <c r="O130">
        <v>0</v>
      </c>
      <c r="P130">
        <v>14300</v>
      </c>
      <c r="T130">
        <v>19.5</v>
      </c>
      <c r="U130">
        <v>227.6</v>
      </c>
      <c r="V130">
        <v>53.8</v>
      </c>
      <c r="W130">
        <v>4.7</v>
      </c>
      <c r="X130">
        <v>65.400000000000006</v>
      </c>
      <c r="Y130">
        <v>74.3</v>
      </c>
      <c r="Z130">
        <v>29.4</v>
      </c>
      <c r="AA130">
        <v>8</v>
      </c>
      <c r="AB130">
        <v>4</v>
      </c>
      <c r="AC130">
        <v>0</v>
      </c>
      <c r="AD130">
        <v>4</v>
      </c>
      <c r="AE130">
        <v>3</v>
      </c>
      <c r="AF130">
        <v>3</v>
      </c>
      <c r="AG130">
        <v>5</v>
      </c>
      <c r="AH130">
        <v>0</v>
      </c>
      <c r="AI130">
        <v>0</v>
      </c>
      <c r="AJ130">
        <v>0</v>
      </c>
      <c r="AK130">
        <v>20</v>
      </c>
      <c r="AL130">
        <v>0</v>
      </c>
      <c r="AM130">
        <v>0</v>
      </c>
      <c r="AN130">
        <v>0</v>
      </c>
      <c r="AO130">
        <v>2</v>
      </c>
      <c r="AP130">
        <v>1</v>
      </c>
      <c r="AQ130">
        <v>0</v>
      </c>
      <c r="AR130">
        <v>0</v>
      </c>
      <c r="AS130">
        <v>0</v>
      </c>
      <c r="AT130">
        <v>10</v>
      </c>
      <c r="AU130">
        <v>0</v>
      </c>
      <c r="AV130">
        <v>1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15</v>
      </c>
      <c r="BG130">
        <v>1</v>
      </c>
      <c r="BH130">
        <v>0</v>
      </c>
      <c r="BI130">
        <v>1</v>
      </c>
      <c r="BJ130">
        <v>56</v>
      </c>
      <c r="BK130">
        <v>7</v>
      </c>
      <c r="BL130">
        <v>5</v>
      </c>
      <c r="BM130">
        <v>5</v>
      </c>
      <c r="BN130">
        <v>1</v>
      </c>
      <c r="BO130">
        <v>4</v>
      </c>
      <c r="BP130">
        <v>2</v>
      </c>
      <c r="BQ130">
        <v>0</v>
      </c>
      <c r="BS130">
        <v>0</v>
      </c>
      <c r="BT130">
        <v>0</v>
      </c>
      <c r="BV130">
        <v>0</v>
      </c>
      <c r="BW130">
        <v>3</v>
      </c>
    </row>
    <row r="131" spans="1:75" hidden="1" x14ac:dyDescent="0.25">
      <c r="A131" t="s">
        <v>598</v>
      </c>
      <c r="B131" t="s">
        <v>599</v>
      </c>
      <c r="C131" s="1" t="str">
        <f t="shared" si="16"/>
        <v>21:0008</v>
      </c>
      <c r="D131" s="1" t="str">
        <f t="shared" si="17"/>
        <v>21:0248</v>
      </c>
      <c r="E131" t="s">
        <v>600</v>
      </c>
      <c r="F131" t="s">
        <v>601</v>
      </c>
      <c r="H131">
        <v>57.285363500000003</v>
      </c>
      <c r="I131">
        <v>-115.2294538</v>
      </c>
      <c r="J131" s="1" t="str">
        <f t="shared" si="18"/>
        <v>Heavy Mineral Concentrate (Stream)</v>
      </c>
      <c r="K131" s="1" t="str">
        <f t="shared" si="19"/>
        <v>HMC separation (NGR variant)</v>
      </c>
      <c r="L131">
        <v>16600</v>
      </c>
      <c r="N131">
        <v>16100</v>
      </c>
      <c r="O131">
        <v>0</v>
      </c>
      <c r="P131">
        <v>16100</v>
      </c>
      <c r="T131">
        <v>4.4000000000000004</v>
      </c>
      <c r="U131">
        <v>49.8</v>
      </c>
      <c r="V131">
        <v>15.9</v>
      </c>
      <c r="W131">
        <v>1.4</v>
      </c>
      <c r="X131">
        <v>27.2</v>
      </c>
      <c r="Y131">
        <v>4.4000000000000004</v>
      </c>
      <c r="Z131">
        <v>0.9</v>
      </c>
      <c r="AA131">
        <v>0</v>
      </c>
      <c r="AB131">
        <v>0</v>
      </c>
      <c r="AC131">
        <v>0</v>
      </c>
      <c r="AD131">
        <v>0</v>
      </c>
      <c r="AE131">
        <v>1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2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2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1</v>
      </c>
      <c r="BG131">
        <v>0</v>
      </c>
      <c r="BH131">
        <v>0</v>
      </c>
      <c r="BI131">
        <v>1</v>
      </c>
      <c r="BJ131">
        <v>69</v>
      </c>
      <c r="BK131">
        <v>5</v>
      </c>
      <c r="BL131">
        <v>7</v>
      </c>
      <c r="BM131">
        <v>4</v>
      </c>
      <c r="BN131">
        <v>6</v>
      </c>
      <c r="BO131">
        <v>0</v>
      </c>
      <c r="BP131">
        <v>7</v>
      </c>
      <c r="BS131">
        <v>0</v>
      </c>
      <c r="BT131">
        <v>0</v>
      </c>
      <c r="BV131">
        <v>0</v>
      </c>
      <c r="BW131">
        <v>1</v>
      </c>
    </row>
    <row r="132" spans="1:75" hidden="1" x14ac:dyDescent="0.25">
      <c r="A132" t="s">
        <v>602</v>
      </c>
      <c r="B132" t="s">
        <v>603</v>
      </c>
      <c r="C132" s="1" t="str">
        <f t="shared" si="16"/>
        <v>21:0008</v>
      </c>
      <c r="D132" s="1" t="str">
        <f t="shared" si="17"/>
        <v>21:0248</v>
      </c>
      <c r="E132" t="s">
        <v>604</v>
      </c>
      <c r="F132" t="s">
        <v>605</v>
      </c>
      <c r="H132">
        <v>57.433370699999998</v>
      </c>
      <c r="I132">
        <v>-115.6293021</v>
      </c>
      <c r="J132" s="1" t="str">
        <f t="shared" si="18"/>
        <v>Heavy Mineral Concentrate (Stream)</v>
      </c>
      <c r="K132" s="1" t="str">
        <f t="shared" si="19"/>
        <v>HMC separation (NGR variant)</v>
      </c>
      <c r="L132">
        <v>15500</v>
      </c>
      <c r="N132">
        <v>15000</v>
      </c>
      <c r="O132">
        <v>0</v>
      </c>
      <c r="P132">
        <v>15000</v>
      </c>
      <c r="T132">
        <v>25.1</v>
      </c>
      <c r="U132">
        <v>235.1</v>
      </c>
      <c r="V132">
        <v>66.099999999999994</v>
      </c>
      <c r="W132">
        <v>6.8</v>
      </c>
      <c r="X132">
        <v>66.400000000000006</v>
      </c>
      <c r="Y132">
        <v>67.8</v>
      </c>
      <c r="Z132">
        <v>28</v>
      </c>
      <c r="AA132">
        <v>3</v>
      </c>
      <c r="AB132">
        <v>2</v>
      </c>
      <c r="AC132">
        <v>0</v>
      </c>
      <c r="AD132">
        <v>1</v>
      </c>
      <c r="AE132">
        <v>0</v>
      </c>
      <c r="AF132">
        <v>8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3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9</v>
      </c>
      <c r="BG132">
        <v>1</v>
      </c>
      <c r="BH132">
        <v>0</v>
      </c>
      <c r="BI132">
        <v>2</v>
      </c>
      <c r="BJ132">
        <v>58</v>
      </c>
      <c r="BK132">
        <v>4</v>
      </c>
      <c r="BL132">
        <v>11</v>
      </c>
      <c r="BM132">
        <v>3</v>
      </c>
      <c r="BN132">
        <v>4</v>
      </c>
      <c r="BO132">
        <v>4</v>
      </c>
      <c r="BP132">
        <v>2</v>
      </c>
      <c r="BR132">
        <v>0</v>
      </c>
      <c r="BS132">
        <v>1</v>
      </c>
      <c r="BT132">
        <v>0</v>
      </c>
      <c r="BV132">
        <v>0</v>
      </c>
      <c r="BW132">
        <v>1</v>
      </c>
    </row>
    <row r="133" spans="1:75" hidden="1" x14ac:dyDescent="0.25">
      <c r="A133" t="s">
        <v>606</v>
      </c>
      <c r="B133" t="s">
        <v>607</v>
      </c>
      <c r="C133" s="1" t="str">
        <f t="shared" si="16"/>
        <v>21:0008</v>
      </c>
      <c r="D133" s="1" t="str">
        <f t="shared" si="17"/>
        <v>21:0248</v>
      </c>
      <c r="E133" t="s">
        <v>608</v>
      </c>
      <c r="F133" t="s">
        <v>609</v>
      </c>
      <c r="H133">
        <v>57.422243899999998</v>
      </c>
      <c r="I133">
        <v>-115.61982639999999</v>
      </c>
      <c r="J133" s="1" t="str">
        <f t="shared" si="18"/>
        <v>Heavy Mineral Concentrate (Stream)</v>
      </c>
      <c r="K133" s="1" t="str">
        <f t="shared" si="19"/>
        <v>HMC separation (NGR variant)</v>
      </c>
      <c r="L133">
        <v>15400</v>
      </c>
      <c r="N133">
        <v>14900</v>
      </c>
      <c r="O133">
        <v>0</v>
      </c>
      <c r="P133">
        <v>14900</v>
      </c>
      <c r="T133">
        <v>18.899999999999999</v>
      </c>
      <c r="U133">
        <v>144.19999999999999</v>
      </c>
      <c r="V133">
        <v>72</v>
      </c>
      <c r="W133">
        <v>4.3</v>
      </c>
      <c r="X133">
        <v>47.9</v>
      </c>
      <c r="Y133">
        <v>14.8</v>
      </c>
      <c r="Z133">
        <v>5.2</v>
      </c>
      <c r="AA133">
        <v>8</v>
      </c>
      <c r="AB133">
        <v>4</v>
      </c>
      <c r="AC133">
        <v>0</v>
      </c>
      <c r="AD133">
        <v>4</v>
      </c>
      <c r="AE133">
        <v>0</v>
      </c>
      <c r="AF133">
        <v>1</v>
      </c>
      <c r="AG133">
        <v>0</v>
      </c>
      <c r="AH133">
        <v>1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5</v>
      </c>
      <c r="BG133">
        <v>0</v>
      </c>
      <c r="BH133">
        <v>0</v>
      </c>
      <c r="BI133">
        <v>5</v>
      </c>
      <c r="BJ133">
        <v>65</v>
      </c>
      <c r="BK133">
        <v>4</v>
      </c>
      <c r="BL133">
        <v>7</v>
      </c>
      <c r="BM133">
        <v>3</v>
      </c>
      <c r="BN133">
        <v>2</v>
      </c>
      <c r="BO133">
        <v>2</v>
      </c>
      <c r="BP133">
        <v>6</v>
      </c>
      <c r="BQ133">
        <v>1</v>
      </c>
      <c r="BR133">
        <v>0</v>
      </c>
      <c r="BS133">
        <v>0</v>
      </c>
      <c r="BT133">
        <v>0</v>
      </c>
      <c r="BV133">
        <v>0</v>
      </c>
    </row>
    <row r="134" spans="1:75" hidden="1" x14ac:dyDescent="0.25">
      <c r="A134" t="s">
        <v>610</v>
      </c>
      <c r="B134" t="s">
        <v>611</v>
      </c>
      <c r="C134" s="1" t="str">
        <f t="shared" si="16"/>
        <v>21:0008</v>
      </c>
      <c r="D134" s="1" t="str">
        <f t="shared" si="17"/>
        <v>21:0248</v>
      </c>
      <c r="E134" t="s">
        <v>612</v>
      </c>
      <c r="F134" t="s">
        <v>613</v>
      </c>
      <c r="H134">
        <v>57.410546799999999</v>
      </c>
      <c r="I134">
        <v>-115.82861320000001</v>
      </c>
      <c r="J134" s="1" t="str">
        <f t="shared" si="18"/>
        <v>Heavy Mineral Concentrate (Stream)</v>
      </c>
      <c r="K134" s="1" t="str">
        <f t="shared" si="19"/>
        <v>HMC separation (NGR variant)</v>
      </c>
      <c r="L134">
        <v>9700</v>
      </c>
      <c r="N134">
        <v>9200</v>
      </c>
      <c r="O134">
        <v>0</v>
      </c>
      <c r="P134">
        <v>9200</v>
      </c>
      <c r="T134">
        <v>9.3000000000000007</v>
      </c>
      <c r="U134">
        <v>97.4</v>
      </c>
      <c r="V134">
        <v>28</v>
      </c>
      <c r="W134">
        <v>2.6</v>
      </c>
      <c r="X134">
        <v>33</v>
      </c>
      <c r="Y134">
        <v>21.1</v>
      </c>
      <c r="Z134">
        <v>12.7</v>
      </c>
      <c r="AA134">
        <v>5</v>
      </c>
      <c r="AB134">
        <v>3</v>
      </c>
      <c r="AC134">
        <v>0</v>
      </c>
      <c r="AD134">
        <v>2</v>
      </c>
      <c r="AE134">
        <v>0</v>
      </c>
      <c r="AF134">
        <v>0</v>
      </c>
      <c r="AG134">
        <v>0</v>
      </c>
      <c r="AH134">
        <v>1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1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6</v>
      </c>
      <c r="BG134">
        <v>0</v>
      </c>
      <c r="BH134">
        <v>0</v>
      </c>
      <c r="BI134">
        <v>1</v>
      </c>
      <c r="BJ134">
        <v>79</v>
      </c>
      <c r="BK134">
        <v>5</v>
      </c>
      <c r="BL134">
        <v>4</v>
      </c>
      <c r="BM134">
        <v>2</v>
      </c>
      <c r="BO134">
        <v>0</v>
      </c>
      <c r="BP134">
        <v>3</v>
      </c>
      <c r="BR134">
        <v>0</v>
      </c>
      <c r="BS134">
        <v>0</v>
      </c>
      <c r="BT134">
        <v>0</v>
      </c>
      <c r="BV134">
        <v>0</v>
      </c>
      <c r="BW134">
        <v>0</v>
      </c>
    </row>
    <row r="135" spans="1:75" hidden="1" x14ac:dyDescent="0.25">
      <c r="A135" t="s">
        <v>614</v>
      </c>
      <c r="B135" t="s">
        <v>615</v>
      </c>
      <c r="C135" s="1" t="str">
        <f t="shared" si="16"/>
        <v>21:0008</v>
      </c>
      <c r="D135" s="1" t="str">
        <f t="shared" si="17"/>
        <v>21:0248</v>
      </c>
      <c r="E135" t="s">
        <v>616</v>
      </c>
      <c r="F135" t="s">
        <v>617</v>
      </c>
      <c r="H135">
        <v>57.4906966</v>
      </c>
      <c r="I135">
        <v>-115.96086940000001</v>
      </c>
      <c r="J135" s="1" t="str">
        <f t="shared" si="18"/>
        <v>Heavy Mineral Concentrate (Stream)</v>
      </c>
      <c r="K135" s="1" t="str">
        <f t="shared" si="19"/>
        <v>HMC separation (NGR variant)</v>
      </c>
      <c r="L135">
        <v>15000</v>
      </c>
      <c r="N135">
        <v>14500</v>
      </c>
      <c r="O135">
        <v>0</v>
      </c>
      <c r="P135">
        <v>14500</v>
      </c>
      <c r="T135">
        <v>30.2</v>
      </c>
      <c r="U135">
        <v>223.7</v>
      </c>
      <c r="V135">
        <v>113.7</v>
      </c>
      <c r="W135">
        <v>4.3</v>
      </c>
      <c r="X135">
        <v>69.599999999999994</v>
      </c>
      <c r="Y135">
        <v>28.3</v>
      </c>
      <c r="Z135">
        <v>7.8</v>
      </c>
      <c r="AA135">
        <v>9</v>
      </c>
      <c r="AB135">
        <v>5</v>
      </c>
      <c r="AC135">
        <v>0</v>
      </c>
      <c r="AD135">
        <v>4</v>
      </c>
      <c r="AE135">
        <v>1</v>
      </c>
      <c r="AF135">
        <v>2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1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1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8</v>
      </c>
      <c r="BG135">
        <v>0</v>
      </c>
      <c r="BH135">
        <v>0</v>
      </c>
      <c r="BI135">
        <v>4</v>
      </c>
      <c r="BJ135">
        <v>60</v>
      </c>
      <c r="BK135">
        <v>7</v>
      </c>
      <c r="BL135">
        <v>4</v>
      </c>
      <c r="BM135">
        <v>11</v>
      </c>
      <c r="BN135">
        <v>1</v>
      </c>
      <c r="BO135">
        <v>3</v>
      </c>
      <c r="BQ135">
        <v>0</v>
      </c>
      <c r="BR135">
        <v>1</v>
      </c>
      <c r="BS135">
        <v>0</v>
      </c>
      <c r="BT135">
        <v>0</v>
      </c>
      <c r="BV135">
        <v>1</v>
      </c>
    </row>
    <row r="136" spans="1:75" hidden="1" x14ac:dyDescent="0.25">
      <c r="A136" t="s">
        <v>618</v>
      </c>
      <c r="B136" t="s">
        <v>619</v>
      </c>
      <c r="C136" s="1" t="str">
        <f t="shared" si="16"/>
        <v>21:0008</v>
      </c>
      <c r="D136" s="1" t="str">
        <f t="shared" si="17"/>
        <v>21:0248</v>
      </c>
      <c r="E136" t="s">
        <v>620</v>
      </c>
      <c r="F136" t="s">
        <v>621</v>
      </c>
      <c r="H136">
        <v>57.023105700000002</v>
      </c>
      <c r="I136">
        <v>-115.5918716</v>
      </c>
      <c r="J136" s="1" t="str">
        <f t="shared" si="18"/>
        <v>Heavy Mineral Concentrate (Stream)</v>
      </c>
      <c r="K136" s="1" t="str">
        <f t="shared" si="19"/>
        <v>HMC separation (NGR variant)</v>
      </c>
      <c r="L136">
        <v>18300</v>
      </c>
      <c r="N136">
        <v>17800</v>
      </c>
      <c r="O136">
        <v>0</v>
      </c>
      <c r="P136">
        <v>17800</v>
      </c>
      <c r="T136">
        <v>24.3</v>
      </c>
      <c r="U136">
        <v>219.7</v>
      </c>
      <c r="V136">
        <v>90.3</v>
      </c>
      <c r="W136">
        <v>5.6</v>
      </c>
      <c r="X136">
        <v>91.9</v>
      </c>
      <c r="Y136">
        <v>27.1</v>
      </c>
      <c r="Z136">
        <v>4.8</v>
      </c>
      <c r="AA136">
        <v>2</v>
      </c>
      <c r="AB136">
        <v>2</v>
      </c>
      <c r="AC136">
        <v>0</v>
      </c>
      <c r="AD136">
        <v>0</v>
      </c>
      <c r="AE136">
        <v>2</v>
      </c>
      <c r="AF136">
        <v>0</v>
      </c>
      <c r="AG136">
        <v>0</v>
      </c>
      <c r="AH136">
        <v>1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1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1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2</v>
      </c>
      <c r="BG136">
        <v>0</v>
      </c>
      <c r="BH136">
        <v>0</v>
      </c>
      <c r="BJ136">
        <v>85</v>
      </c>
      <c r="BK136">
        <v>2</v>
      </c>
      <c r="BM136">
        <v>7</v>
      </c>
      <c r="BO136">
        <v>0</v>
      </c>
      <c r="BP136">
        <v>2</v>
      </c>
      <c r="BR136">
        <v>1</v>
      </c>
      <c r="BS136">
        <v>0</v>
      </c>
      <c r="BT136">
        <v>0</v>
      </c>
      <c r="BV136">
        <v>0</v>
      </c>
      <c r="BW136">
        <v>1</v>
      </c>
    </row>
    <row r="137" spans="1:75" hidden="1" x14ac:dyDescent="0.25">
      <c r="A137" t="s">
        <v>622</v>
      </c>
      <c r="B137" t="s">
        <v>623</v>
      </c>
      <c r="C137" s="1" t="str">
        <f t="shared" si="16"/>
        <v>21:0008</v>
      </c>
      <c r="D137" s="1" t="str">
        <f t="shared" si="17"/>
        <v>21:0248</v>
      </c>
      <c r="E137" t="s">
        <v>624</v>
      </c>
      <c r="F137" t="s">
        <v>625</v>
      </c>
      <c r="H137">
        <v>57.042717699999997</v>
      </c>
      <c r="I137">
        <v>-115.9915208</v>
      </c>
      <c r="J137" s="1" t="str">
        <f t="shared" si="18"/>
        <v>Heavy Mineral Concentrate (Stream)</v>
      </c>
      <c r="K137" s="1" t="str">
        <f t="shared" si="19"/>
        <v>HMC separation (NGR variant)</v>
      </c>
      <c r="L137">
        <v>12300</v>
      </c>
      <c r="N137">
        <v>11800</v>
      </c>
      <c r="O137">
        <v>0</v>
      </c>
      <c r="P137">
        <v>11800</v>
      </c>
      <c r="T137">
        <v>9.6999999999999993</v>
      </c>
      <c r="U137">
        <v>99</v>
      </c>
      <c r="V137">
        <v>40.200000000000003</v>
      </c>
      <c r="W137">
        <v>3.4</v>
      </c>
      <c r="X137">
        <v>42.7</v>
      </c>
      <c r="Y137">
        <v>9.8000000000000007</v>
      </c>
      <c r="Z137">
        <v>2.9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1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5</v>
      </c>
      <c r="BG137">
        <v>0</v>
      </c>
      <c r="BH137">
        <v>0</v>
      </c>
      <c r="BI137">
        <v>1</v>
      </c>
      <c r="BJ137">
        <v>77</v>
      </c>
      <c r="BK137">
        <v>5</v>
      </c>
      <c r="BL137">
        <v>4</v>
      </c>
      <c r="BM137">
        <v>5</v>
      </c>
      <c r="BN137">
        <v>2</v>
      </c>
      <c r="BO137">
        <v>0</v>
      </c>
      <c r="BR137">
        <v>0</v>
      </c>
      <c r="BS137">
        <v>0</v>
      </c>
      <c r="BT137">
        <v>0</v>
      </c>
      <c r="BV137">
        <v>0</v>
      </c>
      <c r="BW137">
        <v>1</v>
      </c>
    </row>
    <row r="138" spans="1:75" hidden="1" x14ac:dyDescent="0.25">
      <c r="A138" t="s">
        <v>626</v>
      </c>
      <c r="B138" t="s">
        <v>627</v>
      </c>
      <c r="C138" s="1" t="str">
        <f t="shared" si="16"/>
        <v>21:0008</v>
      </c>
      <c r="D138" s="1" t="str">
        <f t="shared" si="17"/>
        <v>21:0248</v>
      </c>
      <c r="E138" t="s">
        <v>628</v>
      </c>
      <c r="F138" t="s">
        <v>629</v>
      </c>
      <c r="H138">
        <v>57.1363439</v>
      </c>
      <c r="I138">
        <v>-115.9193808</v>
      </c>
      <c r="J138" s="1" t="str">
        <f t="shared" si="18"/>
        <v>Heavy Mineral Concentrate (Stream)</v>
      </c>
      <c r="K138" s="1" t="str">
        <f t="shared" si="19"/>
        <v>HMC separation (NGR variant)</v>
      </c>
      <c r="L138">
        <v>11900</v>
      </c>
      <c r="N138">
        <v>11400</v>
      </c>
      <c r="O138">
        <v>0</v>
      </c>
      <c r="P138">
        <v>11400</v>
      </c>
      <c r="T138">
        <v>5</v>
      </c>
      <c r="U138">
        <v>64.7</v>
      </c>
      <c r="V138">
        <v>23.1</v>
      </c>
      <c r="W138">
        <v>2.5</v>
      </c>
      <c r="X138">
        <v>21.9</v>
      </c>
      <c r="Y138">
        <v>12.7</v>
      </c>
      <c r="Z138">
        <v>4.5</v>
      </c>
      <c r="AA138">
        <v>3</v>
      </c>
      <c r="AB138">
        <v>0</v>
      </c>
      <c r="AC138">
        <v>0</v>
      </c>
      <c r="AD138">
        <v>3</v>
      </c>
      <c r="AE138">
        <v>0</v>
      </c>
      <c r="AF138">
        <v>0</v>
      </c>
      <c r="AG138">
        <v>0</v>
      </c>
      <c r="AH138">
        <v>1</v>
      </c>
      <c r="AI138">
        <v>0</v>
      </c>
      <c r="AJ138">
        <v>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8</v>
      </c>
      <c r="BG138">
        <v>0</v>
      </c>
      <c r="BH138">
        <v>0</v>
      </c>
      <c r="BI138">
        <v>3</v>
      </c>
      <c r="BJ138">
        <v>68</v>
      </c>
      <c r="BK138">
        <v>7</v>
      </c>
      <c r="BL138">
        <v>6</v>
      </c>
      <c r="BM138">
        <v>2</v>
      </c>
      <c r="BN138">
        <v>1</v>
      </c>
      <c r="BO138">
        <v>0</v>
      </c>
      <c r="BP138">
        <v>5</v>
      </c>
      <c r="BS138">
        <v>0</v>
      </c>
      <c r="BT138">
        <v>0</v>
      </c>
      <c r="BV138">
        <v>0</v>
      </c>
      <c r="BW138">
        <v>0</v>
      </c>
    </row>
    <row r="139" spans="1:75" hidden="1" x14ac:dyDescent="0.25">
      <c r="A139" t="s">
        <v>630</v>
      </c>
      <c r="B139" t="s">
        <v>631</v>
      </c>
      <c r="C139" s="1" t="str">
        <f t="shared" si="16"/>
        <v>21:0008</v>
      </c>
      <c r="D139" s="1" t="str">
        <f t="shared" si="17"/>
        <v>21:0248</v>
      </c>
      <c r="E139" t="s">
        <v>632</v>
      </c>
      <c r="F139" t="s">
        <v>633</v>
      </c>
      <c r="H139">
        <v>57.199535500000003</v>
      </c>
      <c r="I139">
        <v>-115.9062309</v>
      </c>
      <c r="J139" s="1" t="str">
        <f t="shared" si="18"/>
        <v>Heavy Mineral Concentrate (Stream)</v>
      </c>
      <c r="K139" s="1" t="str">
        <f t="shared" si="19"/>
        <v>HMC separation (NGR variant)</v>
      </c>
      <c r="L139">
        <v>14200</v>
      </c>
      <c r="N139">
        <v>13700</v>
      </c>
      <c r="O139">
        <v>0</v>
      </c>
      <c r="P139">
        <v>13700</v>
      </c>
      <c r="T139">
        <v>9.6</v>
      </c>
      <c r="U139">
        <v>88.4</v>
      </c>
      <c r="V139">
        <v>30.2</v>
      </c>
      <c r="W139">
        <v>3.5</v>
      </c>
      <c r="X139">
        <v>27.4</v>
      </c>
      <c r="Y139">
        <v>17.5</v>
      </c>
      <c r="Z139">
        <v>9.8000000000000007</v>
      </c>
      <c r="AA139">
        <v>1</v>
      </c>
      <c r="AB139">
        <v>1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0</v>
      </c>
      <c r="AJ139">
        <v>0</v>
      </c>
      <c r="AK139">
        <v>0</v>
      </c>
      <c r="AL139">
        <v>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1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10</v>
      </c>
      <c r="BG139">
        <v>0</v>
      </c>
      <c r="BH139">
        <v>0</v>
      </c>
      <c r="BI139">
        <v>3</v>
      </c>
      <c r="BJ139">
        <v>68</v>
      </c>
      <c r="BK139">
        <v>5</v>
      </c>
      <c r="BL139">
        <v>6</v>
      </c>
      <c r="BM139">
        <v>4</v>
      </c>
      <c r="BN139">
        <v>3</v>
      </c>
      <c r="BP139">
        <v>1</v>
      </c>
      <c r="BQ139">
        <v>0</v>
      </c>
      <c r="BR139">
        <v>0</v>
      </c>
      <c r="BS139">
        <v>0</v>
      </c>
      <c r="BT139">
        <v>0</v>
      </c>
      <c r="BV139">
        <v>0</v>
      </c>
    </row>
    <row r="140" spans="1:75" hidden="1" x14ac:dyDescent="0.25">
      <c r="A140" t="s">
        <v>634</v>
      </c>
      <c r="B140" t="s">
        <v>635</v>
      </c>
      <c r="C140" s="1" t="str">
        <f t="shared" si="16"/>
        <v>21:0008</v>
      </c>
      <c r="D140" s="1" t="str">
        <f t="shared" si="17"/>
        <v>21:0248</v>
      </c>
      <c r="E140" t="s">
        <v>636</v>
      </c>
      <c r="F140" t="s">
        <v>637</v>
      </c>
      <c r="H140">
        <v>57.200310999999999</v>
      </c>
      <c r="I140">
        <v>-115.8532732</v>
      </c>
      <c r="J140" s="1" t="str">
        <f t="shared" si="18"/>
        <v>Heavy Mineral Concentrate (Stream)</v>
      </c>
      <c r="K140" s="1" t="str">
        <f t="shared" si="19"/>
        <v>HMC separation (NGR variant)</v>
      </c>
      <c r="L140">
        <v>12900</v>
      </c>
      <c r="N140">
        <v>12400</v>
      </c>
      <c r="O140">
        <v>0</v>
      </c>
      <c r="P140">
        <v>12400</v>
      </c>
      <c r="T140">
        <v>36.299999999999997</v>
      </c>
      <c r="U140">
        <v>277.10000000000002</v>
      </c>
      <c r="V140">
        <v>89.7</v>
      </c>
      <c r="W140">
        <v>5.2</v>
      </c>
      <c r="X140">
        <v>121.8</v>
      </c>
      <c r="Y140">
        <v>51.6</v>
      </c>
      <c r="Z140">
        <v>8.8000000000000007</v>
      </c>
      <c r="AA140">
        <v>3</v>
      </c>
      <c r="AB140">
        <v>2</v>
      </c>
      <c r="AC140">
        <v>0</v>
      </c>
      <c r="AD140">
        <v>1</v>
      </c>
      <c r="AE140">
        <v>0</v>
      </c>
      <c r="AF140">
        <v>1</v>
      </c>
      <c r="AG140">
        <v>1</v>
      </c>
      <c r="AH140">
        <v>0</v>
      </c>
      <c r="AI140">
        <v>1</v>
      </c>
      <c r="AJ140">
        <v>1</v>
      </c>
      <c r="AK140">
        <v>0</v>
      </c>
      <c r="AL140">
        <v>2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1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11</v>
      </c>
      <c r="BG140">
        <v>0</v>
      </c>
      <c r="BH140">
        <v>0</v>
      </c>
      <c r="BJ140">
        <v>70</v>
      </c>
      <c r="BK140">
        <v>8</v>
      </c>
      <c r="BL140">
        <v>5</v>
      </c>
      <c r="BM140">
        <v>4</v>
      </c>
      <c r="BN140">
        <v>0</v>
      </c>
      <c r="BP140">
        <v>1</v>
      </c>
      <c r="BQ140">
        <v>0</v>
      </c>
      <c r="BR140">
        <v>0</v>
      </c>
      <c r="BS140">
        <v>0</v>
      </c>
      <c r="BT140">
        <v>1</v>
      </c>
      <c r="BV140">
        <v>0</v>
      </c>
      <c r="BW140">
        <v>0</v>
      </c>
    </row>
    <row r="141" spans="1:75" hidden="1" x14ac:dyDescent="0.25">
      <c r="A141" t="s">
        <v>638</v>
      </c>
      <c r="B141" t="s">
        <v>639</v>
      </c>
      <c r="C141" s="1" t="str">
        <f t="shared" si="16"/>
        <v>21:0008</v>
      </c>
      <c r="D141" s="1" t="str">
        <f t="shared" si="17"/>
        <v>21:0248</v>
      </c>
      <c r="E141" t="s">
        <v>640</v>
      </c>
      <c r="F141" t="s">
        <v>641</v>
      </c>
      <c r="H141">
        <v>57.202844599999999</v>
      </c>
      <c r="I141">
        <v>-115.8415739</v>
      </c>
      <c r="J141" s="1" t="str">
        <f t="shared" si="18"/>
        <v>Heavy Mineral Concentrate (Stream)</v>
      </c>
      <c r="K141" s="1" t="str">
        <f t="shared" si="19"/>
        <v>HMC separation (NGR variant)</v>
      </c>
      <c r="L141">
        <v>13300</v>
      </c>
      <c r="N141">
        <v>12800</v>
      </c>
      <c r="O141">
        <v>0</v>
      </c>
      <c r="P141">
        <v>12800</v>
      </c>
      <c r="T141">
        <v>15.6</v>
      </c>
      <c r="U141">
        <v>129.19999999999999</v>
      </c>
      <c r="V141">
        <v>63</v>
      </c>
      <c r="W141">
        <v>2.9</v>
      </c>
      <c r="X141">
        <v>47.4</v>
      </c>
      <c r="Y141">
        <v>11.4</v>
      </c>
      <c r="Z141">
        <v>4.5</v>
      </c>
      <c r="AA141">
        <v>2</v>
      </c>
      <c r="AB141">
        <v>2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8</v>
      </c>
      <c r="BG141">
        <v>0</v>
      </c>
      <c r="BH141">
        <v>0</v>
      </c>
      <c r="BJ141">
        <v>72</v>
      </c>
      <c r="BK141">
        <v>4</v>
      </c>
      <c r="BL141">
        <v>6</v>
      </c>
      <c r="BM141">
        <v>2</v>
      </c>
      <c r="BN141">
        <v>2</v>
      </c>
      <c r="BP141">
        <v>5</v>
      </c>
      <c r="BR141">
        <v>0</v>
      </c>
      <c r="BS141">
        <v>0</v>
      </c>
      <c r="BT141">
        <v>0</v>
      </c>
      <c r="BV141">
        <v>0</v>
      </c>
      <c r="BW141">
        <v>1</v>
      </c>
    </row>
    <row r="142" spans="1:75" hidden="1" x14ac:dyDescent="0.25">
      <c r="A142" t="s">
        <v>642</v>
      </c>
      <c r="B142" t="s">
        <v>643</v>
      </c>
      <c r="C142" s="1" t="str">
        <f t="shared" si="16"/>
        <v>21:0008</v>
      </c>
      <c r="D142" s="1" t="str">
        <f t="shared" si="17"/>
        <v>21:0248</v>
      </c>
      <c r="E142" t="s">
        <v>644</v>
      </c>
      <c r="F142" t="s">
        <v>645</v>
      </c>
      <c r="H142">
        <v>57.1567978</v>
      </c>
      <c r="I142">
        <v>-115.74725239999999</v>
      </c>
      <c r="J142" s="1" t="str">
        <f t="shared" si="18"/>
        <v>Heavy Mineral Concentrate (Stream)</v>
      </c>
      <c r="K142" s="1" t="str">
        <f t="shared" si="19"/>
        <v>HMC separation (NGR variant)</v>
      </c>
      <c r="L142">
        <v>16700</v>
      </c>
      <c r="N142">
        <v>16200</v>
      </c>
      <c r="O142">
        <v>0</v>
      </c>
      <c r="P142">
        <v>16200</v>
      </c>
      <c r="T142">
        <v>3.8</v>
      </c>
      <c r="U142">
        <v>59.3</v>
      </c>
      <c r="V142">
        <v>26.5</v>
      </c>
      <c r="W142">
        <v>2.6</v>
      </c>
      <c r="X142">
        <v>19.5</v>
      </c>
      <c r="Y142">
        <v>7.1</v>
      </c>
      <c r="Z142">
        <v>3.6</v>
      </c>
      <c r="AA142">
        <v>4</v>
      </c>
      <c r="AB142">
        <v>0</v>
      </c>
      <c r="AC142">
        <v>0</v>
      </c>
      <c r="AD142">
        <v>4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2</v>
      </c>
      <c r="BG142">
        <v>0</v>
      </c>
      <c r="BH142">
        <v>0</v>
      </c>
      <c r="BI142">
        <v>2</v>
      </c>
      <c r="BJ142">
        <v>72</v>
      </c>
      <c r="BK142">
        <v>4</v>
      </c>
      <c r="BL142">
        <v>5</v>
      </c>
      <c r="BM142">
        <v>3</v>
      </c>
      <c r="BN142">
        <v>0</v>
      </c>
      <c r="BO142">
        <v>6</v>
      </c>
      <c r="BP142">
        <v>6</v>
      </c>
      <c r="BS142">
        <v>0</v>
      </c>
      <c r="BT142">
        <v>0</v>
      </c>
      <c r="BV142">
        <v>0</v>
      </c>
      <c r="BW142">
        <v>0</v>
      </c>
    </row>
    <row r="143" spans="1:75" hidden="1" x14ac:dyDescent="0.25">
      <c r="A143" t="s">
        <v>646</v>
      </c>
      <c r="B143" t="s">
        <v>647</v>
      </c>
      <c r="C143" s="1" t="str">
        <f t="shared" si="16"/>
        <v>21:0008</v>
      </c>
      <c r="D143" s="1" t="str">
        <f t="shared" si="17"/>
        <v>21:0248</v>
      </c>
      <c r="E143" t="s">
        <v>648</v>
      </c>
      <c r="F143" t="s">
        <v>649</v>
      </c>
      <c r="H143">
        <v>57.049337700000002</v>
      </c>
      <c r="I143">
        <v>-115.6580575</v>
      </c>
      <c r="J143" s="1" t="str">
        <f t="shared" si="18"/>
        <v>Heavy Mineral Concentrate (Stream)</v>
      </c>
      <c r="K143" s="1" t="str">
        <f t="shared" si="19"/>
        <v>HMC separation (NGR variant)</v>
      </c>
      <c r="L143">
        <v>17100</v>
      </c>
      <c r="N143">
        <v>16500</v>
      </c>
      <c r="O143">
        <v>0</v>
      </c>
      <c r="P143">
        <v>16500</v>
      </c>
      <c r="T143">
        <v>13.8</v>
      </c>
      <c r="U143">
        <v>126.6</v>
      </c>
      <c r="V143">
        <v>41.2</v>
      </c>
      <c r="W143">
        <v>4.3</v>
      </c>
      <c r="X143">
        <v>47.7</v>
      </c>
      <c r="Y143">
        <v>22.2</v>
      </c>
      <c r="Z143">
        <v>11.2</v>
      </c>
      <c r="AA143">
        <v>1</v>
      </c>
      <c r="AB143">
        <v>0</v>
      </c>
      <c r="AC143">
        <v>0</v>
      </c>
      <c r="AD143">
        <v>1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10</v>
      </c>
      <c r="BG143">
        <v>0</v>
      </c>
      <c r="BH143">
        <v>0</v>
      </c>
      <c r="BI143">
        <v>1</v>
      </c>
      <c r="BJ143">
        <v>77</v>
      </c>
      <c r="BK143">
        <v>5</v>
      </c>
      <c r="BL143">
        <v>5</v>
      </c>
      <c r="BM143">
        <v>1</v>
      </c>
      <c r="BN143">
        <v>0</v>
      </c>
      <c r="BO143">
        <v>0</v>
      </c>
      <c r="BQ143">
        <v>1</v>
      </c>
      <c r="BR143">
        <v>0</v>
      </c>
      <c r="BS143">
        <v>0</v>
      </c>
      <c r="BT143">
        <v>0</v>
      </c>
      <c r="BV143">
        <v>0</v>
      </c>
      <c r="BW143">
        <v>0</v>
      </c>
    </row>
    <row r="144" spans="1:75" hidden="1" x14ac:dyDescent="0.25">
      <c r="A144" t="s">
        <v>650</v>
      </c>
      <c r="B144" t="s">
        <v>651</v>
      </c>
      <c r="C144" s="1" t="str">
        <f t="shared" si="16"/>
        <v>21:0008</v>
      </c>
      <c r="D144" s="1" t="str">
        <f t="shared" si="17"/>
        <v>21:0248</v>
      </c>
      <c r="E144" t="s">
        <v>652</v>
      </c>
      <c r="F144" t="s">
        <v>653</v>
      </c>
      <c r="H144">
        <v>57.032150700000003</v>
      </c>
      <c r="I144">
        <v>-115.6937099</v>
      </c>
      <c r="J144" s="1" t="str">
        <f t="shared" si="18"/>
        <v>Heavy Mineral Concentrate (Stream)</v>
      </c>
      <c r="K144" s="1" t="str">
        <f t="shared" si="19"/>
        <v>HMC separation (NGR variant)</v>
      </c>
      <c r="L144">
        <v>12000</v>
      </c>
      <c r="N144">
        <v>11500</v>
      </c>
      <c r="O144">
        <v>0</v>
      </c>
      <c r="P144">
        <v>11500</v>
      </c>
      <c r="T144">
        <v>11.6</v>
      </c>
      <c r="U144">
        <v>109.5</v>
      </c>
      <c r="V144">
        <v>49.2</v>
      </c>
      <c r="W144">
        <v>3.1</v>
      </c>
      <c r="X144">
        <v>30.5</v>
      </c>
      <c r="Y144">
        <v>17.3</v>
      </c>
      <c r="Z144">
        <v>9.4</v>
      </c>
      <c r="AA144">
        <v>2</v>
      </c>
      <c r="AB144">
        <v>0</v>
      </c>
      <c r="AC144">
        <v>0</v>
      </c>
      <c r="AD144">
        <v>2</v>
      </c>
      <c r="AE144">
        <v>1</v>
      </c>
      <c r="AF144">
        <v>2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1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11</v>
      </c>
      <c r="BG144">
        <v>0</v>
      </c>
      <c r="BH144">
        <v>0</v>
      </c>
      <c r="BI144">
        <v>3</v>
      </c>
      <c r="BJ144">
        <v>60</v>
      </c>
      <c r="BK144">
        <v>11</v>
      </c>
      <c r="BL144">
        <v>8</v>
      </c>
      <c r="BM144">
        <v>4</v>
      </c>
      <c r="BO144">
        <v>0</v>
      </c>
      <c r="BP144">
        <v>2</v>
      </c>
      <c r="BQ144">
        <v>1</v>
      </c>
      <c r="BR144">
        <v>0</v>
      </c>
      <c r="BS144">
        <v>0</v>
      </c>
      <c r="BT144">
        <v>0</v>
      </c>
      <c r="BV144">
        <v>0</v>
      </c>
      <c r="BW144">
        <v>0</v>
      </c>
    </row>
    <row r="145" spans="1:75" hidden="1" x14ac:dyDescent="0.25">
      <c r="A145" t="s">
        <v>654</v>
      </c>
      <c r="B145" t="s">
        <v>655</v>
      </c>
      <c r="C145" s="1" t="str">
        <f t="shared" si="16"/>
        <v>21:0008</v>
      </c>
      <c r="D145" s="1" t="str">
        <f t="shared" si="17"/>
        <v>21:0248</v>
      </c>
      <c r="E145" t="s">
        <v>656</v>
      </c>
      <c r="F145" t="s">
        <v>657</v>
      </c>
      <c r="H145">
        <v>57.260634699999997</v>
      </c>
      <c r="I145">
        <v>-115.82130720000001</v>
      </c>
      <c r="J145" s="1" t="str">
        <f t="shared" si="18"/>
        <v>Heavy Mineral Concentrate (Stream)</v>
      </c>
      <c r="K145" s="1" t="str">
        <f t="shared" si="19"/>
        <v>HMC separation (NGR variant)</v>
      </c>
      <c r="L145">
        <v>13500</v>
      </c>
      <c r="N145">
        <v>13000</v>
      </c>
      <c r="O145">
        <v>0</v>
      </c>
      <c r="P145">
        <v>13000</v>
      </c>
      <c r="T145">
        <v>10</v>
      </c>
      <c r="U145">
        <v>94.4</v>
      </c>
      <c r="V145">
        <v>30.7</v>
      </c>
      <c r="W145">
        <v>6</v>
      </c>
      <c r="X145">
        <v>37.1</v>
      </c>
      <c r="Y145">
        <v>16.100000000000001</v>
      </c>
      <c r="Z145">
        <v>4.5</v>
      </c>
      <c r="AA145">
        <v>1</v>
      </c>
      <c r="AB145">
        <v>1</v>
      </c>
      <c r="AC145">
        <v>0</v>
      </c>
      <c r="AD145">
        <v>0</v>
      </c>
      <c r="AE145">
        <v>1</v>
      </c>
      <c r="AF145">
        <v>2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6</v>
      </c>
      <c r="BG145">
        <v>0</v>
      </c>
      <c r="BH145">
        <v>0</v>
      </c>
      <c r="BI145">
        <v>2</v>
      </c>
      <c r="BJ145">
        <v>71</v>
      </c>
      <c r="BK145">
        <v>4</v>
      </c>
      <c r="BL145">
        <v>4</v>
      </c>
      <c r="BM145">
        <v>4</v>
      </c>
      <c r="BN145">
        <v>2</v>
      </c>
      <c r="BO145">
        <v>0</v>
      </c>
      <c r="BP145">
        <v>3</v>
      </c>
      <c r="BQ145">
        <v>2</v>
      </c>
      <c r="BR145">
        <v>1</v>
      </c>
      <c r="BS145">
        <v>0</v>
      </c>
      <c r="BT145">
        <v>0</v>
      </c>
      <c r="BV145">
        <v>1</v>
      </c>
      <c r="BW145">
        <v>0</v>
      </c>
    </row>
    <row r="146" spans="1:75" hidden="1" x14ac:dyDescent="0.25">
      <c r="A146" t="s">
        <v>658</v>
      </c>
      <c r="B146" t="s">
        <v>659</v>
      </c>
      <c r="C146" s="1" t="str">
        <f t="shared" si="16"/>
        <v>21:0008</v>
      </c>
      <c r="D146" s="1" t="str">
        <f t="shared" si="17"/>
        <v>21:0248</v>
      </c>
      <c r="E146" t="s">
        <v>660</v>
      </c>
      <c r="F146" t="s">
        <v>661</v>
      </c>
      <c r="H146">
        <v>57.251400799999999</v>
      </c>
      <c r="I146">
        <v>-115.9805412</v>
      </c>
      <c r="J146" s="1" t="str">
        <f t="shared" si="18"/>
        <v>Heavy Mineral Concentrate (Stream)</v>
      </c>
      <c r="K146" s="1" t="str">
        <f t="shared" si="19"/>
        <v>HMC separation (NGR variant)</v>
      </c>
      <c r="L146">
        <v>13800</v>
      </c>
      <c r="N146">
        <v>13300</v>
      </c>
      <c r="O146">
        <v>0</v>
      </c>
      <c r="P146">
        <v>13300</v>
      </c>
      <c r="T146">
        <v>18.7</v>
      </c>
      <c r="U146">
        <v>153.1</v>
      </c>
      <c r="V146">
        <v>81.099999999999994</v>
      </c>
      <c r="W146">
        <v>4.3</v>
      </c>
      <c r="X146">
        <v>41.6</v>
      </c>
      <c r="Y146">
        <v>16.600000000000001</v>
      </c>
      <c r="Z146">
        <v>9.5</v>
      </c>
      <c r="AA146">
        <v>4</v>
      </c>
      <c r="AB146">
        <v>3</v>
      </c>
      <c r="AC146">
        <v>0</v>
      </c>
      <c r="AD146">
        <v>1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1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4</v>
      </c>
      <c r="BG146">
        <v>0</v>
      </c>
      <c r="BH146">
        <v>0</v>
      </c>
      <c r="BI146">
        <v>1</v>
      </c>
      <c r="BJ146">
        <v>69</v>
      </c>
      <c r="BK146">
        <v>4</v>
      </c>
      <c r="BL146">
        <v>5</v>
      </c>
      <c r="BM146">
        <v>5</v>
      </c>
      <c r="BN146">
        <v>1</v>
      </c>
      <c r="BO146">
        <v>3</v>
      </c>
      <c r="BP146">
        <v>6</v>
      </c>
      <c r="BQ146">
        <v>0</v>
      </c>
      <c r="BR146">
        <v>0</v>
      </c>
      <c r="BS146">
        <v>0</v>
      </c>
      <c r="BT146">
        <v>1</v>
      </c>
      <c r="BV146">
        <v>0</v>
      </c>
      <c r="BW146">
        <v>1</v>
      </c>
    </row>
    <row r="147" spans="1:75" hidden="1" x14ac:dyDescent="0.25">
      <c r="A147" t="s">
        <v>662</v>
      </c>
      <c r="B147" t="s">
        <v>663</v>
      </c>
      <c r="C147" s="1" t="str">
        <f t="shared" si="16"/>
        <v>21:0008</v>
      </c>
      <c r="D147" s="1" t="str">
        <f t="shared" si="17"/>
        <v>21:0248</v>
      </c>
      <c r="E147" t="s">
        <v>664</v>
      </c>
      <c r="F147" t="s">
        <v>665</v>
      </c>
      <c r="H147">
        <v>57.212032600000001</v>
      </c>
      <c r="I147">
        <v>-115.2578731</v>
      </c>
      <c r="J147" s="1" t="str">
        <f t="shared" si="18"/>
        <v>Heavy Mineral Concentrate (Stream)</v>
      </c>
      <c r="K147" s="1" t="str">
        <f t="shared" si="19"/>
        <v>HMC separation (NGR variant)</v>
      </c>
      <c r="L147">
        <v>16200</v>
      </c>
      <c r="N147">
        <v>15700</v>
      </c>
      <c r="O147">
        <v>0</v>
      </c>
      <c r="P147">
        <v>15700</v>
      </c>
      <c r="T147">
        <v>2.4</v>
      </c>
      <c r="U147">
        <v>46.4</v>
      </c>
      <c r="V147">
        <v>31</v>
      </c>
      <c r="W147">
        <v>0.7</v>
      </c>
      <c r="X147">
        <v>13.3</v>
      </c>
      <c r="Y147">
        <v>1.3</v>
      </c>
      <c r="Z147">
        <v>0.1</v>
      </c>
      <c r="AA147">
        <v>1</v>
      </c>
      <c r="AB147">
        <v>1</v>
      </c>
      <c r="AC147">
        <v>0</v>
      </c>
      <c r="AD147">
        <v>0</v>
      </c>
      <c r="AE147">
        <v>0</v>
      </c>
      <c r="AF147">
        <v>1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4</v>
      </c>
      <c r="BG147">
        <v>0</v>
      </c>
      <c r="BH147">
        <v>0</v>
      </c>
      <c r="BI147">
        <v>2</v>
      </c>
      <c r="BJ147">
        <v>77</v>
      </c>
      <c r="BK147">
        <v>1</v>
      </c>
      <c r="BL147">
        <v>2</v>
      </c>
      <c r="BM147">
        <v>2</v>
      </c>
      <c r="BN147">
        <v>0</v>
      </c>
      <c r="BO147">
        <v>0</v>
      </c>
      <c r="BP147">
        <v>8</v>
      </c>
      <c r="BQ147">
        <v>1</v>
      </c>
      <c r="BS147">
        <v>0</v>
      </c>
      <c r="BT147">
        <v>0</v>
      </c>
      <c r="BV147">
        <v>0</v>
      </c>
      <c r="BW147">
        <v>3</v>
      </c>
    </row>
    <row r="148" spans="1:75" hidden="1" x14ac:dyDescent="0.25">
      <c r="A148" t="s">
        <v>666</v>
      </c>
      <c r="B148" t="s">
        <v>667</v>
      </c>
      <c r="C148" s="1" t="str">
        <f t="shared" si="16"/>
        <v>21:0008</v>
      </c>
      <c r="D148" s="1" t="str">
        <f t="shared" si="17"/>
        <v>21:0248</v>
      </c>
      <c r="E148" t="s">
        <v>668</v>
      </c>
      <c r="F148" t="s">
        <v>669</v>
      </c>
      <c r="H148">
        <v>57.186587699999997</v>
      </c>
      <c r="I148">
        <v>-115.3757657</v>
      </c>
      <c r="J148" s="1" t="str">
        <f t="shared" si="18"/>
        <v>Heavy Mineral Concentrate (Stream)</v>
      </c>
      <c r="K148" s="1" t="str">
        <f t="shared" si="19"/>
        <v>HMC separation (NGR variant)</v>
      </c>
      <c r="L148">
        <v>12800</v>
      </c>
      <c r="N148">
        <v>12300</v>
      </c>
      <c r="O148">
        <v>0</v>
      </c>
      <c r="P148">
        <v>12300</v>
      </c>
      <c r="T148">
        <v>2</v>
      </c>
      <c r="U148">
        <v>37</v>
      </c>
      <c r="V148">
        <v>23.3</v>
      </c>
      <c r="W148">
        <v>0.92</v>
      </c>
      <c r="X148">
        <v>11.7</v>
      </c>
      <c r="Y148">
        <v>1</v>
      </c>
      <c r="Z148">
        <v>0.08</v>
      </c>
      <c r="AA148">
        <v>3</v>
      </c>
      <c r="AB148">
        <v>1</v>
      </c>
      <c r="AC148">
        <v>0</v>
      </c>
      <c r="AD148">
        <v>2</v>
      </c>
      <c r="AE148">
        <v>1</v>
      </c>
      <c r="AF148">
        <v>0</v>
      </c>
      <c r="AG148">
        <v>0</v>
      </c>
      <c r="AH148">
        <v>1</v>
      </c>
      <c r="AI148">
        <v>2</v>
      </c>
      <c r="AJ148">
        <v>0</v>
      </c>
      <c r="AK148">
        <v>0</v>
      </c>
      <c r="AL148">
        <v>0</v>
      </c>
      <c r="AM148">
        <v>1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1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2</v>
      </c>
      <c r="BG148">
        <v>0</v>
      </c>
      <c r="BH148">
        <v>0</v>
      </c>
      <c r="BI148">
        <v>2</v>
      </c>
      <c r="BJ148">
        <v>63</v>
      </c>
      <c r="BK148">
        <v>2</v>
      </c>
      <c r="BL148">
        <v>13</v>
      </c>
      <c r="BM148">
        <v>2</v>
      </c>
      <c r="BN148">
        <v>0</v>
      </c>
      <c r="BO148">
        <v>0</v>
      </c>
      <c r="BP148">
        <v>6</v>
      </c>
      <c r="BQ148">
        <v>6</v>
      </c>
      <c r="BS148">
        <v>0</v>
      </c>
      <c r="BT148">
        <v>1</v>
      </c>
      <c r="BV148">
        <v>0</v>
      </c>
      <c r="BW148">
        <v>3</v>
      </c>
    </row>
    <row r="149" spans="1:75" hidden="1" x14ac:dyDescent="0.25">
      <c r="A149" t="s">
        <v>670</v>
      </c>
      <c r="B149" t="s">
        <v>671</v>
      </c>
      <c r="C149" s="1" t="str">
        <f t="shared" si="16"/>
        <v>21:0008</v>
      </c>
      <c r="D149" s="1" t="str">
        <f t="shared" si="17"/>
        <v>21:0248</v>
      </c>
      <c r="E149" t="s">
        <v>672</v>
      </c>
      <c r="F149" t="s">
        <v>673</v>
      </c>
      <c r="H149">
        <v>57.219648599999999</v>
      </c>
      <c r="I149">
        <v>-115.3088575</v>
      </c>
      <c r="J149" s="1" t="str">
        <f t="shared" si="18"/>
        <v>Heavy Mineral Concentrate (Stream)</v>
      </c>
      <c r="K149" s="1" t="str">
        <f t="shared" si="19"/>
        <v>HMC separation (NGR variant)</v>
      </c>
      <c r="L149">
        <v>12800</v>
      </c>
      <c r="N149">
        <v>12300</v>
      </c>
      <c r="O149">
        <v>0</v>
      </c>
      <c r="P149">
        <v>12300</v>
      </c>
      <c r="T149">
        <v>7</v>
      </c>
      <c r="U149">
        <v>75</v>
      </c>
      <c r="V149">
        <v>32.9</v>
      </c>
      <c r="W149">
        <v>2</v>
      </c>
      <c r="X149">
        <v>27.6</v>
      </c>
      <c r="Y149">
        <v>10.199999999999999</v>
      </c>
      <c r="Z149">
        <v>2.2999999999999998</v>
      </c>
      <c r="AA149">
        <v>1</v>
      </c>
      <c r="AB149">
        <v>1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2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4</v>
      </c>
      <c r="BG149">
        <v>0</v>
      </c>
      <c r="BH149">
        <v>0</v>
      </c>
      <c r="BI149">
        <v>4</v>
      </c>
      <c r="BJ149">
        <v>73</v>
      </c>
      <c r="BK149">
        <v>4</v>
      </c>
      <c r="BL149">
        <v>5</v>
      </c>
      <c r="BM149">
        <v>4</v>
      </c>
      <c r="BN149">
        <v>0</v>
      </c>
      <c r="BP149">
        <v>3</v>
      </c>
      <c r="BQ149">
        <v>1</v>
      </c>
      <c r="BS149">
        <v>0</v>
      </c>
      <c r="BT149">
        <v>1</v>
      </c>
      <c r="BV149">
        <v>0</v>
      </c>
      <c r="BW149">
        <v>1</v>
      </c>
    </row>
    <row r="150" spans="1:75" hidden="1" x14ac:dyDescent="0.25">
      <c r="A150" t="s">
        <v>674</v>
      </c>
      <c r="B150" t="s">
        <v>675</v>
      </c>
      <c r="C150" s="1" t="str">
        <f t="shared" si="16"/>
        <v>21:0008</v>
      </c>
      <c r="D150" s="1" t="str">
        <f t="shared" si="17"/>
        <v>21:0248</v>
      </c>
      <c r="E150" t="s">
        <v>676</v>
      </c>
      <c r="F150" t="s">
        <v>677</v>
      </c>
      <c r="H150">
        <v>57.252419699999997</v>
      </c>
      <c r="I150">
        <v>-115.3879056</v>
      </c>
      <c r="J150" s="1" t="str">
        <f t="shared" si="18"/>
        <v>Heavy Mineral Concentrate (Stream)</v>
      </c>
      <c r="K150" s="1" t="str">
        <f t="shared" si="19"/>
        <v>HMC separation (NGR variant)</v>
      </c>
      <c r="L150">
        <v>13400</v>
      </c>
      <c r="N150">
        <v>12900</v>
      </c>
      <c r="O150">
        <v>0</v>
      </c>
      <c r="P150">
        <v>12900</v>
      </c>
      <c r="T150">
        <v>10.1</v>
      </c>
      <c r="U150">
        <v>106.7</v>
      </c>
      <c r="V150">
        <v>32.299999999999997</v>
      </c>
      <c r="W150">
        <v>4.0999999999999996</v>
      </c>
      <c r="X150">
        <v>31.2</v>
      </c>
      <c r="Y150">
        <v>23.2</v>
      </c>
      <c r="Z150">
        <v>15.9</v>
      </c>
      <c r="AA150">
        <v>1</v>
      </c>
      <c r="AB150">
        <v>1</v>
      </c>
      <c r="AC150">
        <v>0</v>
      </c>
      <c r="AD150">
        <v>0</v>
      </c>
      <c r="AE150">
        <v>1</v>
      </c>
      <c r="AF150">
        <v>0</v>
      </c>
      <c r="AG150">
        <v>0</v>
      </c>
      <c r="AH150">
        <v>2</v>
      </c>
      <c r="AI150">
        <v>1</v>
      </c>
      <c r="AJ150">
        <v>0</v>
      </c>
      <c r="AK150">
        <v>1</v>
      </c>
      <c r="AL150">
        <v>5</v>
      </c>
      <c r="AM150">
        <v>0</v>
      </c>
      <c r="AN150">
        <v>0</v>
      </c>
      <c r="AO150">
        <v>0</v>
      </c>
      <c r="AP150">
        <v>0</v>
      </c>
      <c r="AQ150">
        <v>1</v>
      </c>
      <c r="AR150">
        <v>2</v>
      </c>
      <c r="AS150">
        <v>0</v>
      </c>
      <c r="AT150">
        <v>4</v>
      </c>
      <c r="AU150">
        <v>1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5</v>
      </c>
      <c r="BG150">
        <v>0</v>
      </c>
      <c r="BH150">
        <v>0</v>
      </c>
      <c r="BI150">
        <v>5</v>
      </c>
      <c r="BJ150">
        <v>68</v>
      </c>
      <c r="BK150">
        <v>6</v>
      </c>
      <c r="BL150">
        <v>6</v>
      </c>
      <c r="BM150">
        <v>4</v>
      </c>
      <c r="BO150">
        <v>1</v>
      </c>
      <c r="BP150">
        <v>5</v>
      </c>
      <c r="BR150">
        <v>0</v>
      </c>
      <c r="BS150">
        <v>0</v>
      </c>
      <c r="BV150">
        <v>0</v>
      </c>
      <c r="BW150">
        <v>0</v>
      </c>
    </row>
    <row r="151" spans="1:75" hidden="1" x14ac:dyDescent="0.25">
      <c r="A151" t="s">
        <v>678</v>
      </c>
      <c r="B151" t="s">
        <v>679</v>
      </c>
      <c r="C151" s="1" t="str">
        <f t="shared" si="16"/>
        <v>21:0008</v>
      </c>
      <c r="D151" s="1" t="str">
        <f t="shared" si="17"/>
        <v>21:0248</v>
      </c>
      <c r="E151" t="s">
        <v>680</v>
      </c>
      <c r="F151" t="s">
        <v>681</v>
      </c>
      <c r="H151">
        <v>57.156991699999999</v>
      </c>
      <c r="I151">
        <v>-115.08487289999999</v>
      </c>
      <c r="J151" s="1" t="str">
        <f t="shared" si="18"/>
        <v>Heavy Mineral Concentrate (Stream)</v>
      </c>
      <c r="K151" s="1" t="str">
        <f t="shared" si="19"/>
        <v>HMC separation (NGR variant)</v>
      </c>
      <c r="L151">
        <v>14800</v>
      </c>
      <c r="N151">
        <v>14300</v>
      </c>
      <c r="O151">
        <v>0</v>
      </c>
      <c r="P151">
        <v>14300</v>
      </c>
      <c r="T151">
        <v>11.2</v>
      </c>
      <c r="U151">
        <v>113.3</v>
      </c>
      <c r="V151">
        <v>36.9</v>
      </c>
      <c r="W151">
        <v>0.9</v>
      </c>
      <c r="X151">
        <v>48.7</v>
      </c>
      <c r="Y151">
        <v>20.6</v>
      </c>
      <c r="Z151">
        <v>6.2</v>
      </c>
      <c r="AA151">
        <v>1</v>
      </c>
      <c r="AB151">
        <v>1</v>
      </c>
      <c r="AC151">
        <v>0</v>
      </c>
      <c r="AD151">
        <v>0</v>
      </c>
      <c r="AE151">
        <v>0</v>
      </c>
      <c r="AF151">
        <v>0</v>
      </c>
      <c r="AG151">
        <v>2</v>
      </c>
      <c r="AH151">
        <v>1</v>
      </c>
      <c r="AI151">
        <v>0</v>
      </c>
      <c r="AJ151">
        <v>0</v>
      </c>
      <c r="AK151">
        <v>1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4</v>
      </c>
      <c r="AU151">
        <v>2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1</v>
      </c>
      <c r="BG151">
        <v>0</v>
      </c>
      <c r="BH151">
        <v>0</v>
      </c>
      <c r="BJ151">
        <v>74</v>
      </c>
      <c r="BK151">
        <v>11</v>
      </c>
      <c r="BL151">
        <v>2</v>
      </c>
      <c r="BM151">
        <v>6</v>
      </c>
      <c r="BN151">
        <v>1</v>
      </c>
      <c r="BO151">
        <v>0</v>
      </c>
      <c r="BP151">
        <v>2</v>
      </c>
      <c r="BQ151">
        <v>2</v>
      </c>
      <c r="BR151">
        <v>0</v>
      </c>
      <c r="BS151">
        <v>0</v>
      </c>
      <c r="BT151">
        <v>0</v>
      </c>
      <c r="BV151">
        <v>0</v>
      </c>
      <c r="BW151">
        <v>1</v>
      </c>
    </row>
    <row r="152" spans="1:75" hidden="1" x14ac:dyDescent="0.25">
      <c r="A152" t="s">
        <v>682</v>
      </c>
      <c r="B152" t="s">
        <v>683</v>
      </c>
      <c r="C152" s="1" t="str">
        <f t="shared" si="16"/>
        <v>21:0008</v>
      </c>
      <c r="D152" s="1" t="str">
        <f t="shared" si="17"/>
        <v>21:0248</v>
      </c>
      <c r="E152" t="s">
        <v>684</v>
      </c>
      <c r="F152" t="s">
        <v>685</v>
      </c>
      <c r="H152">
        <v>57.072504100000003</v>
      </c>
      <c r="I152">
        <v>-115.06885509999999</v>
      </c>
      <c r="J152" s="1" t="str">
        <f t="shared" si="18"/>
        <v>Heavy Mineral Concentrate (Stream)</v>
      </c>
      <c r="K152" s="1" t="str">
        <f t="shared" si="19"/>
        <v>HMC separation (NGR variant)</v>
      </c>
      <c r="L152">
        <v>11700</v>
      </c>
      <c r="N152">
        <v>11200</v>
      </c>
      <c r="O152">
        <v>0</v>
      </c>
      <c r="P152">
        <v>11200</v>
      </c>
      <c r="T152">
        <v>11.3</v>
      </c>
      <c r="U152">
        <v>96.7</v>
      </c>
      <c r="V152">
        <v>29.9</v>
      </c>
      <c r="W152">
        <v>2.6</v>
      </c>
      <c r="X152">
        <v>13.8</v>
      </c>
      <c r="Y152">
        <v>26.3</v>
      </c>
      <c r="Z152">
        <v>24.1</v>
      </c>
      <c r="AA152">
        <v>1</v>
      </c>
      <c r="AB152">
        <v>1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1</v>
      </c>
      <c r="BF152">
        <v>6</v>
      </c>
      <c r="BG152">
        <v>0</v>
      </c>
      <c r="BH152">
        <v>0</v>
      </c>
      <c r="BI152">
        <v>6</v>
      </c>
      <c r="BJ152">
        <v>65</v>
      </c>
      <c r="BK152">
        <v>9</v>
      </c>
      <c r="BM152">
        <v>4</v>
      </c>
      <c r="BN152">
        <v>2</v>
      </c>
      <c r="BO152">
        <v>2</v>
      </c>
      <c r="BP152">
        <v>3</v>
      </c>
      <c r="BQ152">
        <v>1</v>
      </c>
      <c r="BR152">
        <v>0</v>
      </c>
      <c r="BS152">
        <v>0</v>
      </c>
      <c r="BT152">
        <v>0</v>
      </c>
      <c r="BV152">
        <v>0</v>
      </c>
      <c r="BW152">
        <v>2</v>
      </c>
    </row>
    <row r="153" spans="1:75" hidden="1" x14ac:dyDescent="0.25">
      <c r="A153" t="s">
        <v>686</v>
      </c>
      <c r="B153" t="s">
        <v>687</v>
      </c>
      <c r="C153" s="1" t="str">
        <f t="shared" si="16"/>
        <v>21:0008</v>
      </c>
      <c r="D153" s="1" t="str">
        <f t="shared" si="17"/>
        <v>21:0248</v>
      </c>
      <c r="E153" t="s">
        <v>688</v>
      </c>
      <c r="F153" t="s">
        <v>689</v>
      </c>
      <c r="H153">
        <v>57.105266200000003</v>
      </c>
      <c r="I153">
        <v>-115.0289387</v>
      </c>
      <c r="J153" s="1" t="str">
        <f t="shared" si="18"/>
        <v>Heavy Mineral Concentrate (Stream)</v>
      </c>
      <c r="K153" s="1" t="str">
        <f t="shared" si="19"/>
        <v>HMC separation (NGR variant)</v>
      </c>
      <c r="L153">
        <v>13600</v>
      </c>
      <c r="N153">
        <v>13100</v>
      </c>
      <c r="O153">
        <v>0</v>
      </c>
      <c r="P153">
        <v>13100</v>
      </c>
      <c r="T153">
        <v>9.5</v>
      </c>
      <c r="U153">
        <v>76.2</v>
      </c>
      <c r="V153">
        <v>23.3</v>
      </c>
      <c r="W153">
        <v>1</v>
      </c>
      <c r="X153">
        <v>41.6</v>
      </c>
      <c r="Y153">
        <v>8.9</v>
      </c>
      <c r="Z153">
        <v>1.4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2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1</v>
      </c>
      <c r="BG153">
        <v>0</v>
      </c>
      <c r="BH153">
        <v>0</v>
      </c>
      <c r="BJ153">
        <v>79</v>
      </c>
      <c r="BK153">
        <v>5</v>
      </c>
      <c r="BL153">
        <v>4</v>
      </c>
      <c r="BM153">
        <v>3</v>
      </c>
      <c r="BN153">
        <v>2</v>
      </c>
      <c r="BO153">
        <v>0</v>
      </c>
      <c r="BP153">
        <v>2</v>
      </c>
      <c r="BQ153">
        <v>1</v>
      </c>
      <c r="BR153">
        <v>1</v>
      </c>
      <c r="BS153">
        <v>0</v>
      </c>
      <c r="BV153">
        <v>0</v>
      </c>
      <c r="BW153">
        <v>2</v>
      </c>
    </row>
    <row r="154" spans="1:75" hidden="1" x14ac:dyDescent="0.25">
      <c r="A154" t="s">
        <v>690</v>
      </c>
      <c r="B154" t="s">
        <v>691</v>
      </c>
      <c r="C154" s="1" t="str">
        <f t="shared" si="16"/>
        <v>21:0008</v>
      </c>
      <c r="D154" s="1" t="str">
        <f t="shared" si="17"/>
        <v>21:0248</v>
      </c>
      <c r="E154" t="s">
        <v>692</v>
      </c>
      <c r="F154" t="s">
        <v>693</v>
      </c>
      <c r="H154">
        <v>57.405120400000001</v>
      </c>
      <c r="I154">
        <v>-115.3868781</v>
      </c>
      <c r="J154" s="1" t="str">
        <f t="shared" si="18"/>
        <v>Heavy Mineral Concentrate (Stream)</v>
      </c>
      <c r="K154" s="1" t="str">
        <f t="shared" si="19"/>
        <v>HMC separation (NGR variant)</v>
      </c>
      <c r="L154">
        <v>12400</v>
      </c>
      <c r="N154">
        <v>11900</v>
      </c>
      <c r="O154">
        <v>0</v>
      </c>
      <c r="P154">
        <v>11900</v>
      </c>
      <c r="T154">
        <v>19.399999999999999</v>
      </c>
      <c r="U154">
        <v>154.69999999999999</v>
      </c>
      <c r="V154">
        <v>64.900000000000006</v>
      </c>
      <c r="W154">
        <v>3.1</v>
      </c>
      <c r="X154">
        <v>53.7</v>
      </c>
      <c r="Y154">
        <v>24.1</v>
      </c>
      <c r="Z154">
        <v>8.9</v>
      </c>
      <c r="AA154">
        <v>0</v>
      </c>
      <c r="AB154">
        <v>0</v>
      </c>
      <c r="AC154">
        <v>0</v>
      </c>
      <c r="AD154">
        <v>0</v>
      </c>
      <c r="AE154">
        <v>1</v>
      </c>
      <c r="AF154">
        <v>2</v>
      </c>
      <c r="AG154">
        <v>0</v>
      </c>
      <c r="AH154">
        <v>1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2</v>
      </c>
      <c r="AR154">
        <v>0</v>
      </c>
      <c r="AS154">
        <v>0</v>
      </c>
      <c r="AT154">
        <v>1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12</v>
      </c>
      <c r="BG154">
        <v>1</v>
      </c>
      <c r="BH154">
        <v>0</v>
      </c>
      <c r="BI154">
        <v>0</v>
      </c>
      <c r="BJ154">
        <v>68</v>
      </c>
      <c r="BK154">
        <v>8</v>
      </c>
      <c r="BL154">
        <v>2</v>
      </c>
      <c r="BM154">
        <v>4</v>
      </c>
      <c r="BN154">
        <v>0</v>
      </c>
      <c r="BO154">
        <v>2</v>
      </c>
      <c r="BP154">
        <v>2</v>
      </c>
      <c r="BQ154">
        <v>1</v>
      </c>
      <c r="BR154">
        <v>0</v>
      </c>
      <c r="BS154">
        <v>0</v>
      </c>
      <c r="BV154">
        <v>0</v>
      </c>
    </row>
    <row r="155" spans="1:75" hidden="1" x14ac:dyDescent="0.25">
      <c r="A155" t="s">
        <v>694</v>
      </c>
      <c r="B155" t="s">
        <v>695</v>
      </c>
      <c r="C155" s="1" t="str">
        <f t="shared" si="16"/>
        <v>21:0008</v>
      </c>
      <c r="D155" s="1" t="str">
        <f t="shared" si="17"/>
        <v>21:0248</v>
      </c>
      <c r="E155" t="s">
        <v>696</v>
      </c>
      <c r="F155" t="s">
        <v>697</v>
      </c>
      <c r="H155">
        <v>57.441119299999997</v>
      </c>
      <c r="I155">
        <v>-115.53392289999999</v>
      </c>
      <c r="J155" s="1" t="str">
        <f t="shared" si="18"/>
        <v>Heavy Mineral Concentrate (Stream)</v>
      </c>
      <c r="K155" s="1" t="str">
        <f t="shared" si="19"/>
        <v>HMC separation (NGR variant)</v>
      </c>
      <c r="L155">
        <v>13700</v>
      </c>
      <c r="N155">
        <v>13200</v>
      </c>
      <c r="O155">
        <v>0</v>
      </c>
      <c r="P155">
        <v>13200</v>
      </c>
      <c r="T155">
        <v>13</v>
      </c>
      <c r="U155">
        <v>95.9</v>
      </c>
      <c r="V155">
        <v>51.6</v>
      </c>
      <c r="W155">
        <v>1.7</v>
      </c>
      <c r="X155">
        <v>35.1</v>
      </c>
      <c r="Y155">
        <v>5.7</v>
      </c>
      <c r="Z155">
        <v>1.8</v>
      </c>
      <c r="AA155">
        <v>3</v>
      </c>
      <c r="AB155">
        <v>3</v>
      </c>
      <c r="AC155">
        <v>0</v>
      </c>
      <c r="AD155">
        <v>0</v>
      </c>
      <c r="AE155">
        <v>0</v>
      </c>
      <c r="AF155">
        <v>1</v>
      </c>
      <c r="AG155">
        <v>0</v>
      </c>
      <c r="AH155">
        <v>2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1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12</v>
      </c>
      <c r="BG155">
        <v>0</v>
      </c>
      <c r="BH155">
        <v>0</v>
      </c>
      <c r="BI155">
        <v>1</v>
      </c>
      <c r="BJ155">
        <v>64</v>
      </c>
      <c r="BK155">
        <v>5</v>
      </c>
      <c r="BL155">
        <v>4</v>
      </c>
      <c r="BM155">
        <v>3</v>
      </c>
      <c r="BN155">
        <v>5</v>
      </c>
      <c r="BP155">
        <v>2</v>
      </c>
      <c r="BQ155">
        <v>1</v>
      </c>
      <c r="BR155">
        <v>0</v>
      </c>
      <c r="BS155">
        <v>0</v>
      </c>
      <c r="BT155">
        <v>0</v>
      </c>
      <c r="BV155">
        <v>0</v>
      </c>
      <c r="BW155">
        <v>3</v>
      </c>
    </row>
  </sheetData>
  <autoFilter ref="A1:K155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svy210247_pkg_0001b.xlsx</vt:lpstr>
      <vt:lpstr>pkg_0001b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2023-02-18T06:53:27Z</dcterms:created>
  <dcterms:modified xsi:type="dcterms:W3CDTF">2023-02-18T18:22:40Z</dcterms:modified>
</cp:coreProperties>
</file>