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6_pkg_0496c.xlsx" sheetId="1" r:id="rId1"/>
  </sheets>
  <definedNames>
    <definedName name="_xlnm._FilterDatabase" localSheetId="0" hidden="1">svy210246_pkg_0496c.xlsx!$A$1:$O$193</definedName>
    <definedName name="pkg_0496c">svy210246_pkg_0496c.xlsx!$A$1:$AD$193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K54" i="1"/>
  <c r="K55" i="1"/>
  <c r="K56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3" i="1"/>
  <c r="K114" i="1"/>
  <c r="K115" i="1"/>
  <c r="K116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3" i="1"/>
  <c r="K174" i="1"/>
  <c r="K175" i="1"/>
  <c r="K176" i="1"/>
  <c r="K182" i="1"/>
  <c r="K183" i="1"/>
  <c r="K184" i="1"/>
  <c r="K185" i="1"/>
  <c r="K186" i="1"/>
  <c r="K187" i="1"/>
  <c r="K188" i="1"/>
  <c r="K190" i="1"/>
  <c r="K19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3" i="1"/>
  <c r="J174" i="1"/>
  <c r="J175" i="1"/>
  <c r="J176" i="1"/>
  <c r="J178" i="1"/>
  <c r="J179" i="1"/>
  <c r="J180" i="1"/>
  <c r="J181" i="1"/>
  <c r="J182" i="1"/>
  <c r="J183" i="1"/>
  <c r="J184" i="1"/>
  <c r="J185" i="1"/>
  <c r="J186" i="1"/>
  <c r="J187" i="1"/>
  <c r="J188" i="1"/>
  <c r="J190" i="1"/>
  <c r="J191" i="1"/>
  <c r="G31" i="1"/>
  <c r="G52" i="1"/>
  <c r="G57" i="1"/>
  <c r="G91" i="1"/>
  <c r="G112" i="1"/>
  <c r="G117" i="1"/>
  <c r="G151" i="1"/>
  <c r="G172" i="1"/>
  <c r="G177" i="1"/>
  <c r="G189" i="1"/>
  <c r="G192" i="1"/>
  <c r="G19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</calcChain>
</file>

<file path=xl/sharedStrings.xml><?xml version="1.0" encoding="utf-8"?>
<sst xmlns="http://schemas.openxmlformats.org/spreadsheetml/2006/main" count="3678" uniqueCount="1032">
  <si>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</si>
  <si>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</si>
  <si>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</si>
  <si>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</si>
  <si>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</si>
  <si>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</si>
  <si>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</si>
  <si>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</si>
  <si>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</si>
  <si>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</si>
  <si>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</si>
  <si>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</si>
  <si>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</si>
  <si>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</si>
  <si>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Lab_Sample_Type_ID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</si>
  <si>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</si>
  <si>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</si>
  <si>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</si>
  <si>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</si>
  <si>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</si>
  <si>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</si>
  <si>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</si>
  <si>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</si>
  <si>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</si>
  <si>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Mo_AAS</t>
  </si>
  <si>
    <t>V_AAS</t>
  </si>
  <si>
    <t>Hg_CVAAS</t>
  </si>
  <si>
    <t>LOI_500</t>
  </si>
  <si>
    <t>F_ISE</t>
  </si>
  <si>
    <t>Sn_AAS</t>
  </si>
  <si>
    <t>068H  :975001:00:------:--:035</t>
  </si>
  <si>
    <t>21:0883:000001</t>
  </si>
  <si>
    <t>21:0246:000008</t>
  </si>
  <si>
    <t>21:0246:000008:0001:0004:00</t>
  </si>
  <si>
    <t>14</t>
  </si>
  <si>
    <t>9</t>
  </si>
  <si>
    <t>2</t>
  </si>
  <si>
    <t>5</t>
  </si>
  <si>
    <t>0.2</t>
  </si>
  <si>
    <t>145</t>
  </si>
  <si>
    <t>0.9</t>
  </si>
  <si>
    <t>&lt;0.2</t>
  </si>
  <si>
    <t>3</t>
  </si>
  <si>
    <t>10</t>
  </si>
  <si>
    <t>80</t>
  </si>
  <si>
    <t>1</t>
  </si>
  <si>
    <t>068H  :975002:00:------:--:035</t>
  </si>
  <si>
    <t>21:0883:000002</t>
  </si>
  <si>
    <t>21:0246:000009</t>
  </si>
  <si>
    <t>21:0246:000009:0001:0004:00</t>
  </si>
  <si>
    <t>53</t>
  </si>
  <si>
    <t>11</t>
  </si>
  <si>
    <t>4</t>
  </si>
  <si>
    <t>140</t>
  </si>
  <si>
    <t>0.8</t>
  </si>
  <si>
    <t>0.6</t>
  </si>
  <si>
    <t>25</t>
  </si>
  <si>
    <t>8.7</t>
  </si>
  <si>
    <t>130</t>
  </si>
  <si>
    <t>&lt;1</t>
  </si>
  <si>
    <t>068H  :975003:00:------:--:035</t>
  </si>
  <si>
    <t>21:0883:000003</t>
  </si>
  <si>
    <t>21:0246:000010</t>
  </si>
  <si>
    <t>21:0246:000010:0001:0004:00</t>
  </si>
  <si>
    <t>15</t>
  </si>
  <si>
    <t>6</t>
  </si>
  <si>
    <t>7</t>
  </si>
  <si>
    <t>127</t>
  </si>
  <si>
    <t>0.65</t>
  </si>
  <si>
    <t>&lt;10</t>
  </si>
  <si>
    <t>70</t>
  </si>
  <si>
    <t>068H  :975004:00:------:--:035</t>
  </si>
  <si>
    <t>21:0883:000004</t>
  </si>
  <si>
    <t>21:0246:000011</t>
  </si>
  <si>
    <t>21:0246:000011:0001:0004:00</t>
  </si>
  <si>
    <t>154</t>
  </si>
  <si>
    <t>0.7</t>
  </si>
  <si>
    <t>20</t>
  </si>
  <si>
    <t>60</t>
  </si>
  <si>
    <t>068H  :975005:00:------:--:035</t>
  </si>
  <si>
    <t>21:0883:000005</t>
  </si>
  <si>
    <t>21:0246:000012</t>
  </si>
  <si>
    <t>21:0246:000012:0001:0004:00</t>
  </si>
  <si>
    <t>13</t>
  </si>
  <si>
    <t>95</t>
  </si>
  <si>
    <t>1.6</t>
  </si>
  <si>
    <t>068H  :975007:00:------:--:035</t>
  </si>
  <si>
    <t>21:0883:000006</t>
  </si>
  <si>
    <t>21:0246:000013</t>
  </si>
  <si>
    <t>21:0246:000013:0001:0004:00</t>
  </si>
  <si>
    <t>560</t>
  </si>
  <si>
    <t>8</t>
  </si>
  <si>
    <t>48</t>
  </si>
  <si>
    <t>90</t>
  </si>
  <si>
    <t>0.25</t>
  </si>
  <si>
    <t>2.8</t>
  </si>
  <si>
    <t>22</t>
  </si>
  <si>
    <t>13.3</t>
  </si>
  <si>
    <t>068H  :975008:00:------:--:035</t>
  </si>
  <si>
    <t>21:0883:000007</t>
  </si>
  <si>
    <t>21:0246:000014</t>
  </si>
  <si>
    <t>21:0246:000014:0001:0004:00</t>
  </si>
  <si>
    <t>12</t>
  </si>
  <si>
    <t>52</t>
  </si>
  <si>
    <t>0.5</t>
  </si>
  <si>
    <t>1.2</t>
  </si>
  <si>
    <t>50</t>
  </si>
  <si>
    <t>068H  :975009:00:------:--:035</t>
  </si>
  <si>
    <t>21:0883:000008</t>
  </si>
  <si>
    <t>21:0246:000015</t>
  </si>
  <si>
    <t>21:0246:000015:0001:0004:00</t>
  </si>
  <si>
    <t>&lt;2</t>
  </si>
  <si>
    <t>57</t>
  </si>
  <si>
    <t>0.4</t>
  </si>
  <si>
    <t>3.6</t>
  </si>
  <si>
    <t>069A  :975001:00:------:--:035</t>
  </si>
  <si>
    <t>21:0883:000009</t>
  </si>
  <si>
    <t>21:0246:000016</t>
  </si>
  <si>
    <t>21:0246:000016:0001:0004:00</t>
  </si>
  <si>
    <t>71</t>
  </si>
  <si>
    <t>23</t>
  </si>
  <si>
    <t>162</t>
  </si>
  <si>
    <t>0.85</t>
  </si>
  <si>
    <t>35</t>
  </si>
  <si>
    <t>30</t>
  </si>
  <si>
    <t>8.6</t>
  </si>
  <si>
    <t>290</t>
  </si>
  <si>
    <t>069A  :975002:00:------:--:035</t>
  </si>
  <si>
    <t>21:0883:000010</t>
  </si>
  <si>
    <t>21:0246:000017</t>
  </si>
  <si>
    <t>21:0246:000017:0001:0004:00</t>
  </si>
  <si>
    <t>131</t>
  </si>
  <si>
    <t>26</t>
  </si>
  <si>
    <t>160</t>
  </si>
  <si>
    <t>1.9</t>
  </si>
  <si>
    <t>54</t>
  </si>
  <si>
    <t>40</t>
  </si>
  <si>
    <t>13.1</t>
  </si>
  <si>
    <t>460</t>
  </si>
  <si>
    <t>069A  :975003:00:------:--:035</t>
  </si>
  <si>
    <t>21:0883:000011</t>
  </si>
  <si>
    <t>21:0246:000018</t>
  </si>
  <si>
    <t>21:0246:000018:0001:0004:00</t>
  </si>
  <si>
    <t>234</t>
  </si>
  <si>
    <t>21</t>
  </si>
  <si>
    <t>32</t>
  </si>
  <si>
    <t>0.3</t>
  </si>
  <si>
    <t>239</t>
  </si>
  <si>
    <t>2.9</t>
  </si>
  <si>
    <t>63</t>
  </si>
  <si>
    <t>12.3</t>
  </si>
  <si>
    <t>400</t>
  </si>
  <si>
    <t>069A  :975004:00:------:--:035</t>
  </si>
  <si>
    <t>21:0883:000012</t>
  </si>
  <si>
    <t>21:0246:000019</t>
  </si>
  <si>
    <t>21:0246:000019:0001:0004:00</t>
  </si>
  <si>
    <t>114</t>
  </si>
  <si>
    <t>27</t>
  </si>
  <si>
    <t>2.5</t>
  </si>
  <si>
    <t>200</t>
  </si>
  <si>
    <t>069A  :975005:00:------:--:035</t>
  </si>
  <si>
    <t>21:0883:000013</t>
  </si>
  <si>
    <t>21:0246:000020</t>
  </si>
  <si>
    <t>21:0246:000020:0001:0004:00</t>
  </si>
  <si>
    <t>28</t>
  </si>
  <si>
    <t>112</t>
  </si>
  <si>
    <t>0.55</t>
  </si>
  <si>
    <t>17</t>
  </si>
  <si>
    <t>6.7</t>
  </si>
  <si>
    <t>230</t>
  </si>
  <si>
    <t>069A  :975006:00:------:--:035</t>
  </si>
  <si>
    <t>21:0883:000014</t>
  </si>
  <si>
    <t>21:0246:000021</t>
  </si>
  <si>
    <t>21:0246:000021:0001:0004:00</t>
  </si>
  <si>
    <t>33</t>
  </si>
  <si>
    <t>240</t>
  </si>
  <si>
    <t>069A  :975007:00:------:--:035</t>
  </si>
  <si>
    <t>21:0883:000015</t>
  </si>
  <si>
    <t>21:0246:000022</t>
  </si>
  <si>
    <t>21:0246:000022:0001:0004:00</t>
  </si>
  <si>
    <t>18</t>
  </si>
  <si>
    <t>210</t>
  </si>
  <si>
    <t>069A  :975008:00:------:--:035</t>
  </si>
  <si>
    <t>21:0883:000016</t>
  </si>
  <si>
    <t>21:0246:000023</t>
  </si>
  <si>
    <t>21:0246:000023:0001:0004:00</t>
  </si>
  <si>
    <t>58</t>
  </si>
  <si>
    <t>120</t>
  </si>
  <si>
    <t>6.4</t>
  </si>
  <si>
    <t>220</t>
  </si>
  <si>
    <t>069A  :975009:00:------:--:035</t>
  </si>
  <si>
    <t>21:0883:000017</t>
  </si>
  <si>
    <t>21:0246:000024</t>
  </si>
  <si>
    <t>21:0246:000024:0001:0004:00</t>
  </si>
  <si>
    <t>51</t>
  </si>
  <si>
    <t>0.75</t>
  </si>
  <si>
    <t>31</t>
  </si>
  <si>
    <t>3.2</t>
  </si>
  <si>
    <t>069A  :975010:00:------:--:035</t>
  </si>
  <si>
    <t>21:0883:000018</t>
  </si>
  <si>
    <t>21:0246:000025</t>
  </si>
  <si>
    <t>21:0246:000025:0001:0004:00</t>
  </si>
  <si>
    <t>45</t>
  </si>
  <si>
    <t>93</t>
  </si>
  <si>
    <t>2.4</t>
  </si>
  <si>
    <t>069A  :975011:00:------:--:035</t>
  </si>
  <si>
    <t>21:0883:000019</t>
  </si>
  <si>
    <t>21:0246:000026</t>
  </si>
  <si>
    <t>21:0246:000026:0001:0004:00</t>
  </si>
  <si>
    <t>069A  :975012:00:------:--:035</t>
  </si>
  <si>
    <t>21:0883:000020</t>
  </si>
  <si>
    <t>21:0246:000027</t>
  </si>
  <si>
    <t>21:0246:000027:0001:0004:00</t>
  </si>
  <si>
    <t>100</t>
  </si>
  <si>
    <t>141</t>
  </si>
  <si>
    <t>9.7</t>
  </si>
  <si>
    <t>069A  :975013:00:------:--:035</t>
  </si>
  <si>
    <t>21:0883:000021</t>
  </si>
  <si>
    <t>21:0246:000028</t>
  </si>
  <si>
    <t>21:0246:000028:0001:0004:00</t>
  </si>
  <si>
    <t>29</t>
  </si>
  <si>
    <t>167</t>
  </si>
  <si>
    <t>7.1</t>
  </si>
  <si>
    <t>069A  :975014:00:------:--:035</t>
  </si>
  <si>
    <t>21:0883:000022</t>
  </si>
  <si>
    <t>21:0246:000029</t>
  </si>
  <si>
    <t>21:0246:000029:0001:0004:00</t>
  </si>
  <si>
    <t>16</t>
  </si>
  <si>
    <t>274</t>
  </si>
  <si>
    <t>069A  :975015:00:------:--:035</t>
  </si>
  <si>
    <t>21:0883:000023</t>
  </si>
  <si>
    <t>21:0246:000030</t>
  </si>
  <si>
    <t>21:0246:000030:0001:0004:00</t>
  </si>
  <si>
    <t>133</t>
  </si>
  <si>
    <t>38</t>
  </si>
  <si>
    <t>11.7</t>
  </si>
  <si>
    <t>069A  :975016:00:------:--:035</t>
  </si>
  <si>
    <t>21:0883:000024</t>
  </si>
  <si>
    <t>21:0246:000031</t>
  </si>
  <si>
    <t>21:0246:000031:0001:0004:00</t>
  </si>
  <si>
    <t>0.45</t>
  </si>
  <si>
    <t>4.8</t>
  </si>
  <si>
    <t>069A  :975017:00:------:--:035</t>
  </si>
  <si>
    <t>21:0883:000025</t>
  </si>
  <si>
    <t>21:0246:000032</t>
  </si>
  <si>
    <t>21:0246:000032:0001:0004:00</t>
  </si>
  <si>
    <t>24</t>
  </si>
  <si>
    <t>203</t>
  </si>
  <si>
    <t>1.5</t>
  </si>
  <si>
    <t>5.1</t>
  </si>
  <si>
    <t>069A  :975018:00:------:--:035</t>
  </si>
  <si>
    <t>21:0883:000026</t>
  </si>
  <si>
    <t>21:0246:000033</t>
  </si>
  <si>
    <t>21:0246:000033:0001:0004:00</t>
  </si>
  <si>
    <t>104</t>
  </si>
  <si>
    <t>150</t>
  </si>
  <si>
    <t>1.3</t>
  </si>
  <si>
    <t>46</t>
  </si>
  <si>
    <t>7.4</t>
  </si>
  <si>
    <t>260</t>
  </si>
  <si>
    <t>069A  :975020:00:------:--:035</t>
  </si>
  <si>
    <t>21:0883:000027</t>
  </si>
  <si>
    <t>21:0246:000034</t>
  </si>
  <si>
    <t>21:0246:000034:0001:0004:00</t>
  </si>
  <si>
    <t>97</t>
  </si>
  <si>
    <t>214</t>
  </si>
  <si>
    <t>1.1</t>
  </si>
  <si>
    <t>280</t>
  </si>
  <si>
    <t>069A  :975021:00:------:--:035</t>
  </si>
  <si>
    <t>21:0883:000028</t>
  </si>
  <si>
    <t>21:0246:000035</t>
  </si>
  <si>
    <t>21:0246:000035:0001:0004:00</t>
  </si>
  <si>
    <t>47</t>
  </si>
  <si>
    <t>318</t>
  </si>
  <si>
    <t>4.2</t>
  </si>
  <si>
    <t>069A  :975022:00:------:--:035</t>
  </si>
  <si>
    <t>21:0883:000029</t>
  </si>
  <si>
    <t>21:0246:000036</t>
  </si>
  <si>
    <t>21:0246:000036:0001:0004:00</t>
  </si>
  <si>
    <t>85</t>
  </si>
  <si>
    <t>91</t>
  </si>
  <si>
    <t>10.5</t>
  </si>
  <si>
    <t>180</t>
  </si>
  <si>
    <t>069A  :975023:90:035</t>
  </si>
  <si>
    <t>21:0883:000030</t>
  </si>
  <si>
    <t>Control Reference</t>
  </si>
  <si>
    <t>Unspecified</t>
  </si>
  <si>
    <t>790</t>
  </si>
  <si>
    <t>36</t>
  </si>
  <si>
    <t>610</t>
  </si>
  <si>
    <t>4.5</t>
  </si>
  <si>
    <t>81</t>
  </si>
  <si>
    <t>5.5</t>
  </si>
  <si>
    <t>069B  :975001:00:------:--:035</t>
  </si>
  <si>
    <t>21:0883:000031</t>
  </si>
  <si>
    <t>21:0246:000037</t>
  </si>
  <si>
    <t>21:0246:000037:0001:0004:00</t>
  </si>
  <si>
    <t>42</t>
  </si>
  <si>
    <t>314</t>
  </si>
  <si>
    <t>1.8</t>
  </si>
  <si>
    <t>110</t>
  </si>
  <si>
    <t>069B  :975002:00:------:--:035</t>
  </si>
  <si>
    <t>21:0883:000032</t>
  </si>
  <si>
    <t>21:0246:000038</t>
  </si>
  <si>
    <t>21:0246:000038:0001:0004:00</t>
  </si>
  <si>
    <t>259</t>
  </si>
  <si>
    <t>069B  :975003:00:------:--:035</t>
  </si>
  <si>
    <t>21:0883:000033</t>
  </si>
  <si>
    <t>21:0246:000039</t>
  </si>
  <si>
    <t>21:0246:000039:0001:0004:00</t>
  </si>
  <si>
    <t>265</t>
  </si>
  <si>
    <t>069B  :975004:00:------:--:035</t>
  </si>
  <si>
    <t>21:0883:000034</t>
  </si>
  <si>
    <t>21:0246:000040</t>
  </si>
  <si>
    <t>21:0246:000040:0001:0004:00</t>
  </si>
  <si>
    <t>19</t>
  </si>
  <si>
    <t>069B  :975005:00:------:--:035</t>
  </si>
  <si>
    <t>21:0883:000035</t>
  </si>
  <si>
    <t>21:0246:000041</t>
  </si>
  <si>
    <t>21:0246:000041:0001:0004:00</t>
  </si>
  <si>
    <t>069B  :975006:00:------:--:035</t>
  </si>
  <si>
    <t>21:0883:000036</t>
  </si>
  <si>
    <t>21:0246:000042</t>
  </si>
  <si>
    <t>21:0246:000042:0001:0004:00</t>
  </si>
  <si>
    <t>74</t>
  </si>
  <si>
    <t>069B  :975007:00:------:--:035</t>
  </si>
  <si>
    <t>21:0883:000037</t>
  </si>
  <si>
    <t>21:0246:000043</t>
  </si>
  <si>
    <t>21:0246:000043:0001:0004:00</t>
  </si>
  <si>
    <t>44</t>
  </si>
  <si>
    <t>1.4</t>
  </si>
  <si>
    <t>069B  :975008:00:------:--:035</t>
  </si>
  <si>
    <t>21:0883:000038</t>
  </si>
  <si>
    <t>21:0246:000044</t>
  </si>
  <si>
    <t>21:0246:000044:0001:0004:00</t>
  </si>
  <si>
    <t>262</t>
  </si>
  <si>
    <t>2.1</t>
  </si>
  <si>
    <t>069B  :975009:00:------:--:035</t>
  </si>
  <si>
    <t>21:0883:000039</t>
  </si>
  <si>
    <t>21:0246:000045</t>
  </si>
  <si>
    <t>21:0246:000045:0001:0004:00</t>
  </si>
  <si>
    <t>69</t>
  </si>
  <si>
    <t>394</t>
  </si>
  <si>
    <t>2.6</t>
  </si>
  <si>
    <t>069B  :975010:00:------:--:035</t>
  </si>
  <si>
    <t>21:0883:000040</t>
  </si>
  <si>
    <t>21:0246:000046</t>
  </si>
  <si>
    <t>21:0246:000046:0001:0004:00</t>
  </si>
  <si>
    <t>069B  :975011:00:------:--:035</t>
  </si>
  <si>
    <t>21:0883:000041</t>
  </si>
  <si>
    <t>21:0246:000047</t>
  </si>
  <si>
    <t>21:0246:000047:0001:0004:00</t>
  </si>
  <si>
    <t>069B  :975012:00:------:--:035</t>
  </si>
  <si>
    <t>21:0883:000042</t>
  </si>
  <si>
    <t>21:0246:000048</t>
  </si>
  <si>
    <t>21:0246:000048:0001:0004:00</t>
  </si>
  <si>
    <t>190</t>
  </si>
  <si>
    <t>069B  :975013:00:------:--:035</t>
  </si>
  <si>
    <t>21:0883:000043</t>
  </si>
  <si>
    <t>21:0246:000049</t>
  </si>
  <si>
    <t>21:0246:000049:0001:0004:00</t>
  </si>
  <si>
    <t>565</t>
  </si>
  <si>
    <t>2.3</t>
  </si>
  <si>
    <t>3.3</t>
  </si>
  <si>
    <t>069B  :975014:00:------:--:035</t>
  </si>
  <si>
    <t>21:0883:000044</t>
  </si>
  <si>
    <t>21:0246:000050</t>
  </si>
  <si>
    <t>21:0246:000050:0001:0004:00</t>
  </si>
  <si>
    <t>069B  :975015:00:------:--:035</t>
  </si>
  <si>
    <t>21:0883:000045</t>
  </si>
  <si>
    <t>21:0246:000051</t>
  </si>
  <si>
    <t>21:0246:000051:0001:0004:00</t>
  </si>
  <si>
    <t>430</t>
  </si>
  <si>
    <t>069B  :975016:00:------:--:035</t>
  </si>
  <si>
    <t>21:0883:000046</t>
  </si>
  <si>
    <t>21:0246:000052</t>
  </si>
  <si>
    <t>21:0246:000052:0001:0004:00</t>
  </si>
  <si>
    <t>61</t>
  </si>
  <si>
    <t>675</t>
  </si>
  <si>
    <t>069B  :975017:00:------:--:035</t>
  </si>
  <si>
    <t>21:0883:000047</t>
  </si>
  <si>
    <t>21:0246:000053</t>
  </si>
  <si>
    <t>21:0246:000053:0001:0004:00</t>
  </si>
  <si>
    <t>069B  :975018:00:------:--:035</t>
  </si>
  <si>
    <t>21:0883:000048</t>
  </si>
  <si>
    <t>21:0246:000054</t>
  </si>
  <si>
    <t>21:0246:000054:0001:0004:00</t>
  </si>
  <si>
    <t>66</t>
  </si>
  <si>
    <t>069B  :975019:00:------:--:035</t>
  </si>
  <si>
    <t>21:0883:000049</t>
  </si>
  <si>
    <t>21:0246:000055</t>
  </si>
  <si>
    <t>21:0246:000055:0001:0004:00</t>
  </si>
  <si>
    <t>82</t>
  </si>
  <si>
    <t>069B  :975020:00:------:--:035</t>
  </si>
  <si>
    <t>21:0883:000050</t>
  </si>
  <si>
    <t>21:0246:000056</t>
  </si>
  <si>
    <t>21:0246:000056:0001:0004:00</t>
  </si>
  <si>
    <t>287</t>
  </si>
  <si>
    <t>069B  :975021:90:035</t>
  </si>
  <si>
    <t>21:0883:000051</t>
  </si>
  <si>
    <t>146</t>
  </si>
  <si>
    <t>182</t>
  </si>
  <si>
    <t>442</t>
  </si>
  <si>
    <t>360</t>
  </si>
  <si>
    <t>079A  :975001:00:------:--:035</t>
  </si>
  <si>
    <t>21:0883:000052</t>
  </si>
  <si>
    <t>21:0246:000057</t>
  </si>
  <si>
    <t>21:0246:000057:0001:0004:00</t>
  </si>
  <si>
    <t>55</t>
  </si>
  <si>
    <t>310</t>
  </si>
  <si>
    <t>079A  :975002:00:------:--:035</t>
  </si>
  <si>
    <t>21:0883:000053</t>
  </si>
  <si>
    <t>21:0246:000058</t>
  </si>
  <si>
    <t>21:0246:000058:0001:0004:00</t>
  </si>
  <si>
    <t>163</t>
  </si>
  <si>
    <t>079A  :975003:00:------:--:035</t>
  </si>
  <si>
    <t>21:0883:000054</t>
  </si>
  <si>
    <t>21:0246:000059</t>
  </si>
  <si>
    <t>21:0246:000059:0001:0004:00</t>
  </si>
  <si>
    <t>257</t>
  </si>
  <si>
    <t>079A  :975004:00:------:--:035</t>
  </si>
  <si>
    <t>21:0883:000055</t>
  </si>
  <si>
    <t>21:0246:000060</t>
  </si>
  <si>
    <t>21:0246:000060:0001:0004:00</t>
  </si>
  <si>
    <t>392</t>
  </si>
  <si>
    <t>2.2</t>
  </si>
  <si>
    <t>079A  :975005:90:035</t>
  </si>
  <si>
    <t>21:0883:000056</t>
  </si>
  <si>
    <t>96</t>
  </si>
  <si>
    <t>222</t>
  </si>
  <si>
    <t>2.7</t>
  </si>
  <si>
    <t>65</t>
  </si>
  <si>
    <t>380</t>
  </si>
  <si>
    <t>068H  :975006:88:035</t>
  </si>
  <si>
    <t>21:0883:000057</t>
  </si>
  <si>
    <t>missing</t>
  </si>
  <si>
    <t>068H  :97MPH7:88:035</t>
  </si>
  <si>
    <t>21:0883:000058</t>
  </si>
  <si>
    <t>132</t>
  </si>
  <si>
    <t>068H  :97MPH8:88:035</t>
  </si>
  <si>
    <t>21:0883:000059</t>
  </si>
  <si>
    <t>34</t>
  </si>
  <si>
    <t>410</t>
  </si>
  <si>
    <t>40.5</t>
  </si>
  <si>
    <t>069A  :975019:88:035</t>
  </si>
  <si>
    <t>21:0883:000060</t>
  </si>
  <si>
    <t>068H  :975001:00:------:--:080</t>
  </si>
  <si>
    <t>21:0883:000061</t>
  </si>
  <si>
    <t>21:0246:000008:0001:0002:00</t>
  </si>
  <si>
    <t>26.8</t>
  </si>
  <si>
    <t>068H  :975002:00:------:--:080</t>
  </si>
  <si>
    <t>21:0883:000062</t>
  </si>
  <si>
    <t>21:0246:000009:0001:0002:00</t>
  </si>
  <si>
    <t>56</t>
  </si>
  <si>
    <t>204</t>
  </si>
  <si>
    <t>170</t>
  </si>
  <si>
    <t>068H  :975003:00:------:--:080</t>
  </si>
  <si>
    <t>21:0883:000063</t>
  </si>
  <si>
    <t>21:0246:000010:0001:0002:00</t>
  </si>
  <si>
    <t>137</t>
  </si>
  <si>
    <t>3.4</t>
  </si>
  <si>
    <t>068H  :975004:00:------:--:080</t>
  </si>
  <si>
    <t>21:0883:000064</t>
  </si>
  <si>
    <t>21:0246:000011:0001:0002:00</t>
  </si>
  <si>
    <t>248</t>
  </si>
  <si>
    <t>068H  :975005:00:------:--:080</t>
  </si>
  <si>
    <t>21:0883:000065</t>
  </si>
  <si>
    <t>21:0246:000012:0001:0002:00</t>
  </si>
  <si>
    <t>125</t>
  </si>
  <si>
    <t>068H  :975007:00:------:--:080</t>
  </si>
  <si>
    <t>21:0883:000066</t>
  </si>
  <si>
    <t>21:0246:000013:0001:0002:00</t>
  </si>
  <si>
    <t>35.7</t>
  </si>
  <si>
    <t>068H  :975008:00:------:--:080</t>
  </si>
  <si>
    <t>21:0883:000067</t>
  </si>
  <si>
    <t>21:0246:000014:0001:0002:00</t>
  </si>
  <si>
    <t>107</t>
  </si>
  <si>
    <t>3.7</t>
  </si>
  <si>
    <t>068H  :975009:00:------:--:080</t>
  </si>
  <si>
    <t>21:0883:000068</t>
  </si>
  <si>
    <t>21:0246:000015:0001:0002:00</t>
  </si>
  <si>
    <t>18.6</t>
  </si>
  <si>
    <t>069A  :975001:00:------:--:080</t>
  </si>
  <si>
    <t>21:0883:000069</t>
  </si>
  <si>
    <t>21:0246:000016:0001:0002:00</t>
  </si>
  <si>
    <t>206</t>
  </si>
  <si>
    <t>9.1</t>
  </si>
  <si>
    <t>350</t>
  </si>
  <si>
    <t>069A  :975002:00:------:--:080</t>
  </si>
  <si>
    <t>21:0883:000070</t>
  </si>
  <si>
    <t>21:0246:000017:0001:0002:00</t>
  </si>
  <si>
    <t>109</t>
  </si>
  <si>
    <t>12.4</t>
  </si>
  <si>
    <t>069A  :975003:00:------:--:080</t>
  </si>
  <si>
    <t>21:0883:000071</t>
  </si>
  <si>
    <t>21:0246:000018:0001:0002:00</t>
  </si>
  <si>
    <t>157</t>
  </si>
  <si>
    <t>201</t>
  </si>
  <si>
    <t>1.7</t>
  </si>
  <si>
    <t>9.6</t>
  </si>
  <si>
    <t>069A  :975004:00:------:--:080</t>
  </si>
  <si>
    <t>21:0883:000072</t>
  </si>
  <si>
    <t>21:0246:000019:0001:0002:00</t>
  </si>
  <si>
    <t>194</t>
  </si>
  <si>
    <t>6.5</t>
  </si>
  <si>
    <t>480</t>
  </si>
  <si>
    <t>069A  :975005:00:------:--:080</t>
  </si>
  <si>
    <t>21:0883:000073</t>
  </si>
  <si>
    <t>21:0246:000020:0001:0002:00</t>
  </si>
  <si>
    <t>143</t>
  </si>
  <si>
    <t>4.7</t>
  </si>
  <si>
    <t>069A  :975006:00:------:--:080</t>
  </si>
  <si>
    <t>21:0883:000074</t>
  </si>
  <si>
    <t>21:0246:000021:0001:0002:00</t>
  </si>
  <si>
    <t>178</t>
  </si>
  <si>
    <t>5.2</t>
  </si>
  <si>
    <t>069A  :975007:00:------:--:080</t>
  </si>
  <si>
    <t>21:0883:000075</t>
  </si>
  <si>
    <t>21:0246:000022:0001:0002:00</t>
  </si>
  <si>
    <t>62</t>
  </si>
  <si>
    <t>5.6</t>
  </si>
  <si>
    <t>420</t>
  </si>
  <si>
    <t>069A  :975008:00:------:--:080</t>
  </si>
  <si>
    <t>21:0883:000076</t>
  </si>
  <si>
    <t>21:0246:000023:0001:0002:00</t>
  </si>
  <si>
    <t>161</t>
  </si>
  <si>
    <t>4.9</t>
  </si>
  <si>
    <t>069A  :975009:00:------:--:080</t>
  </si>
  <si>
    <t>21:0883:000077</t>
  </si>
  <si>
    <t>21:0246:000024:0001:0002:00</t>
  </si>
  <si>
    <t>069A  :975010:00:------:--:080</t>
  </si>
  <si>
    <t>21:0883:000078</t>
  </si>
  <si>
    <t>21:0246:000025:0001:0002:00</t>
  </si>
  <si>
    <t>069A  :975011:00:------:--:080</t>
  </si>
  <si>
    <t>21:0883:000079</t>
  </si>
  <si>
    <t>21:0246:000026:0001:0002:00</t>
  </si>
  <si>
    <t>207</t>
  </si>
  <si>
    <t>069A  :975012:00:------:--:080</t>
  </si>
  <si>
    <t>21:0883:000080</t>
  </si>
  <si>
    <t>21:0246:000027:0001:0002:00</t>
  </si>
  <si>
    <t>135</t>
  </si>
  <si>
    <t>069A  :975013:00:------:--:080</t>
  </si>
  <si>
    <t>21:0883:000081</t>
  </si>
  <si>
    <t>21:0246:000028:0001:0002:00</t>
  </si>
  <si>
    <t>319</t>
  </si>
  <si>
    <t>320</t>
  </si>
  <si>
    <t>069A  :975014:00:------:--:080</t>
  </si>
  <si>
    <t>21:0883:000082</t>
  </si>
  <si>
    <t>21:0246:000029:0001:0002:00</t>
  </si>
  <si>
    <t>250</t>
  </si>
  <si>
    <t>069A  :975015:00:------:--:080</t>
  </si>
  <si>
    <t>21:0883:000083</t>
  </si>
  <si>
    <t>21:0246:000030:0001:0002:00</t>
  </si>
  <si>
    <t>83</t>
  </si>
  <si>
    <t>158</t>
  </si>
  <si>
    <t>6.2</t>
  </si>
  <si>
    <t>069A  :975016:00:------:--:080</t>
  </si>
  <si>
    <t>21:0883:000084</t>
  </si>
  <si>
    <t>21:0246:000031:0001:0002:00</t>
  </si>
  <si>
    <t>101</t>
  </si>
  <si>
    <t>069A  :975017:00:------:--:080</t>
  </si>
  <si>
    <t>21:0883:000085</t>
  </si>
  <si>
    <t>21:0246:000032:0001:0002:00</t>
  </si>
  <si>
    <t>069A  :975018:00:------:--:080</t>
  </si>
  <si>
    <t>21:0883:000086</t>
  </si>
  <si>
    <t>21:0246:000033:0001:0002:00</t>
  </si>
  <si>
    <t>128</t>
  </si>
  <si>
    <t>187</t>
  </si>
  <si>
    <t>5.8</t>
  </si>
  <si>
    <t>069A  :975020:00:------:--:080</t>
  </si>
  <si>
    <t>21:0883:000087</t>
  </si>
  <si>
    <t>21:0246:000034:0001:0002:00</t>
  </si>
  <si>
    <t>94</t>
  </si>
  <si>
    <t>192</t>
  </si>
  <si>
    <t>3.5</t>
  </si>
  <si>
    <t>330</t>
  </si>
  <si>
    <t>069A  :975021:00:------:--:080</t>
  </si>
  <si>
    <t>21:0883:000088</t>
  </si>
  <si>
    <t>21:0246:000035:0001:0002:00</t>
  </si>
  <si>
    <t>069A  :975022:00:------:--:080</t>
  </si>
  <si>
    <t>21:0883:000089</t>
  </si>
  <si>
    <t>21:0246:000036:0001:0002:00</t>
  </si>
  <si>
    <t>168</t>
  </si>
  <si>
    <t>069A  :975023:90:080</t>
  </si>
  <si>
    <t>21:0883:000090</t>
  </si>
  <si>
    <t>73</t>
  </si>
  <si>
    <t>645</t>
  </si>
  <si>
    <t>069B  :975001:00:------:--:080</t>
  </si>
  <si>
    <t>21:0883:000091</t>
  </si>
  <si>
    <t>21:0246:000037:0001:0002:00</t>
  </si>
  <si>
    <t>217</t>
  </si>
  <si>
    <t>069B  :975002:00:------:--:080</t>
  </si>
  <si>
    <t>21:0883:000092</t>
  </si>
  <si>
    <t>21:0246:000038:0001:0002:00</t>
  </si>
  <si>
    <t>069B  :975003:00:------:--:080</t>
  </si>
  <si>
    <t>21:0883:000093</t>
  </si>
  <si>
    <t>21:0246:000039:0001:0002:00</t>
  </si>
  <si>
    <t>069B  :975004:00:------:--:080</t>
  </si>
  <si>
    <t>21:0883:000094</t>
  </si>
  <si>
    <t>21:0246:000040:0001:0002:00</t>
  </si>
  <si>
    <t>41</t>
  </si>
  <si>
    <t>171</t>
  </si>
  <si>
    <t>069B  :975005:00:------:--:080</t>
  </si>
  <si>
    <t>21:0883:000095</t>
  </si>
  <si>
    <t>21:0246:000041:0001:0002:00</t>
  </si>
  <si>
    <t>43</t>
  </si>
  <si>
    <t>069B  :975006:00:------:--:080</t>
  </si>
  <si>
    <t>21:0883:000096</t>
  </si>
  <si>
    <t>21:0246:000042:0001:0002:00</t>
  </si>
  <si>
    <t>195</t>
  </si>
  <si>
    <t>069B  :975007:00:------:--:080</t>
  </si>
  <si>
    <t>21:0883:000097</t>
  </si>
  <si>
    <t>21:0246:000043:0001:0002:00</t>
  </si>
  <si>
    <t>069B  :975008:00:------:--:080</t>
  </si>
  <si>
    <t>21:0883:000098</t>
  </si>
  <si>
    <t>21:0246:000044:0001:0002:00</t>
  </si>
  <si>
    <t>307</t>
  </si>
  <si>
    <t>069B  :975009:00:------:--:080</t>
  </si>
  <si>
    <t>21:0883:000099</t>
  </si>
  <si>
    <t>21:0246:000045:0001:0002:00</t>
  </si>
  <si>
    <t>069B  :975010:00:------:--:080</t>
  </si>
  <si>
    <t>21:0883:000100</t>
  </si>
  <si>
    <t>21:0246:000046:0001:0002:00</t>
  </si>
  <si>
    <t>208</t>
  </si>
  <si>
    <t>069B  :975011:00:------:--:080</t>
  </si>
  <si>
    <t>21:0883:000101</t>
  </si>
  <si>
    <t>21:0246:000047:0001:0002:00</t>
  </si>
  <si>
    <t>069B  :975012:00:------:--:080</t>
  </si>
  <si>
    <t>21:0883:000102</t>
  </si>
  <si>
    <t>21:0246:000048:0001:0002:00</t>
  </si>
  <si>
    <t>069B  :975013:00:------:--:080</t>
  </si>
  <si>
    <t>21:0883:000103</t>
  </si>
  <si>
    <t>21:0246:000049:0001:0002:00</t>
  </si>
  <si>
    <t>069B  :975014:00:------:--:080</t>
  </si>
  <si>
    <t>21:0883:000104</t>
  </si>
  <si>
    <t>21:0246:000050:0001:0002:00</t>
  </si>
  <si>
    <t>069B  :975015:00:------:--:080</t>
  </si>
  <si>
    <t>21:0883:000105</t>
  </si>
  <si>
    <t>21:0246:000051:0001:0002:00</t>
  </si>
  <si>
    <t>256</t>
  </si>
  <si>
    <t>069B  :975016:00:------:--:080</t>
  </si>
  <si>
    <t>21:0883:000106</t>
  </si>
  <si>
    <t>21:0246:000052:0001:0002:00</t>
  </si>
  <si>
    <t>334</t>
  </si>
  <si>
    <t>069B  :975017:00:------:--:080</t>
  </si>
  <si>
    <t>21:0883:000107</t>
  </si>
  <si>
    <t>21:0246:000053:0001:0002:00</t>
  </si>
  <si>
    <t>069B  :975018:00:------:--:080</t>
  </si>
  <si>
    <t>21:0883:000108</t>
  </si>
  <si>
    <t>21:0246:000054:0001:0002:00</t>
  </si>
  <si>
    <t>069B  :975019:00:------:--:080</t>
  </si>
  <si>
    <t>21:0883:000109</t>
  </si>
  <si>
    <t>21:0246:000055:0001:0002:00</t>
  </si>
  <si>
    <t>069B  :975020:00:------:--:080</t>
  </si>
  <si>
    <t>21:0883:000110</t>
  </si>
  <si>
    <t>21:0246:000056:0001:0002:00</t>
  </si>
  <si>
    <t>069B  :975021:90:080</t>
  </si>
  <si>
    <t>21:0883:000111</t>
  </si>
  <si>
    <t>235</t>
  </si>
  <si>
    <t>648</t>
  </si>
  <si>
    <t>079A  :975001:00:------:--:080</t>
  </si>
  <si>
    <t>21:0883:000112</t>
  </si>
  <si>
    <t>21:0246:000057:0001:0002:00</t>
  </si>
  <si>
    <t>67</t>
  </si>
  <si>
    <t>233</t>
  </si>
  <si>
    <t>079A  :975002:00:------:--:080</t>
  </si>
  <si>
    <t>21:0883:000113</t>
  </si>
  <si>
    <t>21:0246:000058:0001:0002:00</t>
  </si>
  <si>
    <t>76</t>
  </si>
  <si>
    <t>317</t>
  </si>
  <si>
    <t>079A  :975003:00:------:--:080</t>
  </si>
  <si>
    <t>21:0883:000114</t>
  </si>
  <si>
    <t>21:0246:000059:0001:0002:00</t>
  </si>
  <si>
    <t>59</t>
  </si>
  <si>
    <t>253</t>
  </si>
  <si>
    <t>079A  :975004:00:------:--:080</t>
  </si>
  <si>
    <t>21:0883:000115</t>
  </si>
  <si>
    <t>21:0246:000060:0001:0002:00</t>
  </si>
  <si>
    <t>079A  :975005:90:080</t>
  </si>
  <si>
    <t>21:0883:000116</t>
  </si>
  <si>
    <t>840</t>
  </si>
  <si>
    <t>700</t>
  </si>
  <si>
    <t>5.7</t>
  </si>
  <si>
    <t>068H  :975006:88:080</t>
  </si>
  <si>
    <t>21:0883:000117</t>
  </si>
  <si>
    <t>068H  :97MPH7:88:080</t>
  </si>
  <si>
    <t>21:0883:000118</t>
  </si>
  <si>
    <t>183</t>
  </si>
  <si>
    <t>068H  :97MPH8:88:080</t>
  </si>
  <si>
    <t>21:0883:000119</t>
  </si>
  <si>
    <t>1200</t>
  </si>
  <si>
    <t>1000</t>
  </si>
  <si>
    <t>10.7</t>
  </si>
  <si>
    <t>069A  :975019:88:080</t>
  </si>
  <si>
    <t>21:0883:000120</t>
  </si>
  <si>
    <t>068H  :975001:00:------:--:250</t>
  </si>
  <si>
    <t>21:0883:000121</t>
  </si>
  <si>
    <t>21:0246:000008:0001:0001:00</t>
  </si>
  <si>
    <t>348</t>
  </si>
  <si>
    <t>8.3</t>
  </si>
  <si>
    <t>270</t>
  </si>
  <si>
    <t>068H  :975002:00:------:--:250</t>
  </si>
  <si>
    <t>21:0883:000122</t>
  </si>
  <si>
    <t>21:0246:000009:0001:0001:00</t>
  </si>
  <si>
    <t>264</t>
  </si>
  <si>
    <t>14.6</t>
  </si>
  <si>
    <t>068H  :975003:00:------:--:250</t>
  </si>
  <si>
    <t>21:0883:000123</t>
  </si>
  <si>
    <t>21:0246:000010:0001:0001:00</t>
  </si>
  <si>
    <t>390</t>
  </si>
  <si>
    <t>068H  :975004:00:------:--:250</t>
  </si>
  <si>
    <t>21:0883:000124</t>
  </si>
  <si>
    <t>21:0246:000011:0001:0001:00</t>
  </si>
  <si>
    <t>75</t>
  </si>
  <si>
    <t>345</t>
  </si>
  <si>
    <t>3.1</t>
  </si>
  <si>
    <t>300</t>
  </si>
  <si>
    <t>068H  :975005:00:------:--:250</t>
  </si>
  <si>
    <t>21:0883:000125</t>
  </si>
  <si>
    <t>21:0246:000012:0001:0001:00</t>
  </si>
  <si>
    <t>382</t>
  </si>
  <si>
    <t>13.6</t>
  </si>
  <si>
    <t>068H  :975007:00:------:--:250</t>
  </si>
  <si>
    <t>21:0883:000126</t>
  </si>
  <si>
    <t>21:0246:000013:0001:0001:00</t>
  </si>
  <si>
    <t>118</t>
  </si>
  <si>
    <t>068H  :975008:00:------:--:250</t>
  </si>
  <si>
    <t>21:0883:000127</t>
  </si>
  <si>
    <t>21:0246:000014:0001:0001:00</t>
  </si>
  <si>
    <t>436</t>
  </si>
  <si>
    <t>068H  :975009:00:------:--:250</t>
  </si>
  <si>
    <t>21:0883:000128</t>
  </si>
  <si>
    <t>21:0246:000015:0001:0001:00</t>
  </si>
  <si>
    <t>224</t>
  </si>
  <si>
    <t>21.2</t>
  </si>
  <si>
    <t>069A  :975001:00:------:--:250</t>
  </si>
  <si>
    <t>21:0883:000129</t>
  </si>
  <si>
    <t>21:0246:000016:0001:0001:00</t>
  </si>
  <si>
    <t>106</t>
  </si>
  <si>
    <t>39</t>
  </si>
  <si>
    <t>225</t>
  </si>
  <si>
    <t>069A  :975002:00:------:--:250</t>
  </si>
  <si>
    <t>21:0883:000130</t>
  </si>
  <si>
    <t>21:0246:000017:0001:0001:00</t>
  </si>
  <si>
    <t>111</t>
  </si>
  <si>
    <t>370</t>
  </si>
  <si>
    <t>069A  :975003:00:------:--:250</t>
  </si>
  <si>
    <t>21:0883:000131</t>
  </si>
  <si>
    <t>21:0246:000018:0001:0001:00</t>
  </si>
  <si>
    <t>263</t>
  </si>
  <si>
    <t>10.6</t>
  </si>
  <si>
    <t>069A  :975004:00:------:--:250</t>
  </si>
  <si>
    <t>21:0883:000132</t>
  </si>
  <si>
    <t>21:0246:000019:0001:0001:00</t>
  </si>
  <si>
    <t>279</t>
  </si>
  <si>
    <t>9.5</t>
  </si>
  <si>
    <t>069A  :975005:00:------:--:250</t>
  </si>
  <si>
    <t>21:0883:000133</t>
  </si>
  <si>
    <t>21:0246:000020:0001:0001:00</t>
  </si>
  <si>
    <t>268</t>
  </si>
  <si>
    <t>37</t>
  </si>
  <si>
    <t>069A  :975006:00:------:--:250</t>
  </si>
  <si>
    <t>21:0883:000134</t>
  </si>
  <si>
    <t>21:0246:000021:0001:0001:00</t>
  </si>
  <si>
    <t>7.2</t>
  </si>
  <si>
    <t>069A  :975007:00:------:--:250</t>
  </si>
  <si>
    <t>21:0883:000135</t>
  </si>
  <si>
    <t>21:0246:000022:0001:0001:00</t>
  </si>
  <si>
    <t>79</t>
  </si>
  <si>
    <t>530</t>
  </si>
  <si>
    <t>069A  :975008:00:------:--:250</t>
  </si>
  <si>
    <t>21:0883:000136</t>
  </si>
  <si>
    <t>21:0246:000023:0001:0001:00</t>
  </si>
  <si>
    <t>069A  :975009:00:------:--:250</t>
  </si>
  <si>
    <t>21:0883:000137</t>
  </si>
  <si>
    <t>21:0246:000024:0001:0001:00</t>
  </si>
  <si>
    <t>89</t>
  </si>
  <si>
    <t>069A  :975010:00:------:--:250</t>
  </si>
  <si>
    <t>21:0883:000138</t>
  </si>
  <si>
    <t>21:0246:000025:0001:0001:00</t>
  </si>
  <si>
    <t>78</t>
  </si>
  <si>
    <t>069A  :975011:00:------:--:250</t>
  </si>
  <si>
    <t>21:0883:000139</t>
  </si>
  <si>
    <t>21:0246:000026:0001:0001:00</t>
  </si>
  <si>
    <t>247</t>
  </si>
  <si>
    <t>069A  :975012:00:------:--:250</t>
  </si>
  <si>
    <t>21:0883:000140</t>
  </si>
  <si>
    <t>21:0246:000027:0001:0001:00</t>
  </si>
  <si>
    <t>15.5</t>
  </si>
  <si>
    <t>340</t>
  </si>
  <si>
    <t>069A  :975013:00:------:--:250</t>
  </si>
  <si>
    <t>21:0883:000141</t>
  </si>
  <si>
    <t>21:0246:000028:0001:0001:00</t>
  </si>
  <si>
    <t>425</t>
  </si>
  <si>
    <t>10.1</t>
  </si>
  <si>
    <t>500</t>
  </si>
  <si>
    <t>069A  :975014:00:------:--:250</t>
  </si>
  <si>
    <t>21:0883:000142</t>
  </si>
  <si>
    <t>21:0246:000029:0001:0001:00</t>
  </si>
  <si>
    <t>102</t>
  </si>
  <si>
    <t>49</t>
  </si>
  <si>
    <t>358</t>
  </si>
  <si>
    <t>6.8</t>
  </si>
  <si>
    <t>069A  :975015:00:------:--:250</t>
  </si>
  <si>
    <t>21:0883:000143</t>
  </si>
  <si>
    <t>21:0246:000030:0001:0001:00</t>
  </si>
  <si>
    <t>193</t>
  </si>
  <si>
    <t>12.8</t>
  </si>
  <si>
    <t>490</t>
  </si>
  <si>
    <t>069A  :975016:00:------:--:250</t>
  </si>
  <si>
    <t>21:0883:000144</t>
  </si>
  <si>
    <t>21:0246:000031:0001:0001:00</t>
  </si>
  <si>
    <t>069A  :975017:00:------:--:250</t>
  </si>
  <si>
    <t>21:0883:000145</t>
  </si>
  <si>
    <t>21:0246:000032:0001:0001:00</t>
  </si>
  <si>
    <t>273</t>
  </si>
  <si>
    <t>069A  :975018:00:------:--:250</t>
  </si>
  <si>
    <t>21:0883:000146</t>
  </si>
  <si>
    <t>21:0246:000033:0001:0001:00</t>
  </si>
  <si>
    <t>245</t>
  </si>
  <si>
    <t>13.5</t>
  </si>
  <si>
    <t>450</t>
  </si>
  <si>
    <t>069A  :975020:00:------:--:250</t>
  </si>
  <si>
    <t>21:0883:000147</t>
  </si>
  <si>
    <t>21:0246:000034:0001:0001:00</t>
  </si>
  <si>
    <t>540</t>
  </si>
  <si>
    <t>069A  :975021:00:------:--:250</t>
  </si>
  <si>
    <t>21:0883:000148</t>
  </si>
  <si>
    <t>21:0246:000035:0001:0001:00</t>
  </si>
  <si>
    <t>069A  :975022:00:------:--:250</t>
  </si>
  <si>
    <t>21:0883:000149</t>
  </si>
  <si>
    <t>21:0246:000036:0001:0001:00</t>
  </si>
  <si>
    <t>22.6</t>
  </si>
  <si>
    <t>069A  :975023:90:250</t>
  </si>
  <si>
    <t>21:0883:000150</t>
  </si>
  <si>
    <t>147</t>
  </si>
  <si>
    <t>458</t>
  </si>
  <si>
    <t>069B  :975001:00:------:--:250</t>
  </si>
  <si>
    <t>21:0883:000151</t>
  </si>
  <si>
    <t>21:0246:000037:0001:0001:00</t>
  </si>
  <si>
    <t>88</t>
  </si>
  <si>
    <t>069B  :975002:00:------:--:250</t>
  </si>
  <si>
    <t>21:0883:000152</t>
  </si>
  <si>
    <t>21:0246:000038:0001:0001:00</t>
  </si>
  <si>
    <t>4.6</t>
  </si>
  <si>
    <t>069B  :975003:00:------:--:250</t>
  </si>
  <si>
    <t>21:0883:000153</t>
  </si>
  <si>
    <t>21:0246:000039:0001:0001:00</t>
  </si>
  <si>
    <t>600</t>
  </si>
  <si>
    <t>069B  :975004:00:------:--:250</t>
  </si>
  <si>
    <t>21:0883:000154</t>
  </si>
  <si>
    <t>21:0246:000040:0001:0001:00</t>
  </si>
  <si>
    <t>285</t>
  </si>
  <si>
    <t>4.1</t>
  </si>
  <si>
    <t>069B  :975005:00:------:--:250</t>
  </si>
  <si>
    <t>21:0883:000155</t>
  </si>
  <si>
    <t>21:0246:000041:0001:0001:00</t>
  </si>
  <si>
    <t>92</t>
  </si>
  <si>
    <t>4.4</t>
  </si>
  <si>
    <t>069B  :975006:00:------:--:250</t>
  </si>
  <si>
    <t>21:0883:000156</t>
  </si>
  <si>
    <t>21:0246:000042:0001:0001:00</t>
  </si>
  <si>
    <t>113</t>
  </si>
  <si>
    <t>387</t>
  </si>
  <si>
    <t>069B  :975007:00:------:--:250</t>
  </si>
  <si>
    <t>21:0883:000157</t>
  </si>
  <si>
    <t>21:0246:000043:0001:0001:00</t>
  </si>
  <si>
    <t>341</t>
  </si>
  <si>
    <t>069B  :975008:00:------:--:250</t>
  </si>
  <si>
    <t>21:0883:000158</t>
  </si>
  <si>
    <t>21:0246:000044:0001:0001:00</t>
  </si>
  <si>
    <t>126</t>
  </si>
  <si>
    <t>508</t>
  </si>
  <si>
    <t>069B  :975009:00:------:--:250</t>
  </si>
  <si>
    <t>21:0883:000159</t>
  </si>
  <si>
    <t>21:0246:000045:0001:0001:00</t>
  </si>
  <si>
    <t>376</t>
  </si>
  <si>
    <t>069B  :975010:00:------:--:250</t>
  </si>
  <si>
    <t>21:0883:000160</t>
  </si>
  <si>
    <t>21:0246:000046:0001:0001:00</t>
  </si>
  <si>
    <t>312</t>
  </si>
  <si>
    <t>069B  :975011:00:------:--:250</t>
  </si>
  <si>
    <t>21:0883:000161</t>
  </si>
  <si>
    <t>21:0246:000047:0001:0001:00</t>
  </si>
  <si>
    <t>99</t>
  </si>
  <si>
    <t>339</t>
  </si>
  <si>
    <t>4.3</t>
  </si>
  <si>
    <t>069B  :975012:00:------:--:250</t>
  </si>
  <si>
    <t>21:0883:000162</t>
  </si>
  <si>
    <t>21:0246:000048:0001:0001:00</t>
  </si>
  <si>
    <t>103</t>
  </si>
  <si>
    <t>361</t>
  </si>
  <si>
    <t>069B  :975013:00:------:--:250</t>
  </si>
  <si>
    <t>21:0883:000163</t>
  </si>
  <si>
    <t>21:0246:000049:0001:0001:00</t>
  </si>
  <si>
    <t>069B  :975014:00:------:--:250</t>
  </si>
  <si>
    <t>21:0883:000164</t>
  </si>
  <si>
    <t>21:0246:000050:0001:0001:00</t>
  </si>
  <si>
    <t>3.9</t>
  </si>
  <si>
    <t>069B  :975015:00:------:--:250</t>
  </si>
  <si>
    <t>21:0883:000165</t>
  </si>
  <si>
    <t>21:0246:000051:0001:0001:00</t>
  </si>
  <si>
    <t>367</t>
  </si>
  <si>
    <t>069B  :975016:00:------:--:250</t>
  </si>
  <si>
    <t>21:0883:000166</t>
  </si>
  <si>
    <t>21:0246:000052:0001:0001:00</t>
  </si>
  <si>
    <t>86</t>
  </si>
  <si>
    <t>069B  :975017:00:------:--:250</t>
  </si>
  <si>
    <t>21:0883:000167</t>
  </si>
  <si>
    <t>21:0246:000053:0001:0001:00</t>
  </si>
  <si>
    <t>069B  :975018:00:------:--:250</t>
  </si>
  <si>
    <t>21:0883:000168</t>
  </si>
  <si>
    <t>21:0246:000054:0001:0001:00</t>
  </si>
  <si>
    <t>98</t>
  </si>
  <si>
    <t>069B  :975019:00:------:--:250</t>
  </si>
  <si>
    <t>21:0883:000169</t>
  </si>
  <si>
    <t>21:0246:000055:0001:0001:00</t>
  </si>
  <si>
    <t>644</t>
  </si>
  <si>
    <t>069B  :975020:00:------:--:250</t>
  </si>
  <si>
    <t>21:0883:000170</t>
  </si>
  <si>
    <t>21:0246:000056:0001:0001:00</t>
  </si>
  <si>
    <t>603</t>
  </si>
  <si>
    <t>3.8</t>
  </si>
  <si>
    <t>069B  :975021:90:250</t>
  </si>
  <si>
    <t>21:0883:000171</t>
  </si>
  <si>
    <t>815</t>
  </si>
  <si>
    <t>650</t>
  </si>
  <si>
    <t>72</t>
  </si>
  <si>
    <t>6.1</t>
  </si>
  <si>
    <t>079A  :975001:00:------:--:250</t>
  </si>
  <si>
    <t>21:0883:000172</t>
  </si>
  <si>
    <t>21:0246:000057:0001:0001:00</t>
  </si>
  <si>
    <t>427</t>
  </si>
  <si>
    <t>079A  :975002:00:------:--:250</t>
  </si>
  <si>
    <t>21:0883:000173</t>
  </si>
  <si>
    <t>21:0246:000058:0001:0001:00</t>
  </si>
  <si>
    <t>124</t>
  </si>
  <si>
    <t>533</t>
  </si>
  <si>
    <t>5.4</t>
  </si>
  <si>
    <t>079A  :975003:00:------:--:250</t>
  </si>
  <si>
    <t>21:0883:000174</t>
  </si>
  <si>
    <t>21:0246:000059:0001:0001:00</t>
  </si>
  <si>
    <t>119</t>
  </si>
  <si>
    <t>590</t>
  </si>
  <si>
    <t>5.3</t>
  </si>
  <si>
    <t>079A  :975004:00:------:--:250</t>
  </si>
  <si>
    <t>21:0883:000175</t>
  </si>
  <si>
    <t>21:0246:000060:0001:0001:00</t>
  </si>
  <si>
    <t>87</t>
  </si>
  <si>
    <t>286</t>
  </si>
  <si>
    <t>079A  :975005:90:250</t>
  </si>
  <si>
    <t>21:0883:000176</t>
  </si>
  <si>
    <t>184</t>
  </si>
  <si>
    <t>068H  :975006:88:250</t>
  </si>
  <si>
    <t>21:0883:000177</t>
  </si>
  <si>
    <t>068H  :97MPH7:88:250</t>
  </si>
  <si>
    <t>21:0883:000178</t>
  </si>
  <si>
    <t>14.2</t>
  </si>
  <si>
    <t>068H  :97MPH8:88:250</t>
  </si>
  <si>
    <t>21:0883:000179</t>
  </si>
  <si>
    <t>169</t>
  </si>
  <si>
    <t>3950</t>
  </si>
  <si>
    <t>890</t>
  </si>
  <si>
    <t>069A  :975019:88:250</t>
  </si>
  <si>
    <t>21:0883:000180</t>
  </si>
  <si>
    <t>068H  :971001:80:971007:00:MP</t>
  </si>
  <si>
    <t>21:0883:000181</t>
  </si>
  <si>
    <t>21:0246:000005</t>
  </si>
  <si>
    <t>21:0246:000005:0001:0001:02</t>
  </si>
  <si>
    <t>0041:bs__1</t>
  </si>
  <si>
    <t>108</t>
  </si>
  <si>
    <t>7.9</t>
  </si>
  <si>
    <t>068H  :971002:00:------:--:MP</t>
  </si>
  <si>
    <t>21:0883:000182</t>
  </si>
  <si>
    <t>21:0246:000001</t>
  </si>
  <si>
    <t>21:0246:000001:0001:0001:00</t>
  </si>
  <si>
    <t>0101:s__01</t>
  </si>
  <si>
    <t>8.8</t>
  </si>
  <si>
    <t>068H  :971003:10:------:--:MP</t>
  </si>
  <si>
    <t>21:0883:000183</t>
  </si>
  <si>
    <t>21:0246:000002</t>
  </si>
  <si>
    <t>21:0246:000002:0001:0001:00</t>
  </si>
  <si>
    <t>0071:ff__1</t>
  </si>
  <si>
    <t>181</t>
  </si>
  <si>
    <t>8.9</t>
  </si>
  <si>
    <t>068H  :971004:20:971003:10:MP</t>
  </si>
  <si>
    <t>21:0883:000184</t>
  </si>
  <si>
    <t>21:0246:000002:0002:0001:00</t>
  </si>
  <si>
    <t>0072:ff__1</t>
  </si>
  <si>
    <t>213</t>
  </si>
  <si>
    <t>7.8</t>
  </si>
  <si>
    <t>068H  :971005:00:------:--:MP</t>
  </si>
  <si>
    <t>21:0883:000185</t>
  </si>
  <si>
    <t>21:0246:000003</t>
  </si>
  <si>
    <t>21:0246:000003:0001:0001:00</t>
  </si>
  <si>
    <t>0102:s__02</t>
  </si>
  <si>
    <t>068H  :971006:00:------:--:MP</t>
  </si>
  <si>
    <t>21:0883:000186</t>
  </si>
  <si>
    <t>21:0246:000004</t>
  </si>
  <si>
    <t>21:0246:000004:0001:0001:00</t>
  </si>
  <si>
    <t>0103:s__03</t>
  </si>
  <si>
    <t>9.8</t>
  </si>
  <si>
    <t>068H  :971007:00:------:--:MP</t>
  </si>
  <si>
    <t>21:0883:000187</t>
  </si>
  <si>
    <t>21:0246:000005:0001:0001:01</t>
  </si>
  <si>
    <t>0042:bs__1</t>
  </si>
  <si>
    <t>0.35</t>
  </si>
  <si>
    <t>068H  :971008:90:MP</t>
  </si>
  <si>
    <t>21:0883:000188</t>
  </si>
  <si>
    <t>0901:R__01</t>
  </si>
  <si>
    <t>068H  :971009:00:------:--:MP</t>
  </si>
  <si>
    <t>21:0883:000189</t>
  </si>
  <si>
    <t>21:0246:000006</t>
  </si>
  <si>
    <t>21:0246:000006:0001:0001:00</t>
  </si>
  <si>
    <t>0104:s__04</t>
  </si>
  <si>
    <t>8.2</t>
  </si>
  <si>
    <t>068H  :971010:00:------:--:MP</t>
  </si>
  <si>
    <t>21:0883:000190</t>
  </si>
  <si>
    <t>21:0246:000007</t>
  </si>
  <si>
    <t>21:0246:000007:0001:0001:00</t>
  </si>
  <si>
    <t>0105:s__05</t>
  </si>
  <si>
    <t>068H  :971011:90:MP</t>
  </si>
  <si>
    <t>21:0883:000191</t>
  </si>
  <si>
    <t>0902:R__02</t>
  </si>
  <si>
    <t>2520</t>
  </si>
  <si>
    <t>22.5</t>
  </si>
  <si>
    <t>800</t>
  </si>
  <si>
    <t>068H  :971012:90:MP</t>
  </si>
  <si>
    <t>21:0883:000192</t>
  </si>
  <si>
    <t>0903:R__03</t>
  </si>
  <si>
    <t>527</t>
  </si>
  <si>
    <t>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</si>
</sst>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9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5" width="15.7109375" customWidth="1"/>
    <col min="16" max="30" width="14.7109375" customWidth="1"/>
  </cols>
  <sheetData>
    <row r="1" spans="1:3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t="s">
        <v>30</v>
      </c>
      <c r="B2" t="s">
        <v>31</v>
      </c>
      <c r="C2" s="1" t="str">
        <f t="shared" ref="C2:C33" si="0">HYPERLINK("http://geochem.nrcan.gc.ca/cdogs/content/bdl/bdl210883_e.htm", "21:0883")</f>
        <v>21:0883</v>
      </c>
      <c r="D2" s="1" t="str">
        <f t="shared" ref="D2:D30" si="1">HYPERLINK("http://geochem.nrcan.gc.ca/cdogs/content/svy/svy210246_e.htm", "21:0246")</f>
        <v>21:0246</v>
      </c>
      <c r="E2" t="s">
        <v>32</v>
      </c>
      <c r="F2" t="s">
        <v>33</v>
      </c>
      <c r="H2">
        <v>75.991485900000001</v>
      </c>
      <c r="I2">
        <v>-97.629588900000002</v>
      </c>
      <c r="J2" s="1" t="str">
        <f t="shared" ref="J2:J30" si="2">HYPERLINK("http://geochem.nrcan.gc.ca/cdogs/content/kwd/kwd020030_e.htm", "NGR bulk stream sediment")</f>
        <v>NGR bulk stream sediment</v>
      </c>
      <c r="K2" s="1" t="str">
        <f t="shared" ref="K2:K30" si="3">HYPERLINK("http://geochem.nrcan.gc.ca/cdogs/content/kwd/kwd080103_e.htm", "-35+80 mesh (500 µm - 177 µm) (Bathurst Is., 1997)")</f>
        <v>-35+80 mesh (500 µm - 177 µm) (Bathurst Is., 1997)</v>
      </c>
      <c r="O2">
        <v>1</v>
      </c>
      <c r="P2" t="s">
        <v>34</v>
      </c>
      <c r="Q2" t="s">
        <v>35</v>
      </c>
      <c r="R2" t="s">
        <v>36</v>
      </c>
      <c r="S2" t="s">
        <v>37</v>
      </c>
      <c r="T2" t="s">
        <v>36</v>
      </c>
      <c r="U2" t="s">
        <v>38</v>
      </c>
      <c r="V2" t="s">
        <v>39</v>
      </c>
      <c r="W2" t="s">
        <v>40</v>
      </c>
      <c r="X2" t="s">
        <v>41</v>
      </c>
      <c r="Y2" t="s">
        <v>42</v>
      </c>
      <c r="Z2" t="s">
        <v>34</v>
      </c>
      <c r="AA2" t="s">
        <v>43</v>
      </c>
      <c r="AB2" t="s">
        <v>40</v>
      </c>
      <c r="AC2" t="s">
        <v>44</v>
      </c>
      <c r="AD2" t="s">
        <v>45</v>
      </c>
    </row>
    <row r="3" spans="1:30" x14ac:dyDescent="0.25">
      <c r="A3" t="s">
        <v>46</v>
      </c>
      <c r="B3" t="s">
        <v>47</v>
      </c>
      <c r="C3" s="1" t="str">
        <f t="shared" si="0"/>
        <v>21:0883</v>
      </c>
      <c r="D3" s="1" t="str">
        <f t="shared" si="1"/>
        <v>21:0246</v>
      </c>
      <c r="E3" t="s">
        <v>48</v>
      </c>
      <c r="F3" t="s">
        <v>49</v>
      </c>
      <c r="H3">
        <v>75.979210300000005</v>
      </c>
      <c r="I3">
        <v>-97.754108700000003</v>
      </c>
      <c r="J3" s="1" t="str">
        <f t="shared" si="2"/>
        <v>NGR bulk stream sediment</v>
      </c>
      <c r="K3" s="1" t="str">
        <f t="shared" si="3"/>
        <v>-35+80 mesh (500 µm - 177 µm) (Bathurst Is., 1997)</v>
      </c>
      <c r="O3">
        <v>1</v>
      </c>
      <c r="P3" t="s">
        <v>50</v>
      </c>
      <c r="Q3" t="s">
        <v>43</v>
      </c>
      <c r="R3" t="s">
        <v>37</v>
      </c>
      <c r="S3" t="s">
        <v>51</v>
      </c>
      <c r="T3" t="s">
        <v>52</v>
      </c>
      <c r="U3" t="s">
        <v>38</v>
      </c>
      <c r="V3" t="s">
        <v>53</v>
      </c>
      <c r="W3" t="s">
        <v>54</v>
      </c>
      <c r="X3" t="s">
        <v>55</v>
      </c>
      <c r="Y3" t="s">
        <v>42</v>
      </c>
      <c r="Z3" t="s">
        <v>56</v>
      </c>
      <c r="AA3" t="s">
        <v>43</v>
      </c>
      <c r="AB3" t="s">
        <v>57</v>
      </c>
      <c r="AC3" t="s">
        <v>58</v>
      </c>
      <c r="AD3" t="s">
        <v>59</v>
      </c>
    </row>
    <row r="4" spans="1:30" x14ac:dyDescent="0.25">
      <c r="A4" t="s">
        <v>60</v>
      </c>
      <c r="B4" t="s">
        <v>61</v>
      </c>
      <c r="C4" s="1" t="str">
        <f t="shared" si="0"/>
        <v>21:0883</v>
      </c>
      <c r="D4" s="1" t="str">
        <f t="shared" si="1"/>
        <v>21:0246</v>
      </c>
      <c r="E4" t="s">
        <v>62</v>
      </c>
      <c r="F4" t="s">
        <v>63</v>
      </c>
      <c r="H4">
        <v>75.946613099999993</v>
      </c>
      <c r="I4">
        <v>-97.650776899999997</v>
      </c>
      <c r="J4" s="1" t="str">
        <f t="shared" si="2"/>
        <v>NGR bulk stream sediment</v>
      </c>
      <c r="K4" s="1" t="str">
        <f t="shared" si="3"/>
        <v>-35+80 mesh (500 µm - 177 µm) (Bathurst Is., 1997)</v>
      </c>
      <c r="O4">
        <v>1</v>
      </c>
      <c r="P4" t="s">
        <v>64</v>
      </c>
      <c r="Q4" t="s">
        <v>65</v>
      </c>
      <c r="R4" t="s">
        <v>66</v>
      </c>
      <c r="S4" t="s">
        <v>52</v>
      </c>
      <c r="T4" t="s">
        <v>36</v>
      </c>
      <c r="U4" t="s">
        <v>41</v>
      </c>
      <c r="V4" t="s">
        <v>67</v>
      </c>
      <c r="W4" t="s">
        <v>68</v>
      </c>
      <c r="X4" t="s">
        <v>41</v>
      </c>
      <c r="Y4" t="s">
        <v>45</v>
      </c>
      <c r="Z4" t="s">
        <v>34</v>
      </c>
      <c r="AA4" t="s">
        <v>69</v>
      </c>
      <c r="AB4" t="s">
        <v>36</v>
      </c>
      <c r="AC4" t="s">
        <v>70</v>
      </c>
      <c r="AD4" t="s">
        <v>59</v>
      </c>
    </row>
    <row r="5" spans="1:30" x14ac:dyDescent="0.25">
      <c r="A5" t="s">
        <v>71</v>
      </c>
      <c r="B5" t="s">
        <v>72</v>
      </c>
      <c r="C5" s="1" t="str">
        <f t="shared" si="0"/>
        <v>21:0883</v>
      </c>
      <c r="D5" s="1" t="str">
        <f t="shared" si="1"/>
        <v>21:0246</v>
      </c>
      <c r="E5" t="s">
        <v>73</v>
      </c>
      <c r="F5" t="s">
        <v>74</v>
      </c>
      <c r="H5">
        <v>75.900967600000001</v>
      </c>
      <c r="I5">
        <v>-97.670247799999999</v>
      </c>
      <c r="J5" s="1" t="str">
        <f t="shared" si="2"/>
        <v>NGR bulk stream sediment</v>
      </c>
      <c r="K5" s="1" t="str">
        <f t="shared" si="3"/>
        <v>-35+80 mesh (500 µm - 177 µm) (Bathurst Is., 1997)</v>
      </c>
      <c r="O5">
        <v>1</v>
      </c>
      <c r="P5" t="s">
        <v>34</v>
      </c>
      <c r="Q5" t="s">
        <v>35</v>
      </c>
      <c r="R5" t="s">
        <v>42</v>
      </c>
      <c r="S5" t="s">
        <v>52</v>
      </c>
      <c r="T5" t="s">
        <v>36</v>
      </c>
      <c r="U5" t="s">
        <v>41</v>
      </c>
      <c r="V5" t="s">
        <v>75</v>
      </c>
      <c r="W5" t="s">
        <v>76</v>
      </c>
      <c r="X5" t="s">
        <v>38</v>
      </c>
      <c r="Y5" t="s">
        <v>36</v>
      </c>
      <c r="Z5" t="s">
        <v>43</v>
      </c>
      <c r="AA5" t="s">
        <v>77</v>
      </c>
      <c r="AB5" t="s">
        <v>40</v>
      </c>
      <c r="AC5" t="s">
        <v>78</v>
      </c>
      <c r="AD5" t="s">
        <v>59</v>
      </c>
    </row>
    <row r="6" spans="1:30" x14ac:dyDescent="0.25">
      <c r="A6" t="s">
        <v>79</v>
      </c>
      <c r="B6" t="s">
        <v>80</v>
      </c>
      <c r="C6" s="1" t="str">
        <f t="shared" si="0"/>
        <v>21:0883</v>
      </c>
      <c r="D6" s="1" t="str">
        <f t="shared" si="1"/>
        <v>21:0246</v>
      </c>
      <c r="E6" t="s">
        <v>81</v>
      </c>
      <c r="F6" t="s">
        <v>82</v>
      </c>
      <c r="H6">
        <v>75.8637497</v>
      </c>
      <c r="I6">
        <v>-97.735644199999996</v>
      </c>
      <c r="J6" s="1" t="str">
        <f t="shared" si="2"/>
        <v>NGR bulk stream sediment</v>
      </c>
      <c r="K6" s="1" t="str">
        <f t="shared" si="3"/>
        <v>-35+80 mesh (500 µm - 177 µm) (Bathurst Is., 1997)</v>
      </c>
      <c r="O6">
        <v>1</v>
      </c>
      <c r="P6" t="s">
        <v>83</v>
      </c>
      <c r="Q6" t="s">
        <v>37</v>
      </c>
      <c r="R6" t="s">
        <v>42</v>
      </c>
      <c r="S6" t="s">
        <v>52</v>
      </c>
      <c r="T6" t="s">
        <v>36</v>
      </c>
      <c r="U6" t="s">
        <v>41</v>
      </c>
      <c r="V6" t="s">
        <v>84</v>
      </c>
      <c r="W6" t="s">
        <v>68</v>
      </c>
      <c r="X6" t="s">
        <v>41</v>
      </c>
      <c r="Y6" t="s">
        <v>36</v>
      </c>
      <c r="Z6" t="s">
        <v>34</v>
      </c>
      <c r="AA6" t="s">
        <v>43</v>
      </c>
      <c r="AB6" t="s">
        <v>85</v>
      </c>
      <c r="AC6" t="s">
        <v>78</v>
      </c>
      <c r="AD6" t="s">
        <v>59</v>
      </c>
    </row>
    <row r="7" spans="1:30" x14ac:dyDescent="0.25">
      <c r="A7" t="s">
        <v>86</v>
      </c>
      <c r="B7" t="s">
        <v>87</v>
      </c>
      <c r="C7" s="1" t="str">
        <f t="shared" si="0"/>
        <v>21:0883</v>
      </c>
      <c r="D7" s="1" t="str">
        <f t="shared" si="1"/>
        <v>21:0246</v>
      </c>
      <c r="E7" t="s">
        <v>88</v>
      </c>
      <c r="F7" t="s">
        <v>89</v>
      </c>
      <c r="H7">
        <v>75.891652699999995</v>
      </c>
      <c r="I7">
        <v>-97.9165457</v>
      </c>
      <c r="J7" s="1" t="str">
        <f t="shared" si="2"/>
        <v>NGR bulk stream sediment</v>
      </c>
      <c r="K7" s="1" t="str">
        <f t="shared" si="3"/>
        <v>-35+80 mesh (500 µm - 177 µm) (Bathurst Is., 1997)</v>
      </c>
      <c r="O7">
        <v>1</v>
      </c>
      <c r="P7" t="s">
        <v>90</v>
      </c>
      <c r="Q7" t="s">
        <v>91</v>
      </c>
      <c r="R7" t="s">
        <v>92</v>
      </c>
      <c r="S7" t="s">
        <v>65</v>
      </c>
      <c r="T7" t="s">
        <v>36</v>
      </c>
      <c r="U7" t="s">
        <v>41</v>
      </c>
      <c r="V7" t="s">
        <v>93</v>
      </c>
      <c r="W7" t="s">
        <v>94</v>
      </c>
      <c r="X7" t="s">
        <v>95</v>
      </c>
      <c r="Y7" t="s">
        <v>65</v>
      </c>
      <c r="Z7" t="s">
        <v>96</v>
      </c>
      <c r="AA7" t="s">
        <v>77</v>
      </c>
      <c r="AB7" t="s">
        <v>97</v>
      </c>
      <c r="AC7" t="s">
        <v>44</v>
      </c>
      <c r="AD7" t="s">
        <v>45</v>
      </c>
    </row>
    <row r="8" spans="1:30" x14ac:dyDescent="0.25">
      <c r="A8" t="s">
        <v>98</v>
      </c>
      <c r="B8" t="s">
        <v>99</v>
      </c>
      <c r="C8" s="1" t="str">
        <f t="shared" si="0"/>
        <v>21:0883</v>
      </c>
      <c r="D8" s="1" t="str">
        <f t="shared" si="1"/>
        <v>21:0246</v>
      </c>
      <c r="E8" t="s">
        <v>100</v>
      </c>
      <c r="F8" t="s">
        <v>101</v>
      </c>
      <c r="H8">
        <v>75.890996099999995</v>
      </c>
      <c r="I8">
        <v>-97.930157800000003</v>
      </c>
      <c r="J8" s="1" t="str">
        <f t="shared" si="2"/>
        <v>NGR bulk stream sediment</v>
      </c>
      <c r="K8" s="1" t="str">
        <f t="shared" si="3"/>
        <v>-35+80 mesh (500 µm - 177 µm) (Bathurst Is., 1997)</v>
      </c>
      <c r="O8">
        <v>1</v>
      </c>
      <c r="P8" t="s">
        <v>102</v>
      </c>
      <c r="Q8" t="s">
        <v>36</v>
      </c>
      <c r="R8" t="s">
        <v>52</v>
      </c>
      <c r="S8" t="s">
        <v>42</v>
      </c>
      <c r="T8" t="s">
        <v>36</v>
      </c>
      <c r="U8" t="s">
        <v>41</v>
      </c>
      <c r="V8" t="s">
        <v>103</v>
      </c>
      <c r="W8" t="s">
        <v>104</v>
      </c>
      <c r="X8" t="s">
        <v>38</v>
      </c>
      <c r="Y8" t="s">
        <v>36</v>
      </c>
      <c r="Z8" t="s">
        <v>43</v>
      </c>
      <c r="AA8" t="s">
        <v>43</v>
      </c>
      <c r="AB8" t="s">
        <v>105</v>
      </c>
      <c r="AC8" t="s">
        <v>106</v>
      </c>
      <c r="AD8" t="s">
        <v>59</v>
      </c>
    </row>
    <row r="9" spans="1:30" x14ac:dyDescent="0.25">
      <c r="A9" t="s">
        <v>107</v>
      </c>
      <c r="B9" t="s">
        <v>108</v>
      </c>
      <c r="C9" s="1" t="str">
        <f t="shared" si="0"/>
        <v>21:0883</v>
      </c>
      <c r="D9" s="1" t="str">
        <f t="shared" si="1"/>
        <v>21:0246</v>
      </c>
      <c r="E9" t="s">
        <v>109</v>
      </c>
      <c r="F9" t="s">
        <v>110</v>
      </c>
      <c r="H9">
        <v>75.856546899999998</v>
      </c>
      <c r="I9">
        <v>-98.093897900000002</v>
      </c>
      <c r="J9" s="1" t="str">
        <f t="shared" si="2"/>
        <v>NGR bulk stream sediment</v>
      </c>
      <c r="K9" s="1" t="str">
        <f t="shared" si="3"/>
        <v>-35+80 mesh (500 µm - 177 µm) (Bathurst Is., 1997)</v>
      </c>
      <c r="O9">
        <v>1</v>
      </c>
      <c r="P9" t="s">
        <v>91</v>
      </c>
      <c r="Q9" t="s">
        <v>91</v>
      </c>
      <c r="R9" t="s">
        <v>42</v>
      </c>
      <c r="S9" t="s">
        <v>42</v>
      </c>
      <c r="T9" t="s">
        <v>111</v>
      </c>
      <c r="U9" t="s">
        <v>41</v>
      </c>
      <c r="V9" t="s">
        <v>112</v>
      </c>
      <c r="W9" t="s">
        <v>113</v>
      </c>
      <c r="X9" t="s">
        <v>41</v>
      </c>
      <c r="Y9" t="s">
        <v>36</v>
      </c>
      <c r="Z9" t="s">
        <v>66</v>
      </c>
      <c r="AA9" t="s">
        <v>69</v>
      </c>
      <c r="AB9" t="s">
        <v>114</v>
      </c>
      <c r="AC9" t="s">
        <v>78</v>
      </c>
      <c r="AD9" t="s">
        <v>59</v>
      </c>
    </row>
    <row r="10" spans="1:30" x14ac:dyDescent="0.25">
      <c r="A10" t="s">
        <v>115</v>
      </c>
      <c r="B10" t="s">
        <v>116</v>
      </c>
      <c r="C10" s="1" t="str">
        <f t="shared" si="0"/>
        <v>21:0883</v>
      </c>
      <c r="D10" s="1" t="str">
        <f t="shared" si="1"/>
        <v>21:0246</v>
      </c>
      <c r="E10" t="s">
        <v>117</v>
      </c>
      <c r="F10" t="s">
        <v>118</v>
      </c>
      <c r="H10">
        <v>76.585300200000006</v>
      </c>
      <c r="I10">
        <v>-98.535899499999999</v>
      </c>
      <c r="J10" s="1" t="str">
        <f t="shared" si="2"/>
        <v>NGR bulk stream sediment</v>
      </c>
      <c r="K10" s="1" t="str">
        <f t="shared" si="3"/>
        <v>-35+80 mesh (500 µm - 177 µm) (Bathurst Is., 1997)</v>
      </c>
      <c r="O10">
        <v>1</v>
      </c>
      <c r="P10" t="s">
        <v>119</v>
      </c>
      <c r="Q10" t="s">
        <v>83</v>
      </c>
      <c r="R10" t="s">
        <v>37</v>
      </c>
      <c r="S10" t="s">
        <v>120</v>
      </c>
      <c r="T10" t="s">
        <v>42</v>
      </c>
      <c r="U10" t="s">
        <v>38</v>
      </c>
      <c r="V10" t="s">
        <v>121</v>
      </c>
      <c r="W10" t="s">
        <v>122</v>
      </c>
      <c r="X10" t="s">
        <v>54</v>
      </c>
      <c r="Y10" t="s">
        <v>66</v>
      </c>
      <c r="Z10" t="s">
        <v>123</v>
      </c>
      <c r="AA10" t="s">
        <v>124</v>
      </c>
      <c r="AB10" t="s">
        <v>125</v>
      </c>
      <c r="AC10" t="s">
        <v>126</v>
      </c>
      <c r="AD10" t="s">
        <v>36</v>
      </c>
    </row>
    <row r="11" spans="1:30" x14ac:dyDescent="0.25">
      <c r="A11" t="s">
        <v>127</v>
      </c>
      <c r="B11" t="s">
        <v>128</v>
      </c>
      <c r="C11" s="1" t="str">
        <f t="shared" si="0"/>
        <v>21:0883</v>
      </c>
      <c r="D11" s="1" t="str">
        <f t="shared" si="1"/>
        <v>21:0246</v>
      </c>
      <c r="E11" t="s">
        <v>129</v>
      </c>
      <c r="F11" t="s">
        <v>130</v>
      </c>
      <c r="H11">
        <v>76.663191699999999</v>
      </c>
      <c r="I11">
        <v>-98.614328599999993</v>
      </c>
      <c r="J11" s="1" t="str">
        <f t="shared" si="2"/>
        <v>NGR bulk stream sediment</v>
      </c>
      <c r="K11" s="1" t="str">
        <f t="shared" si="3"/>
        <v>-35+80 mesh (500 µm - 177 µm) (Bathurst Is., 1997)</v>
      </c>
      <c r="O11">
        <v>1</v>
      </c>
      <c r="P11" t="s">
        <v>131</v>
      </c>
      <c r="Q11" t="s">
        <v>56</v>
      </c>
      <c r="R11" t="s">
        <v>35</v>
      </c>
      <c r="S11" t="s">
        <v>132</v>
      </c>
      <c r="T11" t="s">
        <v>37</v>
      </c>
      <c r="U11" t="s">
        <v>113</v>
      </c>
      <c r="V11" t="s">
        <v>133</v>
      </c>
      <c r="W11" t="s">
        <v>76</v>
      </c>
      <c r="X11" t="s">
        <v>134</v>
      </c>
      <c r="Y11" t="s">
        <v>91</v>
      </c>
      <c r="Z11" t="s">
        <v>135</v>
      </c>
      <c r="AA11" t="s">
        <v>136</v>
      </c>
      <c r="AB11" t="s">
        <v>137</v>
      </c>
      <c r="AC11" t="s">
        <v>138</v>
      </c>
      <c r="AD11" t="s">
        <v>45</v>
      </c>
    </row>
    <row r="12" spans="1:30" x14ac:dyDescent="0.25">
      <c r="A12" t="s">
        <v>139</v>
      </c>
      <c r="B12" t="s">
        <v>140</v>
      </c>
      <c r="C12" s="1" t="str">
        <f t="shared" si="0"/>
        <v>21:0883</v>
      </c>
      <c r="D12" s="1" t="str">
        <f t="shared" si="1"/>
        <v>21:0246</v>
      </c>
      <c r="E12" t="s">
        <v>141</v>
      </c>
      <c r="F12" t="s">
        <v>142</v>
      </c>
      <c r="H12">
        <v>76.663191999999995</v>
      </c>
      <c r="I12">
        <v>-98.529083999999997</v>
      </c>
      <c r="J12" s="1" t="str">
        <f t="shared" si="2"/>
        <v>NGR bulk stream sediment</v>
      </c>
      <c r="K12" s="1" t="str">
        <f t="shared" si="3"/>
        <v>-35+80 mesh (500 µm - 177 µm) (Bathurst Is., 1997)</v>
      </c>
      <c r="O12">
        <v>1</v>
      </c>
      <c r="P12" t="s">
        <v>143</v>
      </c>
      <c r="Q12" t="s">
        <v>144</v>
      </c>
      <c r="R12" t="s">
        <v>35</v>
      </c>
      <c r="S12" t="s">
        <v>145</v>
      </c>
      <c r="T12" t="s">
        <v>65</v>
      </c>
      <c r="U12" t="s">
        <v>146</v>
      </c>
      <c r="V12" t="s">
        <v>147</v>
      </c>
      <c r="W12" t="s">
        <v>105</v>
      </c>
      <c r="X12" t="s">
        <v>148</v>
      </c>
      <c r="Y12" t="s">
        <v>37</v>
      </c>
      <c r="Z12" t="s">
        <v>149</v>
      </c>
      <c r="AA12" t="s">
        <v>136</v>
      </c>
      <c r="AB12" t="s">
        <v>150</v>
      </c>
      <c r="AC12" t="s">
        <v>151</v>
      </c>
      <c r="AD12" t="s">
        <v>59</v>
      </c>
    </row>
    <row r="13" spans="1:30" x14ac:dyDescent="0.25">
      <c r="A13" t="s">
        <v>152</v>
      </c>
      <c r="B13" t="s">
        <v>153</v>
      </c>
      <c r="C13" s="1" t="str">
        <f t="shared" si="0"/>
        <v>21:0883</v>
      </c>
      <c r="D13" s="1" t="str">
        <f t="shared" si="1"/>
        <v>21:0246</v>
      </c>
      <c r="E13" t="s">
        <v>154</v>
      </c>
      <c r="F13" t="s">
        <v>155</v>
      </c>
      <c r="H13">
        <v>76.616889599999993</v>
      </c>
      <c r="I13">
        <v>-98.398623400000005</v>
      </c>
      <c r="J13" s="1" t="str">
        <f t="shared" si="2"/>
        <v>NGR bulk stream sediment</v>
      </c>
      <c r="K13" s="1" t="str">
        <f t="shared" si="3"/>
        <v>-35+80 mesh (500 µm - 177 µm) (Bathurst Is., 1997)</v>
      </c>
      <c r="O13">
        <v>1</v>
      </c>
      <c r="P13" t="s">
        <v>44</v>
      </c>
      <c r="Q13" t="s">
        <v>35</v>
      </c>
      <c r="R13" t="s">
        <v>43</v>
      </c>
      <c r="S13" t="s">
        <v>64</v>
      </c>
      <c r="T13" t="s">
        <v>42</v>
      </c>
      <c r="U13" t="s">
        <v>38</v>
      </c>
      <c r="V13" t="s">
        <v>156</v>
      </c>
      <c r="W13" t="s">
        <v>45</v>
      </c>
      <c r="X13" t="s">
        <v>55</v>
      </c>
      <c r="Y13" t="s">
        <v>52</v>
      </c>
      <c r="Z13" t="s">
        <v>157</v>
      </c>
      <c r="AA13" t="s">
        <v>43</v>
      </c>
      <c r="AB13" t="s">
        <v>158</v>
      </c>
      <c r="AC13" t="s">
        <v>159</v>
      </c>
      <c r="AD13" t="s">
        <v>59</v>
      </c>
    </row>
    <row r="14" spans="1:30" x14ac:dyDescent="0.25">
      <c r="A14" t="s">
        <v>160</v>
      </c>
      <c r="B14" t="s">
        <v>161</v>
      </c>
      <c r="C14" s="1" t="str">
        <f t="shared" si="0"/>
        <v>21:0883</v>
      </c>
      <c r="D14" s="1" t="str">
        <f t="shared" si="1"/>
        <v>21:0246</v>
      </c>
      <c r="E14" t="s">
        <v>162</v>
      </c>
      <c r="F14" t="s">
        <v>163</v>
      </c>
      <c r="H14">
        <v>76.604910700000005</v>
      </c>
      <c r="I14">
        <v>-98.331708800000001</v>
      </c>
      <c r="J14" s="1" t="str">
        <f t="shared" si="2"/>
        <v>NGR bulk stream sediment</v>
      </c>
      <c r="K14" s="1" t="str">
        <f t="shared" si="3"/>
        <v>-35+80 mesh (500 µm - 177 µm) (Bathurst Is., 1997)</v>
      </c>
      <c r="O14">
        <v>1</v>
      </c>
      <c r="P14" t="s">
        <v>164</v>
      </c>
      <c r="Q14" t="s">
        <v>91</v>
      </c>
      <c r="R14" t="s">
        <v>37</v>
      </c>
      <c r="S14" t="s">
        <v>91</v>
      </c>
      <c r="T14" t="s">
        <v>42</v>
      </c>
      <c r="U14" t="s">
        <v>41</v>
      </c>
      <c r="V14" t="s">
        <v>165</v>
      </c>
      <c r="W14" t="s">
        <v>166</v>
      </c>
      <c r="X14" t="s">
        <v>38</v>
      </c>
      <c r="Y14" t="s">
        <v>36</v>
      </c>
      <c r="Z14" t="s">
        <v>167</v>
      </c>
      <c r="AA14" t="s">
        <v>69</v>
      </c>
      <c r="AB14" t="s">
        <v>168</v>
      </c>
      <c r="AC14" t="s">
        <v>169</v>
      </c>
      <c r="AD14" t="s">
        <v>59</v>
      </c>
    </row>
    <row r="15" spans="1:30" x14ac:dyDescent="0.25">
      <c r="A15" t="s">
        <v>170</v>
      </c>
      <c r="B15" t="s">
        <v>171</v>
      </c>
      <c r="C15" s="1" t="str">
        <f t="shared" si="0"/>
        <v>21:0883</v>
      </c>
      <c r="D15" s="1" t="str">
        <f t="shared" si="1"/>
        <v>21:0246</v>
      </c>
      <c r="E15" t="s">
        <v>172</v>
      </c>
      <c r="F15" t="s">
        <v>173</v>
      </c>
      <c r="H15">
        <v>76.580760100000006</v>
      </c>
      <c r="I15">
        <v>-98.1964641</v>
      </c>
      <c r="J15" s="1" t="str">
        <f t="shared" si="2"/>
        <v>NGR bulk stream sediment</v>
      </c>
      <c r="K15" s="1" t="str">
        <f t="shared" si="3"/>
        <v>-35+80 mesh (500 µm - 177 µm) (Bathurst Is., 1997)</v>
      </c>
      <c r="O15">
        <v>1</v>
      </c>
      <c r="P15" t="s">
        <v>174</v>
      </c>
      <c r="Q15" t="s">
        <v>35</v>
      </c>
      <c r="R15" t="s">
        <v>65</v>
      </c>
      <c r="S15" t="s">
        <v>51</v>
      </c>
      <c r="T15" t="s">
        <v>42</v>
      </c>
      <c r="U15" t="s">
        <v>41</v>
      </c>
      <c r="V15" t="s">
        <v>67</v>
      </c>
      <c r="W15" t="s">
        <v>55</v>
      </c>
      <c r="X15" t="s">
        <v>38</v>
      </c>
      <c r="Y15" t="s">
        <v>45</v>
      </c>
      <c r="Z15" t="s">
        <v>77</v>
      </c>
      <c r="AA15" t="s">
        <v>77</v>
      </c>
      <c r="AB15" t="s">
        <v>35</v>
      </c>
      <c r="AC15" t="s">
        <v>175</v>
      </c>
      <c r="AD15" t="s">
        <v>45</v>
      </c>
    </row>
    <row r="16" spans="1:30" x14ac:dyDescent="0.25">
      <c r="A16" t="s">
        <v>176</v>
      </c>
      <c r="B16" t="s">
        <v>177</v>
      </c>
      <c r="C16" s="1" t="str">
        <f t="shared" si="0"/>
        <v>21:0883</v>
      </c>
      <c r="D16" s="1" t="str">
        <f t="shared" si="1"/>
        <v>21:0246</v>
      </c>
      <c r="E16" t="s">
        <v>178</v>
      </c>
      <c r="F16" t="s">
        <v>179</v>
      </c>
      <c r="H16">
        <v>76.560621400000002</v>
      </c>
      <c r="I16">
        <v>-98.305461399999999</v>
      </c>
      <c r="J16" s="1" t="str">
        <f t="shared" si="2"/>
        <v>NGR bulk stream sediment</v>
      </c>
      <c r="K16" s="1" t="str">
        <f t="shared" si="3"/>
        <v>-35+80 mesh (500 µm - 177 µm) (Bathurst Is., 1997)</v>
      </c>
      <c r="O16">
        <v>1</v>
      </c>
      <c r="P16" t="s">
        <v>92</v>
      </c>
      <c r="Q16" t="s">
        <v>43</v>
      </c>
      <c r="R16" t="s">
        <v>65</v>
      </c>
      <c r="S16" t="s">
        <v>180</v>
      </c>
      <c r="T16" t="s">
        <v>37</v>
      </c>
      <c r="U16" t="s">
        <v>38</v>
      </c>
      <c r="V16" t="s">
        <v>39</v>
      </c>
      <c r="W16" t="s">
        <v>105</v>
      </c>
      <c r="X16" t="s">
        <v>113</v>
      </c>
      <c r="Y16" t="s">
        <v>52</v>
      </c>
      <c r="Z16" t="s">
        <v>34</v>
      </c>
      <c r="AA16" t="s">
        <v>43</v>
      </c>
      <c r="AB16" t="s">
        <v>148</v>
      </c>
      <c r="AC16" t="s">
        <v>181</v>
      </c>
      <c r="AD16" t="s">
        <v>59</v>
      </c>
    </row>
    <row r="17" spans="1:30" x14ac:dyDescent="0.25">
      <c r="A17" t="s">
        <v>182</v>
      </c>
      <c r="B17" t="s">
        <v>183</v>
      </c>
      <c r="C17" s="1" t="str">
        <f t="shared" si="0"/>
        <v>21:0883</v>
      </c>
      <c r="D17" s="1" t="str">
        <f t="shared" si="1"/>
        <v>21:0246</v>
      </c>
      <c r="E17" t="s">
        <v>184</v>
      </c>
      <c r="F17" t="s">
        <v>185</v>
      </c>
      <c r="H17">
        <v>76.539173099999999</v>
      </c>
      <c r="I17">
        <v>-98.154640000000001</v>
      </c>
      <c r="J17" s="1" t="str">
        <f t="shared" si="2"/>
        <v>NGR bulk stream sediment</v>
      </c>
      <c r="K17" s="1" t="str">
        <f t="shared" si="3"/>
        <v>-35+80 mesh (500 µm - 177 µm) (Bathurst Is., 1997)</v>
      </c>
      <c r="O17">
        <v>1</v>
      </c>
      <c r="P17" t="s">
        <v>186</v>
      </c>
      <c r="Q17" t="s">
        <v>51</v>
      </c>
      <c r="R17" t="s">
        <v>91</v>
      </c>
      <c r="S17" t="s">
        <v>64</v>
      </c>
      <c r="T17" t="s">
        <v>42</v>
      </c>
      <c r="U17" t="s">
        <v>38</v>
      </c>
      <c r="V17" t="s">
        <v>187</v>
      </c>
      <c r="W17" t="s">
        <v>76</v>
      </c>
      <c r="X17" t="s">
        <v>55</v>
      </c>
      <c r="Y17" t="s">
        <v>36</v>
      </c>
      <c r="Z17" t="s">
        <v>96</v>
      </c>
      <c r="AA17" t="s">
        <v>77</v>
      </c>
      <c r="AB17" t="s">
        <v>188</v>
      </c>
      <c r="AC17" t="s">
        <v>189</v>
      </c>
      <c r="AD17" t="s">
        <v>59</v>
      </c>
    </row>
    <row r="18" spans="1:30" x14ac:dyDescent="0.25">
      <c r="A18" t="s">
        <v>190</v>
      </c>
      <c r="B18" t="s">
        <v>191</v>
      </c>
      <c r="C18" s="1" t="str">
        <f t="shared" si="0"/>
        <v>21:0883</v>
      </c>
      <c r="D18" s="1" t="str">
        <f t="shared" si="1"/>
        <v>21:0246</v>
      </c>
      <c r="E18" t="s">
        <v>192</v>
      </c>
      <c r="F18" t="s">
        <v>193</v>
      </c>
      <c r="H18">
        <v>76.545133899999996</v>
      </c>
      <c r="I18">
        <v>-97.862053500000002</v>
      </c>
      <c r="J18" s="1" t="str">
        <f t="shared" si="2"/>
        <v>NGR bulk stream sediment</v>
      </c>
      <c r="K18" s="1" t="str">
        <f t="shared" si="3"/>
        <v>-35+80 mesh (500 µm - 177 µm) (Bathurst Is., 1997)</v>
      </c>
      <c r="O18">
        <v>1</v>
      </c>
      <c r="P18" t="s">
        <v>194</v>
      </c>
      <c r="Q18" t="s">
        <v>102</v>
      </c>
      <c r="R18" t="s">
        <v>66</v>
      </c>
      <c r="S18" t="s">
        <v>64</v>
      </c>
      <c r="T18" t="s">
        <v>37</v>
      </c>
      <c r="U18" t="s">
        <v>41</v>
      </c>
      <c r="V18" t="s">
        <v>147</v>
      </c>
      <c r="W18" t="s">
        <v>195</v>
      </c>
      <c r="X18" t="s">
        <v>55</v>
      </c>
      <c r="Y18" t="s">
        <v>42</v>
      </c>
      <c r="Z18" t="s">
        <v>196</v>
      </c>
      <c r="AA18" t="s">
        <v>77</v>
      </c>
      <c r="AB18" t="s">
        <v>197</v>
      </c>
      <c r="AC18" t="s">
        <v>181</v>
      </c>
      <c r="AD18" t="s">
        <v>59</v>
      </c>
    </row>
    <row r="19" spans="1:30" x14ac:dyDescent="0.25">
      <c r="A19" t="s">
        <v>198</v>
      </c>
      <c r="B19" t="s">
        <v>199</v>
      </c>
      <c r="C19" s="1" t="str">
        <f t="shared" si="0"/>
        <v>21:0883</v>
      </c>
      <c r="D19" s="1" t="str">
        <f t="shared" si="1"/>
        <v>21:0246</v>
      </c>
      <c r="E19" t="s">
        <v>200</v>
      </c>
      <c r="F19" t="s">
        <v>201</v>
      </c>
      <c r="H19">
        <v>76.519392800000006</v>
      </c>
      <c r="I19">
        <v>-97.913151600000006</v>
      </c>
      <c r="J19" s="1" t="str">
        <f t="shared" si="2"/>
        <v>NGR bulk stream sediment</v>
      </c>
      <c r="K19" s="1" t="str">
        <f t="shared" si="3"/>
        <v>-35+80 mesh (500 µm - 177 µm) (Bathurst Is., 1997)</v>
      </c>
      <c r="O19">
        <v>1</v>
      </c>
      <c r="P19" t="s">
        <v>202</v>
      </c>
      <c r="Q19" t="s">
        <v>51</v>
      </c>
      <c r="R19" t="s">
        <v>52</v>
      </c>
      <c r="S19" t="s">
        <v>83</v>
      </c>
      <c r="T19" t="s">
        <v>42</v>
      </c>
      <c r="U19" t="s">
        <v>38</v>
      </c>
      <c r="V19" t="s">
        <v>203</v>
      </c>
      <c r="W19" t="s">
        <v>54</v>
      </c>
      <c r="X19" t="s">
        <v>113</v>
      </c>
      <c r="Y19" t="s">
        <v>37</v>
      </c>
      <c r="Z19" t="s">
        <v>132</v>
      </c>
      <c r="AA19" t="s">
        <v>77</v>
      </c>
      <c r="AB19" t="s">
        <v>204</v>
      </c>
      <c r="AC19" t="s">
        <v>175</v>
      </c>
      <c r="AD19" t="s">
        <v>59</v>
      </c>
    </row>
    <row r="20" spans="1:30" x14ac:dyDescent="0.25">
      <c r="A20" t="s">
        <v>205</v>
      </c>
      <c r="B20" t="s">
        <v>206</v>
      </c>
      <c r="C20" s="1" t="str">
        <f t="shared" si="0"/>
        <v>21:0883</v>
      </c>
      <c r="D20" s="1" t="str">
        <f t="shared" si="1"/>
        <v>21:0246</v>
      </c>
      <c r="E20" t="s">
        <v>207</v>
      </c>
      <c r="F20" t="s">
        <v>208</v>
      </c>
      <c r="H20">
        <v>76.071470399999995</v>
      </c>
      <c r="I20">
        <v>-97.755105499999999</v>
      </c>
      <c r="J20" s="1" t="str">
        <f t="shared" si="2"/>
        <v>NGR bulk stream sediment</v>
      </c>
      <c r="K20" s="1" t="str">
        <f t="shared" si="3"/>
        <v>-35+80 mesh (500 µm - 177 µm) (Bathurst Is., 1997)</v>
      </c>
      <c r="O20">
        <v>1</v>
      </c>
      <c r="P20" t="s">
        <v>145</v>
      </c>
      <c r="Q20" t="s">
        <v>43</v>
      </c>
      <c r="R20" t="s">
        <v>91</v>
      </c>
      <c r="S20" t="s">
        <v>35</v>
      </c>
      <c r="T20" t="s">
        <v>42</v>
      </c>
      <c r="U20" t="s">
        <v>41</v>
      </c>
      <c r="V20" t="s">
        <v>169</v>
      </c>
      <c r="W20" t="s">
        <v>68</v>
      </c>
      <c r="X20" t="s">
        <v>104</v>
      </c>
      <c r="Y20" t="s">
        <v>42</v>
      </c>
      <c r="Z20" t="s">
        <v>120</v>
      </c>
      <c r="AA20" t="s">
        <v>43</v>
      </c>
      <c r="AB20" t="s">
        <v>158</v>
      </c>
      <c r="AC20" t="s">
        <v>53</v>
      </c>
      <c r="AD20" t="s">
        <v>45</v>
      </c>
    </row>
    <row r="21" spans="1:30" x14ac:dyDescent="0.25">
      <c r="A21" t="s">
        <v>209</v>
      </c>
      <c r="B21" t="s">
        <v>210</v>
      </c>
      <c r="C21" s="1" t="str">
        <f t="shared" si="0"/>
        <v>21:0883</v>
      </c>
      <c r="D21" s="1" t="str">
        <f t="shared" si="1"/>
        <v>21:0246</v>
      </c>
      <c r="E21" t="s">
        <v>211</v>
      </c>
      <c r="F21" t="s">
        <v>212</v>
      </c>
      <c r="H21">
        <v>76.138195499999995</v>
      </c>
      <c r="I21">
        <v>-97.499354499999995</v>
      </c>
      <c r="J21" s="1" t="str">
        <f t="shared" si="2"/>
        <v>NGR bulk stream sediment</v>
      </c>
      <c r="K21" s="1" t="str">
        <f t="shared" si="3"/>
        <v>-35+80 mesh (500 µm - 177 µm) (Bathurst Is., 1997)</v>
      </c>
      <c r="O21">
        <v>1</v>
      </c>
      <c r="P21" t="s">
        <v>213</v>
      </c>
      <c r="Q21" t="s">
        <v>83</v>
      </c>
      <c r="R21" t="s">
        <v>43</v>
      </c>
      <c r="S21" t="s">
        <v>51</v>
      </c>
      <c r="T21" t="s">
        <v>42</v>
      </c>
      <c r="U21" t="s">
        <v>41</v>
      </c>
      <c r="V21" t="s">
        <v>214</v>
      </c>
      <c r="W21" t="s">
        <v>195</v>
      </c>
      <c r="X21" t="s">
        <v>55</v>
      </c>
      <c r="Y21" t="s">
        <v>52</v>
      </c>
      <c r="Z21" t="s">
        <v>180</v>
      </c>
      <c r="AA21" t="s">
        <v>124</v>
      </c>
      <c r="AB21" t="s">
        <v>215</v>
      </c>
      <c r="AC21" t="s">
        <v>159</v>
      </c>
      <c r="AD21" t="s">
        <v>59</v>
      </c>
    </row>
    <row r="22" spans="1:30" x14ac:dyDescent="0.25">
      <c r="A22" t="s">
        <v>216</v>
      </c>
      <c r="B22" t="s">
        <v>217</v>
      </c>
      <c r="C22" s="1" t="str">
        <f t="shared" si="0"/>
        <v>21:0883</v>
      </c>
      <c r="D22" s="1" t="str">
        <f t="shared" si="1"/>
        <v>21:0246</v>
      </c>
      <c r="E22" t="s">
        <v>218</v>
      </c>
      <c r="F22" t="s">
        <v>219</v>
      </c>
      <c r="H22">
        <v>76.202159899999998</v>
      </c>
      <c r="I22">
        <v>-97.523607600000005</v>
      </c>
      <c r="J22" s="1" t="str">
        <f t="shared" si="2"/>
        <v>NGR bulk stream sediment</v>
      </c>
      <c r="K22" s="1" t="str">
        <f t="shared" si="3"/>
        <v>-35+80 mesh (500 µm - 177 µm) (Bathurst Is., 1997)</v>
      </c>
      <c r="O22">
        <v>1</v>
      </c>
      <c r="P22" t="s">
        <v>220</v>
      </c>
      <c r="Q22" t="s">
        <v>102</v>
      </c>
      <c r="R22" t="s">
        <v>37</v>
      </c>
      <c r="S22" t="s">
        <v>35</v>
      </c>
      <c r="T22" t="s">
        <v>37</v>
      </c>
      <c r="U22" t="s">
        <v>41</v>
      </c>
      <c r="V22" t="s">
        <v>221</v>
      </c>
      <c r="W22" t="s">
        <v>54</v>
      </c>
      <c r="X22" t="s">
        <v>146</v>
      </c>
      <c r="Y22" t="s">
        <v>36</v>
      </c>
      <c r="Z22" t="s">
        <v>64</v>
      </c>
      <c r="AA22" t="s">
        <v>43</v>
      </c>
      <c r="AB22" t="s">
        <v>222</v>
      </c>
      <c r="AC22" t="s">
        <v>133</v>
      </c>
      <c r="AD22" t="s">
        <v>59</v>
      </c>
    </row>
    <row r="23" spans="1:30" x14ac:dyDescent="0.25">
      <c r="A23" t="s">
        <v>223</v>
      </c>
      <c r="B23" t="s">
        <v>224</v>
      </c>
      <c r="C23" s="1" t="str">
        <f t="shared" si="0"/>
        <v>21:0883</v>
      </c>
      <c r="D23" s="1" t="str">
        <f t="shared" si="1"/>
        <v>21:0246</v>
      </c>
      <c r="E23" t="s">
        <v>225</v>
      </c>
      <c r="F23" t="s">
        <v>226</v>
      </c>
      <c r="H23">
        <v>76.248822200000006</v>
      </c>
      <c r="I23">
        <v>-97.631937100000002</v>
      </c>
      <c r="J23" s="1" t="str">
        <f t="shared" si="2"/>
        <v>NGR bulk stream sediment</v>
      </c>
      <c r="K23" s="1" t="str">
        <f t="shared" si="3"/>
        <v>-35+80 mesh (500 µm - 177 µm) (Bathurst Is., 1997)</v>
      </c>
      <c r="O23">
        <v>1</v>
      </c>
      <c r="P23" t="s">
        <v>106</v>
      </c>
      <c r="Q23" t="s">
        <v>96</v>
      </c>
      <c r="R23" t="s">
        <v>35</v>
      </c>
      <c r="S23" t="s">
        <v>227</v>
      </c>
      <c r="T23" t="s">
        <v>66</v>
      </c>
      <c r="U23" t="s">
        <v>41</v>
      </c>
      <c r="V23" t="s">
        <v>228</v>
      </c>
      <c r="W23" t="s">
        <v>85</v>
      </c>
      <c r="X23" t="s">
        <v>38</v>
      </c>
      <c r="Y23" t="s">
        <v>36</v>
      </c>
      <c r="Z23" t="s">
        <v>124</v>
      </c>
      <c r="AA23" t="s">
        <v>124</v>
      </c>
      <c r="AB23" t="s">
        <v>168</v>
      </c>
      <c r="AC23" t="s">
        <v>133</v>
      </c>
      <c r="AD23" t="s">
        <v>45</v>
      </c>
    </row>
    <row r="24" spans="1:30" x14ac:dyDescent="0.25">
      <c r="A24" t="s">
        <v>229</v>
      </c>
      <c r="B24" t="s">
        <v>230</v>
      </c>
      <c r="C24" s="1" t="str">
        <f t="shared" si="0"/>
        <v>21:0883</v>
      </c>
      <c r="D24" s="1" t="str">
        <f t="shared" si="1"/>
        <v>21:0246</v>
      </c>
      <c r="E24" t="s">
        <v>231</v>
      </c>
      <c r="F24" t="s">
        <v>232</v>
      </c>
      <c r="H24">
        <v>76.241828699999999</v>
      </c>
      <c r="I24">
        <v>-98.003792700000005</v>
      </c>
      <c r="J24" s="1" t="str">
        <f t="shared" si="2"/>
        <v>NGR bulk stream sediment</v>
      </c>
      <c r="K24" s="1" t="str">
        <f t="shared" si="3"/>
        <v>-35+80 mesh (500 µm - 177 µm) (Bathurst Is., 1997)</v>
      </c>
      <c r="O24">
        <v>1</v>
      </c>
      <c r="P24" t="s">
        <v>70</v>
      </c>
      <c r="Q24" t="s">
        <v>83</v>
      </c>
      <c r="R24" t="s">
        <v>52</v>
      </c>
      <c r="S24" t="s">
        <v>167</v>
      </c>
      <c r="T24" t="s">
        <v>42</v>
      </c>
      <c r="U24" t="s">
        <v>38</v>
      </c>
      <c r="V24" t="s">
        <v>233</v>
      </c>
      <c r="W24" t="s">
        <v>76</v>
      </c>
      <c r="X24" t="s">
        <v>76</v>
      </c>
      <c r="Y24" t="s">
        <v>37</v>
      </c>
      <c r="Z24" t="s">
        <v>234</v>
      </c>
      <c r="AA24" t="s">
        <v>77</v>
      </c>
      <c r="AB24" t="s">
        <v>235</v>
      </c>
      <c r="AC24" t="s">
        <v>126</v>
      </c>
      <c r="AD24" t="s">
        <v>59</v>
      </c>
    </row>
    <row r="25" spans="1:30" x14ac:dyDescent="0.25">
      <c r="A25" t="s">
        <v>236</v>
      </c>
      <c r="B25" t="s">
        <v>237</v>
      </c>
      <c r="C25" s="1" t="str">
        <f t="shared" si="0"/>
        <v>21:0883</v>
      </c>
      <c r="D25" s="1" t="str">
        <f t="shared" si="1"/>
        <v>21:0246</v>
      </c>
      <c r="E25" t="s">
        <v>238</v>
      </c>
      <c r="F25" t="s">
        <v>239</v>
      </c>
      <c r="H25">
        <v>76.258519699999994</v>
      </c>
      <c r="I25">
        <v>-98.017768899999993</v>
      </c>
      <c r="J25" s="1" t="str">
        <f t="shared" si="2"/>
        <v>NGR bulk stream sediment</v>
      </c>
      <c r="K25" s="1" t="str">
        <f t="shared" si="3"/>
        <v>-35+80 mesh (500 µm - 177 µm) (Bathurst Is., 1997)</v>
      </c>
      <c r="O25">
        <v>1</v>
      </c>
      <c r="P25" t="s">
        <v>227</v>
      </c>
      <c r="Q25" t="s">
        <v>37</v>
      </c>
      <c r="R25" t="s">
        <v>36</v>
      </c>
      <c r="S25" t="s">
        <v>52</v>
      </c>
      <c r="T25" t="s">
        <v>36</v>
      </c>
      <c r="U25" t="s">
        <v>41</v>
      </c>
      <c r="V25" t="s">
        <v>186</v>
      </c>
      <c r="W25" t="s">
        <v>240</v>
      </c>
      <c r="X25" t="s">
        <v>38</v>
      </c>
      <c r="Y25" t="s">
        <v>42</v>
      </c>
      <c r="Z25" t="s">
        <v>102</v>
      </c>
      <c r="AA25" t="s">
        <v>43</v>
      </c>
      <c r="AB25" t="s">
        <v>241</v>
      </c>
      <c r="AC25" t="s">
        <v>93</v>
      </c>
      <c r="AD25" t="s">
        <v>59</v>
      </c>
    </row>
    <row r="26" spans="1:30" x14ac:dyDescent="0.25">
      <c r="A26" t="s">
        <v>242</v>
      </c>
      <c r="B26" t="s">
        <v>243</v>
      </c>
      <c r="C26" s="1" t="str">
        <f t="shared" si="0"/>
        <v>21:0883</v>
      </c>
      <c r="D26" s="1" t="str">
        <f t="shared" si="1"/>
        <v>21:0246</v>
      </c>
      <c r="E26" t="s">
        <v>244</v>
      </c>
      <c r="F26" t="s">
        <v>245</v>
      </c>
      <c r="H26">
        <v>76.353168699999998</v>
      </c>
      <c r="I26">
        <v>-97.7856673</v>
      </c>
      <c r="J26" s="1" t="str">
        <f t="shared" si="2"/>
        <v>NGR bulk stream sediment</v>
      </c>
      <c r="K26" s="1" t="str">
        <f t="shared" si="3"/>
        <v>-35+80 mesh (500 µm - 177 µm) (Bathurst Is., 1997)</v>
      </c>
      <c r="O26">
        <v>1</v>
      </c>
      <c r="P26" t="s">
        <v>246</v>
      </c>
      <c r="Q26" t="s">
        <v>91</v>
      </c>
      <c r="R26" t="s">
        <v>42</v>
      </c>
      <c r="S26" t="s">
        <v>96</v>
      </c>
      <c r="T26" t="s">
        <v>65</v>
      </c>
      <c r="U26" t="s">
        <v>41</v>
      </c>
      <c r="V26" t="s">
        <v>247</v>
      </c>
      <c r="W26" t="s">
        <v>248</v>
      </c>
      <c r="X26" t="s">
        <v>146</v>
      </c>
      <c r="Y26" t="s">
        <v>36</v>
      </c>
      <c r="Z26" t="s">
        <v>246</v>
      </c>
      <c r="AA26" t="s">
        <v>43</v>
      </c>
      <c r="AB26" t="s">
        <v>249</v>
      </c>
      <c r="AC26" t="s">
        <v>58</v>
      </c>
      <c r="AD26" t="s">
        <v>45</v>
      </c>
    </row>
    <row r="27" spans="1:30" x14ac:dyDescent="0.25">
      <c r="A27" t="s">
        <v>250</v>
      </c>
      <c r="B27" t="s">
        <v>251</v>
      </c>
      <c r="C27" s="1" t="str">
        <f t="shared" si="0"/>
        <v>21:0883</v>
      </c>
      <c r="D27" s="1" t="str">
        <f t="shared" si="1"/>
        <v>21:0246</v>
      </c>
      <c r="E27" t="s">
        <v>252</v>
      </c>
      <c r="F27" t="s">
        <v>253</v>
      </c>
      <c r="H27">
        <v>76.469299399999997</v>
      </c>
      <c r="I27">
        <v>-98.167271099999994</v>
      </c>
      <c r="J27" s="1" t="str">
        <f t="shared" si="2"/>
        <v>NGR bulk stream sediment</v>
      </c>
      <c r="K27" s="1" t="str">
        <f t="shared" si="3"/>
        <v>-35+80 mesh (500 µm - 177 µm) (Bathurst Is., 1997)</v>
      </c>
      <c r="O27">
        <v>1</v>
      </c>
      <c r="P27" t="s">
        <v>254</v>
      </c>
      <c r="Q27" t="s">
        <v>64</v>
      </c>
      <c r="R27" t="s">
        <v>42</v>
      </c>
      <c r="S27" t="s">
        <v>246</v>
      </c>
      <c r="T27" t="s">
        <v>37</v>
      </c>
      <c r="U27" t="s">
        <v>41</v>
      </c>
      <c r="V27" t="s">
        <v>255</v>
      </c>
      <c r="W27" t="s">
        <v>256</v>
      </c>
      <c r="X27" t="s">
        <v>248</v>
      </c>
      <c r="Y27" t="s">
        <v>52</v>
      </c>
      <c r="Z27" t="s">
        <v>257</v>
      </c>
      <c r="AA27" t="s">
        <v>124</v>
      </c>
      <c r="AB27" t="s">
        <v>258</v>
      </c>
      <c r="AC27" t="s">
        <v>259</v>
      </c>
      <c r="AD27" t="s">
        <v>45</v>
      </c>
    </row>
    <row r="28" spans="1:30" x14ac:dyDescent="0.25">
      <c r="A28" t="s">
        <v>260</v>
      </c>
      <c r="B28" t="s">
        <v>261</v>
      </c>
      <c r="C28" s="1" t="str">
        <f t="shared" si="0"/>
        <v>21:0883</v>
      </c>
      <c r="D28" s="1" t="str">
        <f t="shared" si="1"/>
        <v>21:0246</v>
      </c>
      <c r="E28" t="s">
        <v>262</v>
      </c>
      <c r="F28" t="s">
        <v>263</v>
      </c>
      <c r="H28">
        <v>76.473520899999997</v>
      </c>
      <c r="I28">
        <v>-97.703087199999999</v>
      </c>
      <c r="J28" s="1" t="str">
        <f t="shared" si="2"/>
        <v>NGR bulk stream sediment</v>
      </c>
      <c r="K28" s="1" t="str">
        <f t="shared" si="3"/>
        <v>-35+80 mesh (500 µm - 177 µm) (Bathurst Is., 1997)</v>
      </c>
      <c r="O28">
        <v>1</v>
      </c>
      <c r="P28" t="s">
        <v>264</v>
      </c>
      <c r="Q28" t="s">
        <v>83</v>
      </c>
      <c r="R28" t="s">
        <v>91</v>
      </c>
      <c r="S28" t="s">
        <v>144</v>
      </c>
      <c r="T28" t="s">
        <v>52</v>
      </c>
      <c r="U28" t="s">
        <v>38</v>
      </c>
      <c r="V28" t="s">
        <v>265</v>
      </c>
      <c r="W28" t="s">
        <v>266</v>
      </c>
      <c r="X28" t="s">
        <v>40</v>
      </c>
      <c r="Y28" t="s">
        <v>37</v>
      </c>
      <c r="Z28" t="s">
        <v>246</v>
      </c>
      <c r="AA28" t="s">
        <v>136</v>
      </c>
      <c r="AB28" t="s">
        <v>91</v>
      </c>
      <c r="AC28" t="s">
        <v>267</v>
      </c>
      <c r="AD28" t="s">
        <v>45</v>
      </c>
    </row>
    <row r="29" spans="1:30" x14ac:dyDescent="0.25">
      <c r="A29" t="s">
        <v>268</v>
      </c>
      <c r="B29" t="s">
        <v>269</v>
      </c>
      <c r="C29" s="1" t="str">
        <f t="shared" si="0"/>
        <v>21:0883</v>
      </c>
      <c r="D29" s="1" t="str">
        <f t="shared" si="1"/>
        <v>21:0246</v>
      </c>
      <c r="E29" t="s">
        <v>270</v>
      </c>
      <c r="F29" t="s">
        <v>271</v>
      </c>
      <c r="H29">
        <v>76.414611699999995</v>
      </c>
      <c r="I29">
        <v>-97.685831399999998</v>
      </c>
      <c r="J29" s="1" t="str">
        <f t="shared" si="2"/>
        <v>NGR bulk stream sediment</v>
      </c>
      <c r="K29" s="1" t="str">
        <f t="shared" si="3"/>
        <v>-35+80 mesh (500 µm - 177 µm) (Bathurst Is., 1997)</v>
      </c>
      <c r="O29">
        <v>1</v>
      </c>
      <c r="P29" t="s">
        <v>272</v>
      </c>
      <c r="Q29" t="s">
        <v>35</v>
      </c>
      <c r="R29" t="s">
        <v>37</v>
      </c>
      <c r="S29" t="s">
        <v>102</v>
      </c>
      <c r="T29" t="s">
        <v>37</v>
      </c>
      <c r="U29" t="s">
        <v>41</v>
      </c>
      <c r="V29" t="s">
        <v>273</v>
      </c>
      <c r="W29" t="s">
        <v>248</v>
      </c>
      <c r="X29" t="s">
        <v>55</v>
      </c>
      <c r="Y29" t="s">
        <v>36</v>
      </c>
      <c r="Z29" t="s">
        <v>144</v>
      </c>
      <c r="AA29" t="s">
        <v>77</v>
      </c>
      <c r="AB29" t="s">
        <v>274</v>
      </c>
      <c r="AC29" t="s">
        <v>187</v>
      </c>
      <c r="AD29" t="s">
        <v>42</v>
      </c>
    </row>
    <row r="30" spans="1:30" x14ac:dyDescent="0.25">
      <c r="A30" t="s">
        <v>275</v>
      </c>
      <c r="B30" t="s">
        <v>276</v>
      </c>
      <c r="C30" s="1" t="str">
        <f t="shared" si="0"/>
        <v>21:0883</v>
      </c>
      <c r="D30" s="1" t="str">
        <f t="shared" si="1"/>
        <v>21:0246</v>
      </c>
      <c r="E30" t="s">
        <v>277</v>
      </c>
      <c r="F30" t="s">
        <v>278</v>
      </c>
      <c r="H30">
        <v>76.057912000000002</v>
      </c>
      <c r="I30">
        <v>-97.802591300000003</v>
      </c>
      <c r="J30" s="1" t="str">
        <f t="shared" si="2"/>
        <v>NGR bulk stream sediment</v>
      </c>
      <c r="K30" s="1" t="str">
        <f t="shared" si="3"/>
        <v>-35+80 mesh (500 µm - 177 µm) (Bathurst Is., 1997)</v>
      </c>
      <c r="O30">
        <v>1</v>
      </c>
      <c r="P30" t="s">
        <v>279</v>
      </c>
      <c r="Q30" t="s">
        <v>91</v>
      </c>
      <c r="R30" t="s">
        <v>37</v>
      </c>
      <c r="S30" t="s">
        <v>102</v>
      </c>
      <c r="T30" t="s">
        <v>36</v>
      </c>
      <c r="U30" t="s">
        <v>38</v>
      </c>
      <c r="V30" t="s">
        <v>280</v>
      </c>
      <c r="W30" t="s">
        <v>76</v>
      </c>
      <c r="X30" t="s">
        <v>256</v>
      </c>
      <c r="Y30" t="s">
        <v>42</v>
      </c>
      <c r="Z30" t="s">
        <v>124</v>
      </c>
      <c r="AA30" t="s">
        <v>124</v>
      </c>
      <c r="AB30" t="s">
        <v>281</v>
      </c>
      <c r="AC30" t="s">
        <v>282</v>
      </c>
      <c r="AD30" t="s">
        <v>59</v>
      </c>
    </row>
    <row r="31" spans="1:30" hidden="1" x14ac:dyDescent="0.25">
      <c r="A31" t="s">
        <v>283</v>
      </c>
      <c r="B31" t="s">
        <v>284</v>
      </c>
      <c r="C31" s="1" t="str">
        <f t="shared" si="0"/>
        <v>21:0883</v>
      </c>
      <c r="D31" s="1" t="str">
        <f>HYPERLINK("http://geochem.nrcan.gc.ca/cdogs/content/svy/svy_e.htm", "")</f>
        <v/>
      </c>
      <c r="G31" s="1" t="str">
        <f>HYPERLINK("http://geochem.nrcan.gc.ca/cdogs/content/cr_/cr_00262_e.htm", "262")</f>
        <v>262</v>
      </c>
      <c r="J31" t="s">
        <v>285</v>
      </c>
      <c r="K31" t="s">
        <v>286</v>
      </c>
      <c r="O31">
        <v>8</v>
      </c>
      <c r="P31" t="s">
        <v>119</v>
      </c>
      <c r="Q31" t="s">
        <v>186</v>
      </c>
      <c r="R31" t="s">
        <v>83</v>
      </c>
      <c r="S31" t="s">
        <v>287</v>
      </c>
      <c r="T31" t="s">
        <v>288</v>
      </c>
      <c r="U31" t="s">
        <v>41</v>
      </c>
      <c r="V31" t="s">
        <v>289</v>
      </c>
      <c r="W31" t="s">
        <v>290</v>
      </c>
      <c r="X31" t="s">
        <v>146</v>
      </c>
      <c r="Y31" t="s">
        <v>42</v>
      </c>
      <c r="Z31" t="s">
        <v>291</v>
      </c>
      <c r="AA31" t="s">
        <v>77</v>
      </c>
      <c r="AB31" t="s">
        <v>292</v>
      </c>
      <c r="AC31" t="s">
        <v>169</v>
      </c>
      <c r="AD31" t="s">
        <v>59</v>
      </c>
    </row>
    <row r="32" spans="1:30" x14ac:dyDescent="0.25">
      <c r="A32" t="s">
        <v>293</v>
      </c>
      <c r="B32" t="s">
        <v>294</v>
      </c>
      <c r="C32" s="1" t="str">
        <f t="shared" si="0"/>
        <v>21:0883</v>
      </c>
      <c r="D32" s="1" t="str">
        <f t="shared" ref="D32:D51" si="4">HYPERLINK("http://geochem.nrcan.gc.ca/cdogs/content/svy/svy210246_e.htm", "21:0246")</f>
        <v>21:0246</v>
      </c>
      <c r="E32" t="s">
        <v>295</v>
      </c>
      <c r="F32" t="s">
        <v>296</v>
      </c>
      <c r="H32">
        <v>76.196679599999996</v>
      </c>
      <c r="I32">
        <v>-103.8610493</v>
      </c>
      <c r="J32" s="1" t="str">
        <f t="shared" ref="J32:J51" si="5">HYPERLINK("http://geochem.nrcan.gc.ca/cdogs/content/kwd/kwd020030_e.htm", "NGR bulk stream sediment")</f>
        <v>NGR bulk stream sediment</v>
      </c>
      <c r="K32" s="1" t="str">
        <f t="shared" ref="K32:K51" si="6">HYPERLINK("http://geochem.nrcan.gc.ca/cdogs/content/kwd/kwd080103_e.htm", "-35+80 mesh (500 µm - 177 µm) (Bathurst Is., 1997)")</f>
        <v>-35+80 mesh (500 µm - 177 µm) (Bathurst Is., 1997)</v>
      </c>
      <c r="O32">
        <v>1</v>
      </c>
      <c r="P32" t="s">
        <v>297</v>
      </c>
      <c r="Q32" t="s">
        <v>227</v>
      </c>
      <c r="R32" t="s">
        <v>66</v>
      </c>
      <c r="S32" t="s">
        <v>227</v>
      </c>
      <c r="T32" t="s">
        <v>65</v>
      </c>
      <c r="U32" t="s">
        <v>41</v>
      </c>
      <c r="V32" t="s">
        <v>298</v>
      </c>
      <c r="W32" t="s">
        <v>299</v>
      </c>
      <c r="X32" t="s">
        <v>38</v>
      </c>
      <c r="Y32" t="s">
        <v>36</v>
      </c>
      <c r="Z32" t="s">
        <v>145</v>
      </c>
      <c r="AA32" t="s">
        <v>77</v>
      </c>
      <c r="AB32" t="s">
        <v>134</v>
      </c>
      <c r="AC32" t="s">
        <v>300</v>
      </c>
      <c r="AD32" t="s">
        <v>59</v>
      </c>
    </row>
    <row r="33" spans="1:30" x14ac:dyDescent="0.25">
      <c r="A33" t="s">
        <v>301</v>
      </c>
      <c r="B33" t="s">
        <v>302</v>
      </c>
      <c r="C33" s="1" t="str">
        <f t="shared" si="0"/>
        <v>21:0883</v>
      </c>
      <c r="D33" s="1" t="str">
        <f t="shared" si="4"/>
        <v>21:0246</v>
      </c>
      <c r="E33" t="s">
        <v>303</v>
      </c>
      <c r="F33" t="s">
        <v>304</v>
      </c>
      <c r="H33">
        <v>76.242321099999998</v>
      </c>
      <c r="I33">
        <v>-103.70829259999999</v>
      </c>
      <c r="J33" s="1" t="str">
        <f t="shared" si="5"/>
        <v>NGR bulk stream sediment</v>
      </c>
      <c r="K33" s="1" t="str">
        <f t="shared" si="6"/>
        <v>-35+80 mesh (500 µm - 177 µm) (Bathurst Is., 1997)</v>
      </c>
      <c r="O33">
        <v>1</v>
      </c>
      <c r="P33" t="s">
        <v>144</v>
      </c>
      <c r="Q33" t="s">
        <v>51</v>
      </c>
      <c r="R33" t="s">
        <v>65</v>
      </c>
      <c r="S33" t="s">
        <v>91</v>
      </c>
      <c r="T33" t="s">
        <v>42</v>
      </c>
      <c r="U33" t="s">
        <v>41</v>
      </c>
      <c r="V33" t="s">
        <v>305</v>
      </c>
      <c r="W33" t="s">
        <v>45</v>
      </c>
      <c r="X33" t="s">
        <v>41</v>
      </c>
      <c r="Y33" t="s">
        <v>36</v>
      </c>
      <c r="Z33" t="s">
        <v>180</v>
      </c>
      <c r="AA33" t="s">
        <v>43</v>
      </c>
      <c r="AB33" t="s">
        <v>45</v>
      </c>
      <c r="AC33" t="s">
        <v>93</v>
      </c>
      <c r="AD33" t="s">
        <v>59</v>
      </c>
    </row>
    <row r="34" spans="1:30" x14ac:dyDescent="0.25">
      <c r="A34" t="s">
        <v>306</v>
      </c>
      <c r="B34" t="s">
        <v>307</v>
      </c>
      <c r="C34" s="1" t="str">
        <f t="shared" ref="C34:C65" si="7">HYPERLINK("http://geochem.nrcan.gc.ca/cdogs/content/bdl/bdl210883_e.htm", "21:0883")</f>
        <v>21:0883</v>
      </c>
      <c r="D34" s="1" t="str">
        <f t="shared" si="4"/>
        <v>21:0246</v>
      </c>
      <c r="E34" t="s">
        <v>308</v>
      </c>
      <c r="F34" t="s">
        <v>309</v>
      </c>
      <c r="H34">
        <v>76.252025500000002</v>
      </c>
      <c r="I34">
        <v>-103.5644964</v>
      </c>
      <c r="J34" s="1" t="str">
        <f t="shared" si="5"/>
        <v>NGR bulk stream sediment</v>
      </c>
      <c r="K34" s="1" t="str">
        <f t="shared" si="6"/>
        <v>-35+80 mesh (500 µm - 177 µm) (Bathurst Is., 1997)</v>
      </c>
      <c r="O34">
        <v>1</v>
      </c>
      <c r="P34" t="s">
        <v>56</v>
      </c>
      <c r="Q34" t="s">
        <v>91</v>
      </c>
      <c r="R34" t="s">
        <v>42</v>
      </c>
      <c r="S34" t="s">
        <v>52</v>
      </c>
      <c r="T34" t="s">
        <v>52</v>
      </c>
      <c r="U34" t="s">
        <v>38</v>
      </c>
      <c r="V34" t="s">
        <v>310</v>
      </c>
      <c r="W34" t="s">
        <v>266</v>
      </c>
      <c r="X34" t="s">
        <v>41</v>
      </c>
      <c r="Y34" t="s">
        <v>42</v>
      </c>
      <c r="Z34" t="s">
        <v>51</v>
      </c>
      <c r="AA34" t="s">
        <v>77</v>
      </c>
      <c r="AB34" t="s">
        <v>40</v>
      </c>
      <c r="AC34" t="s">
        <v>78</v>
      </c>
      <c r="AD34" t="s">
        <v>59</v>
      </c>
    </row>
    <row r="35" spans="1:30" x14ac:dyDescent="0.25">
      <c r="A35" t="s">
        <v>311</v>
      </c>
      <c r="B35" t="s">
        <v>312</v>
      </c>
      <c r="C35" s="1" t="str">
        <f t="shared" si="7"/>
        <v>21:0883</v>
      </c>
      <c r="D35" s="1" t="str">
        <f t="shared" si="4"/>
        <v>21:0246</v>
      </c>
      <c r="E35" t="s">
        <v>313</v>
      </c>
      <c r="F35" t="s">
        <v>314</v>
      </c>
      <c r="H35">
        <v>76.2985975</v>
      </c>
      <c r="I35">
        <v>-103.1349587</v>
      </c>
      <c r="J35" s="1" t="str">
        <f t="shared" si="5"/>
        <v>NGR bulk stream sediment</v>
      </c>
      <c r="K35" s="1" t="str">
        <f t="shared" si="6"/>
        <v>-35+80 mesh (500 µm - 177 µm) (Bathurst Is., 1997)</v>
      </c>
      <c r="O35">
        <v>1</v>
      </c>
      <c r="P35" t="s">
        <v>145</v>
      </c>
      <c r="Q35" t="s">
        <v>34</v>
      </c>
      <c r="R35" t="s">
        <v>37</v>
      </c>
      <c r="S35" t="s">
        <v>51</v>
      </c>
      <c r="T35" t="s">
        <v>37</v>
      </c>
      <c r="U35" t="s">
        <v>41</v>
      </c>
      <c r="V35" t="s">
        <v>267</v>
      </c>
      <c r="W35" t="s">
        <v>85</v>
      </c>
      <c r="X35" t="s">
        <v>38</v>
      </c>
      <c r="Y35" t="s">
        <v>36</v>
      </c>
      <c r="Z35" t="s">
        <v>315</v>
      </c>
      <c r="AA35" t="s">
        <v>124</v>
      </c>
      <c r="AB35" t="s">
        <v>134</v>
      </c>
      <c r="AC35" t="s">
        <v>213</v>
      </c>
      <c r="AD35" t="s">
        <v>59</v>
      </c>
    </row>
    <row r="36" spans="1:30" x14ac:dyDescent="0.25">
      <c r="A36" t="s">
        <v>316</v>
      </c>
      <c r="B36" t="s">
        <v>317</v>
      </c>
      <c r="C36" s="1" t="str">
        <f t="shared" si="7"/>
        <v>21:0883</v>
      </c>
      <c r="D36" s="1" t="str">
        <f t="shared" si="4"/>
        <v>21:0246</v>
      </c>
      <c r="E36" t="s">
        <v>318</v>
      </c>
      <c r="F36" t="s">
        <v>319</v>
      </c>
      <c r="H36">
        <v>76.293288899999993</v>
      </c>
      <c r="I36">
        <v>-103.0718859</v>
      </c>
      <c r="J36" s="1" t="str">
        <f t="shared" si="5"/>
        <v>NGR bulk stream sediment</v>
      </c>
      <c r="K36" s="1" t="str">
        <f t="shared" si="6"/>
        <v>-35+80 mesh (500 µm - 177 µm) (Bathurst Is., 1997)</v>
      </c>
      <c r="O36">
        <v>1</v>
      </c>
      <c r="P36" t="s">
        <v>144</v>
      </c>
      <c r="Q36" t="s">
        <v>91</v>
      </c>
      <c r="R36" t="s">
        <v>52</v>
      </c>
      <c r="S36" t="s">
        <v>65</v>
      </c>
      <c r="T36" t="s">
        <v>52</v>
      </c>
      <c r="U36" t="s">
        <v>41</v>
      </c>
      <c r="V36" t="s">
        <v>67</v>
      </c>
      <c r="W36" t="s">
        <v>122</v>
      </c>
      <c r="X36" t="s">
        <v>38</v>
      </c>
      <c r="Y36" t="s">
        <v>36</v>
      </c>
      <c r="Z36" t="s">
        <v>96</v>
      </c>
      <c r="AA36" t="s">
        <v>77</v>
      </c>
      <c r="AB36" t="s">
        <v>113</v>
      </c>
      <c r="AC36" t="s">
        <v>44</v>
      </c>
      <c r="AD36" t="s">
        <v>59</v>
      </c>
    </row>
    <row r="37" spans="1:30" x14ac:dyDescent="0.25">
      <c r="A37" t="s">
        <v>320</v>
      </c>
      <c r="B37" t="s">
        <v>321</v>
      </c>
      <c r="C37" s="1" t="str">
        <f t="shared" si="7"/>
        <v>21:0883</v>
      </c>
      <c r="D37" s="1" t="str">
        <f t="shared" si="4"/>
        <v>21:0246</v>
      </c>
      <c r="E37" t="s">
        <v>322</v>
      </c>
      <c r="F37" t="s">
        <v>323</v>
      </c>
      <c r="H37">
        <v>76.237449299999994</v>
      </c>
      <c r="I37">
        <v>-102.6620783</v>
      </c>
      <c r="J37" s="1" t="str">
        <f t="shared" si="5"/>
        <v>NGR bulk stream sediment</v>
      </c>
      <c r="K37" s="1" t="str">
        <f t="shared" si="6"/>
        <v>-35+80 mesh (500 µm - 177 µm) (Bathurst Is., 1997)</v>
      </c>
      <c r="O37">
        <v>1</v>
      </c>
      <c r="P37" t="s">
        <v>227</v>
      </c>
      <c r="Q37" t="s">
        <v>65</v>
      </c>
      <c r="R37" t="s">
        <v>42</v>
      </c>
      <c r="S37" t="s">
        <v>37</v>
      </c>
      <c r="T37" t="s">
        <v>36</v>
      </c>
      <c r="U37" t="s">
        <v>41</v>
      </c>
      <c r="V37" t="s">
        <v>324</v>
      </c>
      <c r="W37" t="s">
        <v>55</v>
      </c>
      <c r="X37" t="s">
        <v>41</v>
      </c>
      <c r="Y37" t="s">
        <v>36</v>
      </c>
      <c r="Z37" t="s">
        <v>34</v>
      </c>
      <c r="AA37" t="s">
        <v>77</v>
      </c>
      <c r="AB37" t="s">
        <v>40</v>
      </c>
      <c r="AC37" t="s">
        <v>70</v>
      </c>
      <c r="AD37" t="s">
        <v>59</v>
      </c>
    </row>
    <row r="38" spans="1:30" x14ac:dyDescent="0.25">
      <c r="A38" t="s">
        <v>325</v>
      </c>
      <c r="B38" t="s">
        <v>326</v>
      </c>
      <c r="C38" s="1" t="str">
        <f t="shared" si="7"/>
        <v>21:0883</v>
      </c>
      <c r="D38" s="1" t="str">
        <f t="shared" si="4"/>
        <v>21:0246</v>
      </c>
      <c r="E38" t="s">
        <v>327</v>
      </c>
      <c r="F38" t="s">
        <v>328</v>
      </c>
      <c r="H38">
        <v>76.188564499999998</v>
      </c>
      <c r="I38">
        <v>-102.70713689999999</v>
      </c>
      <c r="J38" s="1" t="str">
        <f t="shared" si="5"/>
        <v>NGR bulk stream sediment</v>
      </c>
      <c r="K38" s="1" t="str">
        <f t="shared" si="6"/>
        <v>-35+80 mesh (500 µm - 177 µm) (Bathurst Is., 1997)</v>
      </c>
      <c r="O38">
        <v>1</v>
      </c>
      <c r="P38" t="s">
        <v>329</v>
      </c>
      <c r="Q38" t="s">
        <v>34</v>
      </c>
      <c r="R38" t="s">
        <v>66</v>
      </c>
      <c r="S38" t="s">
        <v>102</v>
      </c>
      <c r="T38" t="s">
        <v>65</v>
      </c>
      <c r="U38" t="s">
        <v>41</v>
      </c>
      <c r="V38" t="s">
        <v>267</v>
      </c>
      <c r="W38" t="s">
        <v>248</v>
      </c>
      <c r="X38" t="s">
        <v>104</v>
      </c>
      <c r="Y38" t="s">
        <v>42</v>
      </c>
      <c r="Z38" t="s">
        <v>120</v>
      </c>
      <c r="AA38" t="s">
        <v>124</v>
      </c>
      <c r="AB38" t="s">
        <v>330</v>
      </c>
      <c r="AC38" t="s">
        <v>213</v>
      </c>
      <c r="AD38" t="s">
        <v>45</v>
      </c>
    </row>
    <row r="39" spans="1:30" x14ac:dyDescent="0.25">
      <c r="A39" t="s">
        <v>331</v>
      </c>
      <c r="B39" t="s">
        <v>332</v>
      </c>
      <c r="C39" s="1" t="str">
        <f t="shared" si="7"/>
        <v>21:0883</v>
      </c>
      <c r="D39" s="1" t="str">
        <f t="shared" si="4"/>
        <v>21:0246</v>
      </c>
      <c r="E39" t="s">
        <v>333</v>
      </c>
      <c r="F39" t="s">
        <v>334</v>
      </c>
      <c r="H39">
        <v>76.1093738</v>
      </c>
      <c r="I39">
        <v>-102.8677612</v>
      </c>
      <c r="J39" s="1" t="str">
        <f t="shared" si="5"/>
        <v>NGR bulk stream sediment</v>
      </c>
      <c r="K39" s="1" t="str">
        <f t="shared" si="6"/>
        <v>-35+80 mesh (500 µm - 177 µm) (Bathurst Is., 1997)</v>
      </c>
      <c r="O39">
        <v>1</v>
      </c>
      <c r="P39" t="s">
        <v>202</v>
      </c>
      <c r="Q39" t="s">
        <v>83</v>
      </c>
      <c r="R39" t="s">
        <v>91</v>
      </c>
      <c r="S39" t="s">
        <v>34</v>
      </c>
      <c r="T39" t="s">
        <v>65</v>
      </c>
      <c r="U39" t="s">
        <v>41</v>
      </c>
      <c r="V39" t="s">
        <v>335</v>
      </c>
      <c r="W39" t="s">
        <v>248</v>
      </c>
      <c r="X39" t="s">
        <v>146</v>
      </c>
      <c r="Y39" t="s">
        <v>52</v>
      </c>
      <c r="Z39" t="s">
        <v>144</v>
      </c>
      <c r="AA39" t="s">
        <v>124</v>
      </c>
      <c r="AB39" t="s">
        <v>336</v>
      </c>
      <c r="AC39" t="s">
        <v>300</v>
      </c>
      <c r="AD39" t="s">
        <v>59</v>
      </c>
    </row>
    <row r="40" spans="1:30" x14ac:dyDescent="0.25">
      <c r="A40" t="s">
        <v>337</v>
      </c>
      <c r="B40" t="s">
        <v>338</v>
      </c>
      <c r="C40" s="1" t="str">
        <f t="shared" si="7"/>
        <v>21:0883</v>
      </c>
      <c r="D40" s="1" t="str">
        <f t="shared" si="4"/>
        <v>21:0246</v>
      </c>
      <c r="E40" t="s">
        <v>339</v>
      </c>
      <c r="F40" t="s">
        <v>340</v>
      </c>
      <c r="H40">
        <v>76.092053500000006</v>
      </c>
      <c r="I40">
        <v>-103.11309369999999</v>
      </c>
      <c r="J40" s="1" t="str">
        <f t="shared" si="5"/>
        <v>NGR bulk stream sediment</v>
      </c>
      <c r="K40" s="1" t="str">
        <f t="shared" si="6"/>
        <v>-35+80 mesh (500 µm - 177 µm) (Bathurst Is., 1997)</v>
      </c>
      <c r="O40">
        <v>1</v>
      </c>
      <c r="P40" t="s">
        <v>341</v>
      </c>
      <c r="Q40" t="s">
        <v>77</v>
      </c>
      <c r="R40" t="s">
        <v>43</v>
      </c>
      <c r="S40" t="s">
        <v>77</v>
      </c>
      <c r="T40" t="s">
        <v>35</v>
      </c>
      <c r="U40" t="s">
        <v>41</v>
      </c>
      <c r="V40" t="s">
        <v>342</v>
      </c>
      <c r="W40" t="s">
        <v>343</v>
      </c>
      <c r="X40" t="s">
        <v>55</v>
      </c>
      <c r="Y40" t="s">
        <v>36</v>
      </c>
      <c r="Z40" t="s">
        <v>56</v>
      </c>
      <c r="AA40" t="s">
        <v>124</v>
      </c>
      <c r="AB40" t="s">
        <v>343</v>
      </c>
      <c r="AC40" t="s">
        <v>58</v>
      </c>
      <c r="AD40" t="s">
        <v>59</v>
      </c>
    </row>
    <row r="41" spans="1:30" x14ac:dyDescent="0.25">
      <c r="A41" t="s">
        <v>344</v>
      </c>
      <c r="B41" t="s">
        <v>345</v>
      </c>
      <c r="C41" s="1" t="str">
        <f t="shared" si="7"/>
        <v>21:0883</v>
      </c>
      <c r="D41" s="1" t="str">
        <f t="shared" si="4"/>
        <v>21:0246</v>
      </c>
      <c r="E41" t="s">
        <v>346</v>
      </c>
      <c r="F41" t="s">
        <v>347</v>
      </c>
      <c r="H41">
        <v>76.083944799999998</v>
      </c>
      <c r="I41">
        <v>-103.938914</v>
      </c>
      <c r="J41" s="1" t="str">
        <f t="shared" si="5"/>
        <v>NGR bulk stream sediment</v>
      </c>
      <c r="K41" s="1" t="str">
        <f t="shared" si="6"/>
        <v>-35+80 mesh (500 µm - 177 µm) (Bathurst Is., 1997)</v>
      </c>
      <c r="O41">
        <v>1</v>
      </c>
      <c r="P41" t="s">
        <v>132</v>
      </c>
      <c r="Q41" t="s">
        <v>35</v>
      </c>
      <c r="R41" t="s">
        <v>42</v>
      </c>
      <c r="S41" t="s">
        <v>35</v>
      </c>
      <c r="T41" t="s">
        <v>52</v>
      </c>
      <c r="U41" t="s">
        <v>38</v>
      </c>
      <c r="V41" t="s">
        <v>131</v>
      </c>
      <c r="W41" t="s">
        <v>266</v>
      </c>
      <c r="X41" t="s">
        <v>38</v>
      </c>
      <c r="Y41" t="s">
        <v>45</v>
      </c>
      <c r="Z41" t="s">
        <v>77</v>
      </c>
      <c r="AA41" t="s">
        <v>77</v>
      </c>
      <c r="AB41" t="s">
        <v>248</v>
      </c>
      <c r="AC41" t="s">
        <v>44</v>
      </c>
      <c r="AD41" t="s">
        <v>59</v>
      </c>
    </row>
    <row r="42" spans="1:30" x14ac:dyDescent="0.25">
      <c r="A42" t="s">
        <v>348</v>
      </c>
      <c r="B42" t="s">
        <v>349</v>
      </c>
      <c r="C42" s="1" t="str">
        <f t="shared" si="7"/>
        <v>21:0883</v>
      </c>
      <c r="D42" s="1" t="str">
        <f t="shared" si="4"/>
        <v>21:0246</v>
      </c>
      <c r="E42" t="s">
        <v>350</v>
      </c>
      <c r="F42" t="s">
        <v>351</v>
      </c>
      <c r="H42">
        <v>76.088277500000004</v>
      </c>
      <c r="I42">
        <v>-103.502568</v>
      </c>
      <c r="J42" s="1" t="str">
        <f t="shared" si="5"/>
        <v>NGR bulk stream sediment</v>
      </c>
      <c r="K42" s="1" t="str">
        <f t="shared" si="6"/>
        <v>-35+80 mesh (500 µm - 177 µm) (Bathurst Is., 1997)</v>
      </c>
      <c r="O42">
        <v>1</v>
      </c>
      <c r="P42" t="s">
        <v>56</v>
      </c>
      <c r="Q42" t="s">
        <v>51</v>
      </c>
      <c r="R42" t="s">
        <v>111</v>
      </c>
      <c r="S42" t="s">
        <v>35</v>
      </c>
      <c r="T42" t="s">
        <v>52</v>
      </c>
      <c r="U42" t="s">
        <v>41</v>
      </c>
      <c r="V42" t="s">
        <v>133</v>
      </c>
      <c r="W42" t="s">
        <v>266</v>
      </c>
      <c r="X42" t="s">
        <v>38</v>
      </c>
      <c r="Y42" t="s">
        <v>45</v>
      </c>
      <c r="Z42" t="s">
        <v>132</v>
      </c>
      <c r="AA42" t="s">
        <v>77</v>
      </c>
      <c r="AB42" t="s">
        <v>330</v>
      </c>
      <c r="AC42" t="s">
        <v>93</v>
      </c>
      <c r="AD42" t="s">
        <v>59</v>
      </c>
    </row>
    <row r="43" spans="1:30" x14ac:dyDescent="0.25">
      <c r="A43" t="s">
        <v>352</v>
      </c>
      <c r="B43" t="s">
        <v>353</v>
      </c>
      <c r="C43" s="1" t="str">
        <f t="shared" si="7"/>
        <v>21:0883</v>
      </c>
      <c r="D43" s="1" t="str">
        <f t="shared" si="4"/>
        <v>21:0246</v>
      </c>
      <c r="E43" t="s">
        <v>354</v>
      </c>
      <c r="F43" t="s">
        <v>355</v>
      </c>
      <c r="H43">
        <v>76.072711900000002</v>
      </c>
      <c r="I43">
        <v>-103.3567142</v>
      </c>
      <c r="J43" s="1" t="str">
        <f t="shared" si="5"/>
        <v>NGR bulk stream sediment</v>
      </c>
      <c r="K43" s="1" t="str">
        <f t="shared" si="6"/>
        <v>-35+80 mesh (500 µm - 177 µm) (Bathurst Is., 1997)</v>
      </c>
      <c r="O43">
        <v>1</v>
      </c>
      <c r="P43" t="s">
        <v>124</v>
      </c>
      <c r="Q43" t="s">
        <v>102</v>
      </c>
      <c r="R43" t="s">
        <v>65</v>
      </c>
      <c r="S43" t="s">
        <v>91</v>
      </c>
      <c r="T43" t="s">
        <v>37</v>
      </c>
      <c r="U43" t="s">
        <v>41</v>
      </c>
      <c r="V43" t="s">
        <v>356</v>
      </c>
      <c r="W43" t="s">
        <v>330</v>
      </c>
      <c r="X43" t="s">
        <v>38</v>
      </c>
      <c r="Y43" t="s">
        <v>36</v>
      </c>
      <c r="Z43" t="s">
        <v>56</v>
      </c>
      <c r="AA43" t="s">
        <v>136</v>
      </c>
      <c r="AB43" t="s">
        <v>85</v>
      </c>
      <c r="AC43" t="s">
        <v>213</v>
      </c>
      <c r="AD43" t="s">
        <v>59</v>
      </c>
    </row>
    <row r="44" spans="1:30" x14ac:dyDescent="0.25">
      <c r="A44" t="s">
        <v>357</v>
      </c>
      <c r="B44" t="s">
        <v>358</v>
      </c>
      <c r="C44" s="1" t="str">
        <f t="shared" si="7"/>
        <v>21:0883</v>
      </c>
      <c r="D44" s="1" t="str">
        <f t="shared" si="4"/>
        <v>21:0246</v>
      </c>
      <c r="E44" t="s">
        <v>359</v>
      </c>
      <c r="F44" t="s">
        <v>360</v>
      </c>
      <c r="H44">
        <v>76.260294400000006</v>
      </c>
      <c r="I44">
        <v>-100.4942887</v>
      </c>
      <c r="J44" s="1" t="str">
        <f t="shared" si="5"/>
        <v>NGR bulk stream sediment</v>
      </c>
      <c r="K44" s="1" t="str">
        <f t="shared" si="6"/>
        <v>-35+80 mesh (500 µm - 177 µm) (Bathurst Is., 1997)</v>
      </c>
      <c r="O44">
        <v>1</v>
      </c>
      <c r="P44" t="s">
        <v>186</v>
      </c>
      <c r="Q44" t="s">
        <v>132</v>
      </c>
      <c r="R44" t="s">
        <v>66</v>
      </c>
      <c r="S44" t="s">
        <v>96</v>
      </c>
      <c r="T44" t="s">
        <v>51</v>
      </c>
      <c r="U44" t="s">
        <v>38</v>
      </c>
      <c r="V44" t="s">
        <v>361</v>
      </c>
      <c r="W44" t="s">
        <v>362</v>
      </c>
      <c r="X44" t="s">
        <v>146</v>
      </c>
      <c r="Y44" t="s">
        <v>42</v>
      </c>
      <c r="Z44" t="s">
        <v>124</v>
      </c>
      <c r="AA44" t="s">
        <v>124</v>
      </c>
      <c r="AB44" t="s">
        <v>363</v>
      </c>
      <c r="AC44" t="s">
        <v>159</v>
      </c>
      <c r="AD44" t="s">
        <v>36</v>
      </c>
    </row>
    <row r="45" spans="1:30" x14ac:dyDescent="0.25">
      <c r="A45" t="s">
        <v>364</v>
      </c>
      <c r="B45" t="s">
        <v>365</v>
      </c>
      <c r="C45" s="1" t="str">
        <f t="shared" si="7"/>
        <v>21:0883</v>
      </c>
      <c r="D45" s="1" t="str">
        <f t="shared" si="4"/>
        <v>21:0246</v>
      </c>
      <c r="E45" t="s">
        <v>366</v>
      </c>
      <c r="F45" t="s">
        <v>367</v>
      </c>
      <c r="H45">
        <v>76.624444800000006</v>
      </c>
      <c r="I45">
        <v>-100.3393157</v>
      </c>
      <c r="J45" s="1" t="str">
        <f t="shared" si="5"/>
        <v>NGR bulk stream sediment</v>
      </c>
      <c r="K45" s="1" t="str">
        <f t="shared" si="6"/>
        <v>-35+80 mesh (500 µm - 177 µm) (Bathurst Is., 1997)</v>
      </c>
      <c r="O45">
        <v>1</v>
      </c>
      <c r="P45" t="s">
        <v>64</v>
      </c>
      <c r="Q45" t="s">
        <v>37</v>
      </c>
      <c r="R45" t="s">
        <v>65</v>
      </c>
      <c r="S45" t="s">
        <v>42</v>
      </c>
      <c r="T45" t="s">
        <v>42</v>
      </c>
      <c r="U45" t="s">
        <v>38</v>
      </c>
      <c r="V45" t="s">
        <v>120</v>
      </c>
      <c r="W45" t="s">
        <v>94</v>
      </c>
      <c r="X45" t="s">
        <v>41</v>
      </c>
      <c r="Y45" t="s">
        <v>45</v>
      </c>
      <c r="Z45" t="s">
        <v>35</v>
      </c>
      <c r="AA45" t="s">
        <v>43</v>
      </c>
      <c r="AB45" t="s">
        <v>76</v>
      </c>
      <c r="AC45" t="s">
        <v>70</v>
      </c>
      <c r="AD45" t="s">
        <v>45</v>
      </c>
    </row>
    <row r="46" spans="1:30" x14ac:dyDescent="0.25">
      <c r="A46" t="s">
        <v>368</v>
      </c>
      <c r="B46" t="s">
        <v>369</v>
      </c>
      <c r="C46" s="1" t="str">
        <f t="shared" si="7"/>
        <v>21:0883</v>
      </c>
      <c r="D46" s="1" t="str">
        <f t="shared" si="4"/>
        <v>21:0246</v>
      </c>
      <c r="E46" t="s">
        <v>370</v>
      </c>
      <c r="F46" t="s">
        <v>371</v>
      </c>
      <c r="H46">
        <v>76.581670599999995</v>
      </c>
      <c r="I46">
        <v>-100.56186820000001</v>
      </c>
      <c r="J46" s="1" t="str">
        <f t="shared" si="5"/>
        <v>NGR bulk stream sediment</v>
      </c>
      <c r="K46" s="1" t="str">
        <f t="shared" si="6"/>
        <v>-35+80 mesh (500 µm - 177 µm) (Bathurst Is., 1997)</v>
      </c>
      <c r="O46">
        <v>1</v>
      </c>
      <c r="P46" t="s">
        <v>50</v>
      </c>
      <c r="Q46" t="s">
        <v>315</v>
      </c>
      <c r="R46" t="s">
        <v>43</v>
      </c>
      <c r="S46" t="s">
        <v>83</v>
      </c>
      <c r="T46" t="s">
        <v>66</v>
      </c>
      <c r="U46" t="s">
        <v>41</v>
      </c>
      <c r="V46" t="s">
        <v>372</v>
      </c>
      <c r="W46" t="s">
        <v>36</v>
      </c>
      <c r="X46" t="s">
        <v>146</v>
      </c>
      <c r="Y46" t="s">
        <v>36</v>
      </c>
      <c r="Z46" t="s">
        <v>56</v>
      </c>
      <c r="AA46" t="s">
        <v>77</v>
      </c>
      <c r="AB46" t="s">
        <v>336</v>
      </c>
      <c r="AC46" t="s">
        <v>187</v>
      </c>
      <c r="AD46" t="s">
        <v>59</v>
      </c>
    </row>
    <row r="47" spans="1:30" x14ac:dyDescent="0.25">
      <c r="A47" t="s">
        <v>373</v>
      </c>
      <c r="B47" t="s">
        <v>374</v>
      </c>
      <c r="C47" s="1" t="str">
        <f t="shared" si="7"/>
        <v>21:0883</v>
      </c>
      <c r="D47" s="1" t="str">
        <f t="shared" si="4"/>
        <v>21:0246</v>
      </c>
      <c r="E47" t="s">
        <v>375</v>
      </c>
      <c r="F47" t="s">
        <v>376</v>
      </c>
      <c r="H47">
        <v>76.518758500000004</v>
      </c>
      <c r="I47">
        <v>-100.6683049</v>
      </c>
      <c r="J47" s="1" t="str">
        <f t="shared" si="5"/>
        <v>NGR bulk stream sediment</v>
      </c>
      <c r="K47" s="1" t="str">
        <f t="shared" si="6"/>
        <v>-35+80 mesh (500 µm - 177 µm) (Bathurst Is., 1997)</v>
      </c>
      <c r="O47">
        <v>1</v>
      </c>
      <c r="P47" t="s">
        <v>377</v>
      </c>
      <c r="Q47" t="s">
        <v>132</v>
      </c>
      <c r="R47" t="s">
        <v>51</v>
      </c>
      <c r="S47" t="s">
        <v>167</v>
      </c>
      <c r="T47" t="s">
        <v>51</v>
      </c>
      <c r="U47" t="s">
        <v>41</v>
      </c>
      <c r="V47" t="s">
        <v>378</v>
      </c>
      <c r="W47" t="s">
        <v>95</v>
      </c>
      <c r="X47" t="s">
        <v>104</v>
      </c>
      <c r="Y47" t="s">
        <v>36</v>
      </c>
      <c r="Z47" t="s">
        <v>174</v>
      </c>
      <c r="AA47" t="s">
        <v>77</v>
      </c>
      <c r="AB47" t="s">
        <v>148</v>
      </c>
      <c r="AC47" t="s">
        <v>255</v>
      </c>
      <c r="AD47" t="s">
        <v>59</v>
      </c>
    </row>
    <row r="48" spans="1:30" x14ac:dyDescent="0.25">
      <c r="A48" t="s">
        <v>379</v>
      </c>
      <c r="B48" t="s">
        <v>380</v>
      </c>
      <c r="C48" s="1" t="str">
        <f t="shared" si="7"/>
        <v>21:0883</v>
      </c>
      <c r="D48" s="1" t="str">
        <f t="shared" si="4"/>
        <v>21:0246</v>
      </c>
      <c r="E48" t="s">
        <v>381</v>
      </c>
      <c r="F48" t="s">
        <v>382</v>
      </c>
      <c r="H48">
        <v>76.400533600000003</v>
      </c>
      <c r="I48">
        <v>-101.3111348</v>
      </c>
      <c r="J48" s="1" t="str">
        <f t="shared" si="5"/>
        <v>NGR bulk stream sediment</v>
      </c>
      <c r="K48" s="1" t="str">
        <f t="shared" si="6"/>
        <v>-35+80 mesh (500 µm - 177 µm) (Bathurst Is., 1997)</v>
      </c>
      <c r="O48">
        <v>1</v>
      </c>
      <c r="P48" t="s">
        <v>37</v>
      </c>
      <c r="Q48" t="s">
        <v>42</v>
      </c>
      <c r="R48" t="s">
        <v>111</v>
      </c>
      <c r="S48" t="s">
        <v>111</v>
      </c>
      <c r="T48" t="s">
        <v>111</v>
      </c>
      <c r="U48" t="s">
        <v>41</v>
      </c>
      <c r="V48" t="s">
        <v>102</v>
      </c>
      <c r="W48" t="s">
        <v>38</v>
      </c>
      <c r="X48" t="s">
        <v>38</v>
      </c>
      <c r="Y48" t="s">
        <v>36</v>
      </c>
      <c r="Z48" t="s">
        <v>51</v>
      </c>
      <c r="AA48" t="s">
        <v>43</v>
      </c>
      <c r="AB48" t="s">
        <v>113</v>
      </c>
      <c r="AC48" t="s">
        <v>136</v>
      </c>
      <c r="AD48" t="s">
        <v>59</v>
      </c>
    </row>
    <row r="49" spans="1:30" x14ac:dyDescent="0.25">
      <c r="A49" t="s">
        <v>383</v>
      </c>
      <c r="B49" t="s">
        <v>384</v>
      </c>
      <c r="C49" s="1" t="str">
        <f t="shared" si="7"/>
        <v>21:0883</v>
      </c>
      <c r="D49" s="1" t="str">
        <f t="shared" si="4"/>
        <v>21:0246</v>
      </c>
      <c r="E49" t="s">
        <v>385</v>
      </c>
      <c r="F49" t="s">
        <v>386</v>
      </c>
      <c r="H49">
        <v>76.137587199999999</v>
      </c>
      <c r="I49">
        <v>-101.74252199999999</v>
      </c>
      <c r="J49" s="1" t="str">
        <f t="shared" si="5"/>
        <v>NGR bulk stream sediment</v>
      </c>
      <c r="K49" s="1" t="str">
        <f t="shared" si="6"/>
        <v>-35+80 mesh (500 µm - 177 µm) (Bathurst Is., 1997)</v>
      </c>
      <c r="O49">
        <v>1</v>
      </c>
      <c r="P49" t="s">
        <v>83</v>
      </c>
      <c r="Q49" t="s">
        <v>37</v>
      </c>
      <c r="R49" t="s">
        <v>36</v>
      </c>
      <c r="S49" t="s">
        <v>111</v>
      </c>
      <c r="T49" t="s">
        <v>36</v>
      </c>
      <c r="U49" t="s">
        <v>41</v>
      </c>
      <c r="V49" t="s">
        <v>387</v>
      </c>
      <c r="W49" t="s">
        <v>104</v>
      </c>
      <c r="X49" t="s">
        <v>38</v>
      </c>
      <c r="Y49" t="s">
        <v>45</v>
      </c>
      <c r="Z49" t="s">
        <v>167</v>
      </c>
      <c r="AA49" t="s">
        <v>43</v>
      </c>
      <c r="AB49" t="s">
        <v>54</v>
      </c>
      <c r="AC49" t="s">
        <v>106</v>
      </c>
      <c r="AD49" t="s">
        <v>59</v>
      </c>
    </row>
    <row r="50" spans="1:30" x14ac:dyDescent="0.25">
      <c r="A50" t="s">
        <v>388</v>
      </c>
      <c r="B50" t="s">
        <v>389</v>
      </c>
      <c r="C50" s="1" t="str">
        <f t="shared" si="7"/>
        <v>21:0883</v>
      </c>
      <c r="D50" s="1" t="str">
        <f t="shared" si="4"/>
        <v>21:0246</v>
      </c>
      <c r="E50" t="s">
        <v>390</v>
      </c>
      <c r="F50" t="s">
        <v>391</v>
      </c>
      <c r="H50">
        <v>76.206983199999996</v>
      </c>
      <c r="I50">
        <v>-101.4732719</v>
      </c>
      <c r="J50" s="1" t="str">
        <f t="shared" si="5"/>
        <v>NGR bulk stream sediment</v>
      </c>
      <c r="K50" s="1" t="str">
        <f t="shared" si="6"/>
        <v>-35+80 mesh (500 µm - 177 µm) (Bathurst Is., 1997)</v>
      </c>
      <c r="O50">
        <v>1</v>
      </c>
      <c r="P50" t="s">
        <v>96</v>
      </c>
      <c r="Q50" t="s">
        <v>37</v>
      </c>
      <c r="R50" t="s">
        <v>52</v>
      </c>
      <c r="S50" t="s">
        <v>52</v>
      </c>
      <c r="T50" t="s">
        <v>111</v>
      </c>
      <c r="U50" t="s">
        <v>41</v>
      </c>
      <c r="V50" t="s">
        <v>392</v>
      </c>
      <c r="W50" t="s">
        <v>40</v>
      </c>
      <c r="X50" t="s">
        <v>41</v>
      </c>
      <c r="Y50" t="s">
        <v>45</v>
      </c>
      <c r="Z50" t="s">
        <v>77</v>
      </c>
      <c r="AA50" t="s">
        <v>43</v>
      </c>
      <c r="AB50" t="s">
        <v>45</v>
      </c>
      <c r="AC50" t="s">
        <v>78</v>
      </c>
      <c r="AD50" t="s">
        <v>59</v>
      </c>
    </row>
    <row r="51" spans="1:30" x14ac:dyDescent="0.25">
      <c r="A51" t="s">
        <v>393</v>
      </c>
      <c r="B51" t="s">
        <v>394</v>
      </c>
      <c r="C51" s="1" t="str">
        <f t="shared" si="7"/>
        <v>21:0883</v>
      </c>
      <c r="D51" s="1" t="str">
        <f t="shared" si="4"/>
        <v>21:0246</v>
      </c>
      <c r="E51" t="s">
        <v>395</v>
      </c>
      <c r="F51" t="s">
        <v>396</v>
      </c>
      <c r="H51">
        <v>76.2359139</v>
      </c>
      <c r="I51">
        <v>-101.14359159999999</v>
      </c>
      <c r="J51" s="1" t="str">
        <f t="shared" si="5"/>
        <v>NGR bulk stream sediment</v>
      </c>
      <c r="K51" s="1" t="str">
        <f t="shared" si="6"/>
        <v>-35+80 mesh (500 µm - 177 µm) (Bathurst Is., 1997)</v>
      </c>
      <c r="O51">
        <v>1</v>
      </c>
      <c r="P51" t="s">
        <v>174</v>
      </c>
      <c r="Q51" t="s">
        <v>83</v>
      </c>
      <c r="R51" t="s">
        <v>65</v>
      </c>
      <c r="S51" t="s">
        <v>35</v>
      </c>
      <c r="T51" t="s">
        <v>52</v>
      </c>
      <c r="U51" t="s">
        <v>41</v>
      </c>
      <c r="V51" t="s">
        <v>397</v>
      </c>
      <c r="W51" t="s">
        <v>248</v>
      </c>
      <c r="X51" t="s">
        <v>146</v>
      </c>
      <c r="Y51" t="s">
        <v>36</v>
      </c>
      <c r="Z51" t="s">
        <v>96</v>
      </c>
      <c r="AA51" t="s">
        <v>77</v>
      </c>
      <c r="AB51" t="s">
        <v>330</v>
      </c>
      <c r="AC51" t="s">
        <v>213</v>
      </c>
      <c r="AD51" t="s">
        <v>59</v>
      </c>
    </row>
    <row r="52" spans="1:30" hidden="1" x14ac:dyDescent="0.25">
      <c r="A52" t="s">
        <v>398</v>
      </c>
      <c r="B52" t="s">
        <v>399</v>
      </c>
      <c r="C52" s="1" t="str">
        <f t="shared" si="7"/>
        <v>21:0883</v>
      </c>
      <c r="D52" s="1" t="str">
        <f>HYPERLINK("http://geochem.nrcan.gc.ca/cdogs/content/svy/svy_e.htm", "")</f>
        <v/>
      </c>
      <c r="G52" s="1" t="str">
        <f>HYPERLINK("http://geochem.nrcan.gc.ca/cdogs/content/cr_/cr_00311_e.htm", "311")</f>
        <v>311</v>
      </c>
      <c r="J52" t="s">
        <v>285</v>
      </c>
      <c r="K52" t="s">
        <v>286</v>
      </c>
      <c r="O52">
        <v>8</v>
      </c>
      <c r="P52" t="s">
        <v>400</v>
      </c>
      <c r="Q52" t="s">
        <v>401</v>
      </c>
      <c r="R52" t="s">
        <v>96</v>
      </c>
      <c r="S52" t="s">
        <v>164</v>
      </c>
      <c r="T52" t="s">
        <v>83</v>
      </c>
      <c r="U52" t="s">
        <v>38</v>
      </c>
      <c r="V52" t="s">
        <v>402</v>
      </c>
      <c r="W52" t="s">
        <v>42</v>
      </c>
      <c r="X52" t="s">
        <v>113</v>
      </c>
      <c r="Y52" t="s">
        <v>36</v>
      </c>
      <c r="Z52" t="s">
        <v>103</v>
      </c>
      <c r="AA52" t="s">
        <v>70</v>
      </c>
      <c r="AB52" t="s">
        <v>258</v>
      </c>
      <c r="AC52" t="s">
        <v>403</v>
      </c>
      <c r="AD52" t="s">
        <v>45</v>
      </c>
    </row>
    <row r="53" spans="1:30" x14ac:dyDescent="0.25">
      <c r="A53" t="s">
        <v>404</v>
      </c>
      <c r="B53" t="s">
        <v>405</v>
      </c>
      <c r="C53" s="1" t="str">
        <f t="shared" si="7"/>
        <v>21:0883</v>
      </c>
      <c r="D53" s="1" t="str">
        <f>HYPERLINK("http://geochem.nrcan.gc.ca/cdogs/content/svy/svy210246_e.htm", "21:0246")</f>
        <v>21:0246</v>
      </c>
      <c r="E53" t="s">
        <v>406</v>
      </c>
      <c r="F53" t="s">
        <v>407</v>
      </c>
      <c r="H53">
        <v>76.176099100000002</v>
      </c>
      <c r="I53">
        <v>-104.3585612</v>
      </c>
      <c r="J53" s="1" t="str">
        <f>HYPERLINK("http://geochem.nrcan.gc.ca/cdogs/content/kwd/kwd020030_e.htm", "NGR bulk stream sediment")</f>
        <v>NGR bulk stream sediment</v>
      </c>
      <c r="K53" s="1" t="str">
        <f>HYPERLINK("http://geochem.nrcan.gc.ca/cdogs/content/kwd/kwd080103_e.htm", "-35+80 mesh (500 µm - 177 µm) (Bathurst Is., 1997)")</f>
        <v>-35+80 mesh (500 µm - 177 µm) (Bathurst Is., 1997)</v>
      </c>
      <c r="O53">
        <v>1</v>
      </c>
      <c r="P53" t="s">
        <v>408</v>
      </c>
      <c r="Q53" t="s">
        <v>227</v>
      </c>
      <c r="R53" t="s">
        <v>35</v>
      </c>
      <c r="S53" t="s">
        <v>167</v>
      </c>
      <c r="T53" t="s">
        <v>35</v>
      </c>
      <c r="U53" t="s">
        <v>41</v>
      </c>
      <c r="V53" t="s">
        <v>409</v>
      </c>
      <c r="W53" t="s">
        <v>36</v>
      </c>
      <c r="X53" t="s">
        <v>104</v>
      </c>
      <c r="Y53" t="s">
        <v>36</v>
      </c>
      <c r="Z53" t="s">
        <v>246</v>
      </c>
      <c r="AA53" t="s">
        <v>77</v>
      </c>
      <c r="AB53" t="s">
        <v>204</v>
      </c>
      <c r="AC53" t="s">
        <v>133</v>
      </c>
      <c r="AD53" t="s">
        <v>45</v>
      </c>
    </row>
    <row r="54" spans="1:30" x14ac:dyDescent="0.25">
      <c r="A54" t="s">
        <v>410</v>
      </c>
      <c r="B54" t="s">
        <v>411</v>
      </c>
      <c r="C54" s="1" t="str">
        <f t="shared" si="7"/>
        <v>21:0883</v>
      </c>
      <c r="D54" s="1" t="str">
        <f>HYPERLINK("http://geochem.nrcan.gc.ca/cdogs/content/svy/svy210246_e.htm", "21:0246")</f>
        <v>21:0246</v>
      </c>
      <c r="E54" t="s">
        <v>412</v>
      </c>
      <c r="F54" t="s">
        <v>413</v>
      </c>
      <c r="H54">
        <v>76.204293000000007</v>
      </c>
      <c r="I54">
        <v>-104.276443</v>
      </c>
      <c r="J54" s="1" t="str">
        <f>HYPERLINK("http://geochem.nrcan.gc.ca/cdogs/content/kwd/kwd020030_e.htm", "NGR bulk stream sediment")</f>
        <v>NGR bulk stream sediment</v>
      </c>
      <c r="K54" s="1" t="str">
        <f>HYPERLINK("http://geochem.nrcan.gc.ca/cdogs/content/kwd/kwd080103_e.htm", "-35+80 mesh (500 µm - 177 µm) (Bathurst Is., 1997)")</f>
        <v>-35+80 mesh (500 µm - 177 µm) (Bathurst Is., 1997)</v>
      </c>
      <c r="O54">
        <v>1</v>
      </c>
      <c r="P54" t="s">
        <v>196</v>
      </c>
      <c r="Q54" t="s">
        <v>43</v>
      </c>
      <c r="R54" t="s">
        <v>65</v>
      </c>
      <c r="S54" t="s">
        <v>91</v>
      </c>
      <c r="T54" t="s">
        <v>52</v>
      </c>
      <c r="U54" t="s">
        <v>38</v>
      </c>
      <c r="V54" t="s">
        <v>414</v>
      </c>
      <c r="W54" t="s">
        <v>266</v>
      </c>
      <c r="X54" t="s">
        <v>41</v>
      </c>
      <c r="Y54" t="s">
        <v>45</v>
      </c>
      <c r="Z54" t="s">
        <v>157</v>
      </c>
      <c r="AA54" t="s">
        <v>43</v>
      </c>
      <c r="AB54" t="s">
        <v>248</v>
      </c>
      <c r="AC54" t="s">
        <v>213</v>
      </c>
      <c r="AD54" t="s">
        <v>59</v>
      </c>
    </row>
    <row r="55" spans="1:30" x14ac:dyDescent="0.25">
      <c r="A55" t="s">
        <v>415</v>
      </c>
      <c r="B55" t="s">
        <v>416</v>
      </c>
      <c r="C55" s="1" t="str">
        <f t="shared" si="7"/>
        <v>21:0883</v>
      </c>
      <c r="D55" s="1" t="str">
        <f>HYPERLINK("http://geochem.nrcan.gc.ca/cdogs/content/svy/svy210246_e.htm", "21:0246")</f>
        <v>21:0246</v>
      </c>
      <c r="E55" t="s">
        <v>417</v>
      </c>
      <c r="F55" t="s">
        <v>418</v>
      </c>
      <c r="H55">
        <v>76.215453299999993</v>
      </c>
      <c r="I55">
        <v>-104.0116125</v>
      </c>
      <c r="J55" s="1" t="str">
        <f>HYPERLINK("http://geochem.nrcan.gc.ca/cdogs/content/kwd/kwd020030_e.htm", "NGR bulk stream sediment")</f>
        <v>NGR bulk stream sediment</v>
      </c>
      <c r="K55" s="1" t="str">
        <f>HYPERLINK("http://geochem.nrcan.gc.ca/cdogs/content/kwd/kwd080103_e.htm", "-35+80 mesh (500 µm - 177 µm) (Bathurst Is., 1997)")</f>
        <v>-35+80 mesh (500 µm - 177 µm) (Bathurst Is., 1997)</v>
      </c>
      <c r="O55">
        <v>1</v>
      </c>
      <c r="P55" t="s">
        <v>288</v>
      </c>
      <c r="Q55" t="s">
        <v>64</v>
      </c>
      <c r="R55" t="s">
        <v>65</v>
      </c>
      <c r="S55" t="s">
        <v>83</v>
      </c>
      <c r="T55" t="s">
        <v>66</v>
      </c>
      <c r="U55" t="s">
        <v>41</v>
      </c>
      <c r="V55" t="s">
        <v>419</v>
      </c>
      <c r="W55" t="s">
        <v>248</v>
      </c>
      <c r="X55" t="s">
        <v>38</v>
      </c>
      <c r="Y55" t="s">
        <v>36</v>
      </c>
      <c r="Z55" t="s">
        <v>120</v>
      </c>
      <c r="AA55" t="s">
        <v>43</v>
      </c>
      <c r="AB55" t="s">
        <v>336</v>
      </c>
      <c r="AC55" t="s">
        <v>187</v>
      </c>
      <c r="AD55" t="s">
        <v>59</v>
      </c>
    </row>
    <row r="56" spans="1:30" x14ac:dyDescent="0.25">
      <c r="A56" t="s">
        <v>420</v>
      </c>
      <c r="B56" t="s">
        <v>421</v>
      </c>
      <c r="C56" s="1" t="str">
        <f t="shared" si="7"/>
        <v>21:0883</v>
      </c>
      <c r="D56" s="1" t="str">
        <f>HYPERLINK("http://geochem.nrcan.gc.ca/cdogs/content/svy/svy210246_e.htm", "21:0246")</f>
        <v>21:0246</v>
      </c>
      <c r="E56" t="s">
        <v>422</v>
      </c>
      <c r="F56" t="s">
        <v>423</v>
      </c>
      <c r="H56">
        <v>76.088675199999997</v>
      </c>
      <c r="I56">
        <v>-104.2302366</v>
      </c>
      <c r="J56" s="1" t="str">
        <f>HYPERLINK("http://geochem.nrcan.gc.ca/cdogs/content/kwd/kwd020030_e.htm", "NGR bulk stream sediment")</f>
        <v>NGR bulk stream sediment</v>
      </c>
      <c r="K56" s="1" t="str">
        <f>HYPERLINK("http://geochem.nrcan.gc.ca/cdogs/content/kwd/kwd080103_e.htm", "-35+80 mesh (500 µm - 177 µm) (Bathurst Is., 1997)")</f>
        <v>-35+80 mesh (500 µm - 177 µm) (Bathurst Is., 1997)</v>
      </c>
      <c r="O56">
        <v>1</v>
      </c>
      <c r="P56" t="s">
        <v>272</v>
      </c>
      <c r="Q56" t="s">
        <v>56</v>
      </c>
      <c r="R56" t="s">
        <v>66</v>
      </c>
      <c r="S56" t="s">
        <v>180</v>
      </c>
      <c r="T56" t="s">
        <v>35</v>
      </c>
      <c r="U56" t="s">
        <v>41</v>
      </c>
      <c r="V56" t="s">
        <v>424</v>
      </c>
      <c r="W56" t="s">
        <v>425</v>
      </c>
      <c r="X56" t="s">
        <v>146</v>
      </c>
      <c r="Y56" t="s">
        <v>36</v>
      </c>
      <c r="Z56" t="s">
        <v>77</v>
      </c>
      <c r="AA56" t="s">
        <v>124</v>
      </c>
      <c r="AB56" t="s">
        <v>158</v>
      </c>
      <c r="AC56" t="s">
        <v>255</v>
      </c>
      <c r="AD56" t="s">
        <v>45</v>
      </c>
    </row>
    <row r="57" spans="1:30" hidden="1" x14ac:dyDescent="0.25">
      <c r="A57" t="s">
        <v>426</v>
      </c>
      <c r="B57" t="s">
        <v>427</v>
      </c>
      <c r="C57" s="1" t="str">
        <f t="shared" si="7"/>
        <v>21:0883</v>
      </c>
      <c r="D57" s="1" t="str">
        <f>HYPERLINK("http://geochem.nrcan.gc.ca/cdogs/content/svy/svy_e.htm", "")</f>
        <v/>
      </c>
      <c r="G57" s="1" t="str">
        <f>HYPERLINK("http://geochem.nrcan.gc.ca/cdogs/content/cr_/cr_00261_e.htm", "261")</f>
        <v>261</v>
      </c>
      <c r="J57" t="s">
        <v>285</v>
      </c>
      <c r="K57" t="s">
        <v>286</v>
      </c>
      <c r="O57">
        <v>8</v>
      </c>
      <c r="P57" t="s">
        <v>428</v>
      </c>
      <c r="Q57" t="s">
        <v>70</v>
      </c>
      <c r="R57" t="s">
        <v>34</v>
      </c>
      <c r="S57" t="s">
        <v>429</v>
      </c>
      <c r="T57" t="s">
        <v>56</v>
      </c>
      <c r="U57" t="s">
        <v>41</v>
      </c>
      <c r="V57" t="s">
        <v>289</v>
      </c>
      <c r="W57" t="s">
        <v>430</v>
      </c>
      <c r="X57" t="s">
        <v>54</v>
      </c>
      <c r="Y57" t="s">
        <v>36</v>
      </c>
      <c r="Z57" t="s">
        <v>431</v>
      </c>
      <c r="AA57" t="s">
        <v>136</v>
      </c>
      <c r="AB57" t="s">
        <v>114</v>
      </c>
      <c r="AC57" t="s">
        <v>432</v>
      </c>
      <c r="AD57" t="s">
        <v>59</v>
      </c>
    </row>
    <row r="58" spans="1:30" hidden="1" x14ac:dyDescent="0.25">
      <c r="A58" t="s">
        <v>433</v>
      </c>
      <c r="B58" t="s">
        <v>434</v>
      </c>
      <c r="C58" s="1" t="str">
        <f t="shared" si="7"/>
        <v>21:0883</v>
      </c>
      <c r="D58" s="1" t="str">
        <f>HYPERLINK("http://geochem.nrcan.gc.ca/cdogs/content/svy/svy_e.htm", "")</f>
        <v/>
      </c>
      <c r="J58" s="1" t="str">
        <f>HYPERLINK("http://geochem.nrcan.gc.ca/cdogs/content/kwd/kwd020000_e.htm", "Null")</f>
        <v>Null</v>
      </c>
      <c r="K58" t="s">
        <v>286</v>
      </c>
      <c r="O58">
        <v>0</v>
      </c>
      <c r="P58" t="s">
        <v>435</v>
      </c>
      <c r="Q58" t="s">
        <v>435</v>
      </c>
      <c r="R58" t="s">
        <v>435</v>
      </c>
      <c r="S58" t="s">
        <v>435</v>
      </c>
      <c r="T58" t="s">
        <v>435</v>
      </c>
      <c r="U58" t="s">
        <v>435</v>
      </c>
      <c r="V58" t="s">
        <v>435</v>
      </c>
      <c r="W58" t="s">
        <v>435</v>
      </c>
      <c r="X58" t="s">
        <v>435</v>
      </c>
      <c r="Y58" t="s">
        <v>435</v>
      </c>
      <c r="Z58" t="s">
        <v>435</v>
      </c>
      <c r="AA58" t="s">
        <v>435</v>
      </c>
      <c r="AB58" t="s">
        <v>435</v>
      </c>
      <c r="AC58" t="s">
        <v>435</v>
      </c>
      <c r="AD58" t="s">
        <v>435</v>
      </c>
    </row>
    <row r="59" spans="1:30" hidden="1" x14ac:dyDescent="0.25">
      <c r="A59" t="s">
        <v>436</v>
      </c>
      <c r="B59" t="s">
        <v>437</v>
      </c>
      <c r="C59" s="1" t="str">
        <f t="shared" si="7"/>
        <v>21:0883</v>
      </c>
      <c r="D59" s="1" t="str">
        <f>HYPERLINK("http://geochem.nrcan.gc.ca/cdogs/content/svy/svy_e.htm", "")</f>
        <v/>
      </c>
      <c r="J59" s="1" t="str">
        <f>HYPERLINK("http://geochem.nrcan.gc.ca/cdogs/content/kwd/kwd020000_e.htm", "Null")</f>
        <v>Null</v>
      </c>
      <c r="K59" t="s">
        <v>286</v>
      </c>
      <c r="O59">
        <v>0</v>
      </c>
      <c r="P59" t="s">
        <v>227</v>
      </c>
      <c r="Q59" t="s">
        <v>52</v>
      </c>
      <c r="R59" t="s">
        <v>65</v>
      </c>
      <c r="S59" t="s">
        <v>42</v>
      </c>
      <c r="T59" t="s">
        <v>42</v>
      </c>
      <c r="U59" t="s">
        <v>38</v>
      </c>
      <c r="V59" t="s">
        <v>438</v>
      </c>
      <c r="W59" t="s">
        <v>76</v>
      </c>
      <c r="X59" t="s">
        <v>41</v>
      </c>
      <c r="Y59" t="s">
        <v>36</v>
      </c>
      <c r="Z59" t="s">
        <v>43</v>
      </c>
      <c r="AA59" t="s">
        <v>77</v>
      </c>
      <c r="AB59" t="s">
        <v>54</v>
      </c>
      <c r="AC59" t="s">
        <v>78</v>
      </c>
      <c r="AD59" t="s">
        <v>45</v>
      </c>
    </row>
    <row r="60" spans="1:30" hidden="1" x14ac:dyDescent="0.25">
      <c r="A60" t="s">
        <v>439</v>
      </c>
      <c r="B60" t="s">
        <v>440</v>
      </c>
      <c r="C60" s="1" t="str">
        <f t="shared" si="7"/>
        <v>21:0883</v>
      </c>
      <c r="D60" s="1" t="str">
        <f>HYPERLINK("http://geochem.nrcan.gc.ca/cdogs/content/svy/svy_e.htm", "")</f>
        <v/>
      </c>
      <c r="J60" s="1" t="str">
        <f>HYPERLINK("http://geochem.nrcan.gc.ca/cdogs/content/kwd/kwd020000_e.htm", "Null")</f>
        <v>Null</v>
      </c>
      <c r="K60" t="s">
        <v>286</v>
      </c>
      <c r="O60">
        <v>0</v>
      </c>
      <c r="P60" t="s">
        <v>356</v>
      </c>
      <c r="Q60" t="s">
        <v>441</v>
      </c>
      <c r="R60" t="s">
        <v>93</v>
      </c>
      <c r="S60" t="s">
        <v>145</v>
      </c>
      <c r="T60" t="s">
        <v>91</v>
      </c>
      <c r="U60" t="s">
        <v>38</v>
      </c>
      <c r="V60" t="s">
        <v>442</v>
      </c>
      <c r="W60" t="s">
        <v>343</v>
      </c>
      <c r="X60" t="s">
        <v>299</v>
      </c>
      <c r="Y60" t="s">
        <v>42</v>
      </c>
      <c r="Z60" t="s">
        <v>164</v>
      </c>
      <c r="AA60" t="s">
        <v>356</v>
      </c>
      <c r="AB60" t="s">
        <v>443</v>
      </c>
      <c r="AC60" t="s">
        <v>169</v>
      </c>
      <c r="AD60" t="s">
        <v>52</v>
      </c>
    </row>
    <row r="61" spans="1:30" hidden="1" x14ac:dyDescent="0.25">
      <c r="A61" t="s">
        <v>444</v>
      </c>
      <c r="B61" t="s">
        <v>445</v>
      </c>
      <c r="C61" s="1" t="str">
        <f t="shared" si="7"/>
        <v>21:0883</v>
      </c>
      <c r="D61" s="1" t="str">
        <f>HYPERLINK("http://geochem.nrcan.gc.ca/cdogs/content/svy/svy_e.htm", "")</f>
        <v/>
      </c>
      <c r="J61" s="1" t="str">
        <f>HYPERLINK("http://geochem.nrcan.gc.ca/cdogs/content/kwd/kwd020000_e.htm", "Null")</f>
        <v>Null</v>
      </c>
      <c r="K61" t="s">
        <v>286</v>
      </c>
      <c r="O61">
        <v>0</v>
      </c>
      <c r="P61" t="s">
        <v>435</v>
      </c>
      <c r="Q61" t="s">
        <v>435</v>
      </c>
      <c r="R61" t="s">
        <v>435</v>
      </c>
      <c r="S61" t="s">
        <v>435</v>
      </c>
      <c r="T61" t="s">
        <v>435</v>
      </c>
      <c r="U61" t="s">
        <v>435</v>
      </c>
      <c r="V61" t="s">
        <v>435</v>
      </c>
      <c r="W61" t="s">
        <v>435</v>
      </c>
      <c r="X61" t="s">
        <v>435</v>
      </c>
      <c r="Y61" t="s">
        <v>435</v>
      </c>
      <c r="Z61" t="s">
        <v>435</v>
      </c>
      <c r="AA61" t="s">
        <v>435</v>
      </c>
      <c r="AB61" t="s">
        <v>435</v>
      </c>
      <c r="AC61" t="s">
        <v>435</v>
      </c>
      <c r="AD61" t="s">
        <v>435</v>
      </c>
    </row>
    <row r="62" spans="1:30" x14ac:dyDescent="0.25">
      <c r="A62" t="s">
        <v>446</v>
      </c>
      <c r="B62" t="s">
        <v>447</v>
      </c>
      <c r="C62" s="1" t="str">
        <f t="shared" si="7"/>
        <v>21:0883</v>
      </c>
      <c r="D62" s="1" t="str">
        <f t="shared" ref="D62:D90" si="8">HYPERLINK("http://geochem.nrcan.gc.ca/cdogs/content/svy/svy210246_e.htm", "21:0246")</f>
        <v>21:0246</v>
      </c>
      <c r="E62" t="s">
        <v>32</v>
      </c>
      <c r="F62" t="s">
        <v>448</v>
      </c>
      <c r="H62">
        <v>75.991485900000001</v>
      </c>
      <c r="I62">
        <v>-97.629588900000002</v>
      </c>
      <c r="J62" s="1" t="str">
        <f t="shared" ref="J62:J90" si="9">HYPERLINK("http://geochem.nrcan.gc.ca/cdogs/content/kwd/kwd020030_e.htm", "NGR bulk stream sediment")</f>
        <v>NGR bulk stream sediment</v>
      </c>
      <c r="K62" s="1" t="str">
        <f t="shared" ref="K62:K90" si="10">HYPERLINK("http://geochem.nrcan.gc.ca/cdogs/content/kwd/kwd080102_e.htm", "-80 mesh (177 µm) (Bathurst Is., 1997)")</f>
        <v>-80 mesh (177 µm) (Bathurst Is., 1997)</v>
      </c>
      <c r="O62">
        <v>1</v>
      </c>
      <c r="P62" t="s">
        <v>291</v>
      </c>
      <c r="Q62" t="s">
        <v>77</v>
      </c>
      <c r="R62" t="s">
        <v>65</v>
      </c>
      <c r="S62" t="s">
        <v>315</v>
      </c>
      <c r="T62" t="s">
        <v>65</v>
      </c>
      <c r="U62" t="s">
        <v>146</v>
      </c>
      <c r="V62" t="s">
        <v>53</v>
      </c>
      <c r="W62" t="s">
        <v>76</v>
      </c>
      <c r="X62" t="s">
        <v>45</v>
      </c>
      <c r="Y62" t="s">
        <v>65</v>
      </c>
      <c r="Z62" t="s">
        <v>106</v>
      </c>
      <c r="AA62" t="s">
        <v>136</v>
      </c>
      <c r="AB62" t="s">
        <v>449</v>
      </c>
      <c r="AC62" t="s">
        <v>189</v>
      </c>
      <c r="AD62" t="s">
        <v>45</v>
      </c>
    </row>
    <row r="63" spans="1:30" x14ac:dyDescent="0.25">
      <c r="A63" t="s">
        <v>450</v>
      </c>
      <c r="B63" t="s">
        <v>451</v>
      </c>
      <c r="C63" s="1" t="str">
        <f t="shared" si="7"/>
        <v>21:0883</v>
      </c>
      <c r="D63" s="1" t="str">
        <f t="shared" si="8"/>
        <v>21:0246</v>
      </c>
      <c r="E63" t="s">
        <v>48</v>
      </c>
      <c r="F63" t="s">
        <v>452</v>
      </c>
      <c r="H63">
        <v>75.979210300000005</v>
      </c>
      <c r="I63">
        <v>-97.754108700000003</v>
      </c>
      <c r="J63" s="1" t="str">
        <f t="shared" si="9"/>
        <v>NGR bulk stream sediment</v>
      </c>
      <c r="K63" s="1" t="str">
        <f t="shared" si="10"/>
        <v>-80 mesh (177 µm) (Bathurst Is., 1997)</v>
      </c>
      <c r="O63">
        <v>1</v>
      </c>
      <c r="P63" t="s">
        <v>453</v>
      </c>
      <c r="Q63" t="s">
        <v>34</v>
      </c>
      <c r="R63" t="s">
        <v>65</v>
      </c>
      <c r="S63" t="s">
        <v>51</v>
      </c>
      <c r="T63" t="s">
        <v>37</v>
      </c>
      <c r="U63" t="s">
        <v>38</v>
      </c>
      <c r="V63" t="s">
        <v>454</v>
      </c>
      <c r="W63" t="s">
        <v>45</v>
      </c>
      <c r="X63" t="s">
        <v>76</v>
      </c>
      <c r="Y63" t="s">
        <v>36</v>
      </c>
      <c r="Z63" t="s">
        <v>157</v>
      </c>
      <c r="AA63" t="s">
        <v>124</v>
      </c>
      <c r="AB63" t="s">
        <v>51</v>
      </c>
      <c r="AC63" t="s">
        <v>455</v>
      </c>
      <c r="AD63" t="s">
        <v>59</v>
      </c>
    </row>
    <row r="64" spans="1:30" x14ac:dyDescent="0.25">
      <c r="A64" t="s">
        <v>456</v>
      </c>
      <c r="B64" t="s">
        <v>457</v>
      </c>
      <c r="C64" s="1" t="str">
        <f t="shared" si="7"/>
        <v>21:0883</v>
      </c>
      <c r="D64" s="1" t="str">
        <f t="shared" si="8"/>
        <v>21:0246</v>
      </c>
      <c r="E64" t="s">
        <v>62</v>
      </c>
      <c r="F64" t="s">
        <v>458</v>
      </c>
      <c r="H64">
        <v>75.946613099999993</v>
      </c>
      <c r="I64">
        <v>-97.650776899999997</v>
      </c>
      <c r="J64" s="1" t="str">
        <f t="shared" si="9"/>
        <v>NGR bulk stream sediment</v>
      </c>
      <c r="K64" s="1" t="str">
        <f t="shared" si="10"/>
        <v>-80 mesh (177 µm) (Bathurst Is., 1997)</v>
      </c>
      <c r="O64">
        <v>1</v>
      </c>
      <c r="P64" t="s">
        <v>96</v>
      </c>
      <c r="Q64" t="s">
        <v>43</v>
      </c>
      <c r="R64" t="s">
        <v>65</v>
      </c>
      <c r="S64" t="s">
        <v>91</v>
      </c>
      <c r="T64" t="s">
        <v>52</v>
      </c>
      <c r="U64" t="s">
        <v>41</v>
      </c>
      <c r="V64" t="s">
        <v>459</v>
      </c>
      <c r="W64" t="s">
        <v>45</v>
      </c>
      <c r="X64" t="s">
        <v>146</v>
      </c>
      <c r="Y64" t="s">
        <v>42</v>
      </c>
      <c r="Z64" t="s">
        <v>144</v>
      </c>
      <c r="AA64" t="s">
        <v>43</v>
      </c>
      <c r="AB64" t="s">
        <v>460</v>
      </c>
      <c r="AC64" t="s">
        <v>187</v>
      </c>
      <c r="AD64" t="s">
        <v>45</v>
      </c>
    </row>
    <row r="65" spans="1:30" x14ac:dyDescent="0.25">
      <c r="A65" t="s">
        <v>461</v>
      </c>
      <c r="B65" t="s">
        <v>462</v>
      </c>
      <c r="C65" s="1" t="str">
        <f t="shared" si="7"/>
        <v>21:0883</v>
      </c>
      <c r="D65" s="1" t="str">
        <f t="shared" si="8"/>
        <v>21:0246</v>
      </c>
      <c r="E65" t="s">
        <v>73</v>
      </c>
      <c r="F65" t="s">
        <v>463</v>
      </c>
      <c r="H65">
        <v>75.900967600000001</v>
      </c>
      <c r="I65">
        <v>-97.670247799999999</v>
      </c>
      <c r="J65" s="1" t="str">
        <f t="shared" si="9"/>
        <v>NGR bulk stream sediment</v>
      </c>
      <c r="K65" s="1" t="str">
        <f t="shared" si="10"/>
        <v>-80 mesh (177 µm) (Bathurst Is., 1997)</v>
      </c>
      <c r="O65">
        <v>1</v>
      </c>
      <c r="P65" t="s">
        <v>56</v>
      </c>
      <c r="Q65" t="s">
        <v>315</v>
      </c>
      <c r="R65" t="s">
        <v>52</v>
      </c>
      <c r="S65" t="s">
        <v>102</v>
      </c>
      <c r="T65" t="s">
        <v>65</v>
      </c>
      <c r="U65" t="s">
        <v>38</v>
      </c>
      <c r="V65" t="s">
        <v>464</v>
      </c>
      <c r="W65" t="s">
        <v>256</v>
      </c>
      <c r="X65" t="s">
        <v>38</v>
      </c>
      <c r="Y65" t="s">
        <v>42</v>
      </c>
      <c r="Z65" t="s">
        <v>96</v>
      </c>
      <c r="AA65" t="s">
        <v>77</v>
      </c>
      <c r="AB65" t="s">
        <v>362</v>
      </c>
      <c r="AC65" t="s">
        <v>58</v>
      </c>
      <c r="AD65" t="s">
        <v>59</v>
      </c>
    </row>
    <row r="66" spans="1:30" x14ac:dyDescent="0.25">
      <c r="A66" t="s">
        <v>465</v>
      </c>
      <c r="B66" t="s">
        <v>466</v>
      </c>
      <c r="C66" s="1" t="str">
        <f t="shared" ref="C66:C97" si="11">HYPERLINK("http://geochem.nrcan.gc.ca/cdogs/content/bdl/bdl210883_e.htm", "21:0883")</f>
        <v>21:0883</v>
      </c>
      <c r="D66" s="1" t="str">
        <f t="shared" si="8"/>
        <v>21:0246</v>
      </c>
      <c r="E66" t="s">
        <v>81</v>
      </c>
      <c r="F66" t="s">
        <v>467</v>
      </c>
      <c r="H66">
        <v>75.8637497</v>
      </c>
      <c r="I66">
        <v>-97.735644199999996</v>
      </c>
      <c r="J66" s="1" t="str">
        <f t="shared" si="9"/>
        <v>NGR bulk stream sediment</v>
      </c>
      <c r="K66" s="1" t="str">
        <f t="shared" si="10"/>
        <v>-80 mesh (177 µm) (Bathurst Is., 1997)</v>
      </c>
      <c r="O66">
        <v>1</v>
      </c>
      <c r="P66" t="s">
        <v>167</v>
      </c>
      <c r="Q66" t="s">
        <v>43</v>
      </c>
      <c r="R66" t="s">
        <v>37</v>
      </c>
      <c r="S66" t="s">
        <v>37</v>
      </c>
      <c r="T66" t="s">
        <v>52</v>
      </c>
      <c r="U66" t="s">
        <v>38</v>
      </c>
      <c r="V66" t="s">
        <v>468</v>
      </c>
      <c r="W66" t="s">
        <v>40</v>
      </c>
      <c r="X66" t="s">
        <v>38</v>
      </c>
      <c r="Y66" t="s">
        <v>36</v>
      </c>
      <c r="Z66" t="s">
        <v>180</v>
      </c>
      <c r="AA66" t="s">
        <v>77</v>
      </c>
      <c r="AB66" t="s">
        <v>241</v>
      </c>
      <c r="AC66" t="s">
        <v>300</v>
      </c>
      <c r="AD66" t="s">
        <v>45</v>
      </c>
    </row>
    <row r="67" spans="1:30" x14ac:dyDescent="0.25">
      <c r="A67" t="s">
        <v>469</v>
      </c>
      <c r="B67" t="s">
        <v>470</v>
      </c>
      <c r="C67" s="1" t="str">
        <f t="shared" si="11"/>
        <v>21:0883</v>
      </c>
      <c r="D67" s="1" t="str">
        <f t="shared" si="8"/>
        <v>21:0246</v>
      </c>
      <c r="E67" t="s">
        <v>88</v>
      </c>
      <c r="F67" t="s">
        <v>471</v>
      </c>
      <c r="H67">
        <v>75.891652699999995</v>
      </c>
      <c r="I67">
        <v>-97.9165457</v>
      </c>
      <c r="J67" s="1" t="str">
        <f t="shared" si="9"/>
        <v>NGR bulk stream sediment</v>
      </c>
      <c r="K67" s="1" t="str">
        <f t="shared" si="10"/>
        <v>-80 mesh (177 µm) (Bathurst Is., 1997)</v>
      </c>
      <c r="O67">
        <v>1</v>
      </c>
      <c r="P67" t="s">
        <v>400</v>
      </c>
      <c r="Q67" t="s">
        <v>35</v>
      </c>
      <c r="R67" t="s">
        <v>144</v>
      </c>
      <c r="S67" t="s">
        <v>42</v>
      </c>
      <c r="T67" t="s">
        <v>42</v>
      </c>
      <c r="U67" t="s">
        <v>38</v>
      </c>
      <c r="V67" t="s">
        <v>254</v>
      </c>
      <c r="W67" t="s">
        <v>94</v>
      </c>
      <c r="X67" t="s">
        <v>76</v>
      </c>
      <c r="Y67" t="s">
        <v>37</v>
      </c>
      <c r="Z67" t="s">
        <v>96</v>
      </c>
      <c r="AA67" t="s">
        <v>43</v>
      </c>
      <c r="AB67" t="s">
        <v>472</v>
      </c>
      <c r="AC67" t="s">
        <v>300</v>
      </c>
      <c r="AD67" t="s">
        <v>59</v>
      </c>
    </row>
    <row r="68" spans="1:30" x14ac:dyDescent="0.25">
      <c r="A68" t="s">
        <v>473</v>
      </c>
      <c r="B68" t="s">
        <v>474</v>
      </c>
      <c r="C68" s="1" t="str">
        <f t="shared" si="11"/>
        <v>21:0883</v>
      </c>
      <c r="D68" s="1" t="str">
        <f t="shared" si="8"/>
        <v>21:0246</v>
      </c>
      <c r="E68" t="s">
        <v>100</v>
      </c>
      <c r="F68" t="s">
        <v>475</v>
      </c>
      <c r="H68">
        <v>75.890996099999995</v>
      </c>
      <c r="I68">
        <v>-97.930157800000003</v>
      </c>
      <c r="J68" s="1" t="str">
        <f t="shared" si="9"/>
        <v>NGR bulk stream sediment</v>
      </c>
      <c r="K68" s="1" t="str">
        <f t="shared" si="10"/>
        <v>-80 mesh (177 µm) (Bathurst Is., 1997)</v>
      </c>
      <c r="O68">
        <v>1</v>
      </c>
      <c r="P68" t="s">
        <v>64</v>
      </c>
      <c r="Q68" t="s">
        <v>66</v>
      </c>
      <c r="R68" t="s">
        <v>91</v>
      </c>
      <c r="S68" t="s">
        <v>52</v>
      </c>
      <c r="T68" t="s">
        <v>52</v>
      </c>
      <c r="U68" t="s">
        <v>41</v>
      </c>
      <c r="V68" t="s">
        <v>476</v>
      </c>
      <c r="W68" t="s">
        <v>195</v>
      </c>
      <c r="X68" t="s">
        <v>38</v>
      </c>
      <c r="Y68" t="s">
        <v>36</v>
      </c>
      <c r="Z68" t="s">
        <v>144</v>
      </c>
      <c r="AA68" t="s">
        <v>77</v>
      </c>
      <c r="AB68" t="s">
        <v>477</v>
      </c>
      <c r="AC68" t="s">
        <v>213</v>
      </c>
      <c r="AD68" t="s">
        <v>59</v>
      </c>
    </row>
    <row r="69" spans="1:30" x14ac:dyDescent="0.25">
      <c r="A69" t="s">
        <v>478</v>
      </c>
      <c r="B69" t="s">
        <v>479</v>
      </c>
      <c r="C69" s="1" t="str">
        <f t="shared" si="11"/>
        <v>21:0883</v>
      </c>
      <c r="D69" s="1" t="str">
        <f t="shared" si="8"/>
        <v>21:0246</v>
      </c>
      <c r="E69" t="s">
        <v>109</v>
      </c>
      <c r="F69" t="s">
        <v>480</v>
      </c>
      <c r="H69">
        <v>75.856546899999998</v>
      </c>
      <c r="I69">
        <v>-98.093897900000002</v>
      </c>
      <c r="J69" s="1" t="str">
        <f t="shared" si="9"/>
        <v>NGR bulk stream sediment</v>
      </c>
      <c r="K69" s="1" t="str">
        <f t="shared" si="10"/>
        <v>-80 mesh (177 µm) (Bathurst Is., 1997)</v>
      </c>
      <c r="O69">
        <v>1</v>
      </c>
      <c r="P69" t="s">
        <v>77</v>
      </c>
      <c r="Q69" t="s">
        <v>91</v>
      </c>
      <c r="R69" t="s">
        <v>52</v>
      </c>
      <c r="S69" t="s">
        <v>91</v>
      </c>
      <c r="T69" t="s">
        <v>37</v>
      </c>
      <c r="U69" t="s">
        <v>38</v>
      </c>
      <c r="V69" t="s">
        <v>75</v>
      </c>
      <c r="W69" t="s">
        <v>104</v>
      </c>
      <c r="X69" t="s">
        <v>38</v>
      </c>
      <c r="Y69" t="s">
        <v>42</v>
      </c>
      <c r="Z69" t="s">
        <v>246</v>
      </c>
      <c r="AA69" t="s">
        <v>136</v>
      </c>
      <c r="AB69" t="s">
        <v>481</v>
      </c>
      <c r="AC69" t="s">
        <v>455</v>
      </c>
      <c r="AD69" t="s">
        <v>59</v>
      </c>
    </row>
    <row r="70" spans="1:30" x14ac:dyDescent="0.25">
      <c r="A70" t="s">
        <v>482</v>
      </c>
      <c r="B70" t="s">
        <v>483</v>
      </c>
      <c r="C70" s="1" t="str">
        <f t="shared" si="11"/>
        <v>21:0883</v>
      </c>
      <c r="D70" s="1" t="str">
        <f t="shared" si="8"/>
        <v>21:0246</v>
      </c>
      <c r="E70" t="s">
        <v>117</v>
      </c>
      <c r="F70" t="s">
        <v>484</v>
      </c>
      <c r="H70">
        <v>76.585300200000006</v>
      </c>
      <c r="I70">
        <v>-98.535899499999999</v>
      </c>
      <c r="J70" s="1" t="str">
        <f t="shared" si="9"/>
        <v>NGR bulk stream sediment</v>
      </c>
      <c r="K70" s="1" t="str">
        <f t="shared" si="10"/>
        <v>-80 mesh (177 µm) (Bathurst Is., 1997)</v>
      </c>
      <c r="O70">
        <v>1</v>
      </c>
      <c r="P70" t="s">
        <v>279</v>
      </c>
      <c r="Q70" t="s">
        <v>227</v>
      </c>
      <c r="R70" t="s">
        <v>91</v>
      </c>
      <c r="S70" t="s">
        <v>145</v>
      </c>
      <c r="T70" t="s">
        <v>65</v>
      </c>
      <c r="U70" t="s">
        <v>38</v>
      </c>
      <c r="V70" t="s">
        <v>485</v>
      </c>
      <c r="W70" t="s">
        <v>105</v>
      </c>
      <c r="X70" t="s">
        <v>105</v>
      </c>
      <c r="Y70" t="s">
        <v>65</v>
      </c>
      <c r="Z70" t="s">
        <v>297</v>
      </c>
      <c r="AA70" t="s">
        <v>124</v>
      </c>
      <c r="AB70" t="s">
        <v>486</v>
      </c>
      <c r="AC70" t="s">
        <v>487</v>
      </c>
      <c r="AD70" t="s">
        <v>45</v>
      </c>
    </row>
    <row r="71" spans="1:30" x14ac:dyDescent="0.25">
      <c r="A71" t="s">
        <v>488</v>
      </c>
      <c r="B71" t="s">
        <v>489</v>
      </c>
      <c r="C71" s="1" t="str">
        <f t="shared" si="11"/>
        <v>21:0883</v>
      </c>
      <c r="D71" s="1" t="str">
        <f t="shared" si="8"/>
        <v>21:0246</v>
      </c>
      <c r="E71" t="s">
        <v>129</v>
      </c>
      <c r="F71" t="s">
        <v>490</v>
      </c>
      <c r="H71">
        <v>76.663191699999999</v>
      </c>
      <c r="I71">
        <v>-98.614328599999993</v>
      </c>
      <c r="J71" s="1" t="str">
        <f t="shared" si="9"/>
        <v>NGR bulk stream sediment</v>
      </c>
      <c r="K71" s="1" t="str">
        <f t="shared" si="10"/>
        <v>-80 mesh (177 µm) (Bathurst Is., 1997)</v>
      </c>
      <c r="O71">
        <v>1</v>
      </c>
      <c r="P71" t="s">
        <v>491</v>
      </c>
      <c r="Q71" t="s">
        <v>96</v>
      </c>
      <c r="R71" t="s">
        <v>43</v>
      </c>
      <c r="S71" t="s">
        <v>157</v>
      </c>
      <c r="T71" t="s">
        <v>91</v>
      </c>
      <c r="U71" t="s">
        <v>41</v>
      </c>
      <c r="V71" t="s">
        <v>247</v>
      </c>
      <c r="W71" t="s">
        <v>40</v>
      </c>
      <c r="X71" t="s">
        <v>36</v>
      </c>
      <c r="Y71" t="s">
        <v>37</v>
      </c>
      <c r="Z71" t="s">
        <v>272</v>
      </c>
      <c r="AA71" t="s">
        <v>136</v>
      </c>
      <c r="AB71" t="s">
        <v>492</v>
      </c>
      <c r="AC71" t="s">
        <v>432</v>
      </c>
      <c r="AD71" t="s">
        <v>59</v>
      </c>
    </row>
    <row r="72" spans="1:30" x14ac:dyDescent="0.25">
      <c r="A72" t="s">
        <v>493</v>
      </c>
      <c r="B72" t="s">
        <v>494</v>
      </c>
      <c r="C72" s="1" t="str">
        <f t="shared" si="11"/>
        <v>21:0883</v>
      </c>
      <c r="D72" s="1" t="str">
        <f t="shared" si="8"/>
        <v>21:0246</v>
      </c>
      <c r="E72" t="s">
        <v>141</v>
      </c>
      <c r="F72" t="s">
        <v>495</v>
      </c>
      <c r="H72">
        <v>76.663191999999995</v>
      </c>
      <c r="I72">
        <v>-98.529083999999997</v>
      </c>
      <c r="J72" s="1" t="str">
        <f t="shared" si="9"/>
        <v>NGR bulk stream sediment</v>
      </c>
      <c r="K72" s="1" t="str">
        <f t="shared" si="10"/>
        <v>-80 mesh (177 µm) (Bathurst Is., 1997)</v>
      </c>
      <c r="O72">
        <v>1</v>
      </c>
      <c r="P72" t="s">
        <v>496</v>
      </c>
      <c r="Q72" t="s">
        <v>180</v>
      </c>
      <c r="R72" t="s">
        <v>91</v>
      </c>
      <c r="S72" t="s">
        <v>132</v>
      </c>
      <c r="T72" t="s">
        <v>66</v>
      </c>
      <c r="U72" t="s">
        <v>38</v>
      </c>
      <c r="V72" t="s">
        <v>497</v>
      </c>
      <c r="W72" t="s">
        <v>45</v>
      </c>
      <c r="X72" t="s">
        <v>498</v>
      </c>
      <c r="Y72" t="s">
        <v>52</v>
      </c>
      <c r="Z72" t="s">
        <v>297</v>
      </c>
      <c r="AA72" t="s">
        <v>136</v>
      </c>
      <c r="AB72" t="s">
        <v>499</v>
      </c>
      <c r="AC72" t="s">
        <v>267</v>
      </c>
      <c r="AD72" t="s">
        <v>59</v>
      </c>
    </row>
    <row r="73" spans="1:30" x14ac:dyDescent="0.25">
      <c r="A73" t="s">
        <v>500</v>
      </c>
      <c r="B73" t="s">
        <v>501</v>
      </c>
      <c r="C73" s="1" t="str">
        <f t="shared" si="11"/>
        <v>21:0883</v>
      </c>
      <c r="D73" s="1" t="str">
        <f t="shared" si="8"/>
        <v>21:0246</v>
      </c>
      <c r="E73" t="s">
        <v>154</v>
      </c>
      <c r="F73" t="s">
        <v>502</v>
      </c>
      <c r="H73">
        <v>76.616889599999993</v>
      </c>
      <c r="I73">
        <v>-98.398623400000005</v>
      </c>
      <c r="J73" s="1" t="str">
        <f t="shared" si="9"/>
        <v>NGR bulk stream sediment</v>
      </c>
      <c r="K73" s="1" t="str">
        <f t="shared" si="10"/>
        <v>-80 mesh (177 µm) (Bathurst Is., 1997)</v>
      </c>
      <c r="O73">
        <v>1</v>
      </c>
      <c r="P73" t="s">
        <v>503</v>
      </c>
      <c r="Q73" t="s">
        <v>246</v>
      </c>
      <c r="R73" t="s">
        <v>102</v>
      </c>
      <c r="S73" t="s">
        <v>288</v>
      </c>
      <c r="T73" t="s">
        <v>35</v>
      </c>
      <c r="U73" t="s">
        <v>41</v>
      </c>
      <c r="V73" t="s">
        <v>419</v>
      </c>
      <c r="W73" t="s">
        <v>85</v>
      </c>
      <c r="X73" t="s">
        <v>85</v>
      </c>
      <c r="Y73" t="s">
        <v>37</v>
      </c>
      <c r="Z73" t="s">
        <v>92</v>
      </c>
      <c r="AA73" t="s">
        <v>106</v>
      </c>
      <c r="AB73" t="s">
        <v>504</v>
      </c>
      <c r="AC73" t="s">
        <v>505</v>
      </c>
      <c r="AD73" t="s">
        <v>59</v>
      </c>
    </row>
    <row r="74" spans="1:30" x14ac:dyDescent="0.25">
      <c r="A74" t="s">
        <v>506</v>
      </c>
      <c r="B74" t="s">
        <v>507</v>
      </c>
      <c r="C74" s="1" t="str">
        <f t="shared" si="11"/>
        <v>21:0883</v>
      </c>
      <c r="D74" s="1" t="str">
        <f t="shared" si="8"/>
        <v>21:0246</v>
      </c>
      <c r="E74" t="s">
        <v>162</v>
      </c>
      <c r="F74" t="s">
        <v>508</v>
      </c>
      <c r="H74">
        <v>76.604910700000005</v>
      </c>
      <c r="I74">
        <v>-98.331708800000001</v>
      </c>
      <c r="J74" s="1" t="str">
        <f t="shared" si="9"/>
        <v>NGR bulk stream sediment</v>
      </c>
      <c r="K74" s="1" t="str">
        <f t="shared" si="10"/>
        <v>-80 mesh (177 µm) (Bathurst Is., 1997)</v>
      </c>
      <c r="O74">
        <v>1</v>
      </c>
      <c r="P74" t="s">
        <v>145</v>
      </c>
      <c r="Q74" t="s">
        <v>43</v>
      </c>
      <c r="R74" t="s">
        <v>65</v>
      </c>
      <c r="S74" t="s">
        <v>102</v>
      </c>
      <c r="T74" t="s">
        <v>37</v>
      </c>
      <c r="U74" t="s">
        <v>41</v>
      </c>
      <c r="V74" t="s">
        <v>509</v>
      </c>
      <c r="W74" t="s">
        <v>195</v>
      </c>
      <c r="X74" t="s">
        <v>104</v>
      </c>
      <c r="Y74" t="s">
        <v>42</v>
      </c>
      <c r="Z74" t="s">
        <v>246</v>
      </c>
      <c r="AA74" t="s">
        <v>77</v>
      </c>
      <c r="AB74" t="s">
        <v>510</v>
      </c>
      <c r="AC74" t="s">
        <v>181</v>
      </c>
      <c r="AD74" t="s">
        <v>59</v>
      </c>
    </row>
    <row r="75" spans="1:30" x14ac:dyDescent="0.25">
      <c r="A75" t="s">
        <v>511</v>
      </c>
      <c r="B75" t="s">
        <v>512</v>
      </c>
      <c r="C75" s="1" t="str">
        <f t="shared" si="11"/>
        <v>21:0883</v>
      </c>
      <c r="D75" s="1" t="str">
        <f t="shared" si="8"/>
        <v>21:0246</v>
      </c>
      <c r="E75" t="s">
        <v>172</v>
      </c>
      <c r="F75" t="s">
        <v>513</v>
      </c>
      <c r="H75">
        <v>76.580760100000006</v>
      </c>
      <c r="I75">
        <v>-98.1964641</v>
      </c>
      <c r="J75" s="1" t="str">
        <f t="shared" si="9"/>
        <v>NGR bulk stream sediment</v>
      </c>
      <c r="K75" s="1" t="str">
        <f t="shared" si="10"/>
        <v>-80 mesh (177 µm) (Bathurst Is., 1997)</v>
      </c>
      <c r="O75">
        <v>1</v>
      </c>
      <c r="P75" t="s">
        <v>234</v>
      </c>
      <c r="Q75" t="s">
        <v>51</v>
      </c>
      <c r="R75" t="s">
        <v>35</v>
      </c>
      <c r="S75" t="s">
        <v>64</v>
      </c>
      <c r="T75" t="s">
        <v>37</v>
      </c>
      <c r="U75" t="s">
        <v>41</v>
      </c>
      <c r="V75" t="s">
        <v>514</v>
      </c>
      <c r="W75" t="s">
        <v>40</v>
      </c>
      <c r="X75" t="s">
        <v>113</v>
      </c>
      <c r="Y75" t="s">
        <v>52</v>
      </c>
      <c r="Z75" t="s">
        <v>124</v>
      </c>
      <c r="AA75" t="s">
        <v>77</v>
      </c>
      <c r="AB75" t="s">
        <v>515</v>
      </c>
      <c r="AC75" t="s">
        <v>175</v>
      </c>
      <c r="AD75" t="s">
        <v>59</v>
      </c>
    </row>
    <row r="76" spans="1:30" x14ac:dyDescent="0.25">
      <c r="A76" t="s">
        <v>516</v>
      </c>
      <c r="B76" t="s">
        <v>517</v>
      </c>
      <c r="C76" s="1" t="str">
        <f t="shared" si="11"/>
        <v>21:0883</v>
      </c>
      <c r="D76" s="1" t="str">
        <f t="shared" si="8"/>
        <v>21:0246</v>
      </c>
      <c r="E76" t="s">
        <v>178</v>
      </c>
      <c r="F76" t="s">
        <v>518</v>
      </c>
      <c r="H76">
        <v>76.560621400000002</v>
      </c>
      <c r="I76">
        <v>-98.305461399999999</v>
      </c>
      <c r="J76" s="1" t="str">
        <f t="shared" si="9"/>
        <v>NGR bulk stream sediment</v>
      </c>
      <c r="K76" s="1" t="str">
        <f t="shared" si="10"/>
        <v>-80 mesh (177 µm) (Bathurst Is., 1997)</v>
      </c>
      <c r="O76">
        <v>1</v>
      </c>
      <c r="P76" t="s">
        <v>519</v>
      </c>
      <c r="Q76" t="s">
        <v>167</v>
      </c>
      <c r="R76" t="s">
        <v>43</v>
      </c>
      <c r="S76" t="s">
        <v>196</v>
      </c>
      <c r="T76" t="s">
        <v>102</v>
      </c>
      <c r="U76" t="s">
        <v>41</v>
      </c>
      <c r="V76" t="s">
        <v>265</v>
      </c>
      <c r="W76" t="s">
        <v>134</v>
      </c>
      <c r="X76" t="s">
        <v>38</v>
      </c>
      <c r="Y76" t="s">
        <v>42</v>
      </c>
      <c r="Z76" t="s">
        <v>145</v>
      </c>
      <c r="AA76" t="s">
        <v>77</v>
      </c>
      <c r="AB76" t="s">
        <v>520</v>
      </c>
      <c r="AC76" t="s">
        <v>521</v>
      </c>
      <c r="AD76" t="s">
        <v>59</v>
      </c>
    </row>
    <row r="77" spans="1:30" x14ac:dyDescent="0.25">
      <c r="A77" t="s">
        <v>522</v>
      </c>
      <c r="B77" t="s">
        <v>523</v>
      </c>
      <c r="C77" s="1" t="str">
        <f t="shared" si="11"/>
        <v>21:0883</v>
      </c>
      <c r="D77" s="1" t="str">
        <f t="shared" si="8"/>
        <v>21:0246</v>
      </c>
      <c r="E77" t="s">
        <v>184</v>
      </c>
      <c r="F77" t="s">
        <v>524</v>
      </c>
      <c r="H77">
        <v>76.539173099999999</v>
      </c>
      <c r="I77">
        <v>-98.154640000000001</v>
      </c>
      <c r="J77" s="1" t="str">
        <f t="shared" si="9"/>
        <v>NGR bulk stream sediment</v>
      </c>
      <c r="K77" s="1" t="str">
        <f t="shared" si="10"/>
        <v>-80 mesh (177 µm) (Bathurst Is., 1997)</v>
      </c>
      <c r="O77">
        <v>1</v>
      </c>
      <c r="P77" t="s">
        <v>119</v>
      </c>
      <c r="Q77" t="s">
        <v>34</v>
      </c>
      <c r="R77" t="s">
        <v>43</v>
      </c>
      <c r="S77" t="s">
        <v>144</v>
      </c>
      <c r="T77" t="s">
        <v>37</v>
      </c>
      <c r="U77" t="s">
        <v>41</v>
      </c>
      <c r="V77" t="s">
        <v>525</v>
      </c>
      <c r="W77" t="s">
        <v>54</v>
      </c>
      <c r="X77" t="s">
        <v>76</v>
      </c>
      <c r="Y77" t="s">
        <v>52</v>
      </c>
      <c r="Z77" t="s">
        <v>164</v>
      </c>
      <c r="AA77" t="s">
        <v>77</v>
      </c>
      <c r="AB77" t="s">
        <v>526</v>
      </c>
      <c r="AC77" t="s">
        <v>126</v>
      </c>
      <c r="AD77" t="s">
        <v>36</v>
      </c>
    </row>
    <row r="78" spans="1:30" x14ac:dyDescent="0.25">
      <c r="A78" t="s">
        <v>527</v>
      </c>
      <c r="B78" t="s">
        <v>528</v>
      </c>
      <c r="C78" s="1" t="str">
        <f t="shared" si="11"/>
        <v>21:0883</v>
      </c>
      <c r="D78" s="1" t="str">
        <f t="shared" si="8"/>
        <v>21:0246</v>
      </c>
      <c r="E78" t="s">
        <v>192</v>
      </c>
      <c r="F78" t="s">
        <v>529</v>
      </c>
      <c r="H78">
        <v>76.545133899999996</v>
      </c>
      <c r="I78">
        <v>-97.862053500000002</v>
      </c>
      <c r="J78" s="1" t="str">
        <f t="shared" si="9"/>
        <v>NGR bulk stream sediment</v>
      </c>
      <c r="K78" s="1" t="str">
        <f t="shared" si="10"/>
        <v>-80 mesh (177 µm) (Bathurst Is., 1997)</v>
      </c>
      <c r="O78">
        <v>1</v>
      </c>
      <c r="P78" t="s">
        <v>106</v>
      </c>
      <c r="Q78" t="s">
        <v>83</v>
      </c>
      <c r="R78" t="s">
        <v>66</v>
      </c>
      <c r="S78" t="s">
        <v>227</v>
      </c>
      <c r="T78" t="s">
        <v>66</v>
      </c>
      <c r="U78" t="s">
        <v>38</v>
      </c>
      <c r="V78" t="s">
        <v>356</v>
      </c>
      <c r="W78" t="s">
        <v>122</v>
      </c>
      <c r="X78" t="s">
        <v>104</v>
      </c>
      <c r="Y78" t="s">
        <v>37</v>
      </c>
      <c r="Z78" t="s">
        <v>145</v>
      </c>
      <c r="AA78" t="s">
        <v>124</v>
      </c>
      <c r="AB78" t="s">
        <v>526</v>
      </c>
      <c r="AC78" t="s">
        <v>259</v>
      </c>
      <c r="AD78" t="s">
        <v>59</v>
      </c>
    </row>
    <row r="79" spans="1:30" x14ac:dyDescent="0.25">
      <c r="A79" t="s">
        <v>530</v>
      </c>
      <c r="B79" t="s">
        <v>531</v>
      </c>
      <c r="C79" s="1" t="str">
        <f t="shared" si="11"/>
        <v>21:0883</v>
      </c>
      <c r="D79" s="1" t="str">
        <f t="shared" si="8"/>
        <v>21:0246</v>
      </c>
      <c r="E79" t="s">
        <v>200</v>
      </c>
      <c r="F79" t="s">
        <v>532</v>
      </c>
      <c r="H79">
        <v>76.519392800000006</v>
      </c>
      <c r="I79">
        <v>-97.913151600000006</v>
      </c>
      <c r="J79" s="1" t="str">
        <f t="shared" si="9"/>
        <v>NGR bulk stream sediment</v>
      </c>
      <c r="K79" s="1" t="str">
        <f t="shared" si="10"/>
        <v>-80 mesh (177 µm) (Bathurst Is., 1997)</v>
      </c>
      <c r="O79">
        <v>1</v>
      </c>
      <c r="P79" t="s">
        <v>329</v>
      </c>
      <c r="Q79" t="s">
        <v>51</v>
      </c>
      <c r="R79" t="s">
        <v>52</v>
      </c>
      <c r="S79" t="s">
        <v>34</v>
      </c>
      <c r="T79" t="s">
        <v>37</v>
      </c>
      <c r="U79" t="s">
        <v>41</v>
      </c>
      <c r="V79" t="s">
        <v>156</v>
      </c>
      <c r="W79" t="s">
        <v>76</v>
      </c>
      <c r="X79" t="s">
        <v>113</v>
      </c>
      <c r="Y79" t="s">
        <v>52</v>
      </c>
      <c r="Z79" t="s">
        <v>246</v>
      </c>
      <c r="AA79" t="s">
        <v>124</v>
      </c>
      <c r="AB79" t="s">
        <v>42</v>
      </c>
      <c r="AC79" t="s">
        <v>189</v>
      </c>
      <c r="AD79" t="s">
        <v>45</v>
      </c>
    </row>
    <row r="80" spans="1:30" x14ac:dyDescent="0.25">
      <c r="A80" t="s">
        <v>533</v>
      </c>
      <c r="B80" t="s">
        <v>534</v>
      </c>
      <c r="C80" s="1" t="str">
        <f t="shared" si="11"/>
        <v>21:0883</v>
      </c>
      <c r="D80" s="1" t="str">
        <f t="shared" si="8"/>
        <v>21:0246</v>
      </c>
      <c r="E80" t="s">
        <v>207</v>
      </c>
      <c r="F80" t="s">
        <v>535</v>
      </c>
      <c r="H80">
        <v>76.071470399999995</v>
      </c>
      <c r="I80">
        <v>-97.755105499999999</v>
      </c>
      <c r="J80" s="1" t="str">
        <f t="shared" si="9"/>
        <v>NGR bulk stream sediment</v>
      </c>
      <c r="K80" s="1" t="str">
        <f t="shared" si="10"/>
        <v>-80 mesh (177 µm) (Bathurst Is., 1997)</v>
      </c>
      <c r="O80">
        <v>1</v>
      </c>
      <c r="P80" t="s">
        <v>112</v>
      </c>
      <c r="Q80" t="s">
        <v>180</v>
      </c>
      <c r="R80" t="s">
        <v>83</v>
      </c>
      <c r="S80" t="s">
        <v>180</v>
      </c>
      <c r="T80" t="s">
        <v>37</v>
      </c>
      <c r="U80" t="s">
        <v>41</v>
      </c>
      <c r="V80" t="s">
        <v>536</v>
      </c>
      <c r="W80" t="s">
        <v>54</v>
      </c>
      <c r="X80" t="s">
        <v>54</v>
      </c>
      <c r="Y80" t="s">
        <v>65</v>
      </c>
      <c r="Z80" t="s">
        <v>288</v>
      </c>
      <c r="AA80" t="s">
        <v>124</v>
      </c>
      <c r="AB80" t="s">
        <v>526</v>
      </c>
      <c r="AC80" t="s">
        <v>181</v>
      </c>
      <c r="AD80" t="s">
        <v>66</v>
      </c>
    </row>
    <row r="81" spans="1:30" x14ac:dyDescent="0.25">
      <c r="A81" t="s">
        <v>537</v>
      </c>
      <c r="B81" t="s">
        <v>538</v>
      </c>
      <c r="C81" s="1" t="str">
        <f t="shared" si="11"/>
        <v>21:0883</v>
      </c>
      <c r="D81" s="1" t="str">
        <f t="shared" si="8"/>
        <v>21:0246</v>
      </c>
      <c r="E81" t="s">
        <v>211</v>
      </c>
      <c r="F81" t="s">
        <v>539</v>
      </c>
      <c r="H81">
        <v>76.138195499999995</v>
      </c>
      <c r="I81">
        <v>-97.499354499999995</v>
      </c>
      <c r="J81" s="1" t="str">
        <f t="shared" si="9"/>
        <v>NGR bulk stream sediment</v>
      </c>
      <c r="K81" s="1" t="str">
        <f t="shared" si="10"/>
        <v>-80 mesh (177 µm) (Bathurst Is., 1997)</v>
      </c>
      <c r="O81">
        <v>1</v>
      </c>
      <c r="P81" t="s">
        <v>203</v>
      </c>
      <c r="Q81" t="s">
        <v>83</v>
      </c>
      <c r="R81" t="s">
        <v>83</v>
      </c>
      <c r="S81" t="s">
        <v>102</v>
      </c>
      <c r="T81" t="s">
        <v>52</v>
      </c>
      <c r="U81" t="s">
        <v>41</v>
      </c>
      <c r="V81" t="s">
        <v>540</v>
      </c>
      <c r="W81" t="s">
        <v>195</v>
      </c>
      <c r="X81" t="s">
        <v>76</v>
      </c>
      <c r="Y81" t="s">
        <v>42</v>
      </c>
      <c r="Z81" t="s">
        <v>120</v>
      </c>
      <c r="AA81" t="s">
        <v>124</v>
      </c>
      <c r="AB81" t="s">
        <v>204</v>
      </c>
      <c r="AC81" t="s">
        <v>169</v>
      </c>
      <c r="AD81" t="s">
        <v>45</v>
      </c>
    </row>
    <row r="82" spans="1:30" x14ac:dyDescent="0.25">
      <c r="A82" t="s">
        <v>541</v>
      </c>
      <c r="B82" t="s">
        <v>542</v>
      </c>
      <c r="C82" s="1" t="str">
        <f t="shared" si="11"/>
        <v>21:0883</v>
      </c>
      <c r="D82" s="1" t="str">
        <f t="shared" si="8"/>
        <v>21:0246</v>
      </c>
      <c r="E82" t="s">
        <v>218</v>
      </c>
      <c r="F82" t="s">
        <v>543</v>
      </c>
      <c r="H82">
        <v>76.202159899999998</v>
      </c>
      <c r="I82">
        <v>-97.523607600000005</v>
      </c>
      <c r="J82" s="1" t="str">
        <f t="shared" si="9"/>
        <v>NGR bulk stream sediment</v>
      </c>
      <c r="K82" s="1" t="str">
        <f t="shared" si="10"/>
        <v>-80 mesh (177 µm) (Bathurst Is., 1997)</v>
      </c>
      <c r="O82">
        <v>1</v>
      </c>
      <c r="P82" t="s">
        <v>194</v>
      </c>
      <c r="Q82" t="s">
        <v>196</v>
      </c>
      <c r="R82" t="s">
        <v>35</v>
      </c>
      <c r="S82" t="s">
        <v>246</v>
      </c>
      <c r="T82" t="s">
        <v>35</v>
      </c>
      <c r="U82" t="s">
        <v>41</v>
      </c>
      <c r="V82" t="s">
        <v>544</v>
      </c>
      <c r="W82" t="s">
        <v>330</v>
      </c>
      <c r="X82" t="s">
        <v>146</v>
      </c>
      <c r="Y82" t="s">
        <v>42</v>
      </c>
      <c r="Z82" t="s">
        <v>157</v>
      </c>
      <c r="AA82" t="s">
        <v>136</v>
      </c>
      <c r="AB82" t="s">
        <v>430</v>
      </c>
      <c r="AC82" t="s">
        <v>545</v>
      </c>
      <c r="AD82" t="s">
        <v>59</v>
      </c>
    </row>
    <row r="83" spans="1:30" x14ac:dyDescent="0.25">
      <c r="A83" t="s">
        <v>546</v>
      </c>
      <c r="B83" t="s">
        <v>547</v>
      </c>
      <c r="C83" s="1" t="str">
        <f t="shared" si="11"/>
        <v>21:0883</v>
      </c>
      <c r="D83" s="1" t="str">
        <f t="shared" si="8"/>
        <v>21:0246</v>
      </c>
      <c r="E83" t="s">
        <v>225</v>
      </c>
      <c r="F83" t="s">
        <v>548</v>
      </c>
      <c r="H83">
        <v>76.248822200000006</v>
      </c>
      <c r="I83">
        <v>-97.631937100000002</v>
      </c>
      <c r="J83" s="1" t="str">
        <f t="shared" si="9"/>
        <v>NGR bulk stream sediment</v>
      </c>
      <c r="K83" s="1" t="str">
        <f t="shared" si="10"/>
        <v>-80 mesh (177 µm) (Bathurst Is., 1997)</v>
      </c>
      <c r="O83">
        <v>1</v>
      </c>
      <c r="P83" t="s">
        <v>387</v>
      </c>
      <c r="Q83" t="s">
        <v>56</v>
      </c>
      <c r="R83" t="s">
        <v>180</v>
      </c>
      <c r="S83" t="s">
        <v>132</v>
      </c>
      <c r="T83" t="s">
        <v>102</v>
      </c>
      <c r="U83" t="s">
        <v>38</v>
      </c>
      <c r="V83" t="s">
        <v>169</v>
      </c>
      <c r="W83" t="s">
        <v>425</v>
      </c>
      <c r="X83" t="s">
        <v>146</v>
      </c>
      <c r="Y83" t="s">
        <v>36</v>
      </c>
      <c r="Z83" t="s">
        <v>124</v>
      </c>
      <c r="AA83" t="s">
        <v>106</v>
      </c>
      <c r="AB83" t="s">
        <v>42</v>
      </c>
      <c r="AC83" t="s">
        <v>549</v>
      </c>
      <c r="AD83" t="s">
        <v>59</v>
      </c>
    </row>
    <row r="84" spans="1:30" x14ac:dyDescent="0.25">
      <c r="A84" t="s">
        <v>550</v>
      </c>
      <c r="B84" t="s">
        <v>551</v>
      </c>
      <c r="C84" s="1" t="str">
        <f t="shared" si="11"/>
        <v>21:0883</v>
      </c>
      <c r="D84" s="1" t="str">
        <f t="shared" si="8"/>
        <v>21:0246</v>
      </c>
      <c r="E84" t="s">
        <v>231</v>
      </c>
      <c r="F84" t="s">
        <v>552</v>
      </c>
      <c r="H84">
        <v>76.241828699999999</v>
      </c>
      <c r="I84">
        <v>-98.003792700000005</v>
      </c>
      <c r="J84" s="1" t="str">
        <f t="shared" si="9"/>
        <v>NGR bulk stream sediment</v>
      </c>
      <c r="K84" s="1" t="str">
        <f t="shared" si="10"/>
        <v>-80 mesh (177 µm) (Bathurst Is., 1997)</v>
      </c>
      <c r="O84">
        <v>1</v>
      </c>
      <c r="P84" t="s">
        <v>553</v>
      </c>
      <c r="Q84" t="s">
        <v>315</v>
      </c>
      <c r="R84" t="s">
        <v>65</v>
      </c>
      <c r="S84" t="s">
        <v>246</v>
      </c>
      <c r="T84" t="s">
        <v>37</v>
      </c>
      <c r="U84" t="s">
        <v>38</v>
      </c>
      <c r="V84" t="s">
        <v>554</v>
      </c>
      <c r="W84" t="s">
        <v>40</v>
      </c>
      <c r="X84" t="s">
        <v>45</v>
      </c>
      <c r="Y84" t="s">
        <v>42</v>
      </c>
      <c r="Z84" t="s">
        <v>202</v>
      </c>
      <c r="AA84" t="s">
        <v>124</v>
      </c>
      <c r="AB84" t="s">
        <v>555</v>
      </c>
      <c r="AC84" t="s">
        <v>521</v>
      </c>
      <c r="AD84" t="s">
        <v>52</v>
      </c>
    </row>
    <row r="85" spans="1:30" x14ac:dyDescent="0.25">
      <c r="A85" t="s">
        <v>556</v>
      </c>
      <c r="B85" t="s">
        <v>557</v>
      </c>
      <c r="C85" s="1" t="str">
        <f t="shared" si="11"/>
        <v>21:0883</v>
      </c>
      <c r="D85" s="1" t="str">
        <f t="shared" si="8"/>
        <v>21:0246</v>
      </c>
      <c r="E85" t="s">
        <v>238</v>
      </c>
      <c r="F85" t="s">
        <v>558</v>
      </c>
      <c r="H85">
        <v>76.258519699999994</v>
      </c>
      <c r="I85">
        <v>-98.017768899999993</v>
      </c>
      <c r="J85" s="1" t="str">
        <f t="shared" si="9"/>
        <v>NGR bulk stream sediment</v>
      </c>
      <c r="K85" s="1" t="str">
        <f t="shared" si="10"/>
        <v>-80 mesh (177 µm) (Bathurst Is., 1997)</v>
      </c>
      <c r="O85">
        <v>1</v>
      </c>
      <c r="P85" t="s">
        <v>124</v>
      </c>
      <c r="Q85" t="s">
        <v>35</v>
      </c>
      <c r="R85" t="s">
        <v>52</v>
      </c>
      <c r="S85" t="s">
        <v>34</v>
      </c>
      <c r="T85" t="s">
        <v>37</v>
      </c>
      <c r="U85" t="s">
        <v>38</v>
      </c>
      <c r="V85" t="s">
        <v>559</v>
      </c>
      <c r="W85" t="s">
        <v>166</v>
      </c>
      <c r="X85" t="s">
        <v>55</v>
      </c>
      <c r="Y85" t="s">
        <v>42</v>
      </c>
      <c r="Z85" t="s">
        <v>96</v>
      </c>
      <c r="AA85" t="s">
        <v>136</v>
      </c>
      <c r="AB85" t="s">
        <v>222</v>
      </c>
      <c r="AC85" t="s">
        <v>159</v>
      </c>
      <c r="AD85" t="s">
        <v>45</v>
      </c>
    </row>
    <row r="86" spans="1:30" x14ac:dyDescent="0.25">
      <c r="A86" t="s">
        <v>560</v>
      </c>
      <c r="B86" t="s">
        <v>561</v>
      </c>
      <c r="C86" s="1" t="str">
        <f t="shared" si="11"/>
        <v>21:0883</v>
      </c>
      <c r="D86" s="1" t="str">
        <f t="shared" si="8"/>
        <v>21:0246</v>
      </c>
      <c r="E86" t="s">
        <v>244</v>
      </c>
      <c r="F86" t="s">
        <v>562</v>
      </c>
      <c r="H86">
        <v>76.353168699999998</v>
      </c>
      <c r="I86">
        <v>-97.7856673</v>
      </c>
      <c r="J86" s="1" t="str">
        <f t="shared" si="9"/>
        <v>NGR bulk stream sediment</v>
      </c>
      <c r="K86" s="1" t="str">
        <f t="shared" si="10"/>
        <v>-80 mesh (177 µm) (Bathurst Is., 1997)</v>
      </c>
      <c r="O86">
        <v>1</v>
      </c>
      <c r="P86" t="s">
        <v>96</v>
      </c>
      <c r="Q86" t="s">
        <v>43</v>
      </c>
      <c r="R86" t="s">
        <v>66</v>
      </c>
      <c r="S86" t="s">
        <v>83</v>
      </c>
      <c r="T86" t="s">
        <v>65</v>
      </c>
      <c r="U86" t="s">
        <v>41</v>
      </c>
      <c r="V86" t="s">
        <v>39</v>
      </c>
      <c r="W86" t="s">
        <v>105</v>
      </c>
      <c r="X86" t="s">
        <v>113</v>
      </c>
      <c r="Y86" t="s">
        <v>36</v>
      </c>
      <c r="Z86" t="s">
        <v>180</v>
      </c>
      <c r="AA86" t="s">
        <v>77</v>
      </c>
      <c r="AB86" t="s">
        <v>148</v>
      </c>
      <c r="AC86" t="s">
        <v>455</v>
      </c>
      <c r="AD86" t="s">
        <v>37</v>
      </c>
    </row>
    <row r="87" spans="1:30" x14ac:dyDescent="0.25">
      <c r="A87" t="s">
        <v>563</v>
      </c>
      <c r="B87" t="s">
        <v>564</v>
      </c>
      <c r="C87" s="1" t="str">
        <f t="shared" si="11"/>
        <v>21:0883</v>
      </c>
      <c r="D87" s="1" t="str">
        <f t="shared" si="8"/>
        <v>21:0246</v>
      </c>
      <c r="E87" t="s">
        <v>252</v>
      </c>
      <c r="F87" t="s">
        <v>565</v>
      </c>
      <c r="H87">
        <v>76.469299399999997</v>
      </c>
      <c r="I87">
        <v>-98.167271099999994</v>
      </c>
      <c r="J87" s="1" t="str">
        <f t="shared" si="9"/>
        <v>NGR bulk stream sediment</v>
      </c>
      <c r="K87" s="1" t="str">
        <f t="shared" si="10"/>
        <v>-80 mesh (177 µm) (Bathurst Is., 1997)</v>
      </c>
      <c r="O87">
        <v>1</v>
      </c>
      <c r="P87" t="s">
        <v>566</v>
      </c>
      <c r="Q87" t="s">
        <v>96</v>
      </c>
      <c r="R87" t="s">
        <v>65</v>
      </c>
      <c r="S87" t="s">
        <v>174</v>
      </c>
      <c r="T87" t="s">
        <v>91</v>
      </c>
      <c r="U87" t="s">
        <v>146</v>
      </c>
      <c r="V87" t="s">
        <v>567</v>
      </c>
      <c r="W87" t="s">
        <v>256</v>
      </c>
      <c r="X87" t="s">
        <v>134</v>
      </c>
      <c r="Y87" t="s">
        <v>52</v>
      </c>
      <c r="Z87" t="s">
        <v>408</v>
      </c>
      <c r="AA87" t="s">
        <v>106</v>
      </c>
      <c r="AB87" t="s">
        <v>568</v>
      </c>
      <c r="AC87" t="s">
        <v>487</v>
      </c>
      <c r="AD87" t="s">
        <v>36</v>
      </c>
    </row>
    <row r="88" spans="1:30" x14ac:dyDescent="0.25">
      <c r="A88" t="s">
        <v>569</v>
      </c>
      <c r="B88" t="s">
        <v>570</v>
      </c>
      <c r="C88" s="1" t="str">
        <f t="shared" si="11"/>
        <v>21:0883</v>
      </c>
      <c r="D88" s="1" t="str">
        <f t="shared" si="8"/>
        <v>21:0246</v>
      </c>
      <c r="E88" t="s">
        <v>262</v>
      </c>
      <c r="F88" t="s">
        <v>571</v>
      </c>
      <c r="H88">
        <v>76.473520899999997</v>
      </c>
      <c r="I88">
        <v>-97.703087199999999</v>
      </c>
      <c r="J88" s="1" t="str">
        <f t="shared" si="9"/>
        <v>NGR bulk stream sediment</v>
      </c>
      <c r="K88" s="1" t="str">
        <f t="shared" si="10"/>
        <v>-80 mesh (177 µm) (Bathurst Is., 1997)</v>
      </c>
      <c r="O88">
        <v>1</v>
      </c>
      <c r="P88" t="s">
        <v>572</v>
      </c>
      <c r="Q88" t="s">
        <v>180</v>
      </c>
      <c r="R88" t="s">
        <v>35</v>
      </c>
      <c r="S88" t="s">
        <v>164</v>
      </c>
      <c r="T88" t="s">
        <v>65</v>
      </c>
      <c r="U88" t="s">
        <v>41</v>
      </c>
      <c r="V88" t="s">
        <v>573</v>
      </c>
      <c r="W88" t="s">
        <v>45</v>
      </c>
      <c r="X88" t="s">
        <v>105</v>
      </c>
      <c r="Y88" t="s">
        <v>42</v>
      </c>
      <c r="Z88" t="s">
        <v>123</v>
      </c>
      <c r="AA88" t="s">
        <v>136</v>
      </c>
      <c r="AB88" t="s">
        <v>574</v>
      </c>
      <c r="AC88" t="s">
        <v>575</v>
      </c>
      <c r="AD88" t="s">
        <v>91</v>
      </c>
    </row>
    <row r="89" spans="1:30" x14ac:dyDescent="0.25">
      <c r="A89" t="s">
        <v>576</v>
      </c>
      <c r="B89" t="s">
        <v>577</v>
      </c>
      <c r="C89" s="1" t="str">
        <f t="shared" si="11"/>
        <v>21:0883</v>
      </c>
      <c r="D89" s="1" t="str">
        <f t="shared" si="8"/>
        <v>21:0246</v>
      </c>
      <c r="E89" t="s">
        <v>270</v>
      </c>
      <c r="F89" t="s">
        <v>578</v>
      </c>
      <c r="H89">
        <v>76.414611699999995</v>
      </c>
      <c r="I89">
        <v>-97.685831399999998</v>
      </c>
      <c r="J89" s="1" t="str">
        <f t="shared" si="9"/>
        <v>NGR bulk stream sediment</v>
      </c>
      <c r="K89" s="1" t="str">
        <f t="shared" si="10"/>
        <v>-80 mesh (177 µm) (Bathurst Is., 1997)</v>
      </c>
      <c r="O89">
        <v>1</v>
      </c>
      <c r="P89" t="s">
        <v>50</v>
      </c>
      <c r="Q89" t="s">
        <v>34</v>
      </c>
      <c r="R89" t="s">
        <v>37</v>
      </c>
      <c r="S89" t="s">
        <v>227</v>
      </c>
      <c r="T89" t="s">
        <v>66</v>
      </c>
      <c r="U89" t="s">
        <v>38</v>
      </c>
      <c r="V89" t="s">
        <v>536</v>
      </c>
      <c r="W89" t="s">
        <v>266</v>
      </c>
      <c r="X89" t="s">
        <v>55</v>
      </c>
      <c r="Y89" t="s">
        <v>42</v>
      </c>
      <c r="Z89" t="s">
        <v>441</v>
      </c>
      <c r="AA89" t="s">
        <v>124</v>
      </c>
      <c r="AB89" t="s">
        <v>148</v>
      </c>
      <c r="AC89" t="s">
        <v>455</v>
      </c>
      <c r="AD89" t="s">
        <v>59</v>
      </c>
    </row>
    <row r="90" spans="1:30" x14ac:dyDescent="0.25">
      <c r="A90" t="s">
        <v>579</v>
      </c>
      <c r="B90" t="s">
        <v>580</v>
      </c>
      <c r="C90" s="1" t="str">
        <f t="shared" si="11"/>
        <v>21:0883</v>
      </c>
      <c r="D90" s="1" t="str">
        <f t="shared" si="8"/>
        <v>21:0246</v>
      </c>
      <c r="E90" t="s">
        <v>277</v>
      </c>
      <c r="F90" t="s">
        <v>581</v>
      </c>
      <c r="H90">
        <v>76.057912000000002</v>
      </c>
      <c r="I90">
        <v>-97.802591300000003</v>
      </c>
      <c r="J90" s="1" t="str">
        <f t="shared" si="9"/>
        <v>NGR bulk stream sediment</v>
      </c>
      <c r="K90" s="1" t="str">
        <f t="shared" si="10"/>
        <v>-80 mesh (177 µm) (Bathurst Is., 1997)</v>
      </c>
      <c r="O90">
        <v>1</v>
      </c>
      <c r="P90" t="s">
        <v>164</v>
      </c>
      <c r="Q90" t="s">
        <v>64</v>
      </c>
      <c r="R90" t="s">
        <v>52</v>
      </c>
      <c r="S90" t="s">
        <v>34</v>
      </c>
      <c r="T90" t="s">
        <v>66</v>
      </c>
      <c r="U90" t="s">
        <v>41</v>
      </c>
      <c r="V90" t="s">
        <v>582</v>
      </c>
      <c r="W90" t="s">
        <v>45</v>
      </c>
      <c r="X90" t="s">
        <v>41</v>
      </c>
      <c r="Y90" t="s">
        <v>36</v>
      </c>
      <c r="Z90" t="s">
        <v>124</v>
      </c>
      <c r="AA90" t="s">
        <v>43</v>
      </c>
      <c r="AB90" t="s">
        <v>42</v>
      </c>
      <c r="AC90" t="s">
        <v>133</v>
      </c>
      <c r="AD90" t="s">
        <v>59</v>
      </c>
    </row>
    <row r="91" spans="1:30" hidden="1" x14ac:dyDescent="0.25">
      <c r="A91" t="s">
        <v>583</v>
      </c>
      <c r="B91" t="s">
        <v>584</v>
      </c>
      <c r="C91" s="1" t="str">
        <f t="shared" si="11"/>
        <v>21:0883</v>
      </c>
      <c r="D91" s="1" t="str">
        <f>HYPERLINK("http://geochem.nrcan.gc.ca/cdogs/content/svy/svy_e.htm", "")</f>
        <v/>
      </c>
      <c r="G91" s="1" t="str">
        <f>HYPERLINK("http://geochem.nrcan.gc.ca/cdogs/content/cr_/cr_00261_e.htm", "261")</f>
        <v>261</v>
      </c>
      <c r="J91" t="s">
        <v>285</v>
      </c>
      <c r="K91" t="s">
        <v>286</v>
      </c>
      <c r="O91">
        <v>8</v>
      </c>
      <c r="P91" t="s">
        <v>559</v>
      </c>
      <c r="Q91" t="s">
        <v>585</v>
      </c>
      <c r="R91" t="s">
        <v>64</v>
      </c>
      <c r="S91" t="s">
        <v>464</v>
      </c>
      <c r="T91" t="s">
        <v>157</v>
      </c>
      <c r="U91" t="s">
        <v>38</v>
      </c>
      <c r="V91" t="s">
        <v>586</v>
      </c>
      <c r="W91" t="s">
        <v>343</v>
      </c>
      <c r="X91" t="s">
        <v>54</v>
      </c>
      <c r="Y91" t="s">
        <v>45</v>
      </c>
      <c r="Z91" t="s">
        <v>387</v>
      </c>
      <c r="AA91" t="s">
        <v>136</v>
      </c>
      <c r="AB91" t="s">
        <v>430</v>
      </c>
      <c r="AC91" t="s">
        <v>487</v>
      </c>
      <c r="AD91" t="s">
        <v>59</v>
      </c>
    </row>
    <row r="92" spans="1:30" x14ac:dyDescent="0.25">
      <c r="A92" t="s">
        <v>587</v>
      </c>
      <c r="B92" t="s">
        <v>588</v>
      </c>
      <c r="C92" s="1" t="str">
        <f t="shared" si="11"/>
        <v>21:0883</v>
      </c>
      <c r="D92" s="1" t="str">
        <f t="shared" ref="D92:D111" si="12">HYPERLINK("http://geochem.nrcan.gc.ca/cdogs/content/svy/svy210246_e.htm", "21:0246")</f>
        <v>21:0246</v>
      </c>
      <c r="E92" t="s">
        <v>295</v>
      </c>
      <c r="F92" t="s">
        <v>589</v>
      </c>
      <c r="H92">
        <v>76.196679599999996</v>
      </c>
      <c r="I92">
        <v>-103.8610493</v>
      </c>
      <c r="J92" s="1" t="str">
        <f t="shared" ref="J92:J111" si="13">HYPERLINK("http://geochem.nrcan.gc.ca/cdogs/content/kwd/kwd020030_e.htm", "NGR bulk stream sediment")</f>
        <v>NGR bulk stream sediment</v>
      </c>
      <c r="K92" s="1" t="str">
        <f t="shared" ref="K92:K111" si="14">HYPERLINK("http://geochem.nrcan.gc.ca/cdogs/content/kwd/kwd080102_e.htm", "-80 mesh (177 µm) (Bathurst Is., 1997)")</f>
        <v>-80 mesh (177 µm) (Bathurst Is., 1997)</v>
      </c>
      <c r="O92">
        <v>1</v>
      </c>
      <c r="P92" t="s">
        <v>408</v>
      </c>
      <c r="Q92" t="s">
        <v>144</v>
      </c>
      <c r="R92" t="s">
        <v>65</v>
      </c>
      <c r="S92" t="s">
        <v>132</v>
      </c>
      <c r="T92" t="s">
        <v>43</v>
      </c>
      <c r="U92" t="s">
        <v>38</v>
      </c>
      <c r="V92" t="s">
        <v>590</v>
      </c>
      <c r="W92" t="s">
        <v>134</v>
      </c>
      <c r="X92" t="s">
        <v>38</v>
      </c>
      <c r="Y92" t="s">
        <v>36</v>
      </c>
      <c r="Z92" t="s">
        <v>196</v>
      </c>
      <c r="AA92" t="s">
        <v>124</v>
      </c>
      <c r="AB92" t="s">
        <v>362</v>
      </c>
      <c r="AC92" t="s">
        <v>133</v>
      </c>
      <c r="AD92" t="s">
        <v>45</v>
      </c>
    </row>
    <row r="93" spans="1:30" x14ac:dyDescent="0.25">
      <c r="A93" t="s">
        <v>591</v>
      </c>
      <c r="B93" t="s">
        <v>592</v>
      </c>
      <c r="C93" s="1" t="str">
        <f t="shared" si="11"/>
        <v>21:0883</v>
      </c>
      <c r="D93" s="1" t="str">
        <f t="shared" si="12"/>
        <v>21:0246</v>
      </c>
      <c r="E93" t="s">
        <v>303</v>
      </c>
      <c r="F93" t="s">
        <v>593</v>
      </c>
      <c r="H93">
        <v>76.242321099999998</v>
      </c>
      <c r="I93">
        <v>-103.70829259999999</v>
      </c>
      <c r="J93" s="1" t="str">
        <f t="shared" si="13"/>
        <v>NGR bulk stream sediment</v>
      </c>
      <c r="K93" s="1" t="str">
        <f t="shared" si="14"/>
        <v>-80 mesh (177 µm) (Bathurst Is., 1997)</v>
      </c>
      <c r="O93">
        <v>1</v>
      </c>
      <c r="P93" t="s">
        <v>124</v>
      </c>
      <c r="Q93" t="s">
        <v>64</v>
      </c>
      <c r="R93" t="s">
        <v>37</v>
      </c>
      <c r="S93" t="s">
        <v>227</v>
      </c>
      <c r="T93" t="s">
        <v>66</v>
      </c>
      <c r="U93" t="s">
        <v>38</v>
      </c>
      <c r="V93" t="s">
        <v>573</v>
      </c>
      <c r="W93" t="s">
        <v>105</v>
      </c>
      <c r="X93" t="s">
        <v>38</v>
      </c>
      <c r="Y93" t="s">
        <v>45</v>
      </c>
      <c r="Z93" t="s">
        <v>120</v>
      </c>
      <c r="AA93" t="s">
        <v>77</v>
      </c>
      <c r="AB93" t="s">
        <v>256</v>
      </c>
      <c r="AC93" t="s">
        <v>187</v>
      </c>
      <c r="AD93" t="s">
        <v>59</v>
      </c>
    </row>
    <row r="94" spans="1:30" x14ac:dyDescent="0.25">
      <c r="A94" t="s">
        <v>594</v>
      </c>
      <c r="B94" t="s">
        <v>595</v>
      </c>
      <c r="C94" s="1" t="str">
        <f t="shared" si="11"/>
        <v>21:0883</v>
      </c>
      <c r="D94" s="1" t="str">
        <f t="shared" si="12"/>
        <v>21:0246</v>
      </c>
      <c r="E94" t="s">
        <v>308</v>
      </c>
      <c r="F94" t="s">
        <v>596</v>
      </c>
      <c r="H94">
        <v>76.252025500000002</v>
      </c>
      <c r="I94">
        <v>-103.5644964</v>
      </c>
      <c r="J94" s="1" t="str">
        <f t="shared" si="13"/>
        <v>NGR bulk stream sediment</v>
      </c>
      <c r="K94" s="1" t="str">
        <f t="shared" si="14"/>
        <v>-80 mesh (177 µm) (Bathurst Is., 1997)</v>
      </c>
      <c r="O94">
        <v>1</v>
      </c>
      <c r="P94" t="s">
        <v>96</v>
      </c>
      <c r="Q94" t="s">
        <v>66</v>
      </c>
      <c r="R94" t="s">
        <v>36</v>
      </c>
      <c r="S94" t="s">
        <v>66</v>
      </c>
      <c r="T94" t="s">
        <v>42</v>
      </c>
      <c r="U94" t="s">
        <v>41</v>
      </c>
      <c r="V94" t="s">
        <v>459</v>
      </c>
      <c r="W94" t="s">
        <v>55</v>
      </c>
      <c r="X94" t="s">
        <v>41</v>
      </c>
      <c r="Y94" t="s">
        <v>45</v>
      </c>
      <c r="Z94" t="s">
        <v>51</v>
      </c>
      <c r="AA94" t="s">
        <v>43</v>
      </c>
      <c r="AB94" t="s">
        <v>113</v>
      </c>
      <c r="AC94" t="s">
        <v>44</v>
      </c>
      <c r="AD94" t="s">
        <v>59</v>
      </c>
    </row>
    <row r="95" spans="1:30" x14ac:dyDescent="0.25">
      <c r="A95" t="s">
        <v>597</v>
      </c>
      <c r="B95" t="s">
        <v>598</v>
      </c>
      <c r="C95" s="1" t="str">
        <f t="shared" si="11"/>
        <v>21:0883</v>
      </c>
      <c r="D95" s="1" t="str">
        <f t="shared" si="12"/>
        <v>21:0246</v>
      </c>
      <c r="E95" t="s">
        <v>313</v>
      </c>
      <c r="F95" t="s">
        <v>599</v>
      </c>
      <c r="H95">
        <v>76.2985975</v>
      </c>
      <c r="I95">
        <v>-103.1349587</v>
      </c>
      <c r="J95" s="1" t="str">
        <f t="shared" si="13"/>
        <v>NGR bulk stream sediment</v>
      </c>
      <c r="K95" s="1" t="str">
        <f t="shared" si="14"/>
        <v>-80 mesh (177 µm) (Bathurst Is., 1997)</v>
      </c>
      <c r="O95">
        <v>1</v>
      </c>
      <c r="P95" t="s">
        <v>600</v>
      </c>
      <c r="Q95" t="s">
        <v>227</v>
      </c>
      <c r="R95" t="s">
        <v>37</v>
      </c>
      <c r="S95" t="s">
        <v>315</v>
      </c>
      <c r="T95" t="s">
        <v>66</v>
      </c>
      <c r="U95" t="s">
        <v>41</v>
      </c>
      <c r="V95" t="s">
        <v>601</v>
      </c>
      <c r="W95" t="s">
        <v>498</v>
      </c>
      <c r="X95" t="s">
        <v>38</v>
      </c>
      <c r="Y95" t="s">
        <v>36</v>
      </c>
      <c r="Z95" t="s">
        <v>180</v>
      </c>
      <c r="AA95" t="s">
        <v>77</v>
      </c>
      <c r="AB95" t="s">
        <v>498</v>
      </c>
      <c r="AC95" t="s">
        <v>58</v>
      </c>
      <c r="AD95" t="s">
        <v>59</v>
      </c>
    </row>
    <row r="96" spans="1:30" x14ac:dyDescent="0.25">
      <c r="A96" t="s">
        <v>602</v>
      </c>
      <c r="B96" t="s">
        <v>603</v>
      </c>
      <c r="C96" s="1" t="str">
        <f t="shared" si="11"/>
        <v>21:0883</v>
      </c>
      <c r="D96" s="1" t="str">
        <f t="shared" si="12"/>
        <v>21:0246</v>
      </c>
      <c r="E96" t="s">
        <v>318</v>
      </c>
      <c r="F96" t="s">
        <v>604</v>
      </c>
      <c r="H96">
        <v>76.293288899999993</v>
      </c>
      <c r="I96">
        <v>-103.0718859</v>
      </c>
      <c r="J96" s="1" t="str">
        <f t="shared" si="13"/>
        <v>NGR bulk stream sediment</v>
      </c>
      <c r="K96" s="1" t="str">
        <f t="shared" si="14"/>
        <v>-80 mesh (177 µm) (Bathurst Is., 1997)</v>
      </c>
      <c r="O96">
        <v>1</v>
      </c>
      <c r="P96" t="s">
        <v>605</v>
      </c>
      <c r="Q96" t="s">
        <v>34</v>
      </c>
      <c r="R96" t="s">
        <v>37</v>
      </c>
      <c r="S96" t="s">
        <v>167</v>
      </c>
      <c r="T96" t="s">
        <v>91</v>
      </c>
      <c r="U96" t="s">
        <v>38</v>
      </c>
      <c r="V96" t="s">
        <v>187</v>
      </c>
      <c r="W96" t="s">
        <v>105</v>
      </c>
      <c r="X96" t="s">
        <v>38</v>
      </c>
      <c r="Y96" t="s">
        <v>45</v>
      </c>
      <c r="Z96" t="s">
        <v>56</v>
      </c>
      <c r="AA96" t="s">
        <v>77</v>
      </c>
      <c r="AB96" t="s">
        <v>498</v>
      </c>
      <c r="AC96" t="s">
        <v>58</v>
      </c>
      <c r="AD96" t="s">
        <v>59</v>
      </c>
    </row>
    <row r="97" spans="1:30" x14ac:dyDescent="0.25">
      <c r="A97" t="s">
        <v>606</v>
      </c>
      <c r="B97" t="s">
        <v>607</v>
      </c>
      <c r="C97" s="1" t="str">
        <f t="shared" si="11"/>
        <v>21:0883</v>
      </c>
      <c r="D97" s="1" t="str">
        <f t="shared" si="12"/>
        <v>21:0246</v>
      </c>
      <c r="E97" t="s">
        <v>322</v>
      </c>
      <c r="F97" t="s">
        <v>608</v>
      </c>
      <c r="H97">
        <v>76.237449299999994</v>
      </c>
      <c r="I97">
        <v>-102.6620783</v>
      </c>
      <c r="J97" s="1" t="str">
        <f t="shared" si="13"/>
        <v>NGR bulk stream sediment</v>
      </c>
      <c r="K97" s="1" t="str">
        <f t="shared" si="14"/>
        <v>-80 mesh (177 µm) (Bathurst Is., 1997)</v>
      </c>
      <c r="O97">
        <v>1</v>
      </c>
      <c r="P97" t="s">
        <v>92</v>
      </c>
      <c r="Q97" t="s">
        <v>64</v>
      </c>
      <c r="R97" t="s">
        <v>65</v>
      </c>
      <c r="S97" t="s">
        <v>315</v>
      </c>
      <c r="T97" t="s">
        <v>35</v>
      </c>
      <c r="U97" t="s">
        <v>41</v>
      </c>
      <c r="V97" t="s">
        <v>609</v>
      </c>
      <c r="W97" t="s">
        <v>85</v>
      </c>
      <c r="X97" t="s">
        <v>146</v>
      </c>
      <c r="Y97" t="s">
        <v>36</v>
      </c>
      <c r="Z97" t="s">
        <v>157</v>
      </c>
      <c r="AA97" t="s">
        <v>77</v>
      </c>
      <c r="AB97" t="s">
        <v>256</v>
      </c>
      <c r="AC97" t="s">
        <v>58</v>
      </c>
      <c r="AD97" t="s">
        <v>59</v>
      </c>
    </row>
    <row r="98" spans="1:30" x14ac:dyDescent="0.25">
      <c r="A98" t="s">
        <v>610</v>
      </c>
      <c r="B98" t="s">
        <v>611</v>
      </c>
      <c r="C98" s="1" t="str">
        <f t="shared" ref="C98:C129" si="15">HYPERLINK("http://geochem.nrcan.gc.ca/cdogs/content/bdl/bdl210883_e.htm", "21:0883")</f>
        <v>21:0883</v>
      </c>
      <c r="D98" s="1" t="str">
        <f t="shared" si="12"/>
        <v>21:0246</v>
      </c>
      <c r="E98" t="s">
        <v>327</v>
      </c>
      <c r="F98" t="s">
        <v>612</v>
      </c>
      <c r="H98">
        <v>76.188564499999998</v>
      </c>
      <c r="I98">
        <v>-102.70713689999999</v>
      </c>
      <c r="J98" s="1" t="str">
        <f t="shared" si="13"/>
        <v>NGR bulk stream sediment</v>
      </c>
      <c r="K98" s="1" t="str">
        <f t="shared" si="14"/>
        <v>-80 mesh (177 µm) (Bathurst Is., 1997)</v>
      </c>
      <c r="O98">
        <v>1</v>
      </c>
      <c r="P98" t="s">
        <v>257</v>
      </c>
      <c r="Q98" t="s">
        <v>315</v>
      </c>
      <c r="R98" t="s">
        <v>37</v>
      </c>
      <c r="S98" t="s">
        <v>144</v>
      </c>
      <c r="T98" t="s">
        <v>35</v>
      </c>
      <c r="U98" t="s">
        <v>41</v>
      </c>
      <c r="V98" t="s">
        <v>147</v>
      </c>
      <c r="W98" t="s">
        <v>498</v>
      </c>
      <c r="X98" t="s">
        <v>38</v>
      </c>
      <c r="Y98" t="s">
        <v>42</v>
      </c>
      <c r="Z98" t="s">
        <v>124</v>
      </c>
      <c r="AA98" t="s">
        <v>77</v>
      </c>
      <c r="AB98" t="s">
        <v>248</v>
      </c>
      <c r="AC98" t="s">
        <v>58</v>
      </c>
      <c r="AD98" t="s">
        <v>45</v>
      </c>
    </row>
    <row r="99" spans="1:30" x14ac:dyDescent="0.25">
      <c r="A99" t="s">
        <v>613</v>
      </c>
      <c r="B99" t="s">
        <v>614</v>
      </c>
      <c r="C99" s="1" t="str">
        <f t="shared" si="15"/>
        <v>21:0883</v>
      </c>
      <c r="D99" s="1" t="str">
        <f t="shared" si="12"/>
        <v>21:0246</v>
      </c>
      <c r="E99" t="s">
        <v>333</v>
      </c>
      <c r="F99" t="s">
        <v>615</v>
      </c>
      <c r="H99">
        <v>76.1093738</v>
      </c>
      <c r="I99">
        <v>-102.8677612</v>
      </c>
      <c r="J99" s="1" t="str">
        <f t="shared" si="13"/>
        <v>NGR bulk stream sediment</v>
      </c>
      <c r="K99" s="1" t="str">
        <f t="shared" si="14"/>
        <v>-80 mesh (177 µm) (Bathurst Is., 1997)</v>
      </c>
      <c r="O99">
        <v>1</v>
      </c>
      <c r="P99" t="s">
        <v>119</v>
      </c>
      <c r="Q99" t="s">
        <v>96</v>
      </c>
      <c r="R99" t="s">
        <v>102</v>
      </c>
      <c r="S99" t="s">
        <v>120</v>
      </c>
      <c r="T99" t="s">
        <v>51</v>
      </c>
      <c r="U99" t="s">
        <v>41</v>
      </c>
      <c r="V99" t="s">
        <v>616</v>
      </c>
      <c r="W99" t="s">
        <v>36</v>
      </c>
      <c r="X99" t="s">
        <v>113</v>
      </c>
      <c r="Y99" t="s">
        <v>36</v>
      </c>
      <c r="Z99" t="s">
        <v>145</v>
      </c>
      <c r="AA99" t="s">
        <v>106</v>
      </c>
      <c r="AB99" t="s">
        <v>498</v>
      </c>
      <c r="AC99" t="s">
        <v>455</v>
      </c>
      <c r="AD99" t="s">
        <v>45</v>
      </c>
    </row>
    <row r="100" spans="1:30" x14ac:dyDescent="0.25">
      <c r="A100" t="s">
        <v>617</v>
      </c>
      <c r="B100" t="s">
        <v>618</v>
      </c>
      <c r="C100" s="1" t="str">
        <f t="shared" si="15"/>
        <v>21:0883</v>
      </c>
      <c r="D100" s="1" t="str">
        <f t="shared" si="12"/>
        <v>21:0246</v>
      </c>
      <c r="E100" t="s">
        <v>339</v>
      </c>
      <c r="F100" t="s">
        <v>619</v>
      </c>
      <c r="H100">
        <v>76.092053500000006</v>
      </c>
      <c r="I100">
        <v>-103.11309369999999</v>
      </c>
      <c r="J100" s="1" t="str">
        <f t="shared" si="13"/>
        <v>NGR bulk stream sediment</v>
      </c>
      <c r="K100" s="1" t="str">
        <f t="shared" si="14"/>
        <v>-80 mesh (177 µm) (Bathurst Is., 1997)</v>
      </c>
      <c r="O100">
        <v>1</v>
      </c>
      <c r="P100" t="s">
        <v>291</v>
      </c>
      <c r="Q100" t="s">
        <v>56</v>
      </c>
      <c r="R100" t="s">
        <v>35</v>
      </c>
      <c r="S100" t="s">
        <v>132</v>
      </c>
      <c r="T100" t="s">
        <v>51</v>
      </c>
      <c r="U100" t="s">
        <v>146</v>
      </c>
      <c r="V100" t="s">
        <v>126</v>
      </c>
      <c r="W100" t="s">
        <v>362</v>
      </c>
      <c r="X100" t="s">
        <v>113</v>
      </c>
      <c r="Y100" t="s">
        <v>42</v>
      </c>
      <c r="Z100" t="s">
        <v>196</v>
      </c>
      <c r="AA100" t="s">
        <v>124</v>
      </c>
      <c r="AB100" t="s">
        <v>430</v>
      </c>
      <c r="AC100" t="s">
        <v>159</v>
      </c>
      <c r="AD100" t="s">
        <v>36</v>
      </c>
    </row>
    <row r="101" spans="1:30" x14ac:dyDescent="0.25">
      <c r="A101" t="s">
        <v>620</v>
      </c>
      <c r="B101" t="s">
        <v>621</v>
      </c>
      <c r="C101" s="1" t="str">
        <f t="shared" si="15"/>
        <v>21:0883</v>
      </c>
      <c r="D101" s="1" t="str">
        <f t="shared" si="12"/>
        <v>21:0246</v>
      </c>
      <c r="E101" t="s">
        <v>346</v>
      </c>
      <c r="F101" t="s">
        <v>622</v>
      </c>
      <c r="H101">
        <v>76.083944799999998</v>
      </c>
      <c r="I101">
        <v>-103.938914</v>
      </c>
      <c r="J101" s="1" t="str">
        <f t="shared" si="13"/>
        <v>NGR bulk stream sediment</v>
      </c>
      <c r="K101" s="1" t="str">
        <f t="shared" si="14"/>
        <v>-80 mesh (177 µm) (Bathurst Is., 1997)</v>
      </c>
      <c r="O101">
        <v>1</v>
      </c>
      <c r="P101" t="s">
        <v>92</v>
      </c>
      <c r="Q101" t="s">
        <v>180</v>
      </c>
      <c r="R101" t="s">
        <v>66</v>
      </c>
      <c r="S101" t="s">
        <v>315</v>
      </c>
      <c r="T101" t="s">
        <v>35</v>
      </c>
      <c r="U101" t="s">
        <v>41</v>
      </c>
      <c r="V101" t="s">
        <v>623</v>
      </c>
      <c r="W101" t="s">
        <v>299</v>
      </c>
      <c r="X101" t="s">
        <v>146</v>
      </c>
      <c r="Y101" t="s">
        <v>45</v>
      </c>
      <c r="Z101" t="s">
        <v>56</v>
      </c>
      <c r="AA101" t="s">
        <v>77</v>
      </c>
      <c r="AB101" t="s">
        <v>498</v>
      </c>
      <c r="AC101" t="s">
        <v>53</v>
      </c>
      <c r="AD101" t="s">
        <v>52</v>
      </c>
    </row>
    <row r="102" spans="1:30" x14ac:dyDescent="0.25">
      <c r="A102" t="s">
        <v>624</v>
      </c>
      <c r="B102" t="s">
        <v>625</v>
      </c>
      <c r="C102" s="1" t="str">
        <f t="shared" si="15"/>
        <v>21:0883</v>
      </c>
      <c r="D102" s="1" t="str">
        <f t="shared" si="12"/>
        <v>21:0246</v>
      </c>
      <c r="E102" t="s">
        <v>350</v>
      </c>
      <c r="F102" t="s">
        <v>626</v>
      </c>
      <c r="H102">
        <v>76.088277500000004</v>
      </c>
      <c r="I102">
        <v>-103.502568</v>
      </c>
      <c r="J102" s="1" t="str">
        <f t="shared" si="13"/>
        <v>NGR bulk stream sediment</v>
      </c>
      <c r="K102" s="1" t="str">
        <f t="shared" si="14"/>
        <v>-80 mesh (177 µm) (Bathurst Is., 1997)</v>
      </c>
      <c r="O102">
        <v>1</v>
      </c>
      <c r="P102" t="s">
        <v>103</v>
      </c>
      <c r="Q102" t="s">
        <v>167</v>
      </c>
      <c r="R102" t="s">
        <v>37</v>
      </c>
      <c r="S102" t="s">
        <v>144</v>
      </c>
      <c r="T102" t="s">
        <v>35</v>
      </c>
      <c r="U102" t="s">
        <v>41</v>
      </c>
      <c r="V102" t="s">
        <v>454</v>
      </c>
      <c r="W102" t="s">
        <v>498</v>
      </c>
      <c r="X102" t="s">
        <v>113</v>
      </c>
      <c r="Y102" t="s">
        <v>36</v>
      </c>
      <c r="Z102" t="s">
        <v>164</v>
      </c>
      <c r="AA102" t="s">
        <v>124</v>
      </c>
      <c r="AB102" t="s">
        <v>248</v>
      </c>
      <c r="AC102" t="s">
        <v>133</v>
      </c>
      <c r="AD102" t="s">
        <v>45</v>
      </c>
    </row>
    <row r="103" spans="1:30" x14ac:dyDescent="0.25">
      <c r="A103" t="s">
        <v>627</v>
      </c>
      <c r="B103" t="s">
        <v>628</v>
      </c>
      <c r="C103" s="1" t="str">
        <f t="shared" si="15"/>
        <v>21:0883</v>
      </c>
      <c r="D103" s="1" t="str">
        <f t="shared" si="12"/>
        <v>21:0246</v>
      </c>
      <c r="E103" t="s">
        <v>354</v>
      </c>
      <c r="F103" t="s">
        <v>629</v>
      </c>
      <c r="H103">
        <v>76.072711900000002</v>
      </c>
      <c r="I103">
        <v>-103.3567142</v>
      </c>
      <c r="J103" s="1" t="str">
        <f t="shared" si="13"/>
        <v>NGR bulk stream sediment</v>
      </c>
      <c r="K103" s="1" t="str">
        <f t="shared" si="14"/>
        <v>-80 mesh (177 µm) (Bathurst Is., 1997)</v>
      </c>
      <c r="O103">
        <v>1</v>
      </c>
      <c r="P103" t="s">
        <v>103</v>
      </c>
      <c r="Q103" t="s">
        <v>167</v>
      </c>
      <c r="R103" t="s">
        <v>65</v>
      </c>
      <c r="S103" t="s">
        <v>96</v>
      </c>
      <c r="T103" t="s">
        <v>91</v>
      </c>
      <c r="U103" t="s">
        <v>41</v>
      </c>
      <c r="V103" t="s">
        <v>623</v>
      </c>
      <c r="W103" t="s">
        <v>299</v>
      </c>
      <c r="X103" t="s">
        <v>113</v>
      </c>
      <c r="Y103" t="s">
        <v>42</v>
      </c>
      <c r="Z103" t="s">
        <v>123</v>
      </c>
      <c r="AA103" t="s">
        <v>124</v>
      </c>
      <c r="AB103" t="s">
        <v>134</v>
      </c>
      <c r="AC103" t="s">
        <v>255</v>
      </c>
      <c r="AD103" t="s">
        <v>45</v>
      </c>
    </row>
    <row r="104" spans="1:30" x14ac:dyDescent="0.25">
      <c r="A104" t="s">
        <v>630</v>
      </c>
      <c r="B104" t="s">
        <v>631</v>
      </c>
      <c r="C104" s="1" t="str">
        <f t="shared" si="15"/>
        <v>21:0883</v>
      </c>
      <c r="D104" s="1" t="str">
        <f t="shared" si="12"/>
        <v>21:0246</v>
      </c>
      <c r="E104" t="s">
        <v>359</v>
      </c>
      <c r="F104" t="s">
        <v>632</v>
      </c>
      <c r="H104">
        <v>76.260294400000006</v>
      </c>
      <c r="I104">
        <v>-100.4942887</v>
      </c>
      <c r="J104" s="1" t="str">
        <f t="shared" si="13"/>
        <v>NGR bulk stream sediment</v>
      </c>
      <c r="K104" s="1" t="str">
        <f t="shared" si="14"/>
        <v>-80 mesh (177 µm) (Bathurst Is., 1997)</v>
      </c>
      <c r="O104">
        <v>1</v>
      </c>
      <c r="P104" t="s">
        <v>431</v>
      </c>
      <c r="Q104" t="s">
        <v>157</v>
      </c>
      <c r="R104" t="s">
        <v>35</v>
      </c>
      <c r="S104" t="s">
        <v>196</v>
      </c>
      <c r="T104" t="s">
        <v>83</v>
      </c>
      <c r="U104" t="s">
        <v>41</v>
      </c>
      <c r="V104" t="s">
        <v>487</v>
      </c>
      <c r="W104" t="s">
        <v>425</v>
      </c>
      <c r="X104" t="s">
        <v>146</v>
      </c>
      <c r="Y104" t="s">
        <v>36</v>
      </c>
      <c r="Z104" t="s">
        <v>145</v>
      </c>
      <c r="AA104" t="s">
        <v>124</v>
      </c>
      <c r="AB104" t="s">
        <v>95</v>
      </c>
      <c r="AC104" t="s">
        <v>189</v>
      </c>
      <c r="AD104" t="s">
        <v>59</v>
      </c>
    </row>
    <row r="105" spans="1:30" x14ac:dyDescent="0.25">
      <c r="A105" t="s">
        <v>633</v>
      </c>
      <c r="B105" t="s">
        <v>634</v>
      </c>
      <c r="C105" s="1" t="str">
        <f t="shared" si="15"/>
        <v>21:0883</v>
      </c>
      <c r="D105" s="1" t="str">
        <f t="shared" si="12"/>
        <v>21:0246</v>
      </c>
      <c r="E105" t="s">
        <v>366</v>
      </c>
      <c r="F105" t="s">
        <v>635</v>
      </c>
      <c r="H105">
        <v>76.624444800000006</v>
      </c>
      <c r="I105">
        <v>-100.3393157</v>
      </c>
      <c r="J105" s="1" t="str">
        <f t="shared" si="13"/>
        <v>NGR bulk stream sediment</v>
      </c>
      <c r="K105" s="1" t="str">
        <f t="shared" si="14"/>
        <v>-80 mesh (177 µm) (Bathurst Is., 1997)</v>
      </c>
      <c r="O105">
        <v>1</v>
      </c>
      <c r="P105" t="s">
        <v>341</v>
      </c>
      <c r="Q105" t="s">
        <v>180</v>
      </c>
      <c r="R105" t="s">
        <v>64</v>
      </c>
      <c r="S105" t="s">
        <v>180</v>
      </c>
      <c r="T105" t="s">
        <v>51</v>
      </c>
      <c r="U105" t="s">
        <v>38</v>
      </c>
      <c r="V105" t="s">
        <v>131</v>
      </c>
      <c r="W105" t="s">
        <v>105</v>
      </c>
      <c r="X105" t="s">
        <v>146</v>
      </c>
      <c r="Y105" t="s">
        <v>36</v>
      </c>
      <c r="Z105" t="s">
        <v>96</v>
      </c>
      <c r="AA105" t="s">
        <v>43</v>
      </c>
      <c r="AB105" t="s">
        <v>158</v>
      </c>
      <c r="AC105" t="s">
        <v>255</v>
      </c>
      <c r="AD105" t="s">
        <v>45</v>
      </c>
    </row>
    <row r="106" spans="1:30" x14ac:dyDescent="0.25">
      <c r="A106" t="s">
        <v>636</v>
      </c>
      <c r="B106" t="s">
        <v>637</v>
      </c>
      <c r="C106" s="1" t="str">
        <f t="shared" si="15"/>
        <v>21:0883</v>
      </c>
      <c r="D106" s="1" t="str">
        <f t="shared" si="12"/>
        <v>21:0246</v>
      </c>
      <c r="E106" t="s">
        <v>370</v>
      </c>
      <c r="F106" t="s">
        <v>638</v>
      </c>
      <c r="H106">
        <v>76.581670599999995</v>
      </c>
      <c r="I106">
        <v>-100.56186820000001</v>
      </c>
      <c r="J106" s="1" t="str">
        <f t="shared" si="13"/>
        <v>NGR bulk stream sediment</v>
      </c>
      <c r="K106" s="1" t="str">
        <f t="shared" si="14"/>
        <v>-80 mesh (177 µm) (Bathurst Is., 1997)</v>
      </c>
      <c r="O106">
        <v>1</v>
      </c>
      <c r="P106" t="s">
        <v>519</v>
      </c>
      <c r="Q106" t="s">
        <v>144</v>
      </c>
      <c r="R106" t="s">
        <v>35</v>
      </c>
      <c r="S106" t="s">
        <v>56</v>
      </c>
      <c r="T106" t="s">
        <v>35</v>
      </c>
      <c r="U106" t="s">
        <v>41</v>
      </c>
      <c r="V106" t="s">
        <v>639</v>
      </c>
      <c r="W106" t="s">
        <v>134</v>
      </c>
      <c r="X106" t="s">
        <v>104</v>
      </c>
      <c r="Y106" t="s">
        <v>36</v>
      </c>
      <c r="Z106" t="s">
        <v>220</v>
      </c>
      <c r="AA106" t="s">
        <v>77</v>
      </c>
      <c r="AB106" t="s">
        <v>425</v>
      </c>
      <c r="AC106" t="s">
        <v>455</v>
      </c>
      <c r="AD106" t="s">
        <v>45</v>
      </c>
    </row>
    <row r="107" spans="1:30" x14ac:dyDescent="0.25">
      <c r="A107" t="s">
        <v>640</v>
      </c>
      <c r="B107" t="s">
        <v>641</v>
      </c>
      <c r="C107" s="1" t="str">
        <f t="shared" si="15"/>
        <v>21:0883</v>
      </c>
      <c r="D107" s="1" t="str">
        <f t="shared" si="12"/>
        <v>21:0246</v>
      </c>
      <c r="E107" t="s">
        <v>375</v>
      </c>
      <c r="F107" t="s">
        <v>642</v>
      </c>
      <c r="H107">
        <v>76.518758500000004</v>
      </c>
      <c r="I107">
        <v>-100.6683049</v>
      </c>
      <c r="J107" s="1" t="str">
        <f t="shared" si="13"/>
        <v>NGR bulk stream sediment</v>
      </c>
      <c r="K107" s="1" t="str">
        <f t="shared" si="14"/>
        <v>-80 mesh (177 µm) (Bathurst Is., 1997)</v>
      </c>
      <c r="O107">
        <v>1</v>
      </c>
      <c r="P107" t="s">
        <v>112</v>
      </c>
      <c r="Q107" t="s">
        <v>77</v>
      </c>
      <c r="R107" t="s">
        <v>91</v>
      </c>
      <c r="S107" t="s">
        <v>120</v>
      </c>
      <c r="T107" t="s">
        <v>51</v>
      </c>
      <c r="U107" t="s">
        <v>41</v>
      </c>
      <c r="V107" t="s">
        <v>643</v>
      </c>
      <c r="W107" t="s">
        <v>36</v>
      </c>
      <c r="X107" t="s">
        <v>113</v>
      </c>
      <c r="Y107" t="s">
        <v>36</v>
      </c>
      <c r="Z107" t="s">
        <v>124</v>
      </c>
      <c r="AA107" t="s">
        <v>77</v>
      </c>
      <c r="AB107" t="s">
        <v>158</v>
      </c>
      <c r="AC107" t="s">
        <v>53</v>
      </c>
      <c r="AD107" t="s">
        <v>42</v>
      </c>
    </row>
    <row r="108" spans="1:30" x14ac:dyDescent="0.25">
      <c r="A108" t="s">
        <v>644</v>
      </c>
      <c r="B108" t="s">
        <v>645</v>
      </c>
      <c r="C108" s="1" t="str">
        <f t="shared" si="15"/>
        <v>21:0883</v>
      </c>
      <c r="D108" s="1" t="str">
        <f t="shared" si="12"/>
        <v>21:0246</v>
      </c>
      <c r="E108" t="s">
        <v>381</v>
      </c>
      <c r="F108" t="s">
        <v>646</v>
      </c>
      <c r="H108">
        <v>76.400533600000003</v>
      </c>
      <c r="I108">
        <v>-101.3111348</v>
      </c>
      <c r="J108" s="1" t="str">
        <f t="shared" si="13"/>
        <v>NGR bulk stream sediment</v>
      </c>
      <c r="K108" s="1" t="str">
        <f t="shared" si="14"/>
        <v>-80 mesh (177 µm) (Bathurst Is., 1997)</v>
      </c>
      <c r="O108">
        <v>1</v>
      </c>
      <c r="P108" t="s">
        <v>51</v>
      </c>
      <c r="Q108" t="s">
        <v>37</v>
      </c>
      <c r="R108" t="s">
        <v>42</v>
      </c>
      <c r="S108" t="s">
        <v>42</v>
      </c>
      <c r="T108" t="s">
        <v>36</v>
      </c>
      <c r="U108" t="s">
        <v>38</v>
      </c>
      <c r="V108" t="s">
        <v>56</v>
      </c>
      <c r="W108" t="s">
        <v>94</v>
      </c>
      <c r="X108" t="s">
        <v>146</v>
      </c>
      <c r="Y108" t="s">
        <v>45</v>
      </c>
      <c r="Z108" t="s">
        <v>102</v>
      </c>
      <c r="AA108" t="s">
        <v>43</v>
      </c>
      <c r="AB108" t="s">
        <v>38</v>
      </c>
      <c r="AC108" t="s">
        <v>44</v>
      </c>
      <c r="AD108" t="s">
        <v>59</v>
      </c>
    </row>
    <row r="109" spans="1:30" x14ac:dyDescent="0.25">
      <c r="A109" t="s">
        <v>647</v>
      </c>
      <c r="B109" t="s">
        <v>648</v>
      </c>
      <c r="C109" s="1" t="str">
        <f t="shared" si="15"/>
        <v>21:0883</v>
      </c>
      <c r="D109" s="1" t="str">
        <f t="shared" si="12"/>
        <v>21:0246</v>
      </c>
      <c r="E109" t="s">
        <v>385</v>
      </c>
      <c r="F109" t="s">
        <v>649</v>
      </c>
      <c r="H109">
        <v>76.137587199999999</v>
      </c>
      <c r="I109">
        <v>-101.74252199999999</v>
      </c>
      <c r="J109" s="1" t="str">
        <f t="shared" si="13"/>
        <v>NGR bulk stream sediment</v>
      </c>
      <c r="K109" s="1" t="str">
        <f t="shared" si="14"/>
        <v>-80 mesh (177 µm) (Bathurst Is., 1997)</v>
      </c>
      <c r="O109">
        <v>1</v>
      </c>
      <c r="P109" t="s">
        <v>180</v>
      </c>
      <c r="Q109" t="s">
        <v>65</v>
      </c>
      <c r="R109" t="s">
        <v>42</v>
      </c>
      <c r="S109" t="s">
        <v>52</v>
      </c>
      <c r="T109" t="s">
        <v>42</v>
      </c>
      <c r="U109" t="s">
        <v>41</v>
      </c>
      <c r="V109" t="s">
        <v>585</v>
      </c>
      <c r="W109" t="s">
        <v>104</v>
      </c>
      <c r="X109" t="s">
        <v>41</v>
      </c>
      <c r="Y109" t="s">
        <v>45</v>
      </c>
      <c r="Z109" t="s">
        <v>102</v>
      </c>
      <c r="AA109" t="s">
        <v>69</v>
      </c>
      <c r="AB109" t="s">
        <v>76</v>
      </c>
      <c r="AC109" t="s">
        <v>93</v>
      </c>
      <c r="AD109" t="s">
        <v>59</v>
      </c>
    </row>
    <row r="110" spans="1:30" x14ac:dyDescent="0.25">
      <c r="A110" t="s">
        <v>650</v>
      </c>
      <c r="B110" t="s">
        <v>651</v>
      </c>
      <c r="C110" s="1" t="str">
        <f t="shared" si="15"/>
        <v>21:0883</v>
      </c>
      <c r="D110" s="1" t="str">
        <f t="shared" si="12"/>
        <v>21:0246</v>
      </c>
      <c r="E110" t="s">
        <v>390</v>
      </c>
      <c r="F110" t="s">
        <v>652</v>
      </c>
      <c r="H110">
        <v>76.206983199999996</v>
      </c>
      <c r="I110">
        <v>-101.4732719</v>
      </c>
      <c r="J110" s="1" t="str">
        <f t="shared" si="13"/>
        <v>NGR bulk stream sediment</v>
      </c>
      <c r="K110" s="1" t="str">
        <f t="shared" si="14"/>
        <v>-80 mesh (177 µm) (Bathurst Is., 1997)</v>
      </c>
      <c r="O110">
        <v>1</v>
      </c>
      <c r="P110" t="s">
        <v>164</v>
      </c>
      <c r="Q110" t="s">
        <v>91</v>
      </c>
      <c r="R110" t="s">
        <v>37</v>
      </c>
      <c r="S110" t="s">
        <v>91</v>
      </c>
      <c r="T110" t="s">
        <v>37</v>
      </c>
      <c r="U110" t="s">
        <v>41</v>
      </c>
      <c r="V110" t="s">
        <v>566</v>
      </c>
      <c r="W110" t="s">
        <v>45</v>
      </c>
      <c r="X110" t="s">
        <v>41</v>
      </c>
      <c r="Y110" t="s">
        <v>45</v>
      </c>
      <c r="Z110" t="s">
        <v>227</v>
      </c>
      <c r="AA110" t="s">
        <v>77</v>
      </c>
      <c r="AB110" t="s">
        <v>266</v>
      </c>
      <c r="AC110" t="s">
        <v>187</v>
      </c>
      <c r="AD110" t="s">
        <v>59</v>
      </c>
    </row>
    <row r="111" spans="1:30" x14ac:dyDescent="0.25">
      <c r="A111" t="s">
        <v>653</v>
      </c>
      <c r="B111" t="s">
        <v>654</v>
      </c>
      <c r="C111" s="1" t="str">
        <f t="shared" si="15"/>
        <v>21:0883</v>
      </c>
      <c r="D111" s="1" t="str">
        <f t="shared" si="12"/>
        <v>21:0246</v>
      </c>
      <c r="E111" t="s">
        <v>395</v>
      </c>
      <c r="F111" t="s">
        <v>655</v>
      </c>
      <c r="H111">
        <v>76.2359139</v>
      </c>
      <c r="I111">
        <v>-101.14359159999999</v>
      </c>
      <c r="J111" s="1" t="str">
        <f t="shared" si="13"/>
        <v>NGR bulk stream sediment</v>
      </c>
      <c r="K111" s="1" t="str">
        <f t="shared" si="14"/>
        <v>-80 mesh (177 µm) (Bathurst Is., 1997)</v>
      </c>
      <c r="O111">
        <v>1</v>
      </c>
      <c r="P111" t="s">
        <v>408</v>
      </c>
      <c r="Q111" t="s">
        <v>180</v>
      </c>
      <c r="R111" t="s">
        <v>66</v>
      </c>
      <c r="S111" t="s">
        <v>180</v>
      </c>
      <c r="T111" t="s">
        <v>35</v>
      </c>
      <c r="U111" t="s">
        <v>41</v>
      </c>
      <c r="V111" t="s">
        <v>147</v>
      </c>
      <c r="W111" t="s">
        <v>498</v>
      </c>
      <c r="X111" t="s">
        <v>146</v>
      </c>
      <c r="Y111" t="s">
        <v>36</v>
      </c>
      <c r="Z111" t="s">
        <v>123</v>
      </c>
      <c r="AA111" t="s">
        <v>77</v>
      </c>
      <c r="AB111" t="s">
        <v>85</v>
      </c>
      <c r="AC111" t="s">
        <v>455</v>
      </c>
      <c r="AD111" t="s">
        <v>66</v>
      </c>
    </row>
    <row r="112" spans="1:30" hidden="1" x14ac:dyDescent="0.25">
      <c r="A112" t="s">
        <v>656</v>
      </c>
      <c r="B112" t="s">
        <v>657</v>
      </c>
      <c r="C112" s="1" t="str">
        <f t="shared" si="15"/>
        <v>21:0883</v>
      </c>
      <c r="D112" s="1" t="str">
        <f>HYPERLINK("http://geochem.nrcan.gc.ca/cdogs/content/svy/svy_e.htm", "")</f>
        <v/>
      </c>
      <c r="G112" s="1" t="str">
        <f>HYPERLINK("http://geochem.nrcan.gc.ca/cdogs/content/cr_/cr_00261_e.htm", "261")</f>
        <v>261</v>
      </c>
      <c r="J112" t="s">
        <v>285</v>
      </c>
      <c r="K112" t="s">
        <v>286</v>
      </c>
      <c r="O112">
        <v>8</v>
      </c>
      <c r="P112" t="s">
        <v>213</v>
      </c>
      <c r="Q112" t="s">
        <v>585</v>
      </c>
      <c r="R112" t="s">
        <v>227</v>
      </c>
      <c r="S112" t="s">
        <v>658</v>
      </c>
      <c r="T112" t="s">
        <v>157</v>
      </c>
      <c r="U112" t="s">
        <v>38</v>
      </c>
      <c r="V112" t="s">
        <v>659</v>
      </c>
      <c r="W112" t="s">
        <v>343</v>
      </c>
      <c r="X112" t="s">
        <v>54</v>
      </c>
      <c r="Y112" t="s">
        <v>45</v>
      </c>
      <c r="Z112" t="s">
        <v>585</v>
      </c>
      <c r="AA112" t="s">
        <v>124</v>
      </c>
      <c r="AB112" t="s">
        <v>148</v>
      </c>
      <c r="AC112" t="s">
        <v>575</v>
      </c>
      <c r="AD112" t="s">
        <v>45</v>
      </c>
    </row>
    <row r="113" spans="1:30" x14ac:dyDescent="0.25">
      <c r="A113" t="s">
        <v>660</v>
      </c>
      <c r="B113" t="s">
        <v>661</v>
      </c>
      <c r="C113" s="1" t="str">
        <f t="shared" si="15"/>
        <v>21:0883</v>
      </c>
      <c r="D113" s="1" t="str">
        <f>HYPERLINK("http://geochem.nrcan.gc.ca/cdogs/content/svy/svy210246_e.htm", "21:0246")</f>
        <v>21:0246</v>
      </c>
      <c r="E113" t="s">
        <v>406</v>
      </c>
      <c r="F113" t="s">
        <v>662</v>
      </c>
      <c r="H113">
        <v>76.176099100000002</v>
      </c>
      <c r="I113">
        <v>-104.3585612</v>
      </c>
      <c r="J113" s="1" t="str">
        <f>HYPERLINK("http://geochem.nrcan.gc.ca/cdogs/content/kwd/kwd020030_e.htm", "NGR bulk stream sediment")</f>
        <v>NGR bulk stream sediment</v>
      </c>
      <c r="K113" s="1" t="str">
        <f>HYPERLINK("http://geochem.nrcan.gc.ca/cdogs/content/kwd/kwd080102_e.htm", "-80 mesh (177 µm) (Bathurst Is., 1997)")</f>
        <v>-80 mesh (177 µm) (Bathurst Is., 1997)</v>
      </c>
      <c r="O113">
        <v>1</v>
      </c>
      <c r="P113" t="s">
        <v>663</v>
      </c>
      <c r="Q113" t="s">
        <v>167</v>
      </c>
      <c r="R113" t="s">
        <v>91</v>
      </c>
      <c r="S113" t="s">
        <v>157</v>
      </c>
      <c r="T113" t="s">
        <v>102</v>
      </c>
      <c r="U113" t="s">
        <v>38</v>
      </c>
      <c r="V113" t="s">
        <v>664</v>
      </c>
      <c r="W113" t="s">
        <v>36</v>
      </c>
      <c r="X113" t="s">
        <v>146</v>
      </c>
      <c r="Y113" t="s">
        <v>36</v>
      </c>
      <c r="Z113" t="s">
        <v>297</v>
      </c>
      <c r="AA113" t="s">
        <v>77</v>
      </c>
      <c r="AB113" t="s">
        <v>362</v>
      </c>
      <c r="AC113" t="s">
        <v>356</v>
      </c>
      <c r="AD113" t="s">
        <v>45</v>
      </c>
    </row>
    <row r="114" spans="1:30" x14ac:dyDescent="0.25">
      <c r="A114" t="s">
        <v>665</v>
      </c>
      <c r="B114" t="s">
        <v>666</v>
      </c>
      <c r="C114" s="1" t="str">
        <f t="shared" si="15"/>
        <v>21:0883</v>
      </c>
      <c r="D114" s="1" t="str">
        <f>HYPERLINK("http://geochem.nrcan.gc.ca/cdogs/content/svy/svy210246_e.htm", "21:0246")</f>
        <v>21:0246</v>
      </c>
      <c r="E114" t="s">
        <v>412</v>
      </c>
      <c r="F114" t="s">
        <v>667</v>
      </c>
      <c r="H114">
        <v>76.204293000000007</v>
      </c>
      <c r="I114">
        <v>-104.276443</v>
      </c>
      <c r="J114" s="1" t="str">
        <f>HYPERLINK("http://geochem.nrcan.gc.ca/cdogs/content/kwd/kwd020030_e.htm", "NGR bulk stream sediment")</f>
        <v>NGR bulk stream sediment</v>
      </c>
      <c r="K114" s="1" t="str">
        <f>HYPERLINK("http://geochem.nrcan.gc.ca/cdogs/content/kwd/kwd080102_e.htm", "-80 mesh (177 µm) (Bathurst Is., 1997)")</f>
        <v>-80 mesh (177 µm) (Bathurst Is., 1997)</v>
      </c>
      <c r="O114">
        <v>1</v>
      </c>
      <c r="P114" t="s">
        <v>668</v>
      </c>
      <c r="Q114" t="s">
        <v>77</v>
      </c>
      <c r="R114" t="s">
        <v>43</v>
      </c>
      <c r="S114" t="s">
        <v>246</v>
      </c>
      <c r="T114" t="s">
        <v>102</v>
      </c>
      <c r="U114" t="s">
        <v>41</v>
      </c>
      <c r="V114" t="s">
        <v>669</v>
      </c>
      <c r="W114" t="s">
        <v>362</v>
      </c>
      <c r="X114" t="s">
        <v>113</v>
      </c>
      <c r="Y114" t="s">
        <v>59</v>
      </c>
      <c r="Z114" t="s">
        <v>123</v>
      </c>
      <c r="AA114" t="s">
        <v>124</v>
      </c>
      <c r="AB114" t="s">
        <v>336</v>
      </c>
      <c r="AC114" t="s">
        <v>181</v>
      </c>
      <c r="AD114" t="s">
        <v>59</v>
      </c>
    </row>
    <row r="115" spans="1:30" x14ac:dyDescent="0.25">
      <c r="A115" t="s">
        <v>670</v>
      </c>
      <c r="B115" t="s">
        <v>671</v>
      </c>
      <c r="C115" s="1" t="str">
        <f t="shared" si="15"/>
        <v>21:0883</v>
      </c>
      <c r="D115" s="1" t="str">
        <f>HYPERLINK("http://geochem.nrcan.gc.ca/cdogs/content/svy/svy210246_e.htm", "21:0246")</f>
        <v>21:0246</v>
      </c>
      <c r="E115" t="s">
        <v>417</v>
      </c>
      <c r="F115" t="s">
        <v>672</v>
      </c>
      <c r="H115">
        <v>76.215453299999993</v>
      </c>
      <c r="I115">
        <v>-104.0116125</v>
      </c>
      <c r="J115" s="1" t="str">
        <f>HYPERLINK("http://geochem.nrcan.gc.ca/cdogs/content/kwd/kwd020030_e.htm", "NGR bulk stream sediment")</f>
        <v>NGR bulk stream sediment</v>
      </c>
      <c r="K115" s="1" t="str">
        <f>HYPERLINK("http://geochem.nrcan.gc.ca/cdogs/content/kwd/kwd080102_e.htm", "-80 mesh (177 µm) (Bathurst Is., 1997)")</f>
        <v>-80 mesh (177 µm) (Bathurst Is., 1997)</v>
      </c>
      <c r="O115">
        <v>1</v>
      </c>
      <c r="P115" t="s">
        <v>673</v>
      </c>
      <c r="Q115" t="s">
        <v>315</v>
      </c>
      <c r="R115" t="s">
        <v>35</v>
      </c>
      <c r="S115" t="s">
        <v>120</v>
      </c>
      <c r="T115" t="s">
        <v>43</v>
      </c>
      <c r="U115" t="s">
        <v>38</v>
      </c>
      <c r="V115" t="s">
        <v>674</v>
      </c>
      <c r="W115" t="s">
        <v>36</v>
      </c>
      <c r="X115" t="s">
        <v>146</v>
      </c>
      <c r="Y115" t="s">
        <v>45</v>
      </c>
      <c r="Z115" t="s">
        <v>136</v>
      </c>
      <c r="AA115" t="s">
        <v>124</v>
      </c>
      <c r="AB115" t="s">
        <v>299</v>
      </c>
      <c r="AC115" t="s">
        <v>159</v>
      </c>
      <c r="AD115" t="s">
        <v>59</v>
      </c>
    </row>
    <row r="116" spans="1:30" x14ac:dyDescent="0.25">
      <c r="A116" t="s">
        <v>675</v>
      </c>
      <c r="B116" t="s">
        <v>676</v>
      </c>
      <c r="C116" s="1" t="str">
        <f t="shared" si="15"/>
        <v>21:0883</v>
      </c>
      <c r="D116" s="1" t="str">
        <f>HYPERLINK("http://geochem.nrcan.gc.ca/cdogs/content/svy/svy210246_e.htm", "21:0246")</f>
        <v>21:0246</v>
      </c>
      <c r="E116" t="s">
        <v>422</v>
      </c>
      <c r="F116" t="s">
        <v>677</v>
      </c>
      <c r="H116">
        <v>76.088675199999997</v>
      </c>
      <c r="I116">
        <v>-104.2302366</v>
      </c>
      <c r="J116" s="1" t="str">
        <f>HYPERLINK("http://geochem.nrcan.gc.ca/cdogs/content/kwd/kwd020030_e.htm", "NGR bulk stream sediment")</f>
        <v>NGR bulk stream sediment</v>
      </c>
      <c r="K116" s="1" t="str">
        <f>HYPERLINK("http://geochem.nrcan.gc.ca/cdogs/content/kwd/kwd080102_e.htm", "-80 mesh (177 µm) (Bathurst Is., 1997)")</f>
        <v>-80 mesh (177 µm) (Bathurst Is., 1997)</v>
      </c>
      <c r="O116">
        <v>1</v>
      </c>
      <c r="P116" t="s">
        <v>106</v>
      </c>
      <c r="Q116" t="s">
        <v>144</v>
      </c>
      <c r="R116" t="s">
        <v>91</v>
      </c>
      <c r="S116" t="s">
        <v>96</v>
      </c>
      <c r="T116" t="s">
        <v>43</v>
      </c>
      <c r="U116" t="s">
        <v>41</v>
      </c>
      <c r="V116" t="s">
        <v>464</v>
      </c>
      <c r="W116" t="s">
        <v>134</v>
      </c>
      <c r="X116" t="s">
        <v>146</v>
      </c>
      <c r="Y116" t="s">
        <v>45</v>
      </c>
      <c r="Z116" t="s">
        <v>145</v>
      </c>
      <c r="AA116" t="s">
        <v>77</v>
      </c>
      <c r="AB116" t="s">
        <v>425</v>
      </c>
      <c r="AC116" t="s">
        <v>159</v>
      </c>
      <c r="AD116" t="s">
        <v>59</v>
      </c>
    </row>
    <row r="117" spans="1:30" hidden="1" x14ac:dyDescent="0.25">
      <c r="A117" t="s">
        <v>678</v>
      </c>
      <c r="B117" t="s">
        <v>679</v>
      </c>
      <c r="C117" s="1" t="str">
        <f t="shared" si="15"/>
        <v>21:0883</v>
      </c>
      <c r="D117" s="1" t="str">
        <f>HYPERLINK("http://geochem.nrcan.gc.ca/cdogs/content/svy/svy_e.htm", "")</f>
        <v/>
      </c>
      <c r="G117" s="1" t="str">
        <f>HYPERLINK("http://geochem.nrcan.gc.ca/cdogs/content/cr_/cr_00262_e.htm", "262")</f>
        <v>262</v>
      </c>
      <c r="J117" t="s">
        <v>285</v>
      </c>
      <c r="K117" t="s">
        <v>286</v>
      </c>
      <c r="O117">
        <v>8</v>
      </c>
      <c r="P117" t="s">
        <v>668</v>
      </c>
      <c r="Q117" t="s">
        <v>519</v>
      </c>
      <c r="R117" t="s">
        <v>34</v>
      </c>
      <c r="S117" t="s">
        <v>680</v>
      </c>
      <c r="T117" t="s">
        <v>453</v>
      </c>
      <c r="U117" t="s">
        <v>41</v>
      </c>
      <c r="V117" t="s">
        <v>681</v>
      </c>
      <c r="W117" t="s">
        <v>526</v>
      </c>
      <c r="X117" t="s">
        <v>104</v>
      </c>
      <c r="Y117" t="s">
        <v>36</v>
      </c>
      <c r="Z117" t="s">
        <v>44</v>
      </c>
      <c r="AA117" t="s">
        <v>77</v>
      </c>
      <c r="AB117" t="s">
        <v>682</v>
      </c>
      <c r="AC117" t="s">
        <v>175</v>
      </c>
      <c r="AD117" t="s">
        <v>59</v>
      </c>
    </row>
    <row r="118" spans="1:30" hidden="1" x14ac:dyDescent="0.25">
      <c r="A118" t="s">
        <v>683</v>
      </c>
      <c r="B118" t="s">
        <v>684</v>
      </c>
      <c r="C118" s="1" t="str">
        <f t="shared" si="15"/>
        <v>21:0883</v>
      </c>
      <c r="D118" s="1" t="str">
        <f>HYPERLINK("http://geochem.nrcan.gc.ca/cdogs/content/svy/svy_e.htm", "")</f>
        <v/>
      </c>
      <c r="J118" s="1" t="str">
        <f>HYPERLINK("http://geochem.nrcan.gc.ca/cdogs/content/kwd/kwd020000_e.htm", "Null")</f>
        <v>Null</v>
      </c>
      <c r="K118" t="s">
        <v>286</v>
      </c>
      <c r="O118">
        <v>0</v>
      </c>
      <c r="P118" t="s">
        <v>435</v>
      </c>
      <c r="Q118" t="s">
        <v>435</v>
      </c>
      <c r="R118" t="s">
        <v>435</v>
      </c>
      <c r="S118" t="s">
        <v>435</v>
      </c>
      <c r="T118" t="s">
        <v>435</v>
      </c>
      <c r="U118" t="s">
        <v>435</v>
      </c>
      <c r="V118" t="s">
        <v>435</v>
      </c>
      <c r="W118" t="s">
        <v>435</v>
      </c>
      <c r="X118" t="s">
        <v>435</v>
      </c>
      <c r="Y118" t="s">
        <v>435</v>
      </c>
      <c r="Z118" t="s">
        <v>435</v>
      </c>
      <c r="AA118" t="s">
        <v>435</v>
      </c>
      <c r="AB118" t="s">
        <v>435</v>
      </c>
      <c r="AC118" t="s">
        <v>435</v>
      </c>
      <c r="AD118" t="s">
        <v>435</v>
      </c>
    </row>
    <row r="119" spans="1:30" hidden="1" x14ac:dyDescent="0.25">
      <c r="A119" t="s">
        <v>685</v>
      </c>
      <c r="B119" t="s">
        <v>686</v>
      </c>
      <c r="C119" s="1" t="str">
        <f t="shared" si="15"/>
        <v>21:0883</v>
      </c>
      <c r="D119" s="1" t="str">
        <f>HYPERLINK("http://geochem.nrcan.gc.ca/cdogs/content/svy/svy_e.htm", "")</f>
        <v/>
      </c>
      <c r="J119" s="1" t="str">
        <f>HYPERLINK("http://geochem.nrcan.gc.ca/cdogs/content/kwd/kwd020000_e.htm", "Null")</f>
        <v>Null</v>
      </c>
      <c r="K119" t="s">
        <v>286</v>
      </c>
      <c r="O119">
        <v>0</v>
      </c>
      <c r="P119" t="s">
        <v>96</v>
      </c>
      <c r="Q119" t="s">
        <v>66</v>
      </c>
      <c r="R119" t="s">
        <v>91</v>
      </c>
      <c r="S119" t="s">
        <v>91</v>
      </c>
      <c r="T119" t="s">
        <v>37</v>
      </c>
      <c r="U119" t="s">
        <v>41</v>
      </c>
      <c r="V119" t="s">
        <v>687</v>
      </c>
      <c r="W119" t="s">
        <v>40</v>
      </c>
      <c r="X119" t="s">
        <v>146</v>
      </c>
      <c r="Y119" t="s">
        <v>36</v>
      </c>
      <c r="Z119" t="s">
        <v>51</v>
      </c>
      <c r="AA119" t="s">
        <v>77</v>
      </c>
      <c r="AB119" t="s">
        <v>526</v>
      </c>
      <c r="AC119" t="s">
        <v>213</v>
      </c>
      <c r="AD119" t="s">
        <v>45</v>
      </c>
    </row>
    <row r="120" spans="1:30" hidden="1" x14ac:dyDescent="0.25">
      <c r="A120" t="s">
        <v>688</v>
      </c>
      <c r="B120" t="s">
        <v>689</v>
      </c>
      <c r="C120" s="1" t="str">
        <f t="shared" si="15"/>
        <v>21:0883</v>
      </c>
      <c r="D120" s="1" t="str">
        <f>HYPERLINK("http://geochem.nrcan.gc.ca/cdogs/content/svy/svy_e.htm", "")</f>
        <v/>
      </c>
      <c r="J120" s="1" t="str">
        <f>HYPERLINK("http://geochem.nrcan.gc.ca/cdogs/content/kwd/kwd020000_e.htm", "Null")</f>
        <v>Null</v>
      </c>
      <c r="K120" t="s">
        <v>286</v>
      </c>
      <c r="O120">
        <v>0</v>
      </c>
      <c r="P120" t="s">
        <v>553</v>
      </c>
      <c r="Q120" t="s">
        <v>585</v>
      </c>
      <c r="R120" t="s">
        <v>34</v>
      </c>
      <c r="S120" t="s">
        <v>120</v>
      </c>
      <c r="T120" t="s">
        <v>51</v>
      </c>
      <c r="U120" t="s">
        <v>113</v>
      </c>
      <c r="V120" t="s">
        <v>690</v>
      </c>
      <c r="W120" t="s">
        <v>158</v>
      </c>
      <c r="X120" t="s">
        <v>55</v>
      </c>
      <c r="Y120" t="s">
        <v>42</v>
      </c>
      <c r="Z120" t="s">
        <v>600</v>
      </c>
      <c r="AA120" t="s">
        <v>691</v>
      </c>
      <c r="AB120" t="s">
        <v>692</v>
      </c>
      <c r="AC120" t="s">
        <v>575</v>
      </c>
      <c r="AD120" t="s">
        <v>36</v>
      </c>
    </row>
    <row r="121" spans="1:30" hidden="1" x14ac:dyDescent="0.25">
      <c r="A121" t="s">
        <v>693</v>
      </c>
      <c r="B121" t="s">
        <v>694</v>
      </c>
      <c r="C121" s="1" t="str">
        <f t="shared" si="15"/>
        <v>21:0883</v>
      </c>
      <c r="D121" s="1" t="str">
        <f>HYPERLINK("http://geochem.nrcan.gc.ca/cdogs/content/svy/svy_e.htm", "")</f>
        <v/>
      </c>
      <c r="J121" s="1" t="str">
        <f>HYPERLINK("http://geochem.nrcan.gc.ca/cdogs/content/kwd/kwd020000_e.htm", "Null")</f>
        <v>Null</v>
      </c>
      <c r="K121" t="s">
        <v>286</v>
      </c>
      <c r="O121">
        <v>0</v>
      </c>
      <c r="P121" t="s">
        <v>435</v>
      </c>
      <c r="Q121" t="s">
        <v>435</v>
      </c>
      <c r="R121" t="s">
        <v>435</v>
      </c>
      <c r="S121" t="s">
        <v>435</v>
      </c>
      <c r="T121" t="s">
        <v>435</v>
      </c>
      <c r="U121" t="s">
        <v>435</v>
      </c>
      <c r="V121" t="s">
        <v>435</v>
      </c>
      <c r="W121" t="s">
        <v>435</v>
      </c>
      <c r="X121" t="s">
        <v>435</v>
      </c>
      <c r="Y121" t="s">
        <v>435</v>
      </c>
      <c r="Z121" t="s">
        <v>435</v>
      </c>
      <c r="AA121" t="s">
        <v>435</v>
      </c>
      <c r="AB121" t="s">
        <v>435</v>
      </c>
      <c r="AC121" t="s">
        <v>435</v>
      </c>
      <c r="AD121" t="s">
        <v>435</v>
      </c>
    </row>
    <row r="122" spans="1:30" x14ac:dyDescent="0.25">
      <c r="A122" t="s">
        <v>695</v>
      </c>
      <c r="B122" t="s">
        <v>696</v>
      </c>
      <c r="C122" s="1" t="str">
        <f t="shared" si="15"/>
        <v>21:0883</v>
      </c>
      <c r="D122" s="1" t="str">
        <f t="shared" ref="D122:D150" si="16">HYPERLINK("http://geochem.nrcan.gc.ca/cdogs/content/svy/svy210246_e.htm", "21:0246")</f>
        <v>21:0246</v>
      </c>
      <c r="E122" t="s">
        <v>32</v>
      </c>
      <c r="F122" t="s">
        <v>697</v>
      </c>
      <c r="H122">
        <v>75.991485900000001</v>
      </c>
      <c r="I122">
        <v>-97.629588900000002</v>
      </c>
      <c r="J122" s="1" t="str">
        <f t="shared" ref="J122:J150" si="17">HYPERLINK("http://geochem.nrcan.gc.ca/cdogs/content/kwd/kwd020030_e.htm", "NGR bulk stream sediment")</f>
        <v>NGR bulk stream sediment</v>
      </c>
      <c r="K122" s="1" t="str">
        <f t="shared" ref="K122:K150" si="18">HYPERLINK("http://geochem.nrcan.gc.ca/cdogs/content/kwd/kwd080101_e.htm", "-230 mesh (63 µm) (Bathurst Is., 1997)")</f>
        <v>-230 mesh (63 µm) (Bathurst Is., 1997)</v>
      </c>
      <c r="O122">
        <v>1</v>
      </c>
      <c r="P122" t="s">
        <v>112</v>
      </c>
      <c r="Q122" t="s">
        <v>164</v>
      </c>
      <c r="R122" t="s">
        <v>65</v>
      </c>
      <c r="S122" t="s">
        <v>174</v>
      </c>
      <c r="T122" t="s">
        <v>83</v>
      </c>
      <c r="U122" t="s">
        <v>38</v>
      </c>
      <c r="V122" t="s">
        <v>698</v>
      </c>
      <c r="W122" t="s">
        <v>362</v>
      </c>
      <c r="X122" t="s">
        <v>38</v>
      </c>
      <c r="Y122" t="s">
        <v>36</v>
      </c>
      <c r="Z122" t="s">
        <v>132</v>
      </c>
      <c r="AA122" t="s">
        <v>124</v>
      </c>
      <c r="AB122" t="s">
        <v>699</v>
      </c>
      <c r="AC122" t="s">
        <v>700</v>
      </c>
      <c r="AD122" t="s">
        <v>45</v>
      </c>
    </row>
    <row r="123" spans="1:30" x14ac:dyDescent="0.25">
      <c r="A123" t="s">
        <v>701</v>
      </c>
      <c r="B123" t="s">
        <v>702</v>
      </c>
      <c r="C123" s="1" t="str">
        <f t="shared" si="15"/>
        <v>21:0883</v>
      </c>
      <c r="D123" s="1" t="str">
        <f t="shared" si="16"/>
        <v>21:0246</v>
      </c>
      <c r="E123" t="s">
        <v>48</v>
      </c>
      <c r="F123" t="s">
        <v>703</v>
      </c>
      <c r="H123">
        <v>75.979210300000005</v>
      </c>
      <c r="I123">
        <v>-97.754108700000003</v>
      </c>
      <c r="J123" s="1" t="str">
        <f t="shared" si="17"/>
        <v>NGR bulk stream sediment</v>
      </c>
      <c r="K123" s="1" t="str">
        <f t="shared" si="18"/>
        <v>-230 mesh (63 µm) (Bathurst Is., 1997)</v>
      </c>
      <c r="O123">
        <v>1</v>
      </c>
      <c r="P123" t="s">
        <v>44</v>
      </c>
      <c r="Q123" t="s">
        <v>96</v>
      </c>
      <c r="R123" t="s">
        <v>91</v>
      </c>
      <c r="S123" t="s">
        <v>96</v>
      </c>
      <c r="T123" t="s">
        <v>180</v>
      </c>
      <c r="U123" t="s">
        <v>41</v>
      </c>
      <c r="V123" t="s">
        <v>704</v>
      </c>
      <c r="W123" t="s">
        <v>105</v>
      </c>
      <c r="X123" t="s">
        <v>40</v>
      </c>
      <c r="Y123" t="s">
        <v>52</v>
      </c>
      <c r="Z123" t="s">
        <v>136</v>
      </c>
      <c r="AA123" t="s">
        <v>136</v>
      </c>
      <c r="AB123" t="s">
        <v>705</v>
      </c>
      <c r="AC123" t="s">
        <v>175</v>
      </c>
      <c r="AD123" t="s">
        <v>45</v>
      </c>
    </row>
    <row r="124" spans="1:30" x14ac:dyDescent="0.25">
      <c r="A124" t="s">
        <v>706</v>
      </c>
      <c r="B124" t="s">
        <v>707</v>
      </c>
      <c r="C124" s="1" t="str">
        <f t="shared" si="15"/>
        <v>21:0883</v>
      </c>
      <c r="D124" s="1" t="str">
        <f t="shared" si="16"/>
        <v>21:0246</v>
      </c>
      <c r="E124" t="s">
        <v>62</v>
      </c>
      <c r="F124" t="s">
        <v>708</v>
      </c>
      <c r="H124">
        <v>75.946613099999993</v>
      </c>
      <c r="I124">
        <v>-97.650776899999997</v>
      </c>
      <c r="J124" s="1" t="str">
        <f t="shared" si="17"/>
        <v>NGR bulk stream sediment</v>
      </c>
      <c r="K124" s="1" t="str">
        <f t="shared" si="18"/>
        <v>-230 mesh (63 µm) (Bathurst Is., 1997)</v>
      </c>
      <c r="O124">
        <v>1</v>
      </c>
      <c r="P124" t="s">
        <v>663</v>
      </c>
      <c r="Q124" t="s">
        <v>132</v>
      </c>
      <c r="R124" t="s">
        <v>34</v>
      </c>
      <c r="S124" t="s">
        <v>145</v>
      </c>
      <c r="T124" t="s">
        <v>83</v>
      </c>
      <c r="U124" t="s">
        <v>38</v>
      </c>
      <c r="V124" t="s">
        <v>709</v>
      </c>
      <c r="W124" t="s">
        <v>204</v>
      </c>
      <c r="X124" t="s">
        <v>146</v>
      </c>
      <c r="Y124" t="s">
        <v>36</v>
      </c>
      <c r="Z124" t="s">
        <v>145</v>
      </c>
      <c r="AA124" t="s">
        <v>106</v>
      </c>
      <c r="AB124" t="s">
        <v>499</v>
      </c>
      <c r="AC124" t="s">
        <v>267</v>
      </c>
      <c r="AD124" t="s">
        <v>42</v>
      </c>
    </row>
    <row r="125" spans="1:30" x14ac:dyDescent="0.25">
      <c r="A125" t="s">
        <v>710</v>
      </c>
      <c r="B125" t="s">
        <v>711</v>
      </c>
      <c r="C125" s="1" t="str">
        <f t="shared" si="15"/>
        <v>21:0883</v>
      </c>
      <c r="D125" s="1" t="str">
        <f t="shared" si="16"/>
        <v>21:0246</v>
      </c>
      <c r="E125" t="s">
        <v>73</v>
      </c>
      <c r="F125" t="s">
        <v>712</v>
      </c>
      <c r="H125">
        <v>75.900967600000001</v>
      </c>
      <c r="I125">
        <v>-97.670247799999999</v>
      </c>
      <c r="J125" s="1" t="str">
        <f t="shared" si="17"/>
        <v>NGR bulk stream sediment</v>
      </c>
      <c r="K125" s="1" t="str">
        <f t="shared" si="18"/>
        <v>-230 mesh (63 µm) (Bathurst Is., 1997)</v>
      </c>
      <c r="O125">
        <v>1</v>
      </c>
      <c r="P125" t="s">
        <v>713</v>
      </c>
      <c r="Q125" t="s">
        <v>288</v>
      </c>
      <c r="R125" t="s">
        <v>65</v>
      </c>
      <c r="S125" t="s">
        <v>600</v>
      </c>
      <c r="T125" t="s">
        <v>227</v>
      </c>
      <c r="U125" t="s">
        <v>41</v>
      </c>
      <c r="V125" t="s">
        <v>714</v>
      </c>
      <c r="W125" t="s">
        <v>715</v>
      </c>
      <c r="X125" t="s">
        <v>41</v>
      </c>
      <c r="Y125" t="s">
        <v>42</v>
      </c>
      <c r="Z125" t="s">
        <v>136</v>
      </c>
      <c r="AA125" t="s">
        <v>136</v>
      </c>
      <c r="AB125" t="s">
        <v>188</v>
      </c>
      <c r="AC125" t="s">
        <v>716</v>
      </c>
      <c r="AD125" t="s">
        <v>45</v>
      </c>
    </row>
    <row r="126" spans="1:30" x14ac:dyDescent="0.25">
      <c r="A126" t="s">
        <v>717</v>
      </c>
      <c r="B126" t="s">
        <v>718</v>
      </c>
      <c r="C126" s="1" t="str">
        <f t="shared" si="15"/>
        <v>21:0883</v>
      </c>
      <c r="D126" s="1" t="str">
        <f t="shared" si="16"/>
        <v>21:0246</v>
      </c>
      <c r="E126" t="s">
        <v>81</v>
      </c>
      <c r="F126" t="s">
        <v>719</v>
      </c>
      <c r="H126">
        <v>75.8637497</v>
      </c>
      <c r="I126">
        <v>-97.735644199999996</v>
      </c>
      <c r="J126" s="1" t="str">
        <f t="shared" si="17"/>
        <v>NGR bulk stream sediment</v>
      </c>
      <c r="K126" s="1" t="str">
        <f t="shared" si="18"/>
        <v>-230 mesh (63 µm) (Bathurst Is., 1997)</v>
      </c>
      <c r="O126">
        <v>1</v>
      </c>
      <c r="P126" t="s">
        <v>453</v>
      </c>
      <c r="Q126" t="s">
        <v>145</v>
      </c>
      <c r="R126" t="s">
        <v>43</v>
      </c>
      <c r="S126" t="s">
        <v>124</v>
      </c>
      <c r="T126" t="s">
        <v>102</v>
      </c>
      <c r="U126" t="s">
        <v>146</v>
      </c>
      <c r="V126" t="s">
        <v>720</v>
      </c>
      <c r="W126" t="s">
        <v>204</v>
      </c>
      <c r="X126" t="s">
        <v>113</v>
      </c>
      <c r="Y126" t="s">
        <v>52</v>
      </c>
      <c r="Z126" t="s">
        <v>234</v>
      </c>
      <c r="AA126" t="s">
        <v>106</v>
      </c>
      <c r="AB126" t="s">
        <v>721</v>
      </c>
      <c r="AC126" t="s">
        <v>716</v>
      </c>
      <c r="AD126" t="s">
        <v>59</v>
      </c>
    </row>
    <row r="127" spans="1:30" x14ac:dyDescent="0.25">
      <c r="A127" t="s">
        <v>722</v>
      </c>
      <c r="B127" t="s">
        <v>723</v>
      </c>
      <c r="C127" s="1" t="str">
        <f t="shared" si="15"/>
        <v>21:0883</v>
      </c>
      <c r="D127" s="1" t="str">
        <f t="shared" si="16"/>
        <v>21:0246</v>
      </c>
      <c r="E127" t="s">
        <v>88</v>
      </c>
      <c r="F127" t="s">
        <v>724</v>
      </c>
      <c r="H127">
        <v>75.891652699999995</v>
      </c>
      <c r="I127">
        <v>-97.9165457</v>
      </c>
      <c r="J127" s="1" t="str">
        <f t="shared" si="17"/>
        <v>NGR bulk stream sediment</v>
      </c>
      <c r="K127" s="1" t="str">
        <f t="shared" si="18"/>
        <v>-230 mesh (63 µm) (Bathurst Is., 1997)</v>
      </c>
      <c r="O127">
        <v>1</v>
      </c>
      <c r="P127" t="s">
        <v>725</v>
      </c>
      <c r="Q127" t="s">
        <v>51</v>
      </c>
      <c r="R127" t="s">
        <v>180</v>
      </c>
      <c r="S127" t="s">
        <v>66</v>
      </c>
      <c r="T127" t="s">
        <v>42</v>
      </c>
      <c r="U127" t="s">
        <v>41</v>
      </c>
      <c r="V127" t="s">
        <v>187</v>
      </c>
      <c r="W127" t="s">
        <v>38</v>
      </c>
      <c r="X127" t="s">
        <v>55</v>
      </c>
      <c r="Y127" t="s">
        <v>52</v>
      </c>
      <c r="Z127" t="s">
        <v>246</v>
      </c>
      <c r="AA127" t="s">
        <v>43</v>
      </c>
      <c r="AB127" t="s">
        <v>249</v>
      </c>
      <c r="AC127" t="s">
        <v>187</v>
      </c>
      <c r="AD127" t="s">
        <v>59</v>
      </c>
    </row>
    <row r="128" spans="1:30" x14ac:dyDescent="0.25">
      <c r="A128" t="s">
        <v>726</v>
      </c>
      <c r="B128" t="s">
        <v>727</v>
      </c>
      <c r="C128" s="1" t="str">
        <f t="shared" si="15"/>
        <v>21:0883</v>
      </c>
      <c r="D128" s="1" t="str">
        <f t="shared" si="16"/>
        <v>21:0246</v>
      </c>
      <c r="E128" t="s">
        <v>100</v>
      </c>
      <c r="F128" t="s">
        <v>728</v>
      </c>
      <c r="H128">
        <v>75.890996099999995</v>
      </c>
      <c r="I128">
        <v>-97.930157800000003</v>
      </c>
      <c r="J128" s="1" t="str">
        <f t="shared" si="17"/>
        <v>NGR bulk stream sediment</v>
      </c>
      <c r="K128" s="1" t="str">
        <f t="shared" si="18"/>
        <v>-230 mesh (63 µm) (Bathurst Is., 1997)</v>
      </c>
      <c r="O128">
        <v>1</v>
      </c>
      <c r="P128" t="s">
        <v>112</v>
      </c>
      <c r="Q128" t="s">
        <v>315</v>
      </c>
      <c r="R128" t="s">
        <v>167</v>
      </c>
      <c r="S128" t="s">
        <v>120</v>
      </c>
      <c r="T128" t="s">
        <v>51</v>
      </c>
      <c r="U128" t="s">
        <v>113</v>
      </c>
      <c r="V128" t="s">
        <v>729</v>
      </c>
      <c r="W128" t="s">
        <v>299</v>
      </c>
      <c r="X128" t="s">
        <v>146</v>
      </c>
      <c r="Y128" t="s">
        <v>36</v>
      </c>
      <c r="Z128" t="s">
        <v>220</v>
      </c>
      <c r="AA128" t="s">
        <v>136</v>
      </c>
      <c r="AB128" t="s">
        <v>43</v>
      </c>
      <c r="AC128" t="s">
        <v>169</v>
      </c>
      <c r="AD128" t="s">
        <v>37</v>
      </c>
    </row>
    <row r="129" spans="1:30" x14ac:dyDescent="0.25">
      <c r="A129" t="s">
        <v>730</v>
      </c>
      <c r="B129" t="s">
        <v>731</v>
      </c>
      <c r="C129" s="1" t="str">
        <f t="shared" si="15"/>
        <v>21:0883</v>
      </c>
      <c r="D129" s="1" t="str">
        <f t="shared" si="16"/>
        <v>21:0246</v>
      </c>
      <c r="E129" t="s">
        <v>109</v>
      </c>
      <c r="F129" t="s">
        <v>732</v>
      </c>
      <c r="H129">
        <v>75.856546899999998</v>
      </c>
      <c r="I129">
        <v>-98.093897900000002</v>
      </c>
      <c r="J129" s="1" t="str">
        <f t="shared" si="17"/>
        <v>NGR bulk stream sediment</v>
      </c>
      <c r="K129" s="1" t="str">
        <f t="shared" si="18"/>
        <v>-230 mesh (63 µm) (Bathurst Is., 1997)</v>
      </c>
      <c r="O129">
        <v>1</v>
      </c>
      <c r="P129" t="s">
        <v>196</v>
      </c>
      <c r="Q129" t="s">
        <v>34</v>
      </c>
      <c r="R129" t="s">
        <v>65</v>
      </c>
      <c r="S129" t="s">
        <v>51</v>
      </c>
      <c r="T129" t="s">
        <v>37</v>
      </c>
      <c r="U129" t="s">
        <v>38</v>
      </c>
      <c r="V129" t="s">
        <v>733</v>
      </c>
      <c r="W129" t="s">
        <v>166</v>
      </c>
      <c r="X129" t="s">
        <v>38</v>
      </c>
      <c r="Y129" t="s">
        <v>42</v>
      </c>
      <c r="Z129" t="s">
        <v>77</v>
      </c>
      <c r="AA129" t="s">
        <v>136</v>
      </c>
      <c r="AB129" t="s">
        <v>734</v>
      </c>
      <c r="AC129" t="s">
        <v>133</v>
      </c>
      <c r="AD129" t="s">
        <v>59</v>
      </c>
    </row>
    <row r="130" spans="1:30" x14ac:dyDescent="0.25">
      <c r="A130" t="s">
        <v>735</v>
      </c>
      <c r="B130" t="s">
        <v>736</v>
      </c>
      <c r="C130" s="1" t="str">
        <f t="shared" ref="C130:C161" si="19">HYPERLINK("http://geochem.nrcan.gc.ca/cdogs/content/bdl/bdl210883_e.htm", "21:0883")</f>
        <v>21:0883</v>
      </c>
      <c r="D130" s="1" t="str">
        <f t="shared" si="16"/>
        <v>21:0246</v>
      </c>
      <c r="E130" t="s">
        <v>117</v>
      </c>
      <c r="F130" t="s">
        <v>737</v>
      </c>
      <c r="H130">
        <v>76.585300200000006</v>
      </c>
      <c r="I130">
        <v>-98.535899499999999</v>
      </c>
      <c r="J130" s="1" t="str">
        <f t="shared" si="17"/>
        <v>NGR bulk stream sediment</v>
      </c>
      <c r="K130" s="1" t="str">
        <f t="shared" si="18"/>
        <v>-230 mesh (63 µm) (Bathurst Is., 1997)</v>
      </c>
      <c r="O130">
        <v>1</v>
      </c>
      <c r="P130" t="s">
        <v>738</v>
      </c>
      <c r="Q130" t="s">
        <v>180</v>
      </c>
      <c r="R130" t="s">
        <v>65</v>
      </c>
      <c r="S130" t="s">
        <v>739</v>
      </c>
      <c r="T130" t="s">
        <v>66</v>
      </c>
      <c r="U130" t="s">
        <v>38</v>
      </c>
      <c r="V130" t="s">
        <v>740</v>
      </c>
      <c r="W130" t="s">
        <v>266</v>
      </c>
      <c r="X130" t="s">
        <v>105</v>
      </c>
      <c r="Y130" t="s">
        <v>65</v>
      </c>
      <c r="Z130" t="s">
        <v>92</v>
      </c>
      <c r="AA130" t="s">
        <v>124</v>
      </c>
      <c r="AB130" t="s">
        <v>43</v>
      </c>
      <c r="AC130" t="s">
        <v>372</v>
      </c>
      <c r="AD130" t="s">
        <v>37</v>
      </c>
    </row>
    <row r="131" spans="1:30" x14ac:dyDescent="0.25">
      <c r="A131" t="s">
        <v>741</v>
      </c>
      <c r="B131" t="s">
        <v>742</v>
      </c>
      <c r="C131" s="1" t="str">
        <f t="shared" si="19"/>
        <v>21:0883</v>
      </c>
      <c r="D131" s="1" t="str">
        <f t="shared" si="16"/>
        <v>21:0246</v>
      </c>
      <c r="E131" t="s">
        <v>129</v>
      </c>
      <c r="F131" t="s">
        <v>743</v>
      </c>
      <c r="H131">
        <v>76.663191699999999</v>
      </c>
      <c r="I131">
        <v>-98.614328599999993</v>
      </c>
      <c r="J131" s="1" t="str">
        <f t="shared" si="17"/>
        <v>NGR bulk stream sediment</v>
      </c>
      <c r="K131" s="1" t="str">
        <f t="shared" si="18"/>
        <v>-230 mesh (63 µm) (Bathurst Is., 1997)</v>
      </c>
      <c r="O131">
        <v>1</v>
      </c>
      <c r="P131" t="s">
        <v>744</v>
      </c>
      <c r="Q131" t="s">
        <v>77</v>
      </c>
      <c r="R131" t="s">
        <v>66</v>
      </c>
      <c r="S131" t="s">
        <v>124</v>
      </c>
      <c r="T131" t="s">
        <v>65</v>
      </c>
      <c r="U131" t="s">
        <v>38</v>
      </c>
      <c r="V131" t="s">
        <v>485</v>
      </c>
      <c r="W131" t="s">
        <v>54</v>
      </c>
      <c r="X131" t="s">
        <v>36</v>
      </c>
      <c r="Y131" t="s">
        <v>37</v>
      </c>
      <c r="Z131" t="s">
        <v>202</v>
      </c>
      <c r="AA131" t="s">
        <v>136</v>
      </c>
      <c r="AB131" t="s">
        <v>35</v>
      </c>
      <c r="AC131" t="s">
        <v>745</v>
      </c>
      <c r="AD131" t="s">
        <v>45</v>
      </c>
    </row>
    <row r="132" spans="1:30" x14ac:dyDescent="0.25">
      <c r="A132" t="s">
        <v>746</v>
      </c>
      <c r="B132" t="s">
        <v>747</v>
      </c>
      <c r="C132" s="1" t="str">
        <f t="shared" si="19"/>
        <v>21:0883</v>
      </c>
      <c r="D132" s="1" t="str">
        <f t="shared" si="16"/>
        <v>21:0246</v>
      </c>
      <c r="E132" t="s">
        <v>141</v>
      </c>
      <c r="F132" t="s">
        <v>748</v>
      </c>
      <c r="H132">
        <v>76.663191999999995</v>
      </c>
      <c r="I132">
        <v>-98.529083999999997</v>
      </c>
      <c r="J132" s="1" t="str">
        <f t="shared" si="17"/>
        <v>NGR bulk stream sediment</v>
      </c>
      <c r="K132" s="1" t="str">
        <f t="shared" si="18"/>
        <v>-230 mesh (63 µm) (Bathurst Is., 1997)</v>
      </c>
      <c r="O132">
        <v>1</v>
      </c>
      <c r="P132" t="s">
        <v>503</v>
      </c>
      <c r="Q132" t="s">
        <v>120</v>
      </c>
      <c r="R132" t="s">
        <v>91</v>
      </c>
      <c r="S132" t="s">
        <v>174</v>
      </c>
      <c r="T132" t="s">
        <v>91</v>
      </c>
      <c r="U132" t="s">
        <v>41</v>
      </c>
      <c r="V132" t="s">
        <v>749</v>
      </c>
      <c r="W132" t="s">
        <v>105</v>
      </c>
      <c r="X132" t="s">
        <v>299</v>
      </c>
      <c r="Y132" t="s">
        <v>36</v>
      </c>
      <c r="Z132" t="s">
        <v>605</v>
      </c>
      <c r="AA132" t="s">
        <v>77</v>
      </c>
      <c r="AB132" t="s">
        <v>750</v>
      </c>
      <c r="AC132" t="s">
        <v>432</v>
      </c>
      <c r="AD132" t="s">
        <v>59</v>
      </c>
    </row>
    <row r="133" spans="1:30" x14ac:dyDescent="0.25">
      <c r="A133" t="s">
        <v>751</v>
      </c>
      <c r="B133" t="s">
        <v>752</v>
      </c>
      <c r="C133" s="1" t="str">
        <f t="shared" si="19"/>
        <v>21:0883</v>
      </c>
      <c r="D133" s="1" t="str">
        <f t="shared" si="16"/>
        <v>21:0246</v>
      </c>
      <c r="E133" t="s">
        <v>154</v>
      </c>
      <c r="F133" t="s">
        <v>753</v>
      </c>
      <c r="H133">
        <v>76.616889599999993</v>
      </c>
      <c r="I133">
        <v>-98.398623400000005</v>
      </c>
      <c r="J133" s="1" t="str">
        <f t="shared" si="17"/>
        <v>NGR bulk stream sediment</v>
      </c>
      <c r="K133" s="1" t="str">
        <f t="shared" si="18"/>
        <v>-230 mesh (63 µm) (Bathurst Is., 1997)</v>
      </c>
      <c r="O133">
        <v>1</v>
      </c>
      <c r="P133" t="s">
        <v>754</v>
      </c>
      <c r="Q133" t="s">
        <v>124</v>
      </c>
      <c r="R133" t="s">
        <v>43</v>
      </c>
      <c r="S133" t="s">
        <v>106</v>
      </c>
      <c r="T133" t="s">
        <v>102</v>
      </c>
      <c r="U133" t="s">
        <v>41</v>
      </c>
      <c r="V133" t="s">
        <v>575</v>
      </c>
      <c r="W133" t="s">
        <v>299</v>
      </c>
      <c r="X133" t="s">
        <v>498</v>
      </c>
      <c r="Y133" t="s">
        <v>65</v>
      </c>
      <c r="Z133" t="s">
        <v>519</v>
      </c>
      <c r="AA133" t="s">
        <v>106</v>
      </c>
      <c r="AB133" t="s">
        <v>755</v>
      </c>
      <c r="AC133" t="s">
        <v>90</v>
      </c>
      <c r="AD133" t="s">
        <v>59</v>
      </c>
    </row>
    <row r="134" spans="1:30" x14ac:dyDescent="0.25">
      <c r="A134" t="s">
        <v>756</v>
      </c>
      <c r="B134" t="s">
        <v>757</v>
      </c>
      <c r="C134" s="1" t="str">
        <f t="shared" si="19"/>
        <v>21:0883</v>
      </c>
      <c r="D134" s="1" t="str">
        <f t="shared" si="16"/>
        <v>21:0246</v>
      </c>
      <c r="E134" t="s">
        <v>162</v>
      </c>
      <c r="F134" t="s">
        <v>758</v>
      </c>
      <c r="H134">
        <v>76.604910700000005</v>
      </c>
      <c r="I134">
        <v>-98.331708800000001</v>
      </c>
      <c r="J134" s="1" t="str">
        <f t="shared" si="17"/>
        <v>NGR bulk stream sediment</v>
      </c>
      <c r="K134" s="1" t="str">
        <f t="shared" si="18"/>
        <v>-230 mesh (63 µm) (Bathurst Is., 1997)</v>
      </c>
      <c r="O134">
        <v>1</v>
      </c>
      <c r="P134" t="s">
        <v>377</v>
      </c>
      <c r="Q134" t="s">
        <v>167</v>
      </c>
      <c r="R134" t="s">
        <v>91</v>
      </c>
      <c r="S134" t="s">
        <v>56</v>
      </c>
      <c r="T134" t="s">
        <v>91</v>
      </c>
      <c r="U134" t="s">
        <v>38</v>
      </c>
      <c r="V134" t="s">
        <v>759</v>
      </c>
      <c r="W134" t="s">
        <v>45</v>
      </c>
      <c r="X134" t="s">
        <v>104</v>
      </c>
      <c r="Y134" t="s">
        <v>52</v>
      </c>
      <c r="Z134" t="s">
        <v>760</v>
      </c>
      <c r="AA134" t="s">
        <v>124</v>
      </c>
      <c r="AB134" t="s">
        <v>499</v>
      </c>
      <c r="AC134" t="s">
        <v>487</v>
      </c>
      <c r="AD134" t="s">
        <v>59</v>
      </c>
    </row>
    <row r="135" spans="1:30" x14ac:dyDescent="0.25">
      <c r="A135" t="s">
        <v>761</v>
      </c>
      <c r="B135" t="s">
        <v>762</v>
      </c>
      <c r="C135" s="1" t="str">
        <f t="shared" si="19"/>
        <v>21:0883</v>
      </c>
      <c r="D135" s="1" t="str">
        <f t="shared" si="16"/>
        <v>21:0246</v>
      </c>
      <c r="E135" t="s">
        <v>172</v>
      </c>
      <c r="F135" t="s">
        <v>763</v>
      </c>
      <c r="H135">
        <v>76.580760100000006</v>
      </c>
      <c r="I135">
        <v>-98.1964641</v>
      </c>
      <c r="J135" s="1" t="str">
        <f t="shared" si="17"/>
        <v>NGR bulk stream sediment</v>
      </c>
      <c r="K135" s="1" t="str">
        <f t="shared" si="18"/>
        <v>-230 mesh (63 µm) (Bathurst Is., 1997)</v>
      </c>
      <c r="O135">
        <v>1</v>
      </c>
      <c r="P135" t="s">
        <v>70</v>
      </c>
      <c r="Q135" t="s">
        <v>227</v>
      </c>
      <c r="R135" t="s">
        <v>65</v>
      </c>
      <c r="S135" t="s">
        <v>96</v>
      </c>
      <c r="T135" t="s">
        <v>65</v>
      </c>
      <c r="U135" t="s">
        <v>38</v>
      </c>
      <c r="V135" t="s">
        <v>247</v>
      </c>
      <c r="W135" t="s">
        <v>40</v>
      </c>
      <c r="X135" t="s">
        <v>54</v>
      </c>
      <c r="Y135" t="s">
        <v>42</v>
      </c>
      <c r="Z135" t="s">
        <v>739</v>
      </c>
      <c r="AA135" t="s">
        <v>77</v>
      </c>
      <c r="AB135" t="s">
        <v>764</v>
      </c>
      <c r="AC135" t="s">
        <v>575</v>
      </c>
      <c r="AD135" t="s">
        <v>59</v>
      </c>
    </row>
    <row r="136" spans="1:30" x14ac:dyDescent="0.25">
      <c r="A136" t="s">
        <v>765</v>
      </c>
      <c r="B136" t="s">
        <v>766</v>
      </c>
      <c r="C136" s="1" t="str">
        <f t="shared" si="19"/>
        <v>21:0883</v>
      </c>
      <c r="D136" s="1" t="str">
        <f t="shared" si="16"/>
        <v>21:0246</v>
      </c>
      <c r="E136" t="s">
        <v>178</v>
      </c>
      <c r="F136" t="s">
        <v>767</v>
      </c>
      <c r="H136">
        <v>76.560621400000002</v>
      </c>
      <c r="I136">
        <v>-98.305461399999999</v>
      </c>
      <c r="J136" s="1" t="str">
        <f t="shared" si="17"/>
        <v>NGR bulk stream sediment</v>
      </c>
      <c r="K136" s="1" t="str">
        <f t="shared" si="18"/>
        <v>-230 mesh (63 µm) (Bathurst Is., 1997)</v>
      </c>
      <c r="O136">
        <v>1</v>
      </c>
      <c r="P136" t="s">
        <v>768</v>
      </c>
      <c r="Q136" t="s">
        <v>96</v>
      </c>
      <c r="R136" t="s">
        <v>35</v>
      </c>
      <c r="S136" t="s">
        <v>329</v>
      </c>
      <c r="T136" t="s">
        <v>34</v>
      </c>
      <c r="U136" t="s">
        <v>38</v>
      </c>
      <c r="V136" t="s">
        <v>409</v>
      </c>
      <c r="W136" t="s">
        <v>336</v>
      </c>
      <c r="X136" t="s">
        <v>104</v>
      </c>
      <c r="Y136" t="s">
        <v>37</v>
      </c>
      <c r="Z136" t="s">
        <v>145</v>
      </c>
      <c r="AA136" t="s">
        <v>124</v>
      </c>
      <c r="AB136" t="s">
        <v>504</v>
      </c>
      <c r="AC136" t="s">
        <v>769</v>
      </c>
      <c r="AD136" t="s">
        <v>59</v>
      </c>
    </row>
    <row r="137" spans="1:30" x14ac:dyDescent="0.25">
      <c r="A137" t="s">
        <v>770</v>
      </c>
      <c r="B137" t="s">
        <v>771</v>
      </c>
      <c r="C137" s="1" t="str">
        <f t="shared" si="19"/>
        <v>21:0883</v>
      </c>
      <c r="D137" s="1" t="str">
        <f t="shared" si="16"/>
        <v>21:0246</v>
      </c>
      <c r="E137" t="s">
        <v>184</v>
      </c>
      <c r="F137" t="s">
        <v>772</v>
      </c>
      <c r="H137">
        <v>76.539173099999999</v>
      </c>
      <c r="I137">
        <v>-98.154640000000001</v>
      </c>
      <c r="J137" s="1" t="str">
        <f t="shared" si="17"/>
        <v>NGR bulk stream sediment</v>
      </c>
      <c r="K137" s="1" t="str">
        <f t="shared" si="18"/>
        <v>-230 mesh (63 µm) (Bathurst Is., 1997)</v>
      </c>
      <c r="O137">
        <v>1</v>
      </c>
      <c r="P137" t="s">
        <v>165</v>
      </c>
      <c r="Q137" t="s">
        <v>315</v>
      </c>
      <c r="R137" t="s">
        <v>91</v>
      </c>
      <c r="S137" t="s">
        <v>123</v>
      </c>
      <c r="T137" t="s">
        <v>65</v>
      </c>
      <c r="U137" t="s">
        <v>113</v>
      </c>
      <c r="V137" t="s">
        <v>674</v>
      </c>
      <c r="W137" t="s">
        <v>45</v>
      </c>
      <c r="X137" t="s">
        <v>45</v>
      </c>
      <c r="Y137" t="s">
        <v>37</v>
      </c>
      <c r="Z137" t="s">
        <v>297</v>
      </c>
      <c r="AA137" t="s">
        <v>124</v>
      </c>
      <c r="AB137" t="s">
        <v>499</v>
      </c>
      <c r="AC137" t="s">
        <v>151</v>
      </c>
      <c r="AD137" t="s">
        <v>59</v>
      </c>
    </row>
    <row r="138" spans="1:30" x14ac:dyDescent="0.25">
      <c r="A138" t="s">
        <v>773</v>
      </c>
      <c r="B138" t="s">
        <v>774</v>
      </c>
      <c r="C138" s="1" t="str">
        <f t="shared" si="19"/>
        <v>21:0883</v>
      </c>
      <c r="D138" s="1" t="str">
        <f t="shared" si="16"/>
        <v>21:0246</v>
      </c>
      <c r="E138" t="s">
        <v>192</v>
      </c>
      <c r="F138" t="s">
        <v>775</v>
      </c>
      <c r="H138">
        <v>76.545133899999996</v>
      </c>
      <c r="I138">
        <v>-97.862053500000002</v>
      </c>
      <c r="J138" s="1" t="str">
        <f t="shared" si="17"/>
        <v>NGR bulk stream sediment</v>
      </c>
      <c r="K138" s="1" t="str">
        <f t="shared" si="18"/>
        <v>-230 mesh (63 µm) (Bathurst Is., 1997)</v>
      </c>
      <c r="O138">
        <v>1</v>
      </c>
      <c r="P138" t="s">
        <v>776</v>
      </c>
      <c r="Q138" t="s">
        <v>144</v>
      </c>
      <c r="R138" t="s">
        <v>91</v>
      </c>
      <c r="S138" t="s">
        <v>164</v>
      </c>
      <c r="T138" t="s">
        <v>66</v>
      </c>
      <c r="U138" t="s">
        <v>38</v>
      </c>
      <c r="V138" t="s">
        <v>419</v>
      </c>
      <c r="W138" t="s">
        <v>266</v>
      </c>
      <c r="X138" t="s">
        <v>54</v>
      </c>
      <c r="Y138" t="s">
        <v>42</v>
      </c>
      <c r="Z138" t="s">
        <v>136</v>
      </c>
      <c r="AA138" t="s">
        <v>136</v>
      </c>
      <c r="AB138" t="s">
        <v>235</v>
      </c>
      <c r="AC138" t="s">
        <v>442</v>
      </c>
      <c r="AD138" t="s">
        <v>43</v>
      </c>
    </row>
    <row r="139" spans="1:30" x14ac:dyDescent="0.25">
      <c r="A139" t="s">
        <v>777</v>
      </c>
      <c r="B139" t="s">
        <v>778</v>
      </c>
      <c r="C139" s="1" t="str">
        <f t="shared" si="19"/>
        <v>21:0883</v>
      </c>
      <c r="D139" s="1" t="str">
        <f t="shared" si="16"/>
        <v>21:0246</v>
      </c>
      <c r="E139" t="s">
        <v>200</v>
      </c>
      <c r="F139" t="s">
        <v>779</v>
      </c>
      <c r="H139">
        <v>76.519392800000006</v>
      </c>
      <c r="I139">
        <v>-97.913151600000006</v>
      </c>
      <c r="J139" s="1" t="str">
        <f t="shared" si="17"/>
        <v>NGR bulk stream sediment</v>
      </c>
      <c r="K139" s="1" t="str">
        <f t="shared" si="18"/>
        <v>-230 mesh (63 µm) (Bathurst Is., 1997)</v>
      </c>
      <c r="O139">
        <v>1</v>
      </c>
      <c r="P139" t="s">
        <v>780</v>
      </c>
      <c r="Q139" t="s">
        <v>77</v>
      </c>
      <c r="R139" t="s">
        <v>66</v>
      </c>
      <c r="S139" t="s">
        <v>124</v>
      </c>
      <c r="T139" t="s">
        <v>35</v>
      </c>
      <c r="U139" t="s">
        <v>146</v>
      </c>
      <c r="V139" t="s">
        <v>159</v>
      </c>
      <c r="W139" t="s">
        <v>45</v>
      </c>
      <c r="X139" t="s">
        <v>55</v>
      </c>
      <c r="Y139" t="s">
        <v>52</v>
      </c>
      <c r="Z139" t="s">
        <v>600</v>
      </c>
      <c r="AA139" t="s">
        <v>106</v>
      </c>
      <c r="AB139" t="s">
        <v>362</v>
      </c>
      <c r="AC139" t="s">
        <v>151</v>
      </c>
      <c r="AD139" t="s">
        <v>45</v>
      </c>
    </row>
    <row r="140" spans="1:30" x14ac:dyDescent="0.25">
      <c r="A140" t="s">
        <v>781</v>
      </c>
      <c r="B140" t="s">
        <v>782</v>
      </c>
      <c r="C140" s="1" t="str">
        <f t="shared" si="19"/>
        <v>21:0883</v>
      </c>
      <c r="D140" s="1" t="str">
        <f t="shared" si="16"/>
        <v>21:0246</v>
      </c>
      <c r="E140" t="s">
        <v>207</v>
      </c>
      <c r="F140" t="s">
        <v>783</v>
      </c>
      <c r="H140">
        <v>76.071470399999995</v>
      </c>
      <c r="I140">
        <v>-97.755105499999999</v>
      </c>
      <c r="J140" s="1" t="str">
        <f t="shared" si="17"/>
        <v>NGR bulk stream sediment</v>
      </c>
      <c r="K140" s="1" t="str">
        <f t="shared" si="18"/>
        <v>-230 mesh (63 µm) (Bathurst Is., 1997)</v>
      </c>
      <c r="O140">
        <v>1</v>
      </c>
      <c r="P140" t="s">
        <v>279</v>
      </c>
      <c r="Q140" t="s">
        <v>157</v>
      </c>
      <c r="R140" t="s">
        <v>51</v>
      </c>
      <c r="S140" t="s">
        <v>196</v>
      </c>
      <c r="T140" t="s">
        <v>37</v>
      </c>
      <c r="U140" t="s">
        <v>38</v>
      </c>
      <c r="V140" t="s">
        <v>784</v>
      </c>
      <c r="W140" t="s">
        <v>122</v>
      </c>
      <c r="X140" t="s">
        <v>105</v>
      </c>
      <c r="Y140" t="s">
        <v>37</v>
      </c>
      <c r="Z140" t="s">
        <v>329</v>
      </c>
      <c r="AA140" t="s">
        <v>136</v>
      </c>
      <c r="AB140" t="s">
        <v>692</v>
      </c>
      <c r="AC140" t="s">
        <v>487</v>
      </c>
      <c r="AD140" t="s">
        <v>45</v>
      </c>
    </row>
    <row r="141" spans="1:30" x14ac:dyDescent="0.25">
      <c r="A141" t="s">
        <v>785</v>
      </c>
      <c r="B141" t="s">
        <v>786</v>
      </c>
      <c r="C141" s="1" t="str">
        <f t="shared" si="19"/>
        <v>21:0883</v>
      </c>
      <c r="D141" s="1" t="str">
        <f t="shared" si="16"/>
        <v>21:0246</v>
      </c>
      <c r="E141" t="s">
        <v>211</v>
      </c>
      <c r="F141" t="s">
        <v>787</v>
      </c>
      <c r="H141">
        <v>76.138195499999995</v>
      </c>
      <c r="I141">
        <v>-97.499354499999995</v>
      </c>
      <c r="J141" s="1" t="str">
        <f t="shared" si="17"/>
        <v>NGR bulk stream sediment</v>
      </c>
      <c r="K141" s="1" t="str">
        <f t="shared" si="18"/>
        <v>-230 mesh (63 µm) (Bathurst Is., 1997)</v>
      </c>
      <c r="O141">
        <v>1</v>
      </c>
      <c r="P141" t="s">
        <v>53</v>
      </c>
      <c r="Q141" t="s">
        <v>96</v>
      </c>
      <c r="R141" t="s">
        <v>51</v>
      </c>
      <c r="S141" t="s">
        <v>157</v>
      </c>
      <c r="T141" t="s">
        <v>91</v>
      </c>
      <c r="U141" t="s">
        <v>38</v>
      </c>
      <c r="V141" t="s">
        <v>639</v>
      </c>
      <c r="W141" t="s">
        <v>45</v>
      </c>
      <c r="X141" t="s">
        <v>266</v>
      </c>
      <c r="Y141" t="s">
        <v>52</v>
      </c>
      <c r="Z141" t="s">
        <v>605</v>
      </c>
      <c r="AA141" t="s">
        <v>124</v>
      </c>
      <c r="AB141" t="s">
        <v>788</v>
      </c>
      <c r="AC141" t="s">
        <v>789</v>
      </c>
      <c r="AD141" t="s">
        <v>59</v>
      </c>
    </row>
    <row r="142" spans="1:30" x14ac:dyDescent="0.25">
      <c r="A142" t="s">
        <v>790</v>
      </c>
      <c r="B142" t="s">
        <v>791</v>
      </c>
      <c r="C142" s="1" t="str">
        <f t="shared" si="19"/>
        <v>21:0883</v>
      </c>
      <c r="D142" s="1" t="str">
        <f t="shared" si="16"/>
        <v>21:0246</v>
      </c>
      <c r="E142" t="s">
        <v>218</v>
      </c>
      <c r="F142" t="s">
        <v>792</v>
      </c>
      <c r="H142">
        <v>76.202159899999998</v>
      </c>
      <c r="I142">
        <v>-97.523607600000005</v>
      </c>
      <c r="J142" s="1" t="str">
        <f t="shared" si="17"/>
        <v>NGR bulk stream sediment</v>
      </c>
      <c r="K142" s="1" t="str">
        <f t="shared" si="18"/>
        <v>-230 mesh (63 µm) (Bathurst Is., 1997)</v>
      </c>
      <c r="O142">
        <v>1</v>
      </c>
      <c r="P142" t="s">
        <v>713</v>
      </c>
      <c r="Q142" t="s">
        <v>600</v>
      </c>
      <c r="R142" t="s">
        <v>35</v>
      </c>
      <c r="S142" t="s">
        <v>760</v>
      </c>
      <c r="T142" t="s">
        <v>102</v>
      </c>
      <c r="U142" t="s">
        <v>41</v>
      </c>
      <c r="V142" t="s">
        <v>793</v>
      </c>
      <c r="W142" t="s">
        <v>134</v>
      </c>
      <c r="X142" t="s">
        <v>146</v>
      </c>
      <c r="Y142" t="s">
        <v>36</v>
      </c>
      <c r="Z142" t="s">
        <v>123</v>
      </c>
      <c r="AA142" t="s">
        <v>124</v>
      </c>
      <c r="AB142" t="s">
        <v>794</v>
      </c>
      <c r="AC142" t="s">
        <v>795</v>
      </c>
      <c r="AD142" t="s">
        <v>59</v>
      </c>
    </row>
    <row r="143" spans="1:30" x14ac:dyDescent="0.25">
      <c r="A143" t="s">
        <v>796</v>
      </c>
      <c r="B143" t="s">
        <v>797</v>
      </c>
      <c r="C143" s="1" t="str">
        <f t="shared" si="19"/>
        <v>21:0883</v>
      </c>
      <c r="D143" s="1" t="str">
        <f t="shared" si="16"/>
        <v>21:0246</v>
      </c>
      <c r="E143" t="s">
        <v>225</v>
      </c>
      <c r="F143" t="s">
        <v>798</v>
      </c>
      <c r="H143">
        <v>76.248822200000006</v>
      </c>
      <c r="I143">
        <v>-97.631937100000002</v>
      </c>
      <c r="J143" s="1" t="str">
        <f t="shared" si="17"/>
        <v>NGR bulk stream sediment</v>
      </c>
      <c r="K143" s="1" t="str">
        <f t="shared" si="18"/>
        <v>-230 mesh (63 µm) (Bathurst Is., 1997)</v>
      </c>
      <c r="O143">
        <v>1</v>
      </c>
      <c r="P143" t="s">
        <v>799</v>
      </c>
      <c r="Q143" t="s">
        <v>739</v>
      </c>
      <c r="R143" t="s">
        <v>51</v>
      </c>
      <c r="S143" t="s">
        <v>800</v>
      </c>
      <c r="T143" t="s">
        <v>315</v>
      </c>
      <c r="U143" t="s">
        <v>41</v>
      </c>
      <c r="V143" t="s">
        <v>801</v>
      </c>
      <c r="W143" t="s">
        <v>460</v>
      </c>
      <c r="X143" t="s">
        <v>146</v>
      </c>
      <c r="Y143" t="s">
        <v>36</v>
      </c>
      <c r="Z143" t="s">
        <v>234</v>
      </c>
      <c r="AA143" t="s">
        <v>124</v>
      </c>
      <c r="AB143" t="s">
        <v>802</v>
      </c>
      <c r="AC143" t="s">
        <v>745</v>
      </c>
      <c r="AD143" t="s">
        <v>59</v>
      </c>
    </row>
    <row r="144" spans="1:30" x14ac:dyDescent="0.25">
      <c r="A144" t="s">
        <v>803</v>
      </c>
      <c r="B144" t="s">
        <v>804</v>
      </c>
      <c r="C144" s="1" t="str">
        <f t="shared" si="19"/>
        <v>21:0883</v>
      </c>
      <c r="D144" s="1" t="str">
        <f t="shared" si="16"/>
        <v>21:0246</v>
      </c>
      <c r="E144" t="s">
        <v>231</v>
      </c>
      <c r="F144" t="s">
        <v>805</v>
      </c>
      <c r="H144">
        <v>76.241828699999999</v>
      </c>
      <c r="I144">
        <v>-98.003792700000005</v>
      </c>
      <c r="J144" s="1" t="str">
        <f t="shared" si="17"/>
        <v>NGR bulk stream sediment</v>
      </c>
      <c r="K144" s="1" t="str">
        <f t="shared" si="18"/>
        <v>-230 mesh (63 µm) (Bathurst Is., 1997)</v>
      </c>
      <c r="O144">
        <v>1</v>
      </c>
      <c r="P144" t="s">
        <v>264</v>
      </c>
      <c r="Q144" t="s">
        <v>77</v>
      </c>
      <c r="R144" t="s">
        <v>66</v>
      </c>
      <c r="S144" t="s">
        <v>196</v>
      </c>
      <c r="T144" t="s">
        <v>66</v>
      </c>
      <c r="U144" t="s">
        <v>38</v>
      </c>
      <c r="V144" t="s">
        <v>806</v>
      </c>
      <c r="W144" t="s">
        <v>122</v>
      </c>
      <c r="X144" t="s">
        <v>266</v>
      </c>
      <c r="Y144" t="s">
        <v>42</v>
      </c>
      <c r="Z144" t="s">
        <v>103</v>
      </c>
      <c r="AA144" t="s">
        <v>77</v>
      </c>
      <c r="AB144" t="s">
        <v>807</v>
      </c>
      <c r="AC144" t="s">
        <v>808</v>
      </c>
      <c r="AD144" t="s">
        <v>59</v>
      </c>
    </row>
    <row r="145" spans="1:30" x14ac:dyDescent="0.25">
      <c r="A145" t="s">
        <v>809</v>
      </c>
      <c r="B145" t="s">
        <v>810</v>
      </c>
      <c r="C145" s="1" t="str">
        <f t="shared" si="19"/>
        <v>21:0883</v>
      </c>
      <c r="D145" s="1" t="str">
        <f t="shared" si="16"/>
        <v>21:0246</v>
      </c>
      <c r="E145" t="s">
        <v>238</v>
      </c>
      <c r="F145" t="s">
        <v>811</v>
      </c>
      <c r="H145">
        <v>76.258519699999994</v>
      </c>
      <c r="I145">
        <v>-98.017768899999993</v>
      </c>
      <c r="J145" s="1" t="str">
        <f t="shared" si="17"/>
        <v>NGR bulk stream sediment</v>
      </c>
      <c r="K145" s="1" t="str">
        <f t="shared" si="18"/>
        <v>-230 mesh (63 µm) (Bathurst Is., 1997)</v>
      </c>
      <c r="O145">
        <v>1</v>
      </c>
      <c r="P145" t="s">
        <v>600</v>
      </c>
      <c r="Q145" t="s">
        <v>83</v>
      </c>
      <c r="R145" t="s">
        <v>36</v>
      </c>
      <c r="S145" t="s">
        <v>167</v>
      </c>
      <c r="T145" t="s">
        <v>66</v>
      </c>
      <c r="U145" t="s">
        <v>38</v>
      </c>
      <c r="V145" t="s">
        <v>39</v>
      </c>
      <c r="W145" t="s">
        <v>55</v>
      </c>
      <c r="X145" t="s">
        <v>104</v>
      </c>
      <c r="Y145" t="s">
        <v>42</v>
      </c>
      <c r="Z145" t="s">
        <v>132</v>
      </c>
      <c r="AA145" t="s">
        <v>124</v>
      </c>
      <c r="AB145" t="s">
        <v>788</v>
      </c>
      <c r="AC145" t="s">
        <v>356</v>
      </c>
      <c r="AD145" t="s">
        <v>59</v>
      </c>
    </row>
    <row r="146" spans="1:30" x14ac:dyDescent="0.25">
      <c r="A146" t="s">
        <v>812</v>
      </c>
      <c r="B146" t="s">
        <v>813</v>
      </c>
      <c r="C146" s="1" t="str">
        <f t="shared" si="19"/>
        <v>21:0883</v>
      </c>
      <c r="D146" s="1" t="str">
        <f t="shared" si="16"/>
        <v>21:0246</v>
      </c>
      <c r="E146" t="s">
        <v>244</v>
      </c>
      <c r="F146" t="s">
        <v>814</v>
      </c>
      <c r="H146">
        <v>76.353168699999998</v>
      </c>
      <c r="I146">
        <v>-97.7856673</v>
      </c>
      <c r="J146" s="1" t="str">
        <f t="shared" si="17"/>
        <v>NGR bulk stream sediment</v>
      </c>
      <c r="K146" s="1" t="str">
        <f t="shared" si="18"/>
        <v>-230 mesh (63 µm) (Bathurst Is., 1997)</v>
      </c>
      <c r="O146">
        <v>1</v>
      </c>
      <c r="P146" t="s">
        <v>739</v>
      </c>
      <c r="Q146" t="s">
        <v>315</v>
      </c>
      <c r="R146" t="s">
        <v>37</v>
      </c>
      <c r="S146" t="s">
        <v>157</v>
      </c>
      <c r="T146" t="s">
        <v>102</v>
      </c>
      <c r="U146" t="s">
        <v>41</v>
      </c>
      <c r="V146" t="s">
        <v>815</v>
      </c>
      <c r="W146" t="s">
        <v>299</v>
      </c>
      <c r="X146" t="s">
        <v>38</v>
      </c>
      <c r="Y146" t="s">
        <v>36</v>
      </c>
      <c r="Z146" t="s">
        <v>164</v>
      </c>
      <c r="AA146" t="s">
        <v>77</v>
      </c>
      <c r="AB146" t="s">
        <v>51</v>
      </c>
      <c r="AC146" t="s">
        <v>403</v>
      </c>
      <c r="AD146" t="s">
        <v>45</v>
      </c>
    </row>
    <row r="147" spans="1:30" x14ac:dyDescent="0.25">
      <c r="A147" t="s">
        <v>816</v>
      </c>
      <c r="B147" t="s">
        <v>817</v>
      </c>
      <c r="C147" s="1" t="str">
        <f t="shared" si="19"/>
        <v>21:0883</v>
      </c>
      <c r="D147" s="1" t="str">
        <f t="shared" si="16"/>
        <v>21:0246</v>
      </c>
      <c r="E147" t="s">
        <v>252</v>
      </c>
      <c r="F147" t="s">
        <v>818</v>
      </c>
      <c r="H147">
        <v>76.469299399999997</v>
      </c>
      <c r="I147">
        <v>-98.167271099999994</v>
      </c>
      <c r="J147" s="1" t="str">
        <f t="shared" si="17"/>
        <v>NGR bulk stream sediment</v>
      </c>
      <c r="K147" s="1" t="str">
        <f t="shared" si="18"/>
        <v>-230 mesh (63 µm) (Bathurst Is., 1997)</v>
      </c>
      <c r="O147">
        <v>1</v>
      </c>
      <c r="P147" t="s">
        <v>121</v>
      </c>
      <c r="Q147" t="s">
        <v>164</v>
      </c>
      <c r="R147" t="s">
        <v>35</v>
      </c>
      <c r="S147" t="s">
        <v>257</v>
      </c>
      <c r="T147" t="s">
        <v>51</v>
      </c>
      <c r="U147" t="s">
        <v>146</v>
      </c>
      <c r="V147" t="s">
        <v>819</v>
      </c>
      <c r="W147" t="s">
        <v>105</v>
      </c>
      <c r="X147" t="s">
        <v>425</v>
      </c>
      <c r="Y147" t="s">
        <v>65</v>
      </c>
      <c r="Z147" t="s">
        <v>78</v>
      </c>
      <c r="AA147" t="s">
        <v>106</v>
      </c>
      <c r="AB147" t="s">
        <v>820</v>
      </c>
      <c r="AC147" t="s">
        <v>821</v>
      </c>
      <c r="AD147" t="s">
        <v>59</v>
      </c>
    </row>
    <row r="148" spans="1:30" x14ac:dyDescent="0.25">
      <c r="A148" t="s">
        <v>822</v>
      </c>
      <c r="B148" t="s">
        <v>823</v>
      </c>
      <c r="C148" s="1" t="str">
        <f t="shared" si="19"/>
        <v>21:0883</v>
      </c>
      <c r="D148" s="1" t="str">
        <f t="shared" si="16"/>
        <v>21:0246</v>
      </c>
      <c r="E148" t="s">
        <v>262</v>
      </c>
      <c r="F148" t="s">
        <v>824</v>
      </c>
      <c r="H148">
        <v>76.473520899999997</v>
      </c>
      <c r="I148">
        <v>-97.703087199999999</v>
      </c>
      <c r="J148" s="1" t="str">
        <f t="shared" si="17"/>
        <v>NGR bulk stream sediment</v>
      </c>
      <c r="K148" s="1" t="str">
        <f t="shared" si="18"/>
        <v>-230 mesh (63 µm) (Bathurst Is., 1997)</v>
      </c>
      <c r="O148">
        <v>1</v>
      </c>
      <c r="P148" t="s">
        <v>233</v>
      </c>
      <c r="Q148" t="s">
        <v>132</v>
      </c>
      <c r="R148" t="s">
        <v>66</v>
      </c>
      <c r="S148" t="s">
        <v>257</v>
      </c>
      <c r="T148" t="s">
        <v>51</v>
      </c>
      <c r="U148" t="s">
        <v>38</v>
      </c>
      <c r="V148" t="s">
        <v>639</v>
      </c>
      <c r="W148" t="s">
        <v>330</v>
      </c>
      <c r="X148" t="s">
        <v>248</v>
      </c>
      <c r="Y148" t="s">
        <v>37</v>
      </c>
      <c r="Z148" t="s">
        <v>50</v>
      </c>
      <c r="AA148" t="s">
        <v>106</v>
      </c>
      <c r="AB148" t="s">
        <v>794</v>
      </c>
      <c r="AC148" t="s">
        <v>825</v>
      </c>
      <c r="AD148" t="s">
        <v>45</v>
      </c>
    </row>
    <row r="149" spans="1:30" x14ac:dyDescent="0.25">
      <c r="A149" t="s">
        <v>826</v>
      </c>
      <c r="B149" t="s">
        <v>827</v>
      </c>
      <c r="C149" s="1" t="str">
        <f t="shared" si="19"/>
        <v>21:0883</v>
      </c>
      <c r="D149" s="1" t="str">
        <f t="shared" si="16"/>
        <v>21:0246</v>
      </c>
      <c r="E149" t="s">
        <v>270</v>
      </c>
      <c r="F149" t="s">
        <v>828</v>
      </c>
      <c r="H149">
        <v>76.414611699999995</v>
      </c>
      <c r="I149">
        <v>-97.685831399999998</v>
      </c>
      <c r="J149" s="1" t="str">
        <f t="shared" si="17"/>
        <v>NGR bulk stream sediment</v>
      </c>
      <c r="K149" s="1" t="str">
        <f t="shared" si="18"/>
        <v>-230 mesh (63 µm) (Bathurst Is., 1997)</v>
      </c>
      <c r="O149">
        <v>1</v>
      </c>
      <c r="P149" t="s">
        <v>165</v>
      </c>
      <c r="Q149" t="s">
        <v>56</v>
      </c>
      <c r="R149" t="s">
        <v>35</v>
      </c>
      <c r="S149" t="s">
        <v>123</v>
      </c>
      <c r="T149" t="s">
        <v>83</v>
      </c>
      <c r="U149" t="s">
        <v>38</v>
      </c>
      <c r="V149" t="s">
        <v>789</v>
      </c>
      <c r="W149" t="s">
        <v>498</v>
      </c>
      <c r="X149" t="s">
        <v>256</v>
      </c>
      <c r="Y149" t="s">
        <v>42</v>
      </c>
      <c r="Z149" t="s">
        <v>329</v>
      </c>
      <c r="AA149" t="s">
        <v>136</v>
      </c>
      <c r="AB149" t="s">
        <v>281</v>
      </c>
      <c r="AC149" t="s">
        <v>403</v>
      </c>
      <c r="AD149" t="s">
        <v>59</v>
      </c>
    </row>
    <row r="150" spans="1:30" x14ac:dyDescent="0.25">
      <c r="A150" t="s">
        <v>829</v>
      </c>
      <c r="B150" t="s">
        <v>830</v>
      </c>
      <c r="C150" s="1" t="str">
        <f t="shared" si="19"/>
        <v>21:0883</v>
      </c>
      <c r="D150" s="1" t="str">
        <f t="shared" si="16"/>
        <v>21:0246</v>
      </c>
      <c r="E150" t="s">
        <v>277</v>
      </c>
      <c r="F150" t="s">
        <v>831</v>
      </c>
      <c r="H150">
        <v>76.057912000000002</v>
      </c>
      <c r="I150">
        <v>-97.802591300000003</v>
      </c>
      <c r="J150" s="1" t="str">
        <f t="shared" si="17"/>
        <v>NGR bulk stream sediment</v>
      </c>
      <c r="K150" s="1" t="str">
        <f t="shared" si="18"/>
        <v>-230 mesh (63 µm) (Bathurst Is., 1997)</v>
      </c>
      <c r="O150">
        <v>1</v>
      </c>
      <c r="P150" t="s">
        <v>44</v>
      </c>
      <c r="Q150" t="s">
        <v>144</v>
      </c>
      <c r="R150" t="s">
        <v>37</v>
      </c>
      <c r="S150" t="s">
        <v>132</v>
      </c>
      <c r="T150" t="s">
        <v>43</v>
      </c>
      <c r="U150" t="s">
        <v>113</v>
      </c>
      <c r="V150" t="s">
        <v>414</v>
      </c>
      <c r="W150" t="s">
        <v>68</v>
      </c>
      <c r="X150" t="s">
        <v>105</v>
      </c>
      <c r="Y150" t="s">
        <v>52</v>
      </c>
      <c r="Z150" t="s">
        <v>202</v>
      </c>
      <c r="AA150" t="s">
        <v>136</v>
      </c>
      <c r="AB150" t="s">
        <v>832</v>
      </c>
      <c r="AC150" t="s">
        <v>267</v>
      </c>
      <c r="AD150" t="s">
        <v>59</v>
      </c>
    </row>
    <row r="151" spans="1:30" hidden="1" x14ac:dyDescent="0.25">
      <c r="A151" t="s">
        <v>833</v>
      </c>
      <c r="B151" t="s">
        <v>834</v>
      </c>
      <c r="C151" s="1" t="str">
        <f t="shared" si="19"/>
        <v>21:0883</v>
      </c>
      <c r="D151" s="1" t="str">
        <f>HYPERLINK("http://geochem.nrcan.gc.ca/cdogs/content/svy/svy_e.htm", "")</f>
        <v/>
      </c>
      <c r="G151" s="1" t="str">
        <f>HYPERLINK("http://geochem.nrcan.gc.ca/cdogs/content/cr_/cr_00311_e.htm", "311")</f>
        <v>311</v>
      </c>
      <c r="J151" t="s">
        <v>285</v>
      </c>
      <c r="K151" t="s">
        <v>286</v>
      </c>
      <c r="O151">
        <v>8</v>
      </c>
      <c r="P151" t="s">
        <v>835</v>
      </c>
      <c r="Q151" t="s">
        <v>356</v>
      </c>
      <c r="R151" t="s">
        <v>246</v>
      </c>
      <c r="S151" t="s">
        <v>174</v>
      </c>
      <c r="T151" t="s">
        <v>227</v>
      </c>
      <c r="U151" t="s">
        <v>38</v>
      </c>
      <c r="V151" t="s">
        <v>836</v>
      </c>
      <c r="W151" t="s">
        <v>42</v>
      </c>
      <c r="X151" t="s">
        <v>146</v>
      </c>
      <c r="Y151" t="s">
        <v>36</v>
      </c>
      <c r="Z151" t="s">
        <v>149</v>
      </c>
      <c r="AA151" t="s">
        <v>106</v>
      </c>
      <c r="AB151" t="s">
        <v>222</v>
      </c>
      <c r="AC151" t="s">
        <v>432</v>
      </c>
      <c r="AD151" t="s">
        <v>59</v>
      </c>
    </row>
    <row r="152" spans="1:30" x14ac:dyDescent="0.25">
      <c r="A152" t="s">
        <v>837</v>
      </c>
      <c r="B152" t="s">
        <v>838</v>
      </c>
      <c r="C152" s="1" t="str">
        <f t="shared" si="19"/>
        <v>21:0883</v>
      </c>
      <c r="D152" s="1" t="str">
        <f t="shared" ref="D152:D171" si="20">HYPERLINK("http://geochem.nrcan.gc.ca/cdogs/content/svy/svy210246_e.htm", "21:0246")</f>
        <v>21:0246</v>
      </c>
      <c r="E152" t="s">
        <v>295</v>
      </c>
      <c r="F152" t="s">
        <v>839</v>
      </c>
      <c r="H152">
        <v>76.196679599999996</v>
      </c>
      <c r="I152">
        <v>-103.8610493</v>
      </c>
      <c r="J152" s="1" t="str">
        <f t="shared" ref="J152:J171" si="21">HYPERLINK("http://geochem.nrcan.gc.ca/cdogs/content/kwd/kwd020030_e.htm", "NGR bulk stream sediment")</f>
        <v>NGR bulk stream sediment</v>
      </c>
      <c r="K152" s="1" t="str">
        <f t="shared" ref="K152:K171" si="22">HYPERLINK("http://geochem.nrcan.gc.ca/cdogs/content/kwd/kwd080101_e.htm", "-230 mesh (63 µm) (Bathurst Is., 1997)")</f>
        <v>-230 mesh (63 µm) (Bathurst Is., 1997)</v>
      </c>
      <c r="O152">
        <v>1</v>
      </c>
      <c r="P152" t="s">
        <v>840</v>
      </c>
      <c r="Q152" t="s">
        <v>145</v>
      </c>
      <c r="R152" t="s">
        <v>91</v>
      </c>
      <c r="S152" t="s">
        <v>297</v>
      </c>
      <c r="T152" t="s">
        <v>227</v>
      </c>
      <c r="U152" t="s">
        <v>38</v>
      </c>
      <c r="V152" t="s">
        <v>545</v>
      </c>
      <c r="W152" t="s">
        <v>148</v>
      </c>
      <c r="X152" t="s">
        <v>38</v>
      </c>
      <c r="Y152" t="s">
        <v>42</v>
      </c>
      <c r="Z152" t="s">
        <v>106</v>
      </c>
      <c r="AA152" t="s">
        <v>124</v>
      </c>
      <c r="AB152" t="s">
        <v>526</v>
      </c>
      <c r="AC152" t="s">
        <v>259</v>
      </c>
      <c r="AD152" t="s">
        <v>59</v>
      </c>
    </row>
    <row r="153" spans="1:30" x14ac:dyDescent="0.25">
      <c r="A153" t="s">
        <v>841</v>
      </c>
      <c r="B153" t="s">
        <v>842</v>
      </c>
      <c r="C153" s="1" t="str">
        <f t="shared" si="19"/>
        <v>21:0883</v>
      </c>
      <c r="D153" s="1" t="str">
        <f t="shared" si="20"/>
        <v>21:0246</v>
      </c>
      <c r="E153" t="s">
        <v>303</v>
      </c>
      <c r="F153" t="s">
        <v>843</v>
      </c>
      <c r="H153">
        <v>76.242321099999998</v>
      </c>
      <c r="I153">
        <v>-103.70829259999999</v>
      </c>
      <c r="J153" s="1" t="str">
        <f t="shared" si="21"/>
        <v>NGR bulk stream sediment</v>
      </c>
      <c r="K153" s="1" t="str">
        <f t="shared" si="22"/>
        <v>-230 mesh (63 µm) (Bathurst Is., 1997)</v>
      </c>
      <c r="O153">
        <v>1</v>
      </c>
      <c r="P153" t="s">
        <v>291</v>
      </c>
      <c r="Q153" t="s">
        <v>123</v>
      </c>
      <c r="R153" t="s">
        <v>102</v>
      </c>
      <c r="S153" t="s">
        <v>257</v>
      </c>
      <c r="T153" t="s">
        <v>167</v>
      </c>
      <c r="U153" t="s">
        <v>41</v>
      </c>
      <c r="V153" t="s">
        <v>825</v>
      </c>
      <c r="W153" t="s">
        <v>197</v>
      </c>
      <c r="X153" t="s">
        <v>41</v>
      </c>
      <c r="Y153" t="s">
        <v>36</v>
      </c>
      <c r="Z153" t="s">
        <v>739</v>
      </c>
      <c r="AA153" t="s">
        <v>136</v>
      </c>
      <c r="AB153" t="s">
        <v>844</v>
      </c>
      <c r="AC153" t="s">
        <v>700</v>
      </c>
      <c r="AD153" t="s">
        <v>59</v>
      </c>
    </row>
    <row r="154" spans="1:30" x14ac:dyDescent="0.25">
      <c r="A154" t="s">
        <v>845</v>
      </c>
      <c r="B154" t="s">
        <v>846</v>
      </c>
      <c r="C154" s="1" t="str">
        <f t="shared" si="19"/>
        <v>21:0883</v>
      </c>
      <c r="D154" s="1" t="str">
        <f t="shared" si="20"/>
        <v>21:0246</v>
      </c>
      <c r="E154" t="s">
        <v>308</v>
      </c>
      <c r="F154" t="s">
        <v>847</v>
      </c>
      <c r="H154">
        <v>76.252025500000002</v>
      </c>
      <c r="I154">
        <v>-103.5644964</v>
      </c>
      <c r="J154" s="1" t="str">
        <f t="shared" si="21"/>
        <v>NGR bulk stream sediment</v>
      </c>
      <c r="K154" s="1" t="str">
        <f t="shared" si="22"/>
        <v>-230 mesh (63 µm) (Bathurst Is., 1997)</v>
      </c>
      <c r="O154">
        <v>1</v>
      </c>
      <c r="P154" t="s">
        <v>280</v>
      </c>
      <c r="Q154" t="s">
        <v>164</v>
      </c>
      <c r="R154" t="s">
        <v>227</v>
      </c>
      <c r="S154" t="s">
        <v>246</v>
      </c>
      <c r="T154" t="s">
        <v>52</v>
      </c>
      <c r="U154" t="s">
        <v>41</v>
      </c>
      <c r="V154" t="s">
        <v>848</v>
      </c>
      <c r="W154" t="s">
        <v>715</v>
      </c>
      <c r="X154" t="s">
        <v>146</v>
      </c>
      <c r="Y154" t="s">
        <v>52</v>
      </c>
      <c r="Z154" t="s">
        <v>605</v>
      </c>
      <c r="AA154" t="s">
        <v>93</v>
      </c>
      <c r="AB154" t="s">
        <v>42</v>
      </c>
      <c r="AC154" t="s">
        <v>716</v>
      </c>
      <c r="AD154" t="s">
        <v>45</v>
      </c>
    </row>
    <row r="155" spans="1:30" x14ac:dyDescent="0.25">
      <c r="A155" t="s">
        <v>849</v>
      </c>
      <c r="B155" t="s">
        <v>850</v>
      </c>
      <c r="C155" s="1" t="str">
        <f t="shared" si="19"/>
        <v>21:0883</v>
      </c>
      <c r="D155" s="1" t="str">
        <f t="shared" si="20"/>
        <v>21:0246</v>
      </c>
      <c r="E155" t="s">
        <v>313</v>
      </c>
      <c r="F155" t="s">
        <v>851</v>
      </c>
      <c r="H155">
        <v>76.2985975</v>
      </c>
      <c r="I155">
        <v>-103.1349587</v>
      </c>
      <c r="J155" s="1" t="str">
        <f t="shared" si="21"/>
        <v>NGR bulk stream sediment</v>
      </c>
      <c r="K155" s="1" t="str">
        <f t="shared" si="22"/>
        <v>-230 mesh (63 µm) (Bathurst Is., 1997)</v>
      </c>
      <c r="O155">
        <v>1</v>
      </c>
      <c r="P155" t="s">
        <v>392</v>
      </c>
      <c r="Q155" t="s">
        <v>196</v>
      </c>
      <c r="R155" t="s">
        <v>66</v>
      </c>
      <c r="S155" t="s">
        <v>600</v>
      </c>
      <c r="T155" t="s">
        <v>64</v>
      </c>
      <c r="U155" t="s">
        <v>41</v>
      </c>
      <c r="V155" t="s">
        <v>852</v>
      </c>
      <c r="W155" t="s">
        <v>95</v>
      </c>
      <c r="X155" t="s">
        <v>38</v>
      </c>
      <c r="Y155" t="s">
        <v>36</v>
      </c>
      <c r="Z155" t="s">
        <v>202</v>
      </c>
      <c r="AA155" t="s">
        <v>106</v>
      </c>
      <c r="AB155" t="s">
        <v>853</v>
      </c>
      <c r="AC155" t="s">
        <v>189</v>
      </c>
      <c r="AD155" t="s">
        <v>59</v>
      </c>
    </row>
    <row r="156" spans="1:30" x14ac:dyDescent="0.25">
      <c r="A156" t="s">
        <v>854</v>
      </c>
      <c r="B156" t="s">
        <v>855</v>
      </c>
      <c r="C156" s="1" t="str">
        <f t="shared" si="19"/>
        <v>21:0883</v>
      </c>
      <c r="D156" s="1" t="str">
        <f t="shared" si="20"/>
        <v>21:0246</v>
      </c>
      <c r="E156" t="s">
        <v>318</v>
      </c>
      <c r="F156" t="s">
        <v>856</v>
      </c>
      <c r="H156">
        <v>76.293288899999993</v>
      </c>
      <c r="I156">
        <v>-103.0718859</v>
      </c>
      <c r="J156" s="1" t="str">
        <f t="shared" si="21"/>
        <v>NGR bulk stream sediment</v>
      </c>
      <c r="K156" s="1" t="str">
        <f t="shared" si="22"/>
        <v>-230 mesh (63 µm) (Bathurst Is., 1997)</v>
      </c>
      <c r="O156">
        <v>1</v>
      </c>
      <c r="P156" t="s">
        <v>857</v>
      </c>
      <c r="Q156" t="s">
        <v>220</v>
      </c>
      <c r="R156" t="s">
        <v>51</v>
      </c>
      <c r="S156" t="s">
        <v>600</v>
      </c>
      <c r="T156" t="s">
        <v>167</v>
      </c>
      <c r="U156" t="s">
        <v>38</v>
      </c>
      <c r="V156" t="s">
        <v>643</v>
      </c>
      <c r="W156" t="s">
        <v>715</v>
      </c>
      <c r="X156" t="s">
        <v>146</v>
      </c>
      <c r="Y156" t="s">
        <v>45</v>
      </c>
      <c r="Z156" t="s">
        <v>297</v>
      </c>
      <c r="AA156" t="s">
        <v>136</v>
      </c>
      <c r="AB156" t="s">
        <v>858</v>
      </c>
      <c r="AC156" t="s">
        <v>169</v>
      </c>
      <c r="AD156" t="s">
        <v>45</v>
      </c>
    </row>
    <row r="157" spans="1:30" x14ac:dyDescent="0.25">
      <c r="A157" t="s">
        <v>859</v>
      </c>
      <c r="B157" t="s">
        <v>860</v>
      </c>
      <c r="C157" s="1" t="str">
        <f t="shared" si="19"/>
        <v>21:0883</v>
      </c>
      <c r="D157" s="1" t="str">
        <f t="shared" si="20"/>
        <v>21:0246</v>
      </c>
      <c r="E157" t="s">
        <v>322</v>
      </c>
      <c r="F157" t="s">
        <v>861</v>
      </c>
      <c r="H157">
        <v>76.237449299999994</v>
      </c>
      <c r="I157">
        <v>-102.6620783</v>
      </c>
      <c r="J157" s="1" t="str">
        <f t="shared" si="21"/>
        <v>NGR bulk stream sediment</v>
      </c>
      <c r="K157" s="1" t="str">
        <f t="shared" si="22"/>
        <v>-230 mesh (63 µm) (Bathurst Is., 1997)</v>
      </c>
      <c r="O157">
        <v>1</v>
      </c>
      <c r="P157" t="s">
        <v>862</v>
      </c>
      <c r="Q157" t="s">
        <v>174</v>
      </c>
      <c r="R157" t="s">
        <v>83</v>
      </c>
      <c r="S157" t="s">
        <v>202</v>
      </c>
      <c r="T157" t="s">
        <v>180</v>
      </c>
      <c r="U157" t="s">
        <v>41</v>
      </c>
      <c r="V157" t="s">
        <v>863</v>
      </c>
      <c r="W157" t="s">
        <v>574</v>
      </c>
      <c r="X157" t="s">
        <v>113</v>
      </c>
      <c r="Y157" t="s">
        <v>36</v>
      </c>
      <c r="Z157" t="s">
        <v>92</v>
      </c>
      <c r="AA157" t="s">
        <v>136</v>
      </c>
      <c r="AB157" t="s">
        <v>520</v>
      </c>
      <c r="AC157" t="s">
        <v>700</v>
      </c>
      <c r="AD157" t="s">
        <v>42</v>
      </c>
    </row>
    <row r="158" spans="1:30" x14ac:dyDescent="0.25">
      <c r="A158" t="s">
        <v>864</v>
      </c>
      <c r="B158" t="s">
        <v>865</v>
      </c>
      <c r="C158" s="1" t="str">
        <f t="shared" si="19"/>
        <v>21:0883</v>
      </c>
      <c r="D158" s="1" t="str">
        <f t="shared" si="20"/>
        <v>21:0246</v>
      </c>
      <c r="E158" t="s">
        <v>327</v>
      </c>
      <c r="F158" t="s">
        <v>866</v>
      </c>
      <c r="H158">
        <v>76.188564499999998</v>
      </c>
      <c r="I158">
        <v>-102.70713689999999</v>
      </c>
      <c r="J158" s="1" t="str">
        <f t="shared" si="21"/>
        <v>NGR bulk stream sediment</v>
      </c>
      <c r="K158" s="1" t="str">
        <f t="shared" si="22"/>
        <v>-230 mesh (63 µm) (Bathurst Is., 1997)</v>
      </c>
      <c r="O158">
        <v>1</v>
      </c>
      <c r="P158" t="s">
        <v>857</v>
      </c>
      <c r="Q158" t="s">
        <v>441</v>
      </c>
      <c r="R158" t="s">
        <v>43</v>
      </c>
      <c r="S158" t="s">
        <v>136</v>
      </c>
      <c r="T158" t="s">
        <v>167</v>
      </c>
      <c r="U158" t="s">
        <v>38</v>
      </c>
      <c r="V158" t="s">
        <v>867</v>
      </c>
      <c r="W158" t="s">
        <v>148</v>
      </c>
      <c r="X158" t="s">
        <v>146</v>
      </c>
      <c r="Y158" t="s">
        <v>42</v>
      </c>
      <c r="Z158" t="s">
        <v>605</v>
      </c>
      <c r="AA158" t="s">
        <v>106</v>
      </c>
      <c r="AB158" t="s">
        <v>290</v>
      </c>
      <c r="AC158" t="s">
        <v>549</v>
      </c>
      <c r="AD158" t="s">
        <v>45</v>
      </c>
    </row>
    <row r="159" spans="1:30" x14ac:dyDescent="0.25">
      <c r="A159" t="s">
        <v>868</v>
      </c>
      <c r="B159" t="s">
        <v>869</v>
      </c>
      <c r="C159" s="1" t="str">
        <f t="shared" si="19"/>
        <v>21:0883</v>
      </c>
      <c r="D159" s="1" t="str">
        <f t="shared" si="20"/>
        <v>21:0246</v>
      </c>
      <c r="E159" t="s">
        <v>333</v>
      </c>
      <c r="F159" t="s">
        <v>870</v>
      </c>
      <c r="H159">
        <v>76.1093738</v>
      </c>
      <c r="I159">
        <v>-102.8677612</v>
      </c>
      <c r="J159" s="1" t="str">
        <f t="shared" si="21"/>
        <v>NGR bulk stream sediment</v>
      </c>
      <c r="K159" s="1" t="str">
        <f t="shared" si="22"/>
        <v>-230 mesh (63 µm) (Bathurst Is., 1997)</v>
      </c>
      <c r="O159">
        <v>1</v>
      </c>
      <c r="P159" t="s">
        <v>871</v>
      </c>
      <c r="Q159" t="s">
        <v>760</v>
      </c>
      <c r="R159" t="s">
        <v>315</v>
      </c>
      <c r="S159" t="s">
        <v>202</v>
      </c>
      <c r="T159" t="s">
        <v>315</v>
      </c>
      <c r="U159" t="s">
        <v>38</v>
      </c>
      <c r="V159" t="s">
        <v>872</v>
      </c>
      <c r="W159" t="s">
        <v>114</v>
      </c>
      <c r="X159" t="s">
        <v>55</v>
      </c>
      <c r="Y159" t="s">
        <v>45</v>
      </c>
      <c r="Z159" t="s">
        <v>272</v>
      </c>
      <c r="AA159" t="s">
        <v>78</v>
      </c>
      <c r="AB159" t="s">
        <v>249</v>
      </c>
      <c r="AC159" t="s">
        <v>700</v>
      </c>
      <c r="AD159" t="s">
        <v>52</v>
      </c>
    </row>
    <row r="160" spans="1:30" x14ac:dyDescent="0.25">
      <c r="A160" t="s">
        <v>873</v>
      </c>
      <c r="B160" t="s">
        <v>874</v>
      </c>
      <c r="C160" s="1" t="str">
        <f t="shared" si="19"/>
        <v>21:0883</v>
      </c>
      <c r="D160" s="1" t="str">
        <f t="shared" si="20"/>
        <v>21:0246</v>
      </c>
      <c r="E160" t="s">
        <v>339</v>
      </c>
      <c r="F160" t="s">
        <v>875</v>
      </c>
      <c r="H160">
        <v>76.092053500000006</v>
      </c>
      <c r="I160">
        <v>-103.11309369999999</v>
      </c>
      <c r="J160" s="1" t="str">
        <f t="shared" si="21"/>
        <v>NGR bulk stream sediment</v>
      </c>
      <c r="K160" s="1" t="str">
        <f t="shared" si="22"/>
        <v>-230 mesh (63 µm) (Bathurst Is., 1997)</v>
      </c>
      <c r="O160">
        <v>1</v>
      </c>
      <c r="P160" t="s">
        <v>476</v>
      </c>
      <c r="Q160" t="s">
        <v>174</v>
      </c>
      <c r="R160" t="s">
        <v>102</v>
      </c>
      <c r="S160" t="s">
        <v>234</v>
      </c>
      <c r="T160" t="s">
        <v>227</v>
      </c>
      <c r="U160" t="s">
        <v>38</v>
      </c>
      <c r="V160" t="s">
        <v>876</v>
      </c>
      <c r="W160" t="s">
        <v>42</v>
      </c>
      <c r="X160" t="s">
        <v>113</v>
      </c>
      <c r="Y160" t="s">
        <v>36</v>
      </c>
      <c r="Z160" t="s">
        <v>136</v>
      </c>
      <c r="AA160" t="s">
        <v>106</v>
      </c>
      <c r="AB160" t="s">
        <v>241</v>
      </c>
      <c r="AC160" t="s">
        <v>175</v>
      </c>
      <c r="AD160" t="s">
        <v>59</v>
      </c>
    </row>
    <row r="161" spans="1:30" x14ac:dyDescent="0.25">
      <c r="A161" t="s">
        <v>877</v>
      </c>
      <c r="B161" t="s">
        <v>878</v>
      </c>
      <c r="C161" s="1" t="str">
        <f t="shared" si="19"/>
        <v>21:0883</v>
      </c>
      <c r="D161" s="1" t="str">
        <f t="shared" si="20"/>
        <v>21:0246</v>
      </c>
      <c r="E161" t="s">
        <v>346</v>
      </c>
      <c r="F161" t="s">
        <v>879</v>
      </c>
      <c r="H161">
        <v>76.083944799999998</v>
      </c>
      <c r="I161">
        <v>-103.938914</v>
      </c>
      <c r="J161" s="1" t="str">
        <f t="shared" si="21"/>
        <v>NGR bulk stream sediment</v>
      </c>
      <c r="K161" s="1" t="str">
        <f t="shared" si="22"/>
        <v>-230 mesh (63 µm) (Bathurst Is., 1997)</v>
      </c>
      <c r="O161">
        <v>1</v>
      </c>
      <c r="P161" t="s">
        <v>428</v>
      </c>
      <c r="Q161" t="s">
        <v>196</v>
      </c>
      <c r="R161" t="s">
        <v>51</v>
      </c>
      <c r="S161" t="s">
        <v>600</v>
      </c>
      <c r="T161" t="s">
        <v>227</v>
      </c>
      <c r="U161" t="s">
        <v>38</v>
      </c>
      <c r="V161" t="s">
        <v>880</v>
      </c>
      <c r="W161" t="s">
        <v>715</v>
      </c>
      <c r="X161" t="s">
        <v>113</v>
      </c>
      <c r="Y161" t="s">
        <v>42</v>
      </c>
      <c r="Z161" t="s">
        <v>329</v>
      </c>
      <c r="AA161" t="s">
        <v>136</v>
      </c>
      <c r="AB161" t="s">
        <v>52</v>
      </c>
      <c r="AC161" t="s">
        <v>175</v>
      </c>
      <c r="AD161" t="s">
        <v>59</v>
      </c>
    </row>
    <row r="162" spans="1:30" x14ac:dyDescent="0.25">
      <c r="A162" t="s">
        <v>881</v>
      </c>
      <c r="B162" t="s">
        <v>882</v>
      </c>
      <c r="C162" s="1" t="str">
        <f t="shared" ref="C162:C193" si="23">HYPERLINK("http://geochem.nrcan.gc.ca/cdogs/content/bdl/bdl210883_e.htm", "21:0883")</f>
        <v>21:0883</v>
      </c>
      <c r="D162" s="1" t="str">
        <f t="shared" si="20"/>
        <v>21:0246</v>
      </c>
      <c r="E162" t="s">
        <v>350</v>
      </c>
      <c r="F162" t="s">
        <v>883</v>
      </c>
      <c r="H162">
        <v>76.088277500000004</v>
      </c>
      <c r="I162">
        <v>-103.502568</v>
      </c>
      <c r="J162" s="1" t="str">
        <f t="shared" si="21"/>
        <v>NGR bulk stream sediment</v>
      </c>
      <c r="K162" s="1" t="str">
        <f t="shared" si="22"/>
        <v>-230 mesh (63 µm) (Bathurst Is., 1997)</v>
      </c>
      <c r="O162">
        <v>1</v>
      </c>
      <c r="P162" t="s">
        <v>884</v>
      </c>
      <c r="Q162" t="s">
        <v>145</v>
      </c>
      <c r="R162" t="s">
        <v>35</v>
      </c>
      <c r="S162" t="s">
        <v>297</v>
      </c>
      <c r="T162" t="s">
        <v>180</v>
      </c>
      <c r="U162" t="s">
        <v>41</v>
      </c>
      <c r="V162" t="s">
        <v>885</v>
      </c>
      <c r="W162" t="s">
        <v>363</v>
      </c>
      <c r="X162" t="s">
        <v>146</v>
      </c>
      <c r="Y162" t="s">
        <v>36</v>
      </c>
      <c r="Z162" t="s">
        <v>272</v>
      </c>
      <c r="AA162" t="s">
        <v>136</v>
      </c>
      <c r="AB162" t="s">
        <v>886</v>
      </c>
      <c r="AC162" t="s">
        <v>549</v>
      </c>
      <c r="AD162" t="s">
        <v>59</v>
      </c>
    </row>
    <row r="163" spans="1:30" x14ac:dyDescent="0.25">
      <c r="A163" t="s">
        <v>887</v>
      </c>
      <c r="B163" t="s">
        <v>888</v>
      </c>
      <c r="C163" s="1" t="str">
        <f t="shared" si="23"/>
        <v>21:0883</v>
      </c>
      <c r="D163" s="1" t="str">
        <f t="shared" si="20"/>
        <v>21:0246</v>
      </c>
      <c r="E163" t="s">
        <v>354</v>
      </c>
      <c r="F163" t="s">
        <v>889</v>
      </c>
      <c r="H163">
        <v>76.072711900000002</v>
      </c>
      <c r="I163">
        <v>-103.3567142</v>
      </c>
      <c r="J163" s="1" t="str">
        <f t="shared" si="21"/>
        <v>NGR bulk stream sediment</v>
      </c>
      <c r="K163" s="1" t="str">
        <f t="shared" si="22"/>
        <v>-230 mesh (63 µm) (Bathurst Is., 1997)</v>
      </c>
      <c r="O163">
        <v>1</v>
      </c>
      <c r="P163" t="s">
        <v>890</v>
      </c>
      <c r="Q163" t="s">
        <v>441</v>
      </c>
      <c r="R163" t="s">
        <v>35</v>
      </c>
      <c r="S163" t="s">
        <v>297</v>
      </c>
      <c r="T163" t="s">
        <v>315</v>
      </c>
      <c r="U163" t="s">
        <v>146</v>
      </c>
      <c r="V163" t="s">
        <v>891</v>
      </c>
      <c r="W163" t="s">
        <v>197</v>
      </c>
      <c r="X163" t="s">
        <v>146</v>
      </c>
      <c r="Y163" t="s">
        <v>52</v>
      </c>
      <c r="Z163" t="s">
        <v>297</v>
      </c>
      <c r="AA163" t="s">
        <v>124</v>
      </c>
      <c r="AB163" t="s">
        <v>858</v>
      </c>
      <c r="AC163" t="s">
        <v>169</v>
      </c>
      <c r="AD163" t="s">
        <v>42</v>
      </c>
    </row>
    <row r="164" spans="1:30" x14ac:dyDescent="0.25">
      <c r="A164" t="s">
        <v>892</v>
      </c>
      <c r="B164" t="s">
        <v>893</v>
      </c>
      <c r="C164" s="1" t="str">
        <f t="shared" si="23"/>
        <v>21:0883</v>
      </c>
      <c r="D164" s="1" t="str">
        <f t="shared" si="20"/>
        <v>21:0246</v>
      </c>
      <c r="E164" t="s">
        <v>359</v>
      </c>
      <c r="F164" t="s">
        <v>894</v>
      </c>
      <c r="H164">
        <v>76.260294400000006</v>
      </c>
      <c r="I164">
        <v>-100.4942887</v>
      </c>
      <c r="J164" s="1" t="str">
        <f t="shared" si="21"/>
        <v>NGR bulk stream sediment</v>
      </c>
      <c r="K164" s="1" t="str">
        <f t="shared" si="22"/>
        <v>-230 mesh (63 µm) (Bathurst Is., 1997)</v>
      </c>
      <c r="O164">
        <v>1</v>
      </c>
      <c r="P164" t="s">
        <v>280</v>
      </c>
      <c r="Q164" t="s">
        <v>123</v>
      </c>
      <c r="R164" t="s">
        <v>66</v>
      </c>
      <c r="S164" t="s">
        <v>202</v>
      </c>
      <c r="T164" t="s">
        <v>180</v>
      </c>
      <c r="U164" t="s">
        <v>38</v>
      </c>
      <c r="V164" t="s">
        <v>575</v>
      </c>
      <c r="W164" t="s">
        <v>148</v>
      </c>
      <c r="X164" t="s">
        <v>38</v>
      </c>
      <c r="Y164" t="s">
        <v>36</v>
      </c>
      <c r="Z164" t="s">
        <v>136</v>
      </c>
      <c r="AA164" t="s">
        <v>124</v>
      </c>
      <c r="AB164" t="s">
        <v>37</v>
      </c>
      <c r="AC164" t="s">
        <v>700</v>
      </c>
      <c r="AD164" t="s">
        <v>45</v>
      </c>
    </row>
    <row r="165" spans="1:30" x14ac:dyDescent="0.25">
      <c r="A165" t="s">
        <v>895</v>
      </c>
      <c r="B165" t="s">
        <v>896</v>
      </c>
      <c r="C165" s="1" t="str">
        <f t="shared" si="23"/>
        <v>21:0883</v>
      </c>
      <c r="D165" s="1" t="str">
        <f t="shared" si="20"/>
        <v>21:0246</v>
      </c>
      <c r="E165" t="s">
        <v>366</v>
      </c>
      <c r="F165" t="s">
        <v>897</v>
      </c>
      <c r="H165">
        <v>76.624444800000006</v>
      </c>
      <c r="I165">
        <v>-100.3393157</v>
      </c>
      <c r="J165" s="1" t="str">
        <f t="shared" si="21"/>
        <v>NGR bulk stream sediment</v>
      </c>
      <c r="K165" s="1" t="str">
        <f t="shared" si="22"/>
        <v>-230 mesh (63 µm) (Bathurst Is., 1997)</v>
      </c>
      <c r="O165">
        <v>1</v>
      </c>
      <c r="P165" t="s">
        <v>509</v>
      </c>
      <c r="Q165" t="s">
        <v>174</v>
      </c>
      <c r="R165" t="s">
        <v>157</v>
      </c>
      <c r="S165" t="s">
        <v>288</v>
      </c>
      <c r="T165" t="s">
        <v>246</v>
      </c>
      <c r="U165" t="s">
        <v>38</v>
      </c>
      <c r="V165" t="s">
        <v>335</v>
      </c>
      <c r="W165" t="s">
        <v>204</v>
      </c>
      <c r="X165" t="s">
        <v>146</v>
      </c>
      <c r="Y165" t="s">
        <v>42</v>
      </c>
      <c r="Z165" t="s">
        <v>329</v>
      </c>
      <c r="AA165" t="s">
        <v>124</v>
      </c>
      <c r="AB165" t="s">
        <v>898</v>
      </c>
      <c r="AC165" t="s">
        <v>259</v>
      </c>
      <c r="AD165" t="s">
        <v>59</v>
      </c>
    </row>
    <row r="166" spans="1:30" x14ac:dyDescent="0.25">
      <c r="A166" t="s">
        <v>899</v>
      </c>
      <c r="B166" t="s">
        <v>900</v>
      </c>
      <c r="C166" s="1" t="str">
        <f t="shared" si="23"/>
        <v>21:0883</v>
      </c>
      <c r="D166" s="1" t="str">
        <f t="shared" si="20"/>
        <v>21:0246</v>
      </c>
      <c r="E166" t="s">
        <v>370</v>
      </c>
      <c r="F166" t="s">
        <v>901</v>
      </c>
      <c r="H166">
        <v>76.581670599999995</v>
      </c>
      <c r="I166">
        <v>-100.56186820000001</v>
      </c>
      <c r="J166" s="1" t="str">
        <f t="shared" si="21"/>
        <v>NGR bulk stream sediment</v>
      </c>
      <c r="K166" s="1" t="str">
        <f t="shared" si="22"/>
        <v>-230 mesh (63 µm) (Bathurst Is., 1997)</v>
      </c>
      <c r="O166">
        <v>1</v>
      </c>
      <c r="P166" t="s">
        <v>491</v>
      </c>
      <c r="Q166" t="s">
        <v>441</v>
      </c>
      <c r="R166" t="s">
        <v>227</v>
      </c>
      <c r="S166" t="s">
        <v>257</v>
      </c>
      <c r="T166" t="s">
        <v>180</v>
      </c>
      <c r="U166" t="s">
        <v>38</v>
      </c>
      <c r="V166" t="s">
        <v>902</v>
      </c>
      <c r="W166" t="s">
        <v>363</v>
      </c>
      <c r="X166" t="s">
        <v>146</v>
      </c>
      <c r="Y166" t="s">
        <v>45</v>
      </c>
      <c r="Z166" t="s">
        <v>257</v>
      </c>
      <c r="AA166" t="s">
        <v>106</v>
      </c>
      <c r="AB166" t="s">
        <v>844</v>
      </c>
      <c r="AC166" t="s">
        <v>259</v>
      </c>
      <c r="AD166" t="s">
        <v>59</v>
      </c>
    </row>
    <row r="167" spans="1:30" x14ac:dyDescent="0.25">
      <c r="A167" t="s">
        <v>903</v>
      </c>
      <c r="B167" t="s">
        <v>904</v>
      </c>
      <c r="C167" s="1" t="str">
        <f t="shared" si="23"/>
        <v>21:0883</v>
      </c>
      <c r="D167" s="1" t="str">
        <f t="shared" si="20"/>
        <v>21:0246</v>
      </c>
      <c r="E167" t="s">
        <v>375</v>
      </c>
      <c r="F167" t="s">
        <v>905</v>
      </c>
      <c r="H167">
        <v>76.518758500000004</v>
      </c>
      <c r="I167">
        <v>-100.6683049</v>
      </c>
      <c r="J167" s="1" t="str">
        <f t="shared" si="21"/>
        <v>NGR bulk stream sediment</v>
      </c>
      <c r="K167" s="1" t="str">
        <f t="shared" si="22"/>
        <v>-230 mesh (63 µm) (Bathurst Is., 1997)</v>
      </c>
      <c r="O167">
        <v>1</v>
      </c>
      <c r="P167" t="s">
        <v>906</v>
      </c>
      <c r="Q167" t="s">
        <v>124</v>
      </c>
      <c r="R167" t="s">
        <v>35</v>
      </c>
      <c r="S167" t="s">
        <v>234</v>
      </c>
      <c r="T167" t="s">
        <v>64</v>
      </c>
      <c r="U167" t="s">
        <v>146</v>
      </c>
      <c r="V167" t="s">
        <v>267</v>
      </c>
      <c r="W167" t="s">
        <v>158</v>
      </c>
      <c r="X167" t="s">
        <v>113</v>
      </c>
      <c r="Y167" t="s">
        <v>36</v>
      </c>
      <c r="Z167" t="s">
        <v>600</v>
      </c>
      <c r="AA167" t="s">
        <v>77</v>
      </c>
      <c r="AB167" t="s">
        <v>274</v>
      </c>
      <c r="AC167" t="s">
        <v>549</v>
      </c>
      <c r="AD167" t="s">
        <v>59</v>
      </c>
    </row>
    <row r="168" spans="1:30" x14ac:dyDescent="0.25">
      <c r="A168" t="s">
        <v>907</v>
      </c>
      <c r="B168" t="s">
        <v>908</v>
      </c>
      <c r="C168" s="1" t="str">
        <f t="shared" si="23"/>
        <v>21:0883</v>
      </c>
      <c r="D168" s="1" t="str">
        <f t="shared" si="20"/>
        <v>21:0246</v>
      </c>
      <c r="E168" t="s">
        <v>381</v>
      </c>
      <c r="F168" t="s">
        <v>909</v>
      </c>
      <c r="H168">
        <v>76.400533600000003</v>
      </c>
      <c r="I168">
        <v>-101.3111348</v>
      </c>
      <c r="J168" s="1" t="str">
        <f t="shared" si="21"/>
        <v>NGR bulk stream sediment</v>
      </c>
      <c r="K168" s="1" t="str">
        <f t="shared" si="22"/>
        <v>-230 mesh (63 µm) (Bathurst Is., 1997)</v>
      </c>
      <c r="O168">
        <v>1</v>
      </c>
      <c r="P168" t="s">
        <v>112</v>
      </c>
      <c r="Q168" t="s">
        <v>315</v>
      </c>
      <c r="R168" t="s">
        <v>91</v>
      </c>
      <c r="S168" t="s">
        <v>180</v>
      </c>
      <c r="T168" t="s">
        <v>35</v>
      </c>
      <c r="U168" t="s">
        <v>41</v>
      </c>
      <c r="V168" t="s">
        <v>233</v>
      </c>
      <c r="W168" t="s">
        <v>330</v>
      </c>
      <c r="X168" t="s">
        <v>104</v>
      </c>
      <c r="Y168" t="s">
        <v>52</v>
      </c>
      <c r="Z168" t="s">
        <v>145</v>
      </c>
      <c r="AA168" t="s">
        <v>124</v>
      </c>
      <c r="AB168" t="s">
        <v>853</v>
      </c>
      <c r="AC168" t="s">
        <v>133</v>
      </c>
      <c r="AD168" t="s">
        <v>59</v>
      </c>
    </row>
    <row r="169" spans="1:30" x14ac:dyDescent="0.25">
      <c r="A169" t="s">
        <v>910</v>
      </c>
      <c r="B169" t="s">
        <v>911</v>
      </c>
      <c r="C169" s="1" t="str">
        <f t="shared" si="23"/>
        <v>21:0883</v>
      </c>
      <c r="D169" s="1" t="str">
        <f t="shared" si="20"/>
        <v>21:0246</v>
      </c>
      <c r="E169" t="s">
        <v>385</v>
      </c>
      <c r="F169" t="s">
        <v>912</v>
      </c>
      <c r="H169">
        <v>76.137587199999999</v>
      </c>
      <c r="I169">
        <v>-101.74252199999999</v>
      </c>
      <c r="J169" s="1" t="str">
        <f t="shared" si="21"/>
        <v>NGR bulk stream sediment</v>
      </c>
      <c r="K169" s="1" t="str">
        <f t="shared" si="22"/>
        <v>-230 mesh (63 µm) (Bathurst Is., 1997)</v>
      </c>
      <c r="O169">
        <v>1</v>
      </c>
      <c r="P169" t="s">
        <v>913</v>
      </c>
      <c r="Q169" t="s">
        <v>120</v>
      </c>
      <c r="R169" t="s">
        <v>180</v>
      </c>
      <c r="S169" t="s">
        <v>56</v>
      </c>
      <c r="T169" t="s">
        <v>227</v>
      </c>
      <c r="U169" t="s">
        <v>38</v>
      </c>
      <c r="V169" t="s">
        <v>825</v>
      </c>
      <c r="W169" t="s">
        <v>42</v>
      </c>
      <c r="X169" t="s">
        <v>113</v>
      </c>
      <c r="Y169" t="s">
        <v>42</v>
      </c>
      <c r="Z169" t="s">
        <v>234</v>
      </c>
      <c r="AA169" t="s">
        <v>124</v>
      </c>
      <c r="AB169" t="s">
        <v>844</v>
      </c>
      <c r="AC169" t="s">
        <v>282</v>
      </c>
      <c r="AD169" t="s">
        <v>36</v>
      </c>
    </row>
    <row r="170" spans="1:30" x14ac:dyDescent="0.25">
      <c r="A170" t="s">
        <v>914</v>
      </c>
      <c r="B170" t="s">
        <v>915</v>
      </c>
      <c r="C170" s="1" t="str">
        <f t="shared" si="23"/>
        <v>21:0883</v>
      </c>
      <c r="D170" s="1" t="str">
        <f t="shared" si="20"/>
        <v>21:0246</v>
      </c>
      <c r="E170" t="s">
        <v>390</v>
      </c>
      <c r="F170" t="s">
        <v>916</v>
      </c>
      <c r="H170">
        <v>76.206983199999996</v>
      </c>
      <c r="I170">
        <v>-101.4732719</v>
      </c>
      <c r="J170" s="1" t="str">
        <f t="shared" si="21"/>
        <v>NGR bulk stream sediment</v>
      </c>
      <c r="K170" s="1" t="str">
        <f t="shared" si="22"/>
        <v>-230 mesh (63 µm) (Bathurst Is., 1997)</v>
      </c>
      <c r="O170">
        <v>1</v>
      </c>
      <c r="P170" t="s">
        <v>738</v>
      </c>
      <c r="Q170" t="s">
        <v>132</v>
      </c>
      <c r="R170" t="s">
        <v>227</v>
      </c>
      <c r="S170" t="s">
        <v>164</v>
      </c>
      <c r="T170" t="s">
        <v>167</v>
      </c>
      <c r="U170" t="s">
        <v>41</v>
      </c>
      <c r="V170" t="s">
        <v>917</v>
      </c>
      <c r="W170" t="s">
        <v>52</v>
      </c>
      <c r="X170" t="s">
        <v>38</v>
      </c>
      <c r="Y170" t="s">
        <v>52</v>
      </c>
      <c r="Z170" t="s">
        <v>272</v>
      </c>
      <c r="AA170" t="s">
        <v>77</v>
      </c>
      <c r="AB170" t="s">
        <v>37</v>
      </c>
      <c r="AC170" t="s">
        <v>259</v>
      </c>
      <c r="AD170" t="s">
        <v>45</v>
      </c>
    </row>
    <row r="171" spans="1:30" x14ac:dyDescent="0.25">
      <c r="A171" t="s">
        <v>918</v>
      </c>
      <c r="B171" t="s">
        <v>919</v>
      </c>
      <c r="C171" s="1" t="str">
        <f t="shared" si="23"/>
        <v>21:0883</v>
      </c>
      <c r="D171" s="1" t="str">
        <f t="shared" si="20"/>
        <v>21:0246</v>
      </c>
      <c r="E171" t="s">
        <v>395</v>
      </c>
      <c r="F171" t="s">
        <v>920</v>
      </c>
      <c r="H171">
        <v>76.2359139</v>
      </c>
      <c r="I171">
        <v>-101.14359159999999</v>
      </c>
      <c r="J171" s="1" t="str">
        <f t="shared" si="21"/>
        <v>NGR bulk stream sediment</v>
      </c>
      <c r="K171" s="1" t="str">
        <f t="shared" si="22"/>
        <v>-230 mesh (63 µm) (Bathurst Is., 1997)</v>
      </c>
      <c r="O171">
        <v>1</v>
      </c>
      <c r="P171" t="s">
        <v>491</v>
      </c>
      <c r="Q171" t="s">
        <v>123</v>
      </c>
      <c r="R171" t="s">
        <v>227</v>
      </c>
      <c r="S171" t="s">
        <v>297</v>
      </c>
      <c r="T171" t="s">
        <v>315</v>
      </c>
      <c r="U171" t="s">
        <v>38</v>
      </c>
      <c r="V171" t="s">
        <v>921</v>
      </c>
      <c r="W171" t="s">
        <v>922</v>
      </c>
      <c r="X171" t="s">
        <v>104</v>
      </c>
      <c r="Y171" t="s">
        <v>52</v>
      </c>
      <c r="Z171" t="s">
        <v>202</v>
      </c>
      <c r="AA171" t="s">
        <v>124</v>
      </c>
      <c r="AB171" t="s">
        <v>526</v>
      </c>
      <c r="AC171" t="s">
        <v>259</v>
      </c>
      <c r="AD171" t="s">
        <v>45</v>
      </c>
    </row>
    <row r="172" spans="1:30" hidden="1" x14ac:dyDescent="0.25">
      <c r="A172" t="s">
        <v>923</v>
      </c>
      <c r="B172" t="s">
        <v>924</v>
      </c>
      <c r="C172" s="1" t="str">
        <f t="shared" si="23"/>
        <v>21:0883</v>
      </c>
      <c r="D172" s="1" t="str">
        <f>HYPERLINK("http://geochem.nrcan.gc.ca/cdogs/content/svy/svy_e.htm", "")</f>
        <v/>
      </c>
      <c r="G172" s="1" t="str">
        <f>HYPERLINK("http://geochem.nrcan.gc.ca/cdogs/content/cr_/cr_00262_e.htm", "262")</f>
        <v>262</v>
      </c>
      <c r="J172" t="s">
        <v>285</v>
      </c>
      <c r="K172" t="s">
        <v>286</v>
      </c>
      <c r="O172">
        <v>8</v>
      </c>
      <c r="P172" t="s">
        <v>119</v>
      </c>
      <c r="Q172" t="s">
        <v>78</v>
      </c>
      <c r="R172" t="s">
        <v>83</v>
      </c>
      <c r="S172" t="s">
        <v>925</v>
      </c>
      <c r="T172" t="s">
        <v>135</v>
      </c>
      <c r="U172" t="s">
        <v>38</v>
      </c>
      <c r="V172" t="s">
        <v>926</v>
      </c>
      <c r="W172" t="s">
        <v>290</v>
      </c>
      <c r="X172" t="s">
        <v>113</v>
      </c>
      <c r="Y172" t="s">
        <v>45</v>
      </c>
      <c r="Z172" t="s">
        <v>927</v>
      </c>
      <c r="AA172" t="s">
        <v>77</v>
      </c>
      <c r="AB172" t="s">
        <v>928</v>
      </c>
      <c r="AC172" t="s">
        <v>175</v>
      </c>
      <c r="AD172" t="s">
        <v>59</v>
      </c>
    </row>
    <row r="173" spans="1:30" x14ac:dyDescent="0.25">
      <c r="A173" t="s">
        <v>929</v>
      </c>
      <c r="B173" t="s">
        <v>930</v>
      </c>
      <c r="C173" s="1" t="str">
        <f t="shared" si="23"/>
        <v>21:0883</v>
      </c>
      <c r="D173" s="1" t="str">
        <f>HYPERLINK("http://geochem.nrcan.gc.ca/cdogs/content/svy/svy210246_e.htm", "21:0246")</f>
        <v>21:0246</v>
      </c>
      <c r="E173" t="s">
        <v>406</v>
      </c>
      <c r="F173" t="s">
        <v>931</v>
      </c>
      <c r="H173">
        <v>76.176099100000002</v>
      </c>
      <c r="I173">
        <v>-104.3585612</v>
      </c>
      <c r="J173" s="1" t="str">
        <f>HYPERLINK("http://geochem.nrcan.gc.ca/cdogs/content/kwd/kwd020030_e.htm", "NGR bulk stream sediment")</f>
        <v>NGR bulk stream sediment</v>
      </c>
      <c r="K173" s="1" t="str">
        <f>HYPERLINK("http://geochem.nrcan.gc.ca/cdogs/content/kwd/kwd080101_e.htm", "-230 mesh (63 µm) (Bathurst Is., 1997)")</f>
        <v>-230 mesh (63 µm) (Bathurst Is., 1997)</v>
      </c>
      <c r="O173">
        <v>1</v>
      </c>
      <c r="P173" t="s">
        <v>862</v>
      </c>
      <c r="Q173" t="s">
        <v>220</v>
      </c>
      <c r="R173" t="s">
        <v>34</v>
      </c>
      <c r="S173" t="s">
        <v>257</v>
      </c>
      <c r="T173" t="s">
        <v>96</v>
      </c>
      <c r="U173" t="s">
        <v>41</v>
      </c>
      <c r="V173" t="s">
        <v>932</v>
      </c>
      <c r="W173" t="s">
        <v>460</v>
      </c>
      <c r="X173" t="s">
        <v>146</v>
      </c>
      <c r="Y173" t="s">
        <v>36</v>
      </c>
      <c r="Z173" t="s">
        <v>136</v>
      </c>
      <c r="AA173" t="s">
        <v>77</v>
      </c>
      <c r="AB173" t="s">
        <v>37</v>
      </c>
      <c r="AC173" t="s">
        <v>175</v>
      </c>
      <c r="AD173" t="s">
        <v>59</v>
      </c>
    </row>
    <row r="174" spans="1:30" x14ac:dyDescent="0.25">
      <c r="A174" t="s">
        <v>933</v>
      </c>
      <c r="B174" t="s">
        <v>934</v>
      </c>
      <c r="C174" s="1" t="str">
        <f t="shared" si="23"/>
        <v>21:0883</v>
      </c>
      <c r="D174" s="1" t="str">
        <f>HYPERLINK("http://geochem.nrcan.gc.ca/cdogs/content/svy/svy210246_e.htm", "21:0246")</f>
        <v>21:0246</v>
      </c>
      <c r="E174" t="s">
        <v>412</v>
      </c>
      <c r="F174" t="s">
        <v>935</v>
      </c>
      <c r="H174">
        <v>76.204293000000007</v>
      </c>
      <c r="I174">
        <v>-104.276443</v>
      </c>
      <c r="J174" s="1" t="str">
        <f>HYPERLINK("http://geochem.nrcan.gc.ca/cdogs/content/kwd/kwd020030_e.htm", "NGR bulk stream sediment")</f>
        <v>NGR bulk stream sediment</v>
      </c>
      <c r="K174" s="1" t="str">
        <f>HYPERLINK("http://geochem.nrcan.gc.ca/cdogs/content/kwd/kwd080101_e.htm", "-230 mesh (63 µm) (Bathurst Is., 1997)")</f>
        <v>-230 mesh (63 µm) (Bathurst Is., 1997)</v>
      </c>
      <c r="O174">
        <v>1</v>
      </c>
      <c r="P174" t="s">
        <v>936</v>
      </c>
      <c r="Q174" t="s">
        <v>441</v>
      </c>
      <c r="R174" t="s">
        <v>167</v>
      </c>
      <c r="S174" t="s">
        <v>202</v>
      </c>
      <c r="T174" t="s">
        <v>96</v>
      </c>
      <c r="U174" t="s">
        <v>41</v>
      </c>
      <c r="V174" t="s">
        <v>937</v>
      </c>
      <c r="W174" t="s">
        <v>898</v>
      </c>
      <c r="X174" t="s">
        <v>55</v>
      </c>
      <c r="Y174" t="s">
        <v>42</v>
      </c>
      <c r="Z174" t="s">
        <v>202</v>
      </c>
      <c r="AA174" t="s">
        <v>282</v>
      </c>
      <c r="AB174" t="s">
        <v>938</v>
      </c>
      <c r="AC174" t="s">
        <v>700</v>
      </c>
      <c r="AD174" t="s">
        <v>45</v>
      </c>
    </row>
    <row r="175" spans="1:30" x14ac:dyDescent="0.25">
      <c r="A175" t="s">
        <v>939</v>
      </c>
      <c r="B175" t="s">
        <v>940</v>
      </c>
      <c r="C175" s="1" t="str">
        <f t="shared" si="23"/>
        <v>21:0883</v>
      </c>
      <c r="D175" s="1" t="str">
        <f>HYPERLINK("http://geochem.nrcan.gc.ca/cdogs/content/svy/svy210246_e.htm", "21:0246")</f>
        <v>21:0246</v>
      </c>
      <c r="E175" t="s">
        <v>417</v>
      </c>
      <c r="F175" t="s">
        <v>941</v>
      </c>
      <c r="H175">
        <v>76.215453299999993</v>
      </c>
      <c r="I175">
        <v>-104.0116125</v>
      </c>
      <c r="J175" s="1" t="str">
        <f>HYPERLINK("http://geochem.nrcan.gc.ca/cdogs/content/kwd/kwd020030_e.htm", "NGR bulk stream sediment")</f>
        <v>NGR bulk stream sediment</v>
      </c>
      <c r="K175" s="1" t="str">
        <f>HYPERLINK("http://geochem.nrcan.gc.ca/cdogs/content/kwd/kwd080101_e.htm", "-230 mesh (63 µm) (Bathurst Is., 1997)")</f>
        <v>-230 mesh (63 µm) (Bathurst Is., 1997)</v>
      </c>
      <c r="O175">
        <v>1</v>
      </c>
      <c r="P175" t="s">
        <v>942</v>
      </c>
      <c r="Q175" t="s">
        <v>123</v>
      </c>
      <c r="R175" t="s">
        <v>315</v>
      </c>
      <c r="S175" t="s">
        <v>800</v>
      </c>
      <c r="T175" t="s">
        <v>96</v>
      </c>
      <c r="U175" t="s">
        <v>41</v>
      </c>
      <c r="V175" t="s">
        <v>943</v>
      </c>
      <c r="W175" t="s">
        <v>858</v>
      </c>
      <c r="X175" t="s">
        <v>113</v>
      </c>
      <c r="Y175" t="s">
        <v>36</v>
      </c>
      <c r="Z175" t="s">
        <v>194</v>
      </c>
      <c r="AA175" t="s">
        <v>106</v>
      </c>
      <c r="AB175" t="s">
        <v>944</v>
      </c>
      <c r="AC175" t="s">
        <v>267</v>
      </c>
      <c r="AD175" t="s">
        <v>59</v>
      </c>
    </row>
    <row r="176" spans="1:30" x14ac:dyDescent="0.25">
      <c r="A176" t="s">
        <v>945</v>
      </c>
      <c r="B176" t="s">
        <v>946</v>
      </c>
      <c r="C176" s="1" t="str">
        <f t="shared" si="23"/>
        <v>21:0883</v>
      </c>
      <c r="D176" s="1" t="str">
        <f>HYPERLINK("http://geochem.nrcan.gc.ca/cdogs/content/svy/svy210246_e.htm", "21:0246")</f>
        <v>21:0246</v>
      </c>
      <c r="E176" t="s">
        <v>422</v>
      </c>
      <c r="F176" t="s">
        <v>947</v>
      </c>
      <c r="H176">
        <v>76.088675199999997</v>
      </c>
      <c r="I176">
        <v>-104.2302366</v>
      </c>
      <c r="J176" s="1" t="str">
        <f>HYPERLINK("http://geochem.nrcan.gc.ca/cdogs/content/kwd/kwd020030_e.htm", "NGR bulk stream sediment")</f>
        <v>NGR bulk stream sediment</v>
      </c>
      <c r="K176" s="1" t="str">
        <f>HYPERLINK("http://geochem.nrcan.gc.ca/cdogs/content/kwd/kwd080101_e.htm", "-230 mesh (63 µm) (Bathurst Is., 1997)")</f>
        <v>-230 mesh (63 µm) (Bathurst Is., 1997)</v>
      </c>
      <c r="O176">
        <v>1</v>
      </c>
      <c r="P176" t="s">
        <v>948</v>
      </c>
      <c r="Q176" t="s">
        <v>123</v>
      </c>
      <c r="R176" t="s">
        <v>91</v>
      </c>
      <c r="S176" t="s">
        <v>605</v>
      </c>
      <c r="T176" t="s">
        <v>227</v>
      </c>
      <c r="U176" t="s">
        <v>41</v>
      </c>
      <c r="V176" t="s">
        <v>949</v>
      </c>
      <c r="W176" t="s">
        <v>430</v>
      </c>
      <c r="X176" t="s">
        <v>38</v>
      </c>
      <c r="Y176" t="s">
        <v>36</v>
      </c>
      <c r="Z176" t="s">
        <v>234</v>
      </c>
      <c r="AA176" t="s">
        <v>124</v>
      </c>
      <c r="AB176" t="s">
        <v>526</v>
      </c>
      <c r="AC176" t="s">
        <v>700</v>
      </c>
      <c r="AD176" t="s">
        <v>59</v>
      </c>
    </row>
    <row r="177" spans="1:30" hidden="1" x14ac:dyDescent="0.25">
      <c r="A177" t="s">
        <v>950</v>
      </c>
      <c r="B177" t="s">
        <v>951</v>
      </c>
      <c r="C177" s="1" t="str">
        <f t="shared" si="23"/>
        <v>21:0883</v>
      </c>
      <c r="D177" s="1" t="str">
        <f>HYPERLINK("http://geochem.nrcan.gc.ca/cdogs/content/svy/svy_e.htm", "")</f>
        <v/>
      </c>
      <c r="G177" s="1" t="str">
        <f>HYPERLINK("http://geochem.nrcan.gc.ca/cdogs/content/cr_/cr_00311_e.htm", "311")</f>
        <v>311</v>
      </c>
      <c r="J177" t="s">
        <v>285</v>
      </c>
      <c r="K177" t="s">
        <v>286</v>
      </c>
      <c r="O177">
        <v>8</v>
      </c>
      <c r="P177" t="s">
        <v>400</v>
      </c>
      <c r="Q177" t="s">
        <v>952</v>
      </c>
      <c r="R177" t="s">
        <v>96</v>
      </c>
      <c r="S177" t="s">
        <v>196</v>
      </c>
      <c r="T177" t="s">
        <v>167</v>
      </c>
      <c r="U177" t="s">
        <v>38</v>
      </c>
      <c r="V177" t="s">
        <v>821</v>
      </c>
      <c r="W177" t="s">
        <v>95</v>
      </c>
      <c r="X177" t="s">
        <v>146</v>
      </c>
      <c r="Y177" t="s">
        <v>42</v>
      </c>
      <c r="Z177" t="s">
        <v>135</v>
      </c>
      <c r="AA177" t="s">
        <v>106</v>
      </c>
      <c r="AB177" t="s">
        <v>91</v>
      </c>
      <c r="AC177" t="s">
        <v>709</v>
      </c>
      <c r="AD177" t="s">
        <v>59</v>
      </c>
    </row>
    <row r="178" spans="1:30" hidden="1" x14ac:dyDescent="0.25">
      <c r="A178" t="s">
        <v>953</v>
      </c>
      <c r="B178" t="s">
        <v>954</v>
      </c>
      <c r="C178" s="1" t="str">
        <f t="shared" si="23"/>
        <v>21:0883</v>
      </c>
      <c r="D178" s="1" t="str">
        <f>HYPERLINK("http://geochem.nrcan.gc.ca/cdogs/content/svy/svy_e.htm", "")</f>
        <v/>
      </c>
      <c r="J178" s="1" t="str">
        <f>HYPERLINK("http://geochem.nrcan.gc.ca/cdogs/content/kwd/kwd020000_e.htm", "Null")</f>
        <v>Null</v>
      </c>
      <c r="K178" t="s">
        <v>286</v>
      </c>
      <c r="O178">
        <v>0</v>
      </c>
      <c r="P178" t="s">
        <v>435</v>
      </c>
      <c r="Q178" t="s">
        <v>435</v>
      </c>
      <c r="R178" t="s">
        <v>435</v>
      </c>
      <c r="S178" t="s">
        <v>435</v>
      </c>
      <c r="T178" t="s">
        <v>435</v>
      </c>
      <c r="U178" t="s">
        <v>435</v>
      </c>
      <c r="V178" t="s">
        <v>435</v>
      </c>
      <c r="W178" t="s">
        <v>435</v>
      </c>
      <c r="X178" t="s">
        <v>435</v>
      </c>
      <c r="Y178" t="s">
        <v>435</v>
      </c>
      <c r="Z178" t="s">
        <v>435</v>
      </c>
      <c r="AA178" t="s">
        <v>435</v>
      </c>
      <c r="AB178" t="s">
        <v>435</v>
      </c>
      <c r="AC178" t="s">
        <v>435</v>
      </c>
      <c r="AD178" t="s">
        <v>435</v>
      </c>
    </row>
    <row r="179" spans="1:30" hidden="1" x14ac:dyDescent="0.25">
      <c r="A179" t="s">
        <v>955</v>
      </c>
      <c r="B179" t="s">
        <v>956</v>
      </c>
      <c r="C179" s="1" t="str">
        <f t="shared" si="23"/>
        <v>21:0883</v>
      </c>
      <c r="D179" s="1" t="str">
        <f>HYPERLINK("http://geochem.nrcan.gc.ca/cdogs/content/svy/svy_e.htm", "")</f>
        <v/>
      </c>
      <c r="J179" s="1" t="str">
        <f>HYPERLINK("http://geochem.nrcan.gc.ca/cdogs/content/kwd/kwd020000_e.htm", "Null")</f>
        <v>Null</v>
      </c>
      <c r="K179" t="s">
        <v>286</v>
      </c>
      <c r="O179">
        <v>0</v>
      </c>
      <c r="P179" t="s">
        <v>78</v>
      </c>
      <c r="Q179" t="s">
        <v>77</v>
      </c>
      <c r="R179" t="s">
        <v>102</v>
      </c>
      <c r="S179" t="s">
        <v>246</v>
      </c>
      <c r="T179" t="s">
        <v>102</v>
      </c>
      <c r="U179" t="s">
        <v>38</v>
      </c>
      <c r="V179" t="s">
        <v>90</v>
      </c>
      <c r="W179" t="s">
        <v>425</v>
      </c>
      <c r="X179" t="s">
        <v>113</v>
      </c>
      <c r="Y179" t="s">
        <v>42</v>
      </c>
      <c r="Z179" t="s">
        <v>329</v>
      </c>
      <c r="AA179" t="s">
        <v>78</v>
      </c>
      <c r="AB179" t="s">
        <v>957</v>
      </c>
      <c r="AC179" t="s">
        <v>716</v>
      </c>
      <c r="AD179" t="s">
        <v>45</v>
      </c>
    </row>
    <row r="180" spans="1:30" hidden="1" x14ac:dyDescent="0.25">
      <c r="A180" t="s">
        <v>958</v>
      </c>
      <c r="B180" t="s">
        <v>959</v>
      </c>
      <c r="C180" s="1" t="str">
        <f t="shared" si="23"/>
        <v>21:0883</v>
      </c>
      <c r="D180" s="1" t="str">
        <f>HYPERLINK("http://geochem.nrcan.gc.ca/cdogs/content/svy/svy_e.htm", "")</f>
        <v/>
      </c>
      <c r="J180" s="1" t="str">
        <f>HYPERLINK("http://geochem.nrcan.gc.ca/cdogs/content/kwd/kwd020000_e.htm", "Null")</f>
        <v>Null</v>
      </c>
      <c r="K180" t="s">
        <v>286</v>
      </c>
      <c r="O180">
        <v>0</v>
      </c>
      <c r="P180" t="s">
        <v>960</v>
      </c>
      <c r="Q180" t="s">
        <v>600</v>
      </c>
      <c r="R180" t="s">
        <v>196</v>
      </c>
      <c r="S180" t="s">
        <v>77</v>
      </c>
      <c r="T180" t="s">
        <v>34</v>
      </c>
      <c r="U180" t="s">
        <v>146</v>
      </c>
      <c r="V180" t="s">
        <v>961</v>
      </c>
      <c r="W180" t="s">
        <v>922</v>
      </c>
      <c r="X180" t="s">
        <v>40</v>
      </c>
      <c r="Y180" t="s">
        <v>36</v>
      </c>
      <c r="Z180" t="s">
        <v>297</v>
      </c>
      <c r="AA180" t="s">
        <v>300</v>
      </c>
      <c r="AB180" t="s">
        <v>124</v>
      </c>
      <c r="AC180" t="s">
        <v>962</v>
      </c>
      <c r="AD180" t="s">
        <v>52</v>
      </c>
    </row>
    <row r="181" spans="1:30" hidden="1" x14ac:dyDescent="0.25">
      <c r="A181" t="s">
        <v>963</v>
      </c>
      <c r="B181" t="s">
        <v>964</v>
      </c>
      <c r="C181" s="1" t="str">
        <f t="shared" si="23"/>
        <v>21:0883</v>
      </c>
      <c r="D181" s="1" t="str">
        <f>HYPERLINK("http://geochem.nrcan.gc.ca/cdogs/content/svy/svy_e.htm", "")</f>
        <v/>
      </c>
      <c r="J181" s="1" t="str">
        <f>HYPERLINK("http://geochem.nrcan.gc.ca/cdogs/content/kwd/kwd020000_e.htm", "Null")</f>
        <v>Null</v>
      </c>
      <c r="K181" t="s">
        <v>286</v>
      </c>
      <c r="O181">
        <v>0</v>
      </c>
      <c r="P181" t="s">
        <v>435</v>
      </c>
      <c r="Q181" t="s">
        <v>435</v>
      </c>
      <c r="R181" t="s">
        <v>435</v>
      </c>
      <c r="S181" t="s">
        <v>435</v>
      </c>
      <c r="T181" t="s">
        <v>435</v>
      </c>
      <c r="U181" t="s">
        <v>435</v>
      </c>
      <c r="V181" t="s">
        <v>435</v>
      </c>
      <c r="W181" t="s">
        <v>435</v>
      </c>
      <c r="X181" t="s">
        <v>435</v>
      </c>
      <c r="Y181" t="s">
        <v>435</v>
      </c>
      <c r="Z181" t="s">
        <v>435</v>
      </c>
      <c r="AA181" t="s">
        <v>435</v>
      </c>
      <c r="AB181" t="s">
        <v>435</v>
      </c>
      <c r="AC181" t="s">
        <v>435</v>
      </c>
      <c r="AD181" t="s">
        <v>435</v>
      </c>
    </row>
    <row r="182" spans="1:30" x14ac:dyDescent="0.25">
      <c r="A182" t="s">
        <v>965</v>
      </c>
      <c r="B182" t="s">
        <v>966</v>
      </c>
      <c r="C182" s="1" t="str">
        <f t="shared" si="23"/>
        <v>21:0883</v>
      </c>
      <c r="D182" s="1" t="str">
        <f t="shared" ref="D182:D188" si="24">HYPERLINK("http://geochem.nrcan.gc.ca/cdogs/content/svy/svy210246_e.htm", "21:0246")</f>
        <v>21:0246</v>
      </c>
      <c r="E182" t="s">
        <v>967</v>
      </c>
      <c r="F182" t="s">
        <v>968</v>
      </c>
      <c r="H182">
        <v>75.501327500000002</v>
      </c>
      <c r="I182">
        <v>-98.0750855</v>
      </c>
      <c r="J182" s="1" t="str">
        <f t="shared" ref="J182:J188" si="25">HYPERLINK("http://geochem.nrcan.gc.ca/cdogs/content/kwd/kwd020030_e.htm", "NGR bulk stream sediment")</f>
        <v>NGR bulk stream sediment</v>
      </c>
      <c r="K182" s="1" t="str">
        <f t="shared" ref="K182:K188" si="26">HYPERLINK("http://geochem.nrcan.gc.ca/cdogs/content/kwd/kwd080101_e.htm", "-230 mesh (63 µm) (Bathurst Is., 1997)")</f>
        <v>-230 mesh (63 µm) (Bathurst Is., 1997)</v>
      </c>
      <c r="L182">
        <v>1</v>
      </c>
      <c r="M182" t="s">
        <v>969</v>
      </c>
      <c r="N182">
        <v>181</v>
      </c>
      <c r="O182">
        <v>7</v>
      </c>
      <c r="P182" t="s">
        <v>572</v>
      </c>
      <c r="Q182" t="s">
        <v>43</v>
      </c>
      <c r="R182" t="s">
        <v>34</v>
      </c>
      <c r="S182" t="s">
        <v>37</v>
      </c>
      <c r="T182" t="s">
        <v>42</v>
      </c>
      <c r="U182" t="s">
        <v>41</v>
      </c>
      <c r="V182" t="s">
        <v>970</v>
      </c>
      <c r="W182" t="s">
        <v>113</v>
      </c>
      <c r="X182" t="s">
        <v>104</v>
      </c>
      <c r="Y182" t="s">
        <v>42</v>
      </c>
      <c r="Z182" t="s">
        <v>144</v>
      </c>
      <c r="AA182" t="s">
        <v>77</v>
      </c>
      <c r="AB182" t="s">
        <v>971</v>
      </c>
      <c r="AC182" t="s">
        <v>58</v>
      </c>
      <c r="AD182" t="s">
        <v>59</v>
      </c>
    </row>
    <row r="183" spans="1:30" x14ac:dyDescent="0.25">
      <c r="A183" t="s">
        <v>972</v>
      </c>
      <c r="B183" t="s">
        <v>973</v>
      </c>
      <c r="C183" s="1" t="str">
        <f t="shared" si="23"/>
        <v>21:0883</v>
      </c>
      <c r="D183" s="1" t="str">
        <f t="shared" si="24"/>
        <v>21:0246</v>
      </c>
      <c r="E183" t="s">
        <v>974</v>
      </c>
      <c r="F183" t="s">
        <v>975</v>
      </c>
      <c r="H183">
        <v>75.496849299999994</v>
      </c>
      <c r="I183">
        <v>-98.066850099999996</v>
      </c>
      <c r="J183" s="1" t="str">
        <f t="shared" si="25"/>
        <v>NGR bulk stream sediment</v>
      </c>
      <c r="K183" s="1" t="str">
        <f t="shared" si="26"/>
        <v>-230 mesh (63 µm) (Bathurst Is., 1997)</v>
      </c>
      <c r="L183">
        <v>1</v>
      </c>
      <c r="M183" t="s">
        <v>976</v>
      </c>
      <c r="N183">
        <v>182</v>
      </c>
      <c r="O183">
        <v>1</v>
      </c>
      <c r="P183" t="s">
        <v>927</v>
      </c>
      <c r="Q183" t="s">
        <v>102</v>
      </c>
      <c r="R183" t="s">
        <v>65</v>
      </c>
      <c r="S183" t="s">
        <v>52</v>
      </c>
      <c r="T183" t="s">
        <v>42</v>
      </c>
      <c r="U183" t="s">
        <v>41</v>
      </c>
      <c r="V183" t="s">
        <v>509</v>
      </c>
      <c r="W183" t="s">
        <v>240</v>
      </c>
      <c r="X183" t="s">
        <v>113</v>
      </c>
      <c r="Y183" t="s">
        <v>52</v>
      </c>
      <c r="Z183" t="s">
        <v>246</v>
      </c>
      <c r="AA183" t="s">
        <v>77</v>
      </c>
      <c r="AB183" t="s">
        <v>977</v>
      </c>
      <c r="AC183" t="s">
        <v>187</v>
      </c>
      <c r="AD183" t="s">
        <v>59</v>
      </c>
    </row>
    <row r="184" spans="1:30" x14ac:dyDescent="0.25">
      <c r="A184" t="s">
        <v>978</v>
      </c>
      <c r="B184" t="s">
        <v>979</v>
      </c>
      <c r="C184" s="1" t="str">
        <f t="shared" si="23"/>
        <v>21:0883</v>
      </c>
      <c r="D184" s="1" t="str">
        <f t="shared" si="24"/>
        <v>21:0246</v>
      </c>
      <c r="E184" t="s">
        <v>980</v>
      </c>
      <c r="F184" t="s">
        <v>981</v>
      </c>
      <c r="H184">
        <v>75.497928400000006</v>
      </c>
      <c r="I184">
        <v>-98.067748199999997</v>
      </c>
      <c r="J184" s="1" t="str">
        <f t="shared" si="25"/>
        <v>NGR bulk stream sediment</v>
      </c>
      <c r="K184" s="1" t="str">
        <f t="shared" si="26"/>
        <v>-230 mesh (63 µm) (Bathurst Is., 1997)</v>
      </c>
      <c r="L184">
        <v>1</v>
      </c>
      <c r="M184" t="s">
        <v>982</v>
      </c>
      <c r="N184">
        <v>183</v>
      </c>
      <c r="O184">
        <v>1</v>
      </c>
      <c r="P184" t="s">
        <v>408</v>
      </c>
      <c r="Q184" t="s">
        <v>102</v>
      </c>
      <c r="R184" t="s">
        <v>65</v>
      </c>
      <c r="S184" t="s">
        <v>65</v>
      </c>
      <c r="T184" t="s">
        <v>52</v>
      </c>
      <c r="U184" t="s">
        <v>38</v>
      </c>
      <c r="V184" t="s">
        <v>983</v>
      </c>
      <c r="W184" t="s">
        <v>76</v>
      </c>
      <c r="X184" t="s">
        <v>38</v>
      </c>
      <c r="Y184" t="s">
        <v>42</v>
      </c>
      <c r="Z184" t="s">
        <v>96</v>
      </c>
      <c r="AA184" t="s">
        <v>43</v>
      </c>
      <c r="AB184" t="s">
        <v>984</v>
      </c>
      <c r="AC184" t="s">
        <v>53</v>
      </c>
      <c r="AD184" t="s">
        <v>59</v>
      </c>
    </row>
    <row r="185" spans="1:30" x14ac:dyDescent="0.25">
      <c r="A185" t="s">
        <v>985</v>
      </c>
      <c r="B185" t="s">
        <v>986</v>
      </c>
      <c r="C185" s="1" t="str">
        <f t="shared" si="23"/>
        <v>21:0883</v>
      </c>
      <c r="D185" s="1" t="str">
        <f t="shared" si="24"/>
        <v>21:0246</v>
      </c>
      <c r="E185" t="s">
        <v>980</v>
      </c>
      <c r="F185" t="s">
        <v>987</v>
      </c>
      <c r="H185">
        <v>75.497928400000006</v>
      </c>
      <c r="I185">
        <v>-98.067748199999997</v>
      </c>
      <c r="J185" s="1" t="str">
        <f t="shared" si="25"/>
        <v>NGR bulk stream sediment</v>
      </c>
      <c r="K185" s="1" t="str">
        <f t="shared" si="26"/>
        <v>-230 mesh (63 µm) (Bathurst Is., 1997)</v>
      </c>
      <c r="L185">
        <v>1</v>
      </c>
      <c r="M185" t="s">
        <v>988</v>
      </c>
      <c r="N185">
        <v>184</v>
      </c>
      <c r="O185">
        <v>1</v>
      </c>
      <c r="P185" t="s">
        <v>70</v>
      </c>
      <c r="Q185" t="s">
        <v>51</v>
      </c>
      <c r="R185" t="s">
        <v>65</v>
      </c>
      <c r="S185" t="s">
        <v>66</v>
      </c>
      <c r="T185" t="s">
        <v>37</v>
      </c>
      <c r="U185" t="s">
        <v>41</v>
      </c>
      <c r="V185" t="s">
        <v>989</v>
      </c>
      <c r="W185" t="s">
        <v>54</v>
      </c>
      <c r="X185" t="s">
        <v>146</v>
      </c>
      <c r="Y185" t="s">
        <v>52</v>
      </c>
      <c r="Z185" t="s">
        <v>96</v>
      </c>
      <c r="AA185" t="s">
        <v>43</v>
      </c>
      <c r="AB185" t="s">
        <v>990</v>
      </c>
      <c r="AC185" t="s">
        <v>58</v>
      </c>
      <c r="AD185" t="s">
        <v>59</v>
      </c>
    </row>
    <row r="186" spans="1:30" x14ac:dyDescent="0.25">
      <c r="A186" t="s">
        <v>991</v>
      </c>
      <c r="B186" t="s">
        <v>992</v>
      </c>
      <c r="C186" s="1" t="str">
        <f t="shared" si="23"/>
        <v>21:0883</v>
      </c>
      <c r="D186" s="1" t="str">
        <f t="shared" si="24"/>
        <v>21:0246</v>
      </c>
      <c r="E186" t="s">
        <v>993</v>
      </c>
      <c r="F186" t="s">
        <v>994</v>
      </c>
      <c r="H186">
        <v>75.499332999999993</v>
      </c>
      <c r="I186">
        <v>-98.069341600000001</v>
      </c>
      <c r="J186" s="1" t="str">
        <f t="shared" si="25"/>
        <v>NGR bulk stream sediment</v>
      </c>
      <c r="K186" s="1" t="str">
        <f t="shared" si="26"/>
        <v>-230 mesh (63 µm) (Bathurst Is., 1997)</v>
      </c>
      <c r="L186">
        <v>1</v>
      </c>
      <c r="M186" t="s">
        <v>995</v>
      </c>
      <c r="N186">
        <v>185</v>
      </c>
      <c r="O186">
        <v>1</v>
      </c>
      <c r="P186" t="s">
        <v>942</v>
      </c>
      <c r="Q186" t="s">
        <v>43</v>
      </c>
      <c r="R186" t="s">
        <v>51</v>
      </c>
      <c r="S186" t="s">
        <v>52</v>
      </c>
      <c r="T186" t="s">
        <v>36</v>
      </c>
      <c r="U186" t="s">
        <v>41</v>
      </c>
      <c r="V186" t="s">
        <v>300</v>
      </c>
      <c r="W186" t="s">
        <v>94</v>
      </c>
      <c r="X186" t="s">
        <v>104</v>
      </c>
      <c r="Y186" t="s">
        <v>42</v>
      </c>
      <c r="Z186" t="s">
        <v>77</v>
      </c>
      <c r="AA186" t="s">
        <v>77</v>
      </c>
      <c r="AB186" t="s">
        <v>215</v>
      </c>
      <c r="AC186" t="s">
        <v>213</v>
      </c>
      <c r="AD186" t="s">
        <v>45</v>
      </c>
    </row>
    <row r="187" spans="1:30" x14ac:dyDescent="0.25">
      <c r="A187" t="s">
        <v>996</v>
      </c>
      <c r="B187" t="s">
        <v>997</v>
      </c>
      <c r="C187" s="1" t="str">
        <f t="shared" si="23"/>
        <v>21:0883</v>
      </c>
      <c r="D187" s="1" t="str">
        <f t="shared" si="24"/>
        <v>21:0246</v>
      </c>
      <c r="E187" t="s">
        <v>998</v>
      </c>
      <c r="F187" t="s">
        <v>999</v>
      </c>
      <c r="H187">
        <v>75.500356400000001</v>
      </c>
      <c r="I187">
        <v>-98.072032800000002</v>
      </c>
      <c r="J187" s="1" t="str">
        <f t="shared" si="25"/>
        <v>NGR bulk stream sediment</v>
      </c>
      <c r="K187" s="1" t="str">
        <f t="shared" si="26"/>
        <v>-230 mesh (63 µm) (Bathurst Is., 1997)</v>
      </c>
      <c r="L187">
        <v>1</v>
      </c>
      <c r="M187" t="s">
        <v>1000</v>
      </c>
      <c r="N187">
        <v>186</v>
      </c>
      <c r="O187">
        <v>1</v>
      </c>
      <c r="P187" t="s">
        <v>280</v>
      </c>
      <c r="Q187" t="s">
        <v>43</v>
      </c>
      <c r="R187" t="s">
        <v>96</v>
      </c>
      <c r="S187" t="s">
        <v>42</v>
      </c>
      <c r="T187" t="s">
        <v>36</v>
      </c>
      <c r="U187" t="s">
        <v>41</v>
      </c>
      <c r="V187" t="s">
        <v>970</v>
      </c>
      <c r="W187" t="s">
        <v>146</v>
      </c>
      <c r="X187" t="s">
        <v>113</v>
      </c>
      <c r="Y187" t="s">
        <v>52</v>
      </c>
      <c r="Z187" t="s">
        <v>246</v>
      </c>
      <c r="AA187" t="s">
        <v>77</v>
      </c>
      <c r="AB187" t="s">
        <v>1001</v>
      </c>
      <c r="AC187" t="s">
        <v>300</v>
      </c>
      <c r="AD187" t="s">
        <v>59</v>
      </c>
    </row>
    <row r="188" spans="1:30" x14ac:dyDescent="0.25">
      <c r="A188" t="s">
        <v>1002</v>
      </c>
      <c r="B188" t="s">
        <v>1003</v>
      </c>
      <c r="C188" s="1" t="str">
        <f t="shared" si="23"/>
        <v>21:0883</v>
      </c>
      <c r="D188" s="1" t="str">
        <f t="shared" si="24"/>
        <v>21:0246</v>
      </c>
      <c r="E188" t="s">
        <v>967</v>
      </c>
      <c r="F188" t="s">
        <v>1004</v>
      </c>
      <c r="H188">
        <v>75.501327500000002</v>
      </c>
      <c r="I188">
        <v>-98.0750855</v>
      </c>
      <c r="J188" s="1" t="str">
        <f t="shared" si="25"/>
        <v>NGR bulk stream sediment</v>
      </c>
      <c r="K188" s="1" t="str">
        <f t="shared" si="26"/>
        <v>-230 mesh (63 µm) (Bathurst Is., 1997)</v>
      </c>
      <c r="L188">
        <v>1</v>
      </c>
      <c r="M188" t="s">
        <v>1005</v>
      </c>
      <c r="N188">
        <v>187</v>
      </c>
      <c r="O188">
        <v>1</v>
      </c>
      <c r="P188" t="s">
        <v>572</v>
      </c>
      <c r="Q188" t="s">
        <v>35</v>
      </c>
      <c r="R188" t="s">
        <v>51</v>
      </c>
      <c r="S188" t="s">
        <v>37</v>
      </c>
      <c r="T188" t="s">
        <v>42</v>
      </c>
      <c r="U188" t="s">
        <v>41</v>
      </c>
      <c r="V188" t="s">
        <v>890</v>
      </c>
      <c r="W188" t="s">
        <v>1006</v>
      </c>
      <c r="X188" t="s">
        <v>113</v>
      </c>
      <c r="Y188" t="s">
        <v>37</v>
      </c>
      <c r="Z188" t="s">
        <v>144</v>
      </c>
      <c r="AA188" t="s">
        <v>124</v>
      </c>
      <c r="AB188" t="s">
        <v>258</v>
      </c>
      <c r="AC188" t="s">
        <v>187</v>
      </c>
      <c r="AD188" t="s">
        <v>45</v>
      </c>
    </row>
    <row r="189" spans="1:30" hidden="1" x14ac:dyDescent="0.25">
      <c r="A189" t="s">
        <v>1007</v>
      </c>
      <c r="B189" t="s">
        <v>1008</v>
      </c>
      <c r="C189" s="1" t="str">
        <f t="shared" si="23"/>
        <v>21:0883</v>
      </c>
      <c r="D189" s="1" t="str">
        <f>HYPERLINK("http://geochem.nrcan.gc.ca/cdogs/content/svy/svy_e.htm", "")</f>
        <v/>
      </c>
      <c r="G189" s="1" t="str">
        <f>HYPERLINK("http://geochem.nrcan.gc.ca/cdogs/content/cr_/cr_00261_e.htm", "261")</f>
        <v>261</v>
      </c>
      <c r="J189" t="s">
        <v>285</v>
      </c>
      <c r="K189" t="s">
        <v>286</v>
      </c>
      <c r="L189">
        <v>1</v>
      </c>
      <c r="M189" t="s">
        <v>1009</v>
      </c>
      <c r="N189">
        <v>188</v>
      </c>
      <c r="O189">
        <v>8</v>
      </c>
      <c r="P189" t="s">
        <v>203</v>
      </c>
      <c r="Q189" t="s">
        <v>341</v>
      </c>
      <c r="R189" t="s">
        <v>83</v>
      </c>
      <c r="S189" t="s">
        <v>189</v>
      </c>
      <c r="T189" t="s">
        <v>56</v>
      </c>
      <c r="U189" t="s">
        <v>38</v>
      </c>
      <c r="V189" t="s">
        <v>848</v>
      </c>
      <c r="W189" t="s">
        <v>430</v>
      </c>
      <c r="X189" t="s">
        <v>54</v>
      </c>
      <c r="Y189" t="s">
        <v>42</v>
      </c>
      <c r="Z189" t="s">
        <v>149</v>
      </c>
      <c r="AA189" t="s">
        <v>136</v>
      </c>
      <c r="AB189" t="s">
        <v>477</v>
      </c>
      <c r="AC189" t="s">
        <v>403</v>
      </c>
      <c r="AD189" t="s">
        <v>45</v>
      </c>
    </row>
    <row r="190" spans="1:30" x14ac:dyDescent="0.25">
      <c r="A190" t="s">
        <v>1010</v>
      </c>
      <c r="B190" t="s">
        <v>1011</v>
      </c>
      <c r="C190" s="1" t="str">
        <f t="shared" si="23"/>
        <v>21:0883</v>
      </c>
      <c r="D190" s="1" t="str">
        <f>HYPERLINK("http://geochem.nrcan.gc.ca/cdogs/content/svy/svy210246_e.htm", "21:0246")</f>
        <v>21:0246</v>
      </c>
      <c r="E190" t="s">
        <v>1012</v>
      </c>
      <c r="F190" t="s">
        <v>1013</v>
      </c>
      <c r="H190">
        <v>75.502037299999998</v>
      </c>
      <c r="I190">
        <v>-98.080123099999994</v>
      </c>
      <c r="J190" s="1" t="str">
        <f>HYPERLINK("http://geochem.nrcan.gc.ca/cdogs/content/kwd/kwd020030_e.htm", "NGR bulk stream sediment")</f>
        <v>NGR bulk stream sediment</v>
      </c>
      <c r="K190" s="1" t="str">
        <f>HYPERLINK("http://geochem.nrcan.gc.ca/cdogs/content/kwd/kwd080101_e.htm", "-230 mesh (63 µm) (Bathurst Is., 1997)")</f>
        <v>-230 mesh (63 µm) (Bathurst Is., 1997)</v>
      </c>
      <c r="L190">
        <v>1</v>
      </c>
      <c r="M190" t="s">
        <v>1014</v>
      </c>
      <c r="N190">
        <v>189</v>
      </c>
      <c r="O190">
        <v>1</v>
      </c>
      <c r="P190" t="s">
        <v>554</v>
      </c>
      <c r="Q190" t="s">
        <v>43</v>
      </c>
      <c r="R190" t="s">
        <v>102</v>
      </c>
      <c r="S190" t="s">
        <v>52</v>
      </c>
      <c r="T190" t="s">
        <v>36</v>
      </c>
      <c r="U190" t="s">
        <v>38</v>
      </c>
      <c r="V190" t="s">
        <v>491</v>
      </c>
      <c r="W190" t="s">
        <v>94</v>
      </c>
      <c r="X190" t="s">
        <v>55</v>
      </c>
      <c r="Y190" t="s">
        <v>52</v>
      </c>
      <c r="Z190" t="s">
        <v>96</v>
      </c>
      <c r="AA190" t="s">
        <v>77</v>
      </c>
      <c r="AB190" t="s">
        <v>1015</v>
      </c>
      <c r="AC190" t="s">
        <v>300</v>
      </c>
      <c r="AD190" t="s">
        <v>59</v>
      </c>
    </row>
    <row r="191" spans="1:30" x14ac:dyDescent="0.25">
      <c r="A191" t="s">
        <v>1016</v>
      </c>
      <c r="B191" t="s">
        <v>1017</v>
      </c>
      <c r="C191" s="1" t="str">
        <f t="shared" si="23"/>
        <v>21:0883</v>
      </c>
      <c r="D191" s="1" t="str">
        <f>HYPERLINK("http://geochem.nrcan.gc.ca/cdogs/content/svy/svy210246_e.htm", "21:0246")</f>
        <v>21:0246</v>
      </c>
      <c r="E191" t="s">
        <v>1018</v>
      </c>
      <c r="F191" t="s">
        <v>1019</v>
      </c>
      <c r="H191">
        <v>75.5069388</v>
      </c>
      <c r="I191">
        <v>-98.110177500000006</v>
      </c>
      <c r="J191" s="1" t="str">
        <f>HYPERLINK("http://geochem.nrcan.gc.ca/cdogs/content/kwd/kwd020030_e.htm", "NGR bulk stream sediment")</f>
        <v>NGR bulk stream sediment</v>
      </c>
      <c r="K191" s="1" t="str">
        <f>HYPERLINK("http://geochem.nrcan.gc.ca/cdogs/content/kwd/kwd080101_e.htm", "-230 mesh (63 µm) (Bathurst Is., 1997)")</f>
        <v>-230 mesh (63 µm) (Bathurst Is., 1997)</v>
      </c>
      <c r="L191">
        <v>1</v>
      </c>
      <c r="M191" t="s">
        <v>1020</v>
      </c>
      <c r="N191">
        <v>190</v>
      </c>
      <c r="O191">
        <v>1</v>
      </c>
      <c r="P191" t="s">
        <v>144</v>
      </c>
      <c r="Q191" t="s">
        <v>35</v>
      </c>
      <c r="R191" t="s">
        <v>42</v>
      </c>
      <c r="S191" t="s">
        <v>52</v>
      </c>
      <c r="T191" t="s">
        <v>42</v>
      </c>
      <c r="U191" t="s">
        <v>41</v>
      </c>
      <c r="V191" t="s">
        <v>165</v>
      </c>
      <c r="W191" t="s">
        <v>146</v>
      </c>
      <c r="X191" t="s">
        <v>41</v>
      </c>
      <c r="Y191" t="s">
        <v>37</v>
      </c>
      <c r="Z191" t="s">
        <v>64</v>
      </c>
      <c r="AA191" t="s">
        <v>124</v>
      </c>
      <c r="AB191" t="s">
        <v>37</v>
      </c>
      <c r="AC191" t="s">
        <v>58</v>
      </c>
      <c r="AD191" t="s">
        <v>59</v>
      </c>
    </row>
    <row r="192" spans="1:30" hidden="1" x14ac:dyDescent="0.25">
      <c r="A192" t="s">
        <v>1021</v>
      </c>
      <c r="B192" t="s">
        <v>1022</v>
      </c>
      <c r="C192" s="1" t="str">
        <f t="shared" si="23"/>
        <v>21:0883</v>
      </c>
      <c r="D192" s="1" t="str">
        <f>HYPERLINK("http://geochem.nrcan.gc.ca/cdogs/content/svy/svy_e.htm", "")</f>
        <v/>
      </c>
      <c r="G192" s="1" t="str">
        <f>HYPERLINK("http://geochem.nrcan.gc.ca/cdogs/content/cr_/cr_00093_e.htm", "93")</f>
        <v>93</v>
      </c>
      <c r="J192" t="s">
        <v>285</v>
      </c>
      <c r="K192" t="s">
        <v>286</v>
      </c>
      <c r="L192">
        <v>1</v>
      </c>
      <c r="M192" t="s">
        <v>1023</v>
      </c>
      <c r="N192">
        <v>191</v>
      </c>
      <c r="O192">
        <v>8</v>
      </c>
      <c r="P192" t="s">
        <v>573</v>
      </c>
      <c r="Q192" t="s">
        <v>605</v>
      </c>
      <c r="R192" t="s">
        <v>739</v>
      </c>
      <c r="S192" t="s">
        <v>246</v>
      </c>
      <c r="T192" t="s">
        <v>64</v>
      </c>
      <c r="U192" t="s">
        <v>113</v>
      </c>
      <c r="V192" t="s">
        <v>1024</v>
      </c>
      <c r="W192" t="s">
        <v>898</v>
      </c>
      <c r="X192" t="s">
        <v>45</v>
      </c>
      <c r="Y192" t="s">
        <v>66</v>
      </c>
      <c r="Z192" t="s">
        <v>106</v>
      </c>
      <c r="AA192" t="s">
        <v>745</v>
      </c>
      <c r="AB192" t="s">
        <v>1025</v>
      </c>
      <c r="AC192" t="s">
        <v>1026</v>
      </c>
      <c r="AD192" t="s">
        <v>59</v>
      </c>
    </row>
    <row r="193" spans="1:30" hidden="1" x14ac:dyDescent="0.25">
      <c r="A193" t="s">
        <v>1027</v>
      </c>
      <c r="B193" t="s">
        <v>1028</v>
      </c>
      <c r="C193" s="1" t="str">
        <f t="shared" si="23"/>
        <v>21:0883</v>
      </c>
      <c r="D193" s="1" t="str">
        <f>HYPERLINK("http://geochem.nrcan.gc.ca/cdogs/content/svy/svy_e.htm", "")</f>
        <v/>
      </c>
      <c r="G193" s="1" t="str">
        <f>HYPERLINK("http://geochem.nrcan.gc.ca/cdogs/content/cr_/cr_00092_e.htm", "92")</f>
        <v>92</v>
      </c>
      <c r="J193" t="s">
        <v>285</v>
      </c>
      <c r="K193" t="s">
        <v>286</v>
      </c>
      <c r="L193">
        <v>1</v>
      </c>
      <c r="M193" t="s">
        <v>1029</v>
      </c>
      <c r="N193">
        <v>192</v>
      </c>
      <c r="O193">
        <v>8</v>
      </c>
      <c r="P193" t="s">
        <v>733</v>
      </c>
      <c r="Q193" t="s">
        <v>92</v>
      </c>
      <c r="R193" t="s">
        <v>387</v>
      </c>
      <c r="S193" t="s">
        <v>297</v>
      </c>
      <c r="T193" t="s">
        <v>227</v>
      </c>
      <c r="U193" t="s">
        <v>113</v>
      </c>
      <c r="V193" t="s">
        <v>1030</v>
      </c>
      <c r="W193" t="s">
        <v>114</v>
      </c>
      <c r="X193" t="s">
        <v>54</v>
      </c>
      <c r="Y193" t="s">
        <v>102</v>
      </c>
      <c r="Z193" t="s">
        <v>453</v>
      </c>
      <c r="AA193" t="s">
        <v>213</v>
      </c>
      <c r="AB193" t="s">
        <v>215</v>
      </c>
      <c r="AC193" t="s">
        <v>1031</v>
      </c>
      <c r="AD193" t="s">
        <v>45</v>
      </c>
    </row>
  </sheetData>
  <autoFilter ref="A1:O193">
    <filterColumn colId="0" hiddenButton="1"/>
    <filterColumn colId="1" hiddenButton="1"/>
    <filterColumn colId="3">
      <filters>
        <filter val="21:0246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svy210246_pkg_0496c.xlsx</vt:lpstr>
      <vt:lpstr>pkg_0496c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2023-02-18T07:46:35Z</dcterms:created>
  <dcterms:modified xsi:type="dcterms:W3CDTF">2023-02-19T02:05:12Z</dcterms:modified>
</cp:coreProperties>
</file>