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73_pkg_0391a.xlsx" sheetId="1" r:id="rId1"/>
  </sheets>
  <definedNames>
    <definedName name="_xlnm._FilterDatabase" localSheetId="0" hidden="1">svy210173_pkg_0391a.xlsx!$A$1:$N$1084</definedName>
    <definedName name="pkg_0391a">svy210173_pkg_0391a.xlsx!$A$1:$AF$1084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8" i="1"/>
  <c r="K9" i="1"/>
  <c r="K10" i="1"/>
  <c r="K11" i="1"/>
  <c r="K12" i="1"/>
  <c r="K1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5" i="1"/>
  <c r="K256" i="1"/>
  <c r="K257" i="1"/>
  <c r="K258" i="1"/>
  <c r="K259" i="1"/>
  <c r="K260" i="1"/>
  <c r="K261" i="1"/>
  <c r="K262" i="1"/>
  <c r="K263" i="1"/>
  <c r="K264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1" i="1"/>
  <c r="K292" i="1"/>
  <c r="K293" i="1"/>
  <c r="K294" i="1"/>
  <c r="K295" i="1"/>
  <c r="K296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4" i="1"/>
  <c r="K485" i="1"/>
  <c r="K486" i="1"/>
  <c r="K487" i="1"/>
  <c r="K488" i="1"/>
  <c r="K489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1" i="1"/>
  <c r="K522" i="1"/>
  <c r="K523" i="1"/>
  <c r="K524" i="1"/>
  <c r="K525" i="1"/>
  <c r="K526" i="1"/>
  <c r="K527" i="1"/>
  <c r="K528" i="1"/>
  <c r="K529" i="1"/>
  <c r="K530" i="1"/>
  <c r="K531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8" i="1"/>
  <c r="K669" i="1"/>
  <c r="K670" i="1"/>
  <c r="K671" i="1"/>
  <c r="K672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4" i="1"/>
  <c r="K705" i="1"/>
  <c r="K706" i="1"/>
  <c r="K707" i="1"/>
  <c r="K708" i="1"/>
  <c r="K709" i="1"/>
  <c r="K710" i="1"/>
  <c r="K711" i="1"/>
  <c r="K712" i="1"/>
  <c r="K713" i="1"/>
  <c r="K714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5" i="1"/>
  <c r="K846" i="1"/>
  <c r="K847" i="1"/>
  <c r="K848" i="1"/>
  <c r="K849" i="1"/>
  <c r="K850" i="1"/>
  <c r="K851" i="1"/>
  <c r="K852" i="1"/>
  <c r="K853" i="1"/>
  <c r="K854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7" i="1"/>
  <c r="K1078" i="1"/>
  <c r="K1079" i="1"/>
  <c r="K1080" i="1"/>
  <c r="K1081" i="1"/>
  <c r="K1082" i="1"/>
  <c r="K1083" i="1"/>
  <c r="K1084" i="1"/>
  <c r="J2" i="1"/>
  <c r="J3" i="1"/>
  <c r="J4" i="1"/>
  <c r="J5" i="1"/>
  <c r="J6" i="1"/>
  <c r="J8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5" i="1"/>
  <c r="J256" i="1"/>
  <c r="J257" i="1"/>
  <c r="J258" i="1"/>
  <c r="J259" i="1"/>
  <c r="J260" i="1"/>
  <c r="J261" i="1"/>
  <c r="J262" i="1"/>
  <c r="J263" i="1"/>
  <c r="J264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1" i="1"/>
  <c r="J292" i="1"/>
  <c r="J293" i="1"/>
  <c r="J294" i="1"/>
  <c r="J295" i="1"/>
  <c r="J296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4" i="1"/>
  <c r="J485" i="1"/>
  <c r="J486" i="1"/>
  <c r="J487" i="1"/>
  <c r="J488" i="1"/>
  <c r="J489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1" i="1"/>
  <c r="J522" i="1"/>
  <c r="J523" i="1"/>
  <c r="J524" i="1"/>
  <c r="J525" i="1"/>
  <c r="J526" i="1"/>
  <c r="J527" i="1"/>
  <c r="J528" i="1"/>
  <c r="J529" i="1"/>
  <c r="J530" i="1"/>
  <c r="J531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8" i="1"/>
  <c r="J669" i="1"/>
  <c r="J670" i="1"/>
  <c r="J671" i="1"/>
  <c r="J672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3" i="1"/>
  <c r="J714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5" i="1"/>
  <c r="J846" i="1"/>
  <c r="J847" i="1"/>
  <c r="J848" i="1"/>
  <c r="J849" i="1"/>
  <c r="J850" i="1"/>
  <c r="J851" i="1"/>
  <c r="J852" i="1"/>
  <c r="J853" i="1"/>
  <c r="J854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2" i="1"/>
  <c r="J1073" i="1"/>
  <c r="J1074" i="1"/>
  <c r="J1075" i="1"/>
  <c r="J1077" i="1"/>
  <c r="J1078" i="1"/>
  <c r="J1079" i="1"/>
  <c r="J1080" i="1"/>
  <c r="J1081" i="1"/>
  <c r="J1082" i="1"/>
  <c r="J1083" i="1"/>
  <c r="J1084" i="1"/>
  <c r="G7" i="1"/>
  <c r="G14" i="1"/>
  <c r="G36" i="1"/>
  <c r="G54" i="1"/>
  <c r="G85" i="1"/>
  <c r="G106" i="1"/>
  <c r="G117" i="1"/>
  <c r="G142" i="1"/>
  <c r="G149" i="1"/>
  <c r="G162" i="1"/>
  <c r="G184" i="1"/>
  <c r="G202" i="1"/>
  <c r="G233" i="1"/>
  <c r="G254" i="1"/>
  <c r="G265" i="1"/>
  <c r="G290" i="1"/>
  <c r="G297" i="1"/>
  <c r="G327" i="1"/>
  <c r="G339" i="1"/>
  <c r="G355" i="1"/>
  <c r="G377" i="1"/>
  <c r="G395" i="1"/>
  <c r="G426" i="1"/>
  <c r="G447" i="1"/>
  <c r="G458" i="1"/>
  <c r="G483" i="1"/>
  <c r="G490" i="1"/>
  <c r="G520" i="1"/>
  <c r="G532" i="1"/>
  <c r="G563" i="1"/>
  <c r="G582" i="1"/>
  <c r="G608" i="1"/>
  <c r="G624" i="1"/>
  <c r="G632" i="1"/>
  <c r="G667" i="1"/>
  <c r="G673" i="1"/>
  <c r="G703" i="1"/>
  <c r="G715" i="1"/>
  <c r="G747" i="1"/>
  <c r="G761" i="1"/>
  <c r="G779" i="1"/>
  <c r="G796" i="1"/>
  <c r="G812" i="1"/>
  <c r="G844" i="1"/>
  <c r="G855" i="1"/>
  <c r="G877" i="1"/>
  <c r="G897" i="1"/>
  <c r="G918" i="1"/>
  <c r="G946" i="1"/>
  <c r="G959" i="1"/>
  <c r="G976" i="1"/>
  <c r="G997" i="1"/>
  <c r="G1025" i="1"/>
  <c r="G1041" i="1"/>
  <c r="G1068" i="1"/>
  <c r="G107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</calcChain>
</file>

<file path=xl/sharedStrings.xml><?xml version="1.0" encoding="utf-8"?>
<sst xmlns="http://schemas.openxmlformats.org/spreadsheetml/2006/main" count="5447" uniqueCount="4162">
  <si>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</si>
  <si>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</si>
  <si>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</si>
  <si>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</si>
  <si>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</si>
  <si>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</si>
  <si>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</si>
  <si>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</si>
  <si>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</si>
  <si>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</si>
  <si>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</si>
  <si>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</si>
  <si>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</si>
  <si>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</si>
  <si>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</si>
  <si>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</si>
  <si>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</si>
  <si>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</si>
  <si>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</si>
  <si>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</si>
  <si>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</si>
  <si>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</si>
  <si>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</si>
  <si>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</si>
  <si>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Sb_AAS</t>
  </si>
  <si>
    <t>Mo_AAS</t>
  </si>
  <si>
    <t>V_AAS</t>
  </si>
  <si>
    <t>Hg_CVAAS</t>
  </si>
  <si>
    <t>W_Col</t>
  </si>
  <si>
    <t>LOI_500</t>
  </si>
  <si>
    <t>F_ISE</t>
  </si>
  <si>
    <t>U_NADNC</t>
  </si>
  <si>
    <t>002M  :841001:80:841002:10</t>
  </si>
  <si>
    <t>21:0519:000001</t>
  </si>
  <si>
    <t>21:0173:000001</t>
  </si>
  <si>
    <t>21:0173:000001:0001:0001:02</t>
  </si>
  <si>
    <t>0011:bff_1</t>
  </si>
  <si>
    <t>002M  :841002:10:------:--</t>
  </si>
  <si>
    <t>21:0519:000002</t>
  </si>
  <si>
    <t>21:0173:000001:0001:0001:01</t>
  </si>
  <si>
    <t>0012:bff_1</t>
  </si>
  <si>
    <t>002M  :841003:20:841002:10</t>
  </si>
  <si>
    <t>21:0519:000003</t>
  </si>
  <si>
    <t>21:0173:000001:0002:0001:00</t>
  </si>
  <si>
    <t>0013:bff_1</t>
  </si>
  <si>
    <t>002M  :841004:00:------:--</t>
  </si>
  <si>
    <t>21:0519:000004</t>
  </si>
  <si>
    <t>21:0173:000002</t>
  </si>
  <si>
    <t>21:0173:000002:0001:0001:00</t>
  </si>
  <si>
    <t>0101:s__01</t>
  </si>
  <si>
    <t>002M  :841005:00:------:--</t>
  </si>
  <si>
    <t>21:0519:000005</t>
  </si>
  <si>
    <t>21:0173:000003</t>
  </si>
  <si>
    <t>21:0173:000003:0001:0001:00</t>
  </si>
  <si>
    <t>0102:s__02</t>
  </si>
  <si>
    <t>002M  :841006:9P:------:--</t>
  </si>
  <si>
    <t>21:0519:000006</t>
  </si>
  <si>
    <t>Control Reference</t>
  </si>
  <si>
    <t>Unspecified</t>
  </si>
  <si>
    <t>0901:R__01</t>
  </si>
  <si>
    <t>003D  :841001:80:841003:20</t>
  </si>
  <si>
    <t>21:0519:000007</t>
  </si>
  <si>
    <t>21:0173:000004</t>
  </si>
  <si>
    <t>21:0173:000004:0002:0001:02</t>
  </si>
  <si>
    <t>003D  :841002:10:------:--</t>
  </si>
  <si>
    <t>21:0519:000008</t>
  </si>
  <si>
    <t>21:0173:000004:0001:0001:00</t>
  </si>
  <si>
    <t>003D  :841003:20:841002:10</t>
  </si>
  <si>
    <t>21:0519:000009</t>
  </si>
  <si>
    <t>21:0173:000004:0002:0001:01</t>
  </si>
  <si>
    <t>003D  :841004:00:------:--</t>
  </si>
  <si>
    <t>21:0519:000010</t>
  </si>
  <si>
    <t>21:0173:000005</t>
  </si>
  <si>
    <t>21:0173:000005:0001:0001:00</t>
  </si>
  <si>
    <t>003D  :841005:00:------:--</t>
  </si>
  <si>
    <t>21:0519:000011</t>
  </si>
  <si>
    <t>21:0173:000006</t>
  </si>
  <si>
    <t>21:0173:000006:0001:0001:00</t>
  </si>
  <si>
    <t>003D  :841006:00:------:--</t>
  </si>
  <si>
    <t>21:0519:000012</t>
  </si>
  <si>
    <t>21:0173:000007</t>
  </si>
  <si>
    <t>21:0173:000007:0001:0001:00</t>
  </si>
  <si>
    <t>0103:s__03</t>
  </si>
  <si>
    <t>003D  :841007:9P:------:--</t>
  </si>
  <si>
    <t>21:0519:000013</t>
  </si>
  <si>
    <t>003D  :841008:00:------:--</t>
  </si>
  <si>
    <t>21:0519:000014</t>
  </si>
  <si>
    <t>21:0173:000008</t>
  </si>
  <si>
    <t>21:0173:000008:0001:0001:00</t>
  </si>
  <si>
    <t>0104:s__04</t>
  </si>
  <si>
    <t>003D  :841009:00:------:--</t>
  </si>
  <si>
    <t>21:0519:000015</t>
  </si>
  <si>
    <t>21:0173:000009</t>
  </si>
  <si>
    <t>21:0173:000009:0001:0001:00</t>
  </si>
  <si>
    <t>0105:s__05</t>
  </si>
  <si>
    <t>003D  :841010:00:------:--</t>
  </si>
  <si>
    <t>21:0519:000016</t>
  </si>
  <si>
    <t>21:0173:000010</t>
  </si>
  <si>
    <t>21:0173:000010:0001:0001:00</t>
  </si>
  <si>
    <t>0106:s__06</t>
  </si>
  <si>
    <t>003D  :841011:00:------:--</t>
  </si>
  <si>
    <t>21:0519:000017</t>
  </si>
  <si>
    <t>21:0173:000011</t>
  </si>
  <si>
    <t>21:0173:000011:0001:0001:00</t>
  </si>
  <si>
    <t>0107:s__07</t>
  </si>
  <si>
    <t>003D  :841012:00:------:--</t>
  </si>
  <si>
    <t>21:0519:000018</t>
  </si>
  <si>
    <t>21:0173:000012</t>
  </si>
  <si>
    <t>21:0173:000012:0001:0001:00</t>
  </si>
  <si>
    <t>0108:s__08</t>
  </si>
  <si>
    <t>003D  :841013:00:------:--</t>
  </si>
  <si>
    <t>21:0519:000019</t>
  </si>
  <si>
    <t>21:0173:000013</t>
  </si>
  <si>
    <t>21:0173:000013:0001:0001:00</t>
  </si>
  <si>
    <t>0109:s__09</t>
  </si>
  <si>
    <t>003D  :841014:00:------:--</t>
  </si>
  <si>
    <t>21:0519:000020</t>
  </si>
  <si>
    <t>21:0173:000014</t>
  </si>
  <si>
    <t>21:0173:000014:0001:0001:00</t>
  </si>
  <si>
    <t>0110:s__10</t>
  </si>
  <si>
    <t>003D  :841015:00:------:--</t>
  </si>
  <si>
    <t>21:0519:000021</t>
  </si>
  <si>
    <t>21:0173:000015</t>
  </si>
  <si>
    <t>21:0173:000015:0001:0001:00</t>
  </si>
  <si>
    <t>0111:s__11</t>
  </si>
  <si>
    <t>003D  :841016:00:------:--</t>
  </si>
  <si>
    <t>21:0519:000022</t>
  </si>
  <si>
    <t>21:0173:000016</t>
  </si>
  <si>
    <t>21:0173:000016:0001:0001:00</t>
  </si>
  <si>
    <t>0112:s__12</t>
  </si>
  <si>
    <t>003D  :841017:00:------:--</t>
  </si>
  <si>
    <t>21:0519:000023</t>
  </si>
  <si>
    <t>21:0173:000017</t>
  </si>
  <si>
    <t>21:0173:000017:0001:0001:00</t>
  </si>
  <si>
    <t>0113:s__13</t>
  </si>
  <si>
    <t>003D  :841018:00:------:--</t>
  </si>
  <si>
    <t>21:0519:000024</t>
  </si>
  <si>
    <t>21:0173:000018</t>
  </si>
  <si>
    <t>21:0173:000018:0001:0001:00</t>
  </si>
  <si>
    <t>0114:s__14</t>
  </si>
  <si>
    <t>003D  :841019:00:------:--</t>
  </si>
  <si>
    <t>21:0519:000025</t>
  </si>
  <si>
    <t>21:0173:000019</t>
  </si>
  <si>
    <t>21:0173:000019:0001:0001:00</t>
  </si>
  <si>
    <t>0115:s__15</t>
  </si>
  <si>
    <t>003D  :841020:00:------:--</t>
  </si>
  <si>
    <t>21:0519:000026</t>
  </si>
  <si>
    <t>21:0173:000020</t>
  </si>
  <si>
    <t>21:0173:000020:0001:0001:00</t>
  </si>
  <si>
    <t>0116:s__16</t>
  </si>
  <si>
    <t>003D  :841021:80:841023:20</t>
  </si>
  <si>
    <t>21:0519:000027</t>
  </si>
  <si>
    <t>21:0173:000021</t>
  </si>
  <si>
    <t>21:0173:000021:0002:0001:02</t>
  </si>
  <si>
    <t>003D  :841022:10:------:--</t>
  </si>
  <si>
    <t>21:0519:000028</t>
  </si>
  <si>
    <t>21:0173:000021:0001:0001:00</t>
  </si>
  <si>
    <t>003D  :841023:20:841022:10</t>
  </si>
  <si>
    <t>21:0519:000029</t>
  </si>
  <si>
    <t>21:0173:000021:0002:0001:01</t>
  </si>
  <si>
    <t>003D  :841024:00:------:--</t>
  </si>
  <si>
    <t>21:0519:000030</t>
  </si>
  <si>
    <t>21:0173:000022</t>
  </si>
  <si>
    <t>21:0173:000022:0001:0001:00</t>
  </si>
  <si>
    <t>003D  :841025:00:------:--</t>
  </si>
  <si>
    <t>21:0519:000031</t>
  </si>
  <si>
    <t>21:0173:000023</t>
  </si>
  <si>
    <t>21:0173:000023:0001:0001:00</t>
  </si>
  <si>
    <t>003D  :841026:00:------:--</t>
  </si>
  <si>
    <t>21:0519:000032</t>
  </si>
  <si>
    <t>21:0173:000024</t>
  </si>
  <si>
    <t>21:0173:000024:0001:0001:00</t>
  </si>
  <si>
    <t>003D  :841027:00:------:--</t>
  </si>
  <si>
    <t>21:0519:000033</t>
  </si>
  <si>
    <t>21:0173:000025</t>
  </si>
  <si>
    <t>21:0173:000025:0001:0001:00</t>
  </si>
  <si>
    <t>003D  :841028:00:------:--</t>
  </si>
  <si>
    <t>21:0519:000034</t>
  </si>
  <si>
    <t>21:0173:000026</t>
  </si>
  <si>
    <t>21:0173:000026:0001:0001:00</t>
  </si>
  <si>
    <t>003D  :841029:9R:------:--</t>
  </si>
  <si>
    <t>21:0519:000035</t>
  </si>
  <si>
    <t>003D  :841030:00:------:--</t>
  </si>
  <si>
    <t>21:0519:000036</t>
  </si>
  <si>
    <t>21:0173:000027</t>
  </si>
  <si>
    <t>21:0173:000027:0001:0001:00</t>
  </si>
  <si>
    <t>003D  :841031:00:------:--</t>
  </si>
  <si>
    <t>21:0519:000037</t>
  </si>
  <si>
    <t>21:0173:000028</t>
  </si>
  <si>
    <t>21:0173:000028:0001:0001:00</t>
  </si>
  <si>
    <t>003D  :841032:00:------:--</t>
  </si>
  <si>
    <t>21:0519:000038</t>
  </si>
  <si>
    <t>21:0173:000029</t>
  </si>
  <si>
    <t>21:0173:000029:0001:0001:00</t>
  </si>
  <si>
    <t>003D  :841033:00:------:--</t>
  </si>
  <si>
    <t>21:0519:000039</t>
  </si>
  <si>
    <t>21:0173:000030</t>
  </si>
  <si>
    <t>21:0173:000030:0001:0001:00</t>
  </si>
  <si>
    <t>003D  :841034:00:------:--</t>
  </si>
  <si>
    <t>21:0519:000040</t>
  </si>
  <si>
    <t>21:0173:000031</t>
  </si>
  <si>
    <t>21:0173:000031:0001:0001:00</t>
  </si>
  <si>
    <t>003D  :841035:00:------:--</t>
  </si>
  <si>
    <t>21:0519:000041</t>
  </si>
  <si>
    <t>21:0173:000032</t>
  </si>
  <si>
    <t>21:0173:000032:0001:0001:00</t>
  </si>
  <si>
    <t>003D  :841036:00:------:--</t>
  </si>
  <si>
    <t>21:0519:000042</t>
  </si>
  <si>
    <t>21:0173:000033</t>
  </si>
  <si>
    <t>21:0173:000033:0001:0001:00</t>
  </si>
  <si>
    <t>003D  :841037:00:------:--</t>
  </si>
  <si>
    <t>21:0519:000043</t>
  </si>
  <si>
    <t>21:0173:000034</t>
  </si>
  <si>
    <t>21:0173:000034:0001:0001:00</t>
  </si>
  <si>
    <t>003D  :841038:00:------:--</t>
  </si>
  <si>
    <t>21:0519:000044</t>
  </si>
  <si>
    <t>21:0173:000035</t>
  </si>
  <si>
    <t>21:0173:000035:0001:0001:00</t>
  </si>
  <si>
    <t>003D  :841039:00:------:--</t>
  </si>
  <si>
    <t>21:0519:000045</t>
  </si>
  <si>
    <t>21:0173:000036</t>
  </si>
  <si>
    <t>21:0173:000036:0001:0001:00</t>
  </si>
  <si>
    <t>003D  :841040:00:------:--</t>
  </si>
  <si>
    <t>21:0519:000046</t>
  </si>
  <si>
    <t>21:0173:000037</t>
  </si>
  <si>
    <t>21:0173:000037:0001:0001:00</t>
  </si>
  <si>
    <t>003D  :841041:80:841054:20</t>
  </si>
  <si>
    <t>21:0519:000047</t>
  </si>
  <si>
    <t>21:0173:000048</t>
  </si>
  <si>
    <t>21:0173:000048:0002:0001:02</t>
  </si>
  <si>
    <t>003D  :841042:00:------:--</t>
  </si>
  <si>
    <t>21:0519:000048</t>
  </si>
  <si>
    <t>21:0173:000038</t>
  </si>
  <si>
    <t>21:0173:000038:0001:0001:00</t>
  </si>
  <si>
    <t>003D  :841043:00:------:--</t>
  </si>
  <si>
    <t>21:0519:000049</t>
  </si>
  <si>
    <t>21:0173:000039</t>
  </si>
  <si>
    <t>21:0173:000039:0001:0001:00</t>
  </si>
  <si>
    <t>003D  :841044:00:------:--</t>
  </si>
  <si>
    <t>21:0519:000050</t>
  </si>
  <si>
    <t>21:0173:000040</t>
  </si>
  <si>
    <t>21:0173:000040:0001:0001:00</t>
  </si>
  <si>
    <t>003D  :841045:00:------:--</t>
  </si>
  <si>
    <t>21:0519:000051</t>
  </si>
  <si>
    <t>21:0173:000041</t>
  </si>
  <si>
    <t>21:0173:000041:0001:0001:00</t>
  </si>
  <si>
    <t>003D  :841046:00:------:--</t>
  </si>
  <si>
    <t>21:0519:000052</t>
  </si>
  <si>
    <t>21:0173:000042</t>
  </si>
  <si>
    <t>21:0173:000042:0001:0001:00</t>
  </si>
  <si>
    <t>003D  :841047:9R:------:--</t>
  </si>
  <si>
    <t>21:0519:000053</t>
  </si>
  <si>
    <t>003D  :841048:00:------:--</t>
  </si>
  <si>
    <t>21:0519:000054</t>
  </si>
  <si>
    <t>21:0173:000043</t>
  </si>
  <si>
    <t>21:0173:000043:0001:0001:00</t>
  </si>
  <si>
    <t>003D  :841049:00:------:--</t>
  </si>
  <si>
    <t>21:0519:000055</t>
  </si>
  <si>
    <t>21:0173:000044</t>
  </si>
  <si>
    <t>21:0173:000044:0001:0001:00</t>
  </si>
  <si>
    <t>003D  :841050:00:------:--</t>
  </si>
  <si>
    <t>21:0519:000056</t>
  </si>
  <si>
    <t>21:0173:000045</t>
  </si>
  <si>
    <t>21:0173:000045:0001:0001:00</t>
  </si>
  <si>
    <t>003D  :841051:00:------:--</t>
  </si>
  <si>
    <t>21:0519:000057</t>
  </si>
  <si>
    <t>21:0173:000046</t>
  </si>
  <si>
    <t>21:0173:000046:0001:0001:00</t>
  </si>
  <si>
    <t>003D  :841052:00:------:--</t>
  </si>
  <si>
    <t>21:0519:000058</t>
  </si>
  <si>
    <t>21:0173:000047</t>
  </si>
  <si>
    <t>21:0173:000047:0001:0001:00</t>
  </si>
  <si>
    <t>003D  :841053:10:------:--</t>
  </si>
  <si>
    <t>21:0519:000059</t>
  </si>
  <si>
    <t>21:0173:000048:0001:0001:00</t>
  </si>
  <si>
    <t>003D  :841054:20:841053:10</t>
  </si>
  <si>
    <t>21:0519:000060</t>
  </si>
  <si>
    <t>21:0173:000048:0002:0001:01</t>
  </si>
  <si>
    <t>003D  :841055:00:------:--</t>
  </si>
  <si>
    <t>21:0519:000061</t>
  </si>
  <si>
    <t>21:0173:000049</t>
  </si>
  <si>
    <t>21:0173:000049:0001:0001:00</t>
  </si>
  <si>
    <t>003D  :841056:00:------:--</t>
  </si>
  <si>
    <t>21:0519:000062</t>
  </si>
  <si>
    <t>21:0173:000050</t>
  </si>
  <si>
    <t>21:0173:000050:0001:0001:00</t>
  </si>
  <si>
    <t>003D  :841057:00:------:--</t>
  </si>
  <si>
    <t>21:0519:000063</t>
  </si>
  <si>
    <t>21:0173:000051</t>
  </si>
  <si>
    <t>21:0173:000051:0001:0001:00</t>
  </si>
  <si>
    <t>003D  :841058:00:------:--</t>
  </si>
  <si>
    <t>21:0519:000064</t>
  </si>
  <si>
    <t>21:0173:000052</t>
  </si>
  <si>
    <t>21:0173:000052:0001:0001:00</t>
  </si>
  <si>
    <t>003D  :841059:00:------:--</t>
  </si>
  <si>
    <t>21:0519:000065</t>
  </si>
  <si>
    <t>21:0173:000053</t>
  </si>
  <si>
    <t>21:0173:000053:0001:0001:00</t>
  </si>
  <si>
    <t>003D  :841060:00:------:--</t>
  </si>
  <si>
    <t>21:0519:000066</t>
  </si>
  <si>
    <t>21:0173:000054</t>
  </si>
  <si>
    <t>21:0173:000054:0001:0001:00</t>
  </si>
  <si>
    <t>003D  :841061:80:841064:20</t>
  </si>
  <si>
    <t>21:0519:000067</t>
  </si>
  <si>
    <t>21:0173:000056</t>
  </si>
  <si>
    <t>21:0173:000056:0002:0001:02</t>
  </si>
  <si>
    <t>003D  :841062:00:------:--</t>
  </si>
  <si>
    <t>21:0519:000068</t>
  </si>
  <si>
    <t>21:0173:000055</t>
  </si>
  <si>
    <t>21:0173:000055:0001:0001:00</t>
  </si>
  <si>
    <t>003D  :841063:10:------:--</t>
  </si>
  <si>
    <t>21:0519:000069</t>
  </si>
  <si>
    <t>21:0173:000056:0001:0001:00</t>
  </si>
  <si>
    <t>003D  :841064:20:841063:10</t>
  </si>
  <si>
    <t>21:0519:000070</t>
  </si>
  <si>
    <t>21:0173:000056:0002:0001:01</t>
  </si>
  <si>
    <t>003D  :841065:00:------:--</t>
  </si>
  <si>
    <t>21:0519:000071</t>
  </si>
  <si>
    <t>21:0173:000057</t>
  </si>
  <si>
    <t>21:0173:000057:0001:0001:00</t>
  </si>
  <si>
    <t>003D  :841066:00:------:--</t>
  </si>
  <si>
    <t>21:0519:000072</t>
  </si>
  <si>
    <t>21:0173:000058</t>
  </si>
  <si>
    <t>21:0173:000058:0001:0001:00</t>
  </si>
  <si>
    <t>003D  :841067:00:------:--</t>
  </si>
  <si>
    <t>21:0519:000073</t>
  </si>
  <si>
    <t>21:0173:000059</t>
  </si>
  <si>
    <t>21:0173:000059:0001:0001:00</t>
  </si>
  <si>
    <t>003D  :841068:00:------:--</t>
  </si>
  <si>
    <t>21:0519:000074</t>
  </si>
  <si>
    <t>21:0173:000060</t>
  </si>
  <si>
    <t>21:0173:000060:0001:0001:00</t>
  </si>
  <si>
    <t>003D  :841069:00:------:--</t>
  </si>
  <si>
    <t>21:0519:000075</t>
  </si>
  <si>
    <t>21:0173:000061</t>
  </si>
  <si>
    <t>21:0173:000061:0001:0001:00</t>
  </si>
  <si>
    <t>003D  :841070:00:------:--</t>
  </si>
  <si>
    <t>21:0519:000076</t>
  </si>
  <si>
    <t>21:0173:000062</t>
  </si>
  <si>
    <t>21:0173:000062:0001:0001:00</t>
  </si>
  <si>
    <t>003D  :841071:00:------:--</t>
  </si>
  <si>
    <t>21:0519:000077</t>
  </si>
  <si>
    <t>21:0173:000063</t>
  </si>
  <si>
    <t>21:0173:000063:0001:0001:00</t>
  </si>
  <si>
    <t>003D  :841072:00:------:--</t>
  </si>
  <si>
    <t>21:0519:000078</t>
  </si>
  <si>
    <t>21:0173:000064</t>
  </si>
  <si>
    <t>21:0173:000064:0001:0001:00</t>
  </si>
  <si>
    <t>003D  :841073:00:------:--</t>
  </si>
  <si>
    <t>21:0519:000079</t>
  </si>
  <si>
    <t>21:0173:000065</t>
  </si>
  <si>
    <t>21:0173:000065:0001:0001:00</t>
  </si>
  <si>
    <t>003D  :841074:00:------:--</t>
  </si>
  <si>
    <t>21:0519:000080</t>
  </si>
  <si>
    <t>21:0173:000066</t>
  </si>
  <si>
    <t>21:0173:000066:0001:0001:00</t>
  </si>
  <si>
    <t>003D  :841075:00:------:--</t>
  </si>
  <si>
    <t>21:0519:000081</t>
  </si>
  <si>
    <t>21:0173:000067</t>
  </si>
  <si>
    <t>21:0173:000067:0001:0001:00</t>
  </si>
  <si>
    <t>003D  :841076:00:------:--</t>
  </si>
  <si>
    <t>21:0519:000082</t>
  </si>
  <si>
    <t>21:0173:000068</t>
  </si>
  <si>
    <t>21:0173:000068:0001:0001:00</t>
  </si>
  <si>
    <t>003D  :841077:00:------:--</t>
  </si>
  <si>
    <t>21:0519:000083</t>
  </si>
  <si>
    <t>21:0173:000069</t>
  </si>
  <si>
    <t>21:0173:000069:0001:0001:00</t>
  </si>
  <si>
    <t>003D  :841078:9P:------:--</t>
  </si>
  <si>
    <t>21:0519:000084</t>
  </si>
  <si>
    <t>003D  :841079:00:------:--</t>
  </si>
  <si>
    <t>21:0519:000085</t>
  </si>
  <si>
    <t>21:0173:000070</t>
  </si>
  <si>
    <t>21:0173:000070:0001:0001:00</t>
  </si>
  <si>
    <t>003D  :841080:00:------:--</t>
  </si>
  <si>
    <t>21:0519:000086</t>
  </si>
  <si>
    <t>21:0173:000071</t>
  </si>
  <si>
    <t>21:0173:000071:0001:0001:00</t>
  </si>
  <si>
    <t>003D  :841081:80:841089:20</t>
  </si>
  <si>
    <t>21:0519:000087</t>
  </si>
  <si>
    <t>21:0173:000078</t>
  </si>
  <si>
    <t>21:0173:000078:0002:0001:02</t>
  </si>
  <si>
    <t>003D  :841082:00:------:--</t>
  </si>
  <si>
    <t>21:0519:000088</t>
  </si>
  <si>
    <t>21:0173:000072</t>
  </si>
  <si>
    <t>21:0173:000072:0001:0001:00</t>
  </si>
  <si>
    <t>003D  :841083:00:------:--</t>
  </si>
  <si>
    <t>21:0519:000089</t>
  </si>
  <si>
    <t>21:0173:000073</t>
  </si>
  <si>
    <t>21:0173:000073:0001:0001:00</t>
  </si>
  <si>
    <t>003D  :841084:00:------:--</t>
  </si>
  <si>
    <t>21:0519:000090</t>
  </si>
  <si>
    <t>21:0173:000074</t>
  </si>
  <si>
    <t>21:0173:000074:0001:0001:00</t>
  </si>
  <si>
    <t>003D  :841085:00:------:--</t>
  </si>
  <si>
    <t>21:0519:000091</t>
  </si>
  <si>
    <t>21:0173:000075</t>
  </si>
  <si>
    <t>21:0173:000075:0001:0001:00</t>
  </si>
  <si>
    <t>003D  :841086:00:------:--</t>
  </si>
  <si>
    <t>21:0519:000092</t>
  </si>
  <si>
    <t>21:0173:000076</t>
  </si>
  <si>
    <t>21:0173:000076:0001:0001:00</t>
  </si>
  <si>
    <t>003D  :841087:00:------:--</t>
  </si>
  <si>
    <t>21:0519:000093</t>
  </si>
  <si>
    <t>21:0173:000077</t>
  </si>
  <si>
    <t>21:0173:000077:0001:0001:00</t>
  </si>
  <si>
    <t>003D  :841088:10:------:--</t>
  </si>
  <si>
    <t>21:0519:000094</t>
  </si>
  <si>
    <t>21:0173:000078:0001:0001:00</t>
  </si>
  <si>
    <t>003D  :841089:20:841088:10</t>
  </si>
  <si>
    <t>21:0519:000095</t>
  </si>
  <si>
    <t>21:0173:000078:0002:0001:01</t>
  </si>
  <si>
    <t>003D  :841090:00:------:--</t>
  </si>
  <si>
    <t>21:0519:000096</t>
  </si>
  <si>
    <t>21:0173:000079</t>
  </si>
  <si>
    <t>21:0173:000079:0001:0001:00</t>
  </si>
  <si>
    <t>003D  :841091:00:------:--</t>
  </si>
  <si>
    <t>21:0519:000097</t>
  </si>
  <si>
    <t>21:0173:000080</t>
  </si>
  <si>
    <t>21:0173:000080:0001:0001:00</t>
  </si>
  <si>
    <t>003D  :841092:00:------:--</t>
  </si>
  <si>
    <t>21:0519:000098</t>
  </si>
  <si>
    <t>21:0173:000081</t>
  </si>
  <si>
    <t>21:0173:000081:0001:0001:00</t>
  </si>
  <si>
    <t>003D  :841093:00:------:--</t>
  </si>
  <si>
    <t>21:0519:000099</t>
  </si>
  <si>
    <t>21:0173:000082</t>
  </si>
  <si>
    <t>21:0173:000082:0001:0001:00</t>
  </si>
  <si>
    <t>003D  :841094:00:------:--</t>
  </si>
  <si>
    <t>21:0519:000100</t>
  </si>
  <si>
    <t>21:0173:000083</t>
  </si>
  <si>
    <t>21:0173:000083:0001:0001:00</t>
  </si>
  <si>
    <t>003D  :841095:00:------:--</t>
  </si>
  <si>
    <t>21:0519:000101</t>
  </si>
  <si>
    <t>21:0173:000084</t>
  </si>
  <si>
    <t>21:0173:000084:0001:0001:00</t>
  </si>
  <si>
    <t>003D  :841096:00:------:--</t>
  </si>
  <si>
    <t>21:0519:000102</t>
  </si>
  <si>
    <t>21:0173:000085</t>
  </si>
  <si>
    <t>21:0173:000085:0001:0001:00</t>
  </si>
  <si>
    <t>003D  :841097:00:------:--</t>
  </si>
  <si>
    <t>21:0519:000103</t>
  </si>
  <si>
    <t>21:0173:000086</t>
  </si>
  <si>
    <t>21:0173:000086:0001:0001:00</t>
  </si>
  <si>
    <t>003D  :841098:00:------:--</t>
  </si>
  <si>
    <t>21:0519:000104</t>
  </si>
  <si>
    <t>21:0173:000087</t>
  </si>
  <si>
    <t>21:0173:000087:0001:0001:00</t>
  </si>
  <si>
    <t>003D  :841099:9M:------:--</t>
  </si>
  <si>
    <t>21:0519:000105</t>
  </si>
  <si>
    <t>003D  :841100:00:------:--</t>
  </si>
  <si>
    <t>21:0519:000106</t>
  </si>
  <si>
    <t>21:0173:000088</t>
  </si>
  <si>
    <t>21:0173:000088:0001:0001:00</t>
  </si>
  <si>
    <t>003D  :841101:80:841102:10</t>
  </si>
  <si>
    <t>21:0519:000107</t>
  </si>
  <si>
    <t>21:0173:000089</t>
  </si>
  <si>
    <t>21:0173:000089:0001:0001:02</t>
  </si>
  <si>
    <t>003D  :841102:10:------:--</t>
  </si>
  <si>
    <t>21:0519:000108</t>
  </si>
  <si>
    <t>21:0173:000089:0001:0001:01</t>
  </si>
  <si>
    <t>003D  :841103:20:841102:10</t>
  </si>
  <si>
    <t>21:0519:000109</t>
  </si>
  <si>
    <t>21:0173:000089:0002:0001:00</t>
  </si>
  <si>
    <t>003D  :841104:00:------:--</t>
  </si>
  <si>
    <t>21:0519:000110</t>
  </si>
  <si>
    <t>21:0173:000090</t>
  </si>
  <si>
    <t>21:0173:000090:0001:0001:00</t>
  </si>
  <si>
    <t>003D  :841105:00:------:--</t>
  </si>
  <si>
    <t>21:0519:000111</t>
  </si>
  <si>
    <t>21:0173:000091</t>
  </si>
  <si>
    <t>21:0173:000091:0001:0001:00</t>
  </si>
  <si>
    <t>003D  :841106:00:------:--</t>
  </si>
  <si>
    <t>21:0519:000112</t>
  </si>
  <si>
    <t>21:0173:000092</t>
  </si>
  <si>
    <t>21:0173:000092:0001:0001:00</t>
  </si>
  <si>
    <t>003D  :841107:00:------:--</t>
  </si>
  <si>
    <t>21:0519:000113</t>
  </si>
  <si>
    <t>21:0173:000093</t>
  </si>
  <si>
    <t>21:0173:000093:0001:0001:00</t>
  </si>
  <si>
    <t>003D  :841108:00:------:--</t>
  </si>
  <si>
    <t>21:0519:000114</t>
  </si>
  <si>
    <t>21:0173:000094</t>
  </si>
  <si>
    <t>21:0173:000094:0001:0001:00</t>
  </si>
  <si>
    <t>003D  :841109:00:------:--</t>
  </si>
  <si>
    <t>21:0519:000115</t>
  </si>
  <si>
    <t>21:0173:000095</t>
  </si>
  <si>
    <t>21:0173:000095:0001:0001:00</t>
  </si>
  <si>
    <t>003D  :841110:9P:------:--</t>
  </si>
  <si>
    <t>21:0519:000116</t>
  </si>
  <si>
    <t>003D  :841111:00:------:--</t>
  </si>
  <si>
    <t>21:0519:000117</t>
  </si>
  <si>
    <t>21:0173:000096</t>
  </si>
  <si>
    <t>21:0173:000096:0001:0001:00</t>
  </si>
  <si>
    <t>003D  :841112:00:------:--</t>
  </si>
  <si>
    <t>21:0519:000118</t>
  </si>
  <si>
    <t>21:0173:000097</t>
  </si>
  <si>
    <t>21:0173:000097:0001:0001:00</t>
  </si>
  <si>
    <t>003D  :841113:00:------:--</t>
  </si>
  <si>
    <t>21:0519:000119</t>
  </si>
  <si>
    <t>21:0173:000098</t>
  </si>
  <si>
    <t>21:0173:000098:0001:0001:00</t>
  </si>
  <si>
    <t>003D  :841114:00:------:--</t>
  </si>
  <si>
    <t>21:0519:000120</t>
  </si>
  <si>
    <t>21:0173:000099</t>
  </si>
  <si>
    <t>21:0173:000099:0001:0001:00</t>
  </si>
  <si>
    <t>003D  :841115:00:------:--</t>
  </si>
  <si>
    <t>21:0519:000121</t>
  </si>
  <si>
    <t>21:0173:000100</t>
  </si>
  <si>
    <t>21:0173:000100:0001:0001:00</t>
  </si>
  <si>
    <t>003D  :841116:00:------:--</t>
  </si>
  <si>
    <t>21:0519:000122</t>
  </si>
  <si>
    <t>21:0173:000101</t>
  </si>
  <si>
    <t>21:0173:000101:0001:0001:00</t>
  </si>
  <si>
    <t>003D  :841117:00:------:--</t>
  </si>
  <si>
    <t>21:0519:000123</t>
  </si>
  <si>
    <t>21:0173:000102</t>
  </si>
  <si>
    <t>21:0173:000102:0001:0001:00</t>
  </si>
  <si>
    <t>003D  :841118:00:------:--</t>
  </si>
  <si>
    <t>21:0519:000124</t>
  </si>
  <si>
    <t>21:0173:000103</t>
  </si>
  <si>
    <t>21:0173:000103:0001:0001:00</t>
  </si>
  <si>
    <t>003D  :841119:00:------:--</t>
  </si>
  <si>
    <t>21:0519:000125</t>
  </si>
  <si>
    <t>21:0173:000104</t>
  </si>
  <si>
    <t>21:0173:000104:0001:0001:00</t>
  </si>
  <si>
    <t>003D  :841120:00:------:--</t>
  </si>
  <si>
    <t>21:0519:000126</t>
  </si>
  <si>
    <t>21:0173:000105</t>
  </si>
  <si>
    <t>21:0173:000105:0001:0001:00</t>
  </si>
  <si>
    <t>003D  :841121:80:841122:10</t>
  </si>
  <si>
    <t>21:0519:000127</t>
  </si>
  <si>
    <t>21:0173:000106</t>
  </si>
  <si>
    <t>21:0173:000106:0001:0001:02</t>
  </si>
  <si>
    <t>003D  :841122:10:------:--</t>
  </si>
  <si>
    <t>21:0519:000128</t>
  </si>
  <si>
    <t>21:0173:000106:0001:0001:01</t>
  </si>
  <si>
    <t>003D  :841123:20:841122:10</t>
  </si>
  <si>
    <t>21:0519:000129</t>
  </si>
  <si>
    <t>21:0173:000106:0002:0001:00</t>
  </si>
  <si>
    <t>003D  :841124:00:------:--</t>
  </si>
  <si>
    <t>21:0519:000130</t>
  </si>
  <si>
    <t>21:0173:000107</t>
  </si>
  <si>
    <t>21:0173:000107:0001:0001:00</t>
  </si>
  <si>
    <t>003D  :841125:00:------:--</t>
  </si>
  <si>
    <t>21:0519:000131</t>
  </si>
  <si>
    <t>21:0173:000108</t>
  </si>
  <si>
    <t>21:0173:000108:0001:0001:00</t>
  </si>
  <si>
    <t>003D  :841126:00:------:--</t>
  </si>
  <si>
    <t>21:0519:000132</t>
  </si>
  <si>
    <t>21:0173:000109</t>
  </si>
  <si>
    <t>21:0173:000109:0001:0001:00</t>
  </si>
  <si>
    <t>003D  :841127:00:------:--</t>
  </si>
  <si>
    <t>21:0519:000133</t>
  </si>
  <si>
    <t>21:0173:000110</t>
  </si>
  <si>
    <t>21:0173:000110:0001:0001:00</t>
  </si>
  <si>
    <t>003D  :841128:00:------:--</t>
  </si>
  <si>
    <t>21:0519:000134</t>
  </si>
  <si>
    <t>21:0173:000111</t>
  </si>
  <si>
    <t>21:0173:000111:0001:0001:00</t>
  </si>
  <si>
    <t>003D  :841129:00:------:--</t>
  </si>
  <si>
    <t>21:0519:000135</t>
  </si>
  <si>
    <t>21:0173:000112</t>
  </si>
  <si>
    <t>21:0173:000112:0001:0001:00</t>
  </si>
  <si>
    <t>003D  :841130:00:------:--</t>
  </si>
  <si>
    <t>21:0519:000136</t>
  </si>
  <si>
    <t>21:0173:000113</t>
  </si>
  <si>
    <t>21:0173:000113:0001:0001:00</t>
  </si>
  <si>
    <t>003D  :841131:00:------:--</t>
  </si>
  <si>
    <t>21:0519:000137</t>
  </si>
  <si>
    <t>21:0173:000114</t>
  </si>
  <si>
    <t>21:0173:000114:0001:0001:00</t>
  </si>
  <si>
    <t>003D  :841132:00:------:--</t>
  </si>
  <si>
    <t>21:0519:000138</t>
  </si>
  <si>
    <t>21:0173:000115</t>
  </si>
  <si>
    <t>21:0173:000115:0001:0001:00</t>
  </si>
  <si>
    <t>003D  :841133:00:------:--</t>
  </si>
  <si>
    <t>21:0519:000139</t>
  </si>
  <si>
    <t>21:0173:000116</t>
  </si>
  <si>
    <t>21:0173:000116:0001:0001:00</t>
  </si>
  <si>
    <t>003D  :841134:00:------:--</t>
  </si>
  <si>
    <t>21:0519:000140</t>
  </si>
  <si>
    <t>21:0173:000117</t>
  </si>
  <si>
    <t>21:0173:000117:0001:0001:00</t>
  </si>
  <si>
    <t>003D  :841135:9M:------:--</t>
  </si>
  <si>
    <t>21:0519:000141</t>
  </si>
  <si>
    <t>003D  :841136:00:------:--</t>
  </si>
  <si>
    <t>21:0519:000142</t>
  </si>
  <si>
    <t>21:0173:000118</t>
  </si>
  <si>
    <t>21:0173:000118:0001:0001:00</t>
  </si>
  <si>
    <t>003D  :841137:00:------:--</t>
  </si>
  <si>
    <t>21:0519:000143</t>
  </si>
  <si>
    <t>21:0173:000119</t>
  </si>
  <si>
    <t>21:0173:000119:0001:0001:00</t>
  </si>
  <si>
    <t>003D  :841138:00:------:--</t>
  </si>
  <si>
    <t>21:0519:000144</t>
  </si>
  <si>
    <t>21:0173:000120</t>
  </si>
  <si>
    <t>21:0173:000120:0001:0001:00</t>
  </si>
  <si>
    <t>003D  :841139:00:------:--</t>
  </si>
  <si>
    <t>21:0519:000145</t>
  </si>
  <si>
    <t>21:0173:000121</t>
  </si>
  <si>
    <t>21:0173:000121:0001:0001:00</t>
  </si>
  <si>
    <t>003D  :841140:00:------:--</t>
  </si>
  <si>
    <t>21:0519:000146</t>
  </si>
  <si>
    <t>21:0173:000122</t>
  </si>
  <si>
    <t>21:0173:000122:0001:0001:00</t>
  </si>
  <si>
    <t>003D  :841141:80:841146:20</t>
  </si>
  <si>
    <t>21:0519:000147</t>
  </si>
  <si>
    <t>21:0173:000125</t>
  </si>
  <si>
    <t>21:0173:000125:0002:0001:02</t>
  </si>
  <si>
    <t>003D  :841142:9M:------:--</t>
  </si>
  <si>
    <t>21:0519:000148</t>
  </si>
  <si>
    <t>003D  :841143:00:------:--</t>
  </si>
  <si>
    <t>21:0519:000149</t>
  </si>
  <si>
    <t>21:0173:000123</t>
  </si>
  <si>
    <t>21:0173:000123:0001:0001:00</t>
  </si>
  <si>
    <t>003D  :841144:00:------:--</t>
  </si>
  <si>
    <t>21:0519:000150</t>
  </si>
  <si>
    <t>21:0173:000124</t>
  </si>
  <si>
    <t>21:0173:000124:0001:0001:00</t>
  </si>
  <si>
    <t>003D  :841145:10:------:--</t>
  </si>
  <si>
    <t>21:0519:000151</t>
  </si>
  <si>
    <t>21:0173:000125:0001:0001:00</t>
  </si>
  <si>
    <t>003D  :841146:20:841145:10</t>
  </si>
  <si>
    <t>21:0519:000152</t>
  </si>
  <si>
    <t>21:0173:000125:0002:0001:01</t>
  </si>
  <si>
    <t>003D  :841147:00:------:--</t>
  </si>
  <si>
    <t>21:0519:000153</t>
  </si>
  <si>
    <t>21:0173:000126</t>
  </si>
  <si>
    <t>21:0173:000126:0001:0001:00</t>
  </si>
  <si>
    <t>003D  :841148:00:------:--</t>
  </si>
  <si>
    <t>21:0519:000154</t>
  </si>
  <si>
    <t>21:0173:000127</t>
  </si>
  <si>
    <t>21:0173:000127:0001:0001:00</t>
  </si>
  <si>
    <t>012P  :841001:80:841004:20</t>
  </si>
  <si>
    <t>21:0519:000155</t>
  </si>
  <si>
    <t>21:0173:000129</t>
  </si>
  <si>
    <t>21:0173:000129:0002:0001:02</t>
  </si>
  <si>
    <t>012P  :841002:00:------:--</t>
  </si>
  <si>
    <t>21:0519:000156</t>
  </si>
  <si>
    <t>21:0173:000128</t>
  </si>
  <si>
    <t>21:0173:000128:0001:0001:00</t>
  </si>
  <si>
    <t>012P  :841003:10:------:--</t>
  </si>
  <si>
    <t>21:0519:000157</t>
  </si>
  <si>
    <t>21:0173:000129:0001:0001:00</t>
  </si>
  <si>
    <t>012P  :841004:20:841003:10</t>
  </si>
  <si>
    <t>21:0519:000158</t>
  </si>
  <si>
    <t>21:0173:000129:0002:0001:01</t>
  </si>
  <si>
    <t>012P  :841005:00:------:--</t>
  </si>
  <si>
    <t>21:0519:000159</t>
  </si>
  <si>
    <t>21:0173:000130</t>
  </si>
  <si>
    <t>21:0173:000130:0001:0001:00</t>
  </si>
  <si>
    <t>012P  :841006:00:------:--</t>
  </si>
  <si>
    <t>21:0519:000160</t>
  </si>
  <si>
    <t>21:0173:000131</t>
  </si>
  <si>
    <t>21:0173:000131:0001:0001:00</t>
  </si>
  <si>
    <t>012P  :841007:9P:------:--</t>
  </si>
  <si>
    <t>21:0519:000161</t>
  </si>
  <si>
    <t>012P  :841008:00:------:--</t>
  </si>
  <si>
    <t>21:0519:000162</t>
  </si>
  <si>
    <t>21:0173:000132</t>
  </si>
  <si>
    <t>21:0173:000132:0001:0001:00</t>
  </si>
  <si>
    <t>012P  :841009:00:------:--</t>
  </si>
  <si>
    <t>21:0519:000163</t>
  </si>
  <si>
    <t>21:0173:000133</t>
  </si>
  <si>
    <t>21:0173:000133:0001:0001:00</t>
  </si>
  <si>
    <t>012P  :841010:00:------:--</t>
  </si>
  <si>
    <t>21:0519:000164</t>
  </si>
  <si>
    <t>21:0173:000134</t>
  </si>
  <si>
    <t>21:0173:000134:0001:0001:00</t>
  </si>
  <si>
    <t>012P  :841011:00:------:--</t>
  </si>
  <si>
    <t>21:0519:000165</t>
  </si>
  <si>
    <t>21:0173:000135</t>
  </si>
  <si>
    <t>21:0173:000135:0001:0001:00</t>
  </si>
  <si>
    <t>012P  :841012:00:------:--</t>
  </si>
  <si>
    <t>21:0519:000166</t>
  </si>
  <si>
    <t>21:0173:000136</t>
  </si>
  <si>
    <t>21:0173:000136:0001:0001:00</t>
  </si>
  <si>
    <t>012P  :841013:00:------:--</t>
  </si>
  <si>
    <t>21:0519:000167</t>
  </si>
  <si>
    <t>21:0173:000137</t>
  </si>
  <si>
    <t>21:0173:000137:0001:0001:00</t>
  </si>
  <si>
    <t>012P  :841014:00:------:--</t>
  </si>
  <si>
    <t>21:0519:000168</t>
  </si>
  <si>
    <t>21:0173:000138</t>
  </si>
  <si>
    <t>21:0173:000138:0001:0001:00</t>
  </si>
  <si>
    <t>012P  :841015:00:------:--</t>
  </si>
  <si>
    <t>21:0519:000169</t>
  </si>
  <si>
    <t>21:0173:000139</t>
  </si>
  <si>
    <t>21:0173:000139:0001:0001:00</t>
  </si>
  <si>
    <t>012P  :841016:00:------:--</t>
  </si>
  <si>
    <t>21:0519:000170</t>
  </si>
  <si>
    <t>21:0173:000140</t>
  </si>
  <si>
    <t>21:0173:000140:0001:0001:00</t>
  </si>
  <si>
    <t>012P  :841017:00:------:--</t>
  </si>
  <si>
    <t>21:0519:000171</t>
  </si>
  <si>
    <t>21:0173:000141</t>
  </si>
  <si>
    <t>21:0173:000141:0001:0001:00</t>
  </si>
  <si>
    <t>012P  :841018:00:------:--</t>
  </si>
  <si>
    <t>21:0519:000172</t>
  </si>
  <si>
    <t>21:0173:000142</t>
  </si>
  <si>
    <t>21:0173:000142:0001:0001:00</t>
  </si>
  <si>
    <t>012P  :841019:00:------:--</t>
  </si>
  <si>
    <t>21:0519:000173</t>
  </si>
  <si>
    <t>21:0173:000143</t>
  </si>
  <si>
    <t>21:0173:000143:0001:0001:00</t>
  </si>
  <si>
    <t>012P  :841020:00:------:--</t>
  </si>
  <si>
    <t>21:0519:000174</t>
  </si>
  <si>
    <t>21:0173:000144</t>
  </si>
  <si>
    <t>21:0173:000144:0001:0001:00</t>
  </si>
  <si>
    <t>012P  :841021:80:841023:20</t>
  </si>
  <si>
    <t>21:0519:000175</t>
  </si>
  <si>
    <t>21:0173:000145</t>
  </si>
  <si>
    <t>21:0173:000145:0002:0001:02</t>
  </si>
  <si>
    <t>012P  :841022:10:------:--</t>
  </si>
  <si>
    <t>21:0519:000176</t>
  </si>
  <si>
    <t>21:0173:000145:0001:0001:00</t>
  </si>
  <si>
    <t>012P  :841023:20:841022:10</t>
  </si>
  <si>
    <t>21:0519:000177</t>
  </si>
  <si>
    <t>21:0173:000145:0002:0001:01</t>
  </si>
  <si>
    <t>012P  :841024:00:------:--</t>
  </si>
  <si>
    <t>21:0519:000178</t>
  </si>
  <si>
    <t>21:0173:000146</t>
  </si>
  <si>
    <t>21:0173:000146:0001:0001:00</t>
  </si>
  <si>
    <t>012P  :841025:00:------:--</t>
  </si>
  <si>
    <t>21:0519:000179</t>
  </si>
  <si>
    <t>21:0173:000147</t>
  </si>
  <si>
    <t>21:0173:000147:0001:0001:00</t>
  </si>
  <si>
    <t>012P  :841026:00:------:--</t>
  </si>
  <si>
    <t>21:0519:000180</t>
  </si>
  <si>
    <t>21:0173:000148</t>
  </si>
  <si>
    <t>21:0173:000148:0001:0001:00</t>
  </si>
  <si>
    <t>012P  :841027:00:------:--</t>
  </si>
  <si>
    <t>21:0519:000181</t>
  </si>
  <si>
    <t>21:0173:000149</t>
  </si>
  <si>
    <t>21:0173:000149:0001:0001:00</t>
  </si>
  <si>
    <t>012P  :841028:00:------:--</t>
  </si>
  <si>
    <t>21:0519:000182</t>
  </si>
  <si>
    <t>21:0173:000150</t>
  </si>
  <si>
    <t>21:0173:000150:0001:0001:00</t>
  </si>
  <si>
    <t>012P  :841029:9P:------:--</t>
  </si>
  <si>
    <t>21:0519:000183</t>
  </si>
  <si>
    <t>012P  :841030:00:------:--</t>
  </si>
  <si>
    <t>21:0519:000184</t>
  </si>
  <si>
    <t>21:0173:000151</t>
  </si>
  <si>
    <t>21:0173:000151:0001:0001:00</t>
  </si>
  <si>
    <t>012P  :841031:00:------:--</t>
  </si>
  <si>
    <t>21:0519:000185</t>
  </si>
  <si>
    <t>21:0173:000152</t>
  </si>
  <si>
    <t>21:0173:000152:0001:0001:00</t>
  </si>
  <si>
    <t>012P  :841032:00:------:--</t>
  </si>
  <si>
    <t>21:0519:000186</t>
  </si>
  <si>
    <t>21:0173:000153</t>
  </si>
  <si>
    <t>21:0173:000153:0001:0001:00</t>
  </si>
  <si>
    <t>012P  :841033:00:------:--</t>
  </si>
  <si>
    <t>21:0519:000187</t>
  </si>
  <si>
    <t>21:0173:000154</t>
  </si>
  <si>
    <t>21:0173:000154:0001:0001:00</t>
  </si>
  <si>
    <t>012P  :841034:00:------:--</t>
  </si>
  <si>
    <t>21:0519:000188</t>
  </si>
  <si>
    <t>21:0173:000155</t>
  </si>
  <si>
    <t>21:0173:000155:0001:0001:00</t>
  </si>
  <si>
    <t>012P  :841035:00:------:--</t>
  </si>
  <si>
    <t>21:0519:000189</t>
  </si>
  <si>
    <t>21:0173:000156</t>
  </si>
  <si>
    <t>21:0173:000156:0001:0001:00</t>
  </si>
  <si>
    <t>012P  :841036:00:------:--</t>
  </si>
  <si>
    <t>21:0519:000190</t>
  </si>
  <si>
    <t>21:0173:000157</t>
  </si>
  <si>
    <t>21:0173:000157:0001:0001:00</t>
  </si>
  <si>
    <t>012P  :841037:00:------:--</t>
  </si>
  <si>
    <t>21:0519:000191</t>
  </si>
  <si>
    <t>21:0173:000158</t>
  </si>
  <si>
    <t>21:0173:000158:0001:0001:00</t>
  </si>
  <si>
    <t>012P  :841038:00:------:--</t>
  </si>
  <si>
    <t>21:0519:000192</t>
  </si>
  <si>
    <t>21:0173:000159</t>
  </si>
  <si>
    <t>21:0173:000159:0001:0001:00</t>
  </si>
  <si>
    <t>012P  :841039:00:------:--</t>
  </si>
  <si>
    <t>21:0519:000193</t>
  </si>
  <si>
    <t>21:0173:000160</t>
  </si>
  <si>
    <t>21:0173:000160:0001:0001:00</t>
  </si>
  <si>
    <t>012P  :841040:00:------:--</t>
  </si>
  <si>
    <t>21:0519:000194</t>
  </si>
  <si>
    <t>21:0173:000161</t>
  </si>
  <si>
    <t>21:0173:000161:0001:0001:00</t>
  </si>
  <si>
    <t>012P  :841041:80:841042:10</t>
  </si>
  <si>
    <t>21:0519:000195</t>
  </si>
  <si>
    <t>21:0173:000162</t>
  </si>
  <si>
    <t>21:0173:000162:0001:0001:02</t>
  </si>
  <si>
    <t>012P  :841042:10:------:--</t>
  </si>
  <si>
    <t>21:0519:000196</t>
  </si>
  <si>
    <t>21:0173:000162:0001:0001:01</t>
  </si>
  <si>
    <t>012P  :841043:20:841042:10</t>
  </si>
  <si>
    <t>21:0519:000197</t>
  </si>
  <si>
    <t>21:0173:000162:0002:0001:00</t>
  </si>
  <si>
    <t>012P  :841044:00:------:--</t>
  </si>
  <si>
    <t>21:0519:000198</t>
  </si>
  <si>
    <t>21:0173:000163</t>
  </si>
  <si>
    <t>21:0173:000163:0001:0001:00</t>
  </si>
  <si>
    <t>012P  :841045:00:------:--</t>
  </si>
  <si>
    <t>21:0519:000199</t>
  </si>
  <si>
    <t>21:0173:000164</t>
  </si>
  <si>
    <t>21:0173:000164:0001:0001:00</t>
  </si>
  <si>
    <t>012P  :841046:00:------:--</t>
  </si>
  <si>
    <t>21:0519:000200</t>
  </si>
  <si>
    <t>21:0173:000165</t>
  </si>
  <si>
    <t>21:0173:000165:0001:0001:00</t>
  </si>
  <si>
    <t>012P  :841047:9P:------:--</t>
  </si>
  <si>
    <t>21:0519:000201</t>
  </si>
  <si>
    <t>012P  :841048:00:------:--</t>
  </si>
  <si>
    <t>21:0519:000202</t>
  </si>
  <si>
    <t>21:0173:000166</t>
  </si>
  <si>
    <t>21:0173:000166:0001:0001:00</t>
  </si>
  <si>
    <t>012P  :841049:00:------:--</t>
  </si>
  <si>
    <t>21:0519:000203</t>
  </si>
  <si>
    <t>21:0173:000167</t>
  </si>
  <si>
    <t>21:0173:000167:0001:0001:00</t>
  </si>
  <si>
    <t>012P  :841050:00:------:--</t>
  </si>
  <si>
    <t>21:0519:000204</t>
  </si>
  <si>
    <t>21:0173:000168</t>
  </si>
  <si>
    <t>21:0173:000168:0001:0001:00</t>
  </si>
  <si>
    <t>012P  :841051:00:------:--</t>
  </si>
  <si>
    <t>21:0519:000205</t>
  </si>
  <si>
    <t>21:0173:000169</t>
  </si>
  <si>
    <t>21:0173:000169:0001:0001:00</t>
  </si>
  <si>
    <t>012P  :841052:00:------:--</t>
  </si>
  <si>
    <t>21:0519:000206</t>
  </si>
  <si>
    <t>21:0173:000170</t>
  </si>
  <si>
    <t>21:0173:000170:0001:0001:00</t>
  </si>
  <si>
    <t>012P  :841053:00:------:--</t>
  </si>
  <si>
    <t>21:0519:000207</t>
  </si>
  <si>
    <t>21:0173:000171</t>
  </si>
  <si>
    <t>21:0173:000171:0001:0001:00</t>
  </si>
  <si>
    <t>012P  :841054:00:------:--</t>
  </si>
  <si>
    <t>21:0519:000208</t>
  </si>
  <si>
    <t>21:0173:000172</t>
  </si>
  <si>
    <t>21:0173:000172:0001:0001:00</t>
  </si>
  <si>
    <t>012P  :841055:00:------:--</t>
  </si>
  <si>
    <t>21:0519:000209</t>
  </si>
  <si>
    <t>21:0173:000173</t>
  </si>
  <si>
    <t>21:0173:000173:0001:0001:00</t>
  </si>
  <si>
    <t>012P  :841056:00:------:--</t>
  </si>
  <si>
    <t>21:0519:000210</t>
  </si>
  <si>
    <t>21:0173:000174</t>
  </si>
  <si>
    <t>21:0173:000174:0001:0001:00</t>
  </si>
  <si>
    <t>012P  :841057:00:------:--</t>
  </si>
  <si>
    <t>21:0519:000211</t>
  </si>
  <si>
    <t>21:0173:000175</t>
  </si>
  <si>
    <t>21:0173:000175:0001:0001:00</t>
  </si>
  <si>
    <t>012P  :841058:00:------:--</t>
  </si>
  <si>
    <t>21:0519:000212</t>
  </si>
  <si>
    <t>21:0173:000176</t>
  </si>
  <si>
    <t>21:0173:000176:0001:0001:00</t>
  </si>
  <si>
    <t>012P  :841059:00:------:--</t>
  </si>
  <si>
    <t>21:0519:000213</t>
  </si>
  <si>
    <t>21:0173:000177</t>
  </si>
  <si>
    <t>21:0173:000177:0001:0001:00</t>
  </si>
  <si>
    <t>012P  :841060:00:------:--</t>
  </si>
  <si>
    <t>21:0519:000214</t>
  </si>
  <si>
    <t>21:0173:000178</t>
  </si>
  <si>
    <t>21:0173:000178:0001:0001:00</t>
  </si>
  <si>
    <t>012P  :841061:80:841063:20</t>
  </si>
  <si>
    <t>21:0519:000215</t>
  </si>
  <si>
    <t>21:0173:000179</t>
  </si>
  <si>
    <t>21:0173:000179:0002:0001:02</t>
  </si>
  <si>
    <t>012P  :841062:10:------:--</t>
  </si>
  <si>
    <t>21:0519:000216</t>
  </si>
  <si>
    <t>21:0173:000179:0001:0001:00</t>
  </si>
  <si>
    <t>012P  :841063:20:841062:10</t>
  </si>
  <si>
    <t>21:0519:000217</t>
  </si>
  <si>
    <t>21:0173:000179:0002:0001:01</t>
  </si>
  <si>
    <t>012P  :841064:00:------:--</t>
  </si>
  <si>
    <t>21:0519:000218</t>
  </si>
  <si>
    <t>21:0173:000180</t>
  </si>
  <si>
    <t>21:0173:000180:0001:0001:00</t>
  </si>
  <si>
    <t>012P  :841065:00:------:--</t>
  </si>
  <si>
    <t>21:0519:000219</t>
  </si>
  <si>
    <t>21:0173:000181</t>
  </si>
  <si>
    <t>21:0173:000181:0001:0001:00</t>
  </si>
  <si>
    <t>012P  :841066:00:------:--</t>
  </si>
  <si>
    <t>21:0519:000220</t>
  </si>
  <si>
    <t>21:0173:000182</t>
  </si>
  <si>
    <t>21:0173:000182:0001:0001:00</t>
  </si>
  <si>
    <t>012P  :841067:00:------:--</t>
  </si>
  <si>
    <t>21:0519:000221</t>
  </si>
  <si>
    <t>21:0173:000183</t>
  </si>
  <si>
    <t>21:0173:000183:0001:0001:00</t>
  </si>
  <si>
    <t>012P  :841068:00:------:--</t>
  </si>
  <si>
    <t>21:0519:000222</t>
  </si>
  <si>
    <t>21:0173:000184</t>
  </si>
  <si>
    <t>21:0173:000184:0001:0001:00</t>
  </si>
  <si>
    <t>012P  :841069:00:------:--</t>
  </si>
  <si>
    <t>21:0519:000223</t>
  </si>
  <si>
    <t>21:0173:000185</t>
  </si>
  <si>
    <t>21:0173:000185:0001:0001:00</t>
  </si>
  <si>
    <t>012P  :841070:00:------:--</t>
  </si>
  <si>
    <t>21:0519:000224</t>
  </si>
  <si>
    <t>21:0173:000186</t>
  </si>
  <si>
    <t>21:0173:000186:0001:0001:00</t>
  </si>
  <si>
    <t>012P  :841071:00:------:--</t>
  </si>
  <si>
    <t>21:0519:000225</t>
  </si>
  <si>
    <t>21:0173:000187</t>
  </si>
  <si>
    <t>21:0173:000187:0001:0001:00</t>
  </si>
  <si>
    <t>012P  :841072:00:------:--</t>
  </si>
  <si>
    <t>21:0519:000226</t>
  </si>
  <si>
    <t>21:0173:000188</t>
  </si>
  <si>
    <t>21:0173:000188:0001:0001:00</t>
  </si>
  <si>
    <t>012P  :841073:00:------:--</t>
  </si>
  <si>
    <t>21:0519:000227</t>
  </si>
  <si>
    <t>21:0173:000189</t>
  </si>
  <si>
    <t>21:0173:000189:0001:0001:00</t>
  </si>
  <si>
    <t>012P  :841074:00:------:--</t>
  </si>
  <si>
    <t>21:0519:000228</t>
  </si>
  <si>
    <t>21:0173:000190</t>
  </si>
  <si>
    <t>21:0173:000190:0001:0001:00</t>
  </si>
  <si>
    <t>012P  :841075:00:------:--</t>
  </si>
  <si>
    <t>21:0519:000229</t>
  </si>
  <si>
    <t>21:0173:000191</t>
  </si>
  <si>
    <t>21:0173:000191:0001:0001:00</t>
  </si>
  <si>
    <t>012P  :841076:00:------:--</t>
  </si>
  <si>
    <t>21:0519:000230</t>
  </si>
  <si>
    <t>21:0173:000192</t>
  </si>
  <si>
    <t>21:0173:000192:0001:0001:00</t>
  </si>
  <si>
    <t>012P  :841077:00:------:--</t>
  </si>
  <si>
    <t>21:0519:000231</t>
  </si>
  <si>
    <t>21:0173:000193</t>
  </si>
  <si>
    <t>21:0173:000193:0001:0001:00</t>
  </si>
  <si>
    <t>012P  :841078:9P:------:--</t>
  </si>
  <si>
    <t>21:0519:000232</t>
  </si>
  <si>
    <t>012P  :841079:00:------:--</t>
  </si>
  <si>
    <t>21:0519:000233</t>
  </si>
  <si>
    <t>21:0173:000194</t>
  </si>
  <si>
    <t>21:0173:000194:0001:0001:00</t>
  </si>
  <si>
    <t>012P  :841080:00:------:--</t>
  </si>
  <si>
    <t>21:0519:000234</t>
  </si>
  <si>
    <t>21:0173:000195</t>
  </si>
  <si>
    <t>21:0173:000195:0001:0001:00</t>
  </si>
  <si>
    <t>012P  :841081:80:841083:10</t>
  </si>
  <si>
    <t>21:0519:000235</t>
  </si>
  <si>
    <t>21:0173:000197</t>
  </si>
  <si>
    <t>21:0173:000197:0001:0001:02</t>
  </si>
  <si>
    <t>012P  :841082:00:------:--</t>
  </si>
  <si>
    <t>21:0519:000236</t>
  </si>
  <si>
    <t>21:0173:000196</t>
  </si>
  <si>
    <t>21:0173:000196:0001:0001:00</t>
  </si>
  <si>
    <t>012P  :841083:10:------:--</t>
  </si>
  <si>
    <t>21:0519:000237</t>
  </si>
  <si>
    <t>21:0173:000197:0001:0001:01</t>
  </si>
  <si>
    <t>012P  :841084:20:841083:10</t>
  </si>
  <si>
    <t>21:0519:000238</t>
  </si>
  <si>
    <t>21:0173:000197:0002:0001:00</t>
  </si>
  <si>
    <t>012P  :841085:00:------:--</t>
  </si>
  <si>
    <t>21:0519:000239</t>
  </si>
  <si>
    <t>21:0173:000198</t>
  </si>
  <si>
    <t>21:0173:000198:0001:0001:00</t>
  </si>
  <si>
    <t>012P  :841086:00:------:--</t>
  </si>
  <si>
    <t>21:0519:000240</t>
  </si>
  <si>
    <t>21:0173:000199</t>
  </si>
  <si>
    <t>21:0173:000199:0001:0001:00</t>
  </si>
  <si>
    <t>012P  :841087:00:------:--</t>
  </si>
  <si>
    <t>21:0519:000241</t>
  </si>
  <si>
    <t>21:0173:000200</t>
  </si>
  <si>
    <t>21:0173:000200:0001:0001:00</t>
  </si>
  <si>
    <t>012P  :841088:00:------:--</t>
  </si>
  <si>
    <t>21:0519:000242</t>
  </si>
  <si>
    <t>21:0173:000201</t>
  </si>
  <si>
    <t>21:0173:000201:0001:0001:00</t>
  </si>
  <si>
    <t>012P  :841089:00:------:--</t>
  </si>
  <si>
    <t>21:0519:000243</t>
  </si>
  <si>
    <t>21:0173:000202</t>
  </si>
  <si>
    <t>21:0173:000202:0001:0001:00</t>
  </si>
  <si>
    <t>012P  :841090:00:------:--</t>
  </si>
  <si>
    <t>21:0519:000244</t>
  </si>
  <si>
    <t>21:0173:000203</t>
  </si>
  <si>
    <t>21:0173:000203:0001:0001:00</t>
  </si>
  <si>
    <t>012P  :841091:00:------:--</t>
  </si>
  <si>
    <t>21:0519:000245</t>
  </si>
  <si>
    <t>21:0173:000204</t>
  </si>
  <si>
    <t>21:0173:000204:0001:0001:00</t>
  </si>
  <si>
    <t>012P  :841092:00:------:--</t>
  </si>
  <si>
    <t>21:0519:000246</t>
  </si>
  <si>
    <t>21:0173:000205</t>
  </si>
  <si>
    <t>21:0173:000205:0001:0001:00</t>
  </si>
  <si>
    <t>012P  :841093:00:------:--</t>
  </si>
  <si>
    <t>21:0519:000247</t>
  </si>
  <si>
    <t>21:0173:000206</t>
  </si>
  <si>
    <t>21:0173:000206:0001:0001:00</t>
  </si>
  <si>
    <t>012P  :841094:00:------:--</t>
  </si>
  <si>
    <t>21:0519:000248</t>
  </si>
  <si>
    <t>21:0173:000207</t>
  </si>
  <si>
    <t>21:0173:000207:0001:0001:00</t>
  </si>
  <si>
    <t>012P  :841095:00:------:--</t>
  </si>
  <si>
    <t>21:0519:000249</t>
  </si>
  <si>
    <t>21:0173:000208</t>
  </si>
  <si>
    <t>21:0173:000208:0001:0001:00</t>
  </si>
  <si>
    <t>012P  :841096:00:------:--</t>
  </si>
  <si>
    <t>21:0519:000250</t>
  </si>
  <si>
    <t>21:0173:000209</t>
  </si>
  <si>
    <t>21:0173:000209:0001:0001:00</t>
  </si>
  <si>
    <t>012P  :841097:00:------:--</t>
  </si>
  <si>
    <t>21:0519:000251</t>
  </si>
  <si>
    <t>21:0173:000210</t>
  </si>
  <si>
    <t>21:0173:000210:0001:0001:00</t>
  </si>
  <si>
    <t>012P  :841098:00:------:--</t>
  </si>
  <si>
    <t>21:0519:000252</t>
  </si>
  <si>
    <t>21:0173:000211</t>
  </si>
  <si>
    <t>21:0173:000211:0001:0001:00</t>
  </si>
  <si>
    <t>012P  :841099:9P:------:--</t>
  </si>
  <si>
    <t>21:0519:000253</t>
  </si>
  <si>
    <t>012P  :841100:00:------:--</t>
  </si>
  <si>
    <t>21:0519:000254</t>
  </si>
  <si>
    <t>21:0173:000212</t>
  </si>
  <si>
    <t>21:0173:000212:0001:0001:00</t>
  </si>
  <si>
    <t>012P  :841101:80:841102:10</t>
  </si>
  <si>
    <t>21:0519:000255</t>
  </si>
  <si>
    <t>21:0173:000213</t>
  </si>
  <si>
    <t>21:0173:000213:0001:0001:02</t>
  </si>
  <si>
    <t>012P  :841102:10:------:--</t>
  </si>
  <si>
    <t>21:0519:000256</t>
  </si>
  <si>
    <t>21:0173:000213:0001:0001:01</t>
  </si>
  <si>
    <t>012P  :841103:20:841102:10</t>
  </si>
  <si>
    <t>21:0519:000257</t>
  </si>
  <si>
    <t>21:0173:000213:0002:0001:00</t>
  </si>
  <si>
    <t>012P  :841104:00:------:--</t>
  </si>
  <si>
    <t>21:0519:000258</t>
  </si>
  <si>
    <t>21:0173:000214</t>
  </si>
  <si>
    <t>21:0173:000214:0001:0001:00</t>
  </si>
  <si>
    <t>012P  :841105:00:------:--</t>
  </si>
  <si>
    <t>21:0519:000259</t>
  </si>
  <si>
    <t>21:0173:000215</t>
  </si>
  <si>
    <t>21:0173:000215:0001:0001:00</t>
  </si>
  <si>
    <t>012P  :841106:00:------:--</t>
  </si>
  <si>
    <t>21:0519:000260</t>
  </si>
  <si>
    <t>21:0173:000216</t>
  </si>
  <si>
    <t>21:0173:000216:0001:0001:00</t>
  </si>
  <si>
    <t>012P  :841107:00:------:--</t>
  </si>
  <si>
    <t>21:0519:000261</t>
  </si>
  <si>
    <t>21:0173:000217</t>
  </si>
  <si>
    <t>21:0173:000217:0001:0001:00</t>
  </si>
  <si>
    <t>012P  :841108:00:------:--</t>
  </si>
  <si>
    <t>21:0519:000262</t>
  </si>
  <si>
    <t>21:0173:000218</t>
  </si>
  <si>
    <t>21:0173:000218:0001:0001:00</t>
  </si>
  <si>
    <t>012P  :841109:00:------:--</t>
  </si>
  <si>
    <t>21:0519:000263</t>
  </si>
  <si>
    <t>21:0173:000219</t>
  </si>
  <si>
    <t>21:0173:000219:0001:0001:00</t>
  </si>
  <si>
    <t>012P  :841110:9P:------:--</t>
  </si>
  <si>
    <t>21:0519:000264</t>
  </si>
  <si>
    <t>012P  :841111:00:------:--</t>
  </si>
  <si>
    <t>21:0519:000265</t>
  </si>
  <si>
    <t>21:0173:000220</t>
  </si>
  <si>
    <t>21:0173:000220:0001:0001:00</t>
  </si>
  <si>
    <t>012P  :841112:00:------:--</t>
  </si>
  <si>
    <t>21:0519:000266</t>
  </si>
  <si>
    <t>21:0173:000221</t>
  </si>
  <si>
    <t>21:0173:000221:0001:0001:00</t>
  </si>
  <si>
    <t>012P  :841113:00:------:--</t>
  </si>
  <si>
    <t>21:0519:000267</t>
  </si>
  <si>
    <t>21:0173:000222</t>
  </si>
  <si>
    <t>21:0173:000222:0001:0001:00</t>
  </si>
  <si>
    <t>012P  :841114:00:------:--</t>
  </si>
  <si>
    <t>21:0519:000268</t>
  </si>
  <si>
    <t>21:0173:000223</t>
  </si>
  <si>
    <t>21:0173:000223:0001:0001:00</t>
  </si>
  <si>
    <t>012P  :841115:00:------:--</t>
  </si>
  <si>
    <t>21:0519:000269</t>
  </si>
  <si>
    <t>21:0173:000224</t>
  </si>
  <si>
    <t>21:0173:000224:0001:0001:00</t>
  </si>
  <si>
    <t>012P  :841116:00:------:--</t>
  </si>
  <si>
    <t>21:0519:000270</t>
  </si>
  <si>
    <t>21:0173:000225</t>
  </si>
  <si>
    <t>21:0173:000225:0001:0001:00</t>
  </si>
  <si>
    <t>012P  :841117:00:------:--</t>
  </si>
  <si>
    <t>21:0519:000271</t>
  </si>
  <si>
    <t>21:0173:000226</t>
  </si>
  <si>
    <t>21:0173:000226:0001:0001:00</t>
  </si>
  <si>
    <t>012P  :841118:00:------:--</t>
  </si>
  <si>
    <t>21:0519:000272</t>
  </si>
  <si>
    <t>21:0173:000227</t>
  </si>
  <si>
    <t>21:0173:000227:0001:0001:00</t>
  </si>
  <si>
    <t>012P  :841119:00:------:--</t>
  </si>
  <si>
    <t>21:0519:000273</t>
  </si>
  <si>
    <t>21:0173:000228</t>
  </si>
  <si>
    <t>21:0173:000228:0001:0001:00</t>
  </si>
  <si>
    <t>012P  :841120:00:------:--</t>
  </si>
  <si>
    <t>21:0519:000274</t>
  </si>
  <si>
    <t>21:0173:000229</t>
  </si>
  <si>
    <t>21:0173:000229:0001:0001:00</t>
  </si>
  <si>
    <t>012P  :841121:80:841125:10</t>
  </si>
  <si>
    <t>21:0519:000275</t>
  </si>
  <si>
    <t>21:0173:000233</t>
  </si>
  <si>
    <t>21:0173:000233:0001:0001:02</t>
  </si>
  <si>
    <t>012P  :841122:00:------:--</t>
  </si>
  <si>
    <t>21:0519:000276</t>
  </si>
  <si>
    <t>21:0173:000230</t>
  </si>
  <si>
    <t>21:0173:000230:0001:0001:00</t>
  </si>
  <si>
    <t>012P  :841123:00:------:--</t>
  </si>
  <si>
    <t>21:0519:000277</t>
  </si>
  <si>
    <t>21:0173:000231</t>
  </si>
  <si>
    <t>21:0173:000231:0001:0001:00</t>
  </si>
  <si>
    <t>012P  :841124:00:------:--</t>
  </si>
  <si>
    <t>21:0519:000278</t>
  </si>
  <si>
    <t>21:0173:000232</t>
  </si>
  <si>
    <t>21:0173:000232:0001:0001:00</t>
  </si>
  <si>
    <t>012P  :841125:10:------:--</t>
  </si>
  <si>
    <t>21:0519:000279</t>
  </si>
  <si>
    <t>21:0173:000233:0001:0001:01</t>
  </si>
  <si>
    <t>012P  :841126:20:841125:10</t>
  </si>
  <si>
    <t>21:0519:000280</t>
  </si>
  <si>
    <t>21:0173:000233:0002:0001:00</t>
  </si>
  <si>
    <t>012P  :841127:00:------:--</t>
  </si>
  <si>
    <t>21:0519:000281</t>
  </si>
  <si>
    <t>21:0173:000234</t>
  </si>
  <si>
    <t>21:0173:000234:0001:0001:00</t>
  </si>
  <si>
    <t>012P  :841128:00:------:--</t>
  </si>
  <si>
    <t>21:0519:000282</t>
  </si>
  <si>
    <t>21:0173:000235</t>
  </si>
  <si>
    <t>21:0173:000235:0001:0001:00</t>
  </si>
  <si>
    <t>012P  :841129:00:------:--</t>
  </si>
  <si>
    <t>21:0519:000283</t>
  </si>
  <si>
    <t>21:0173:000236</t>
  </si>
  <si>
    <t>21:0173:000236:0001:0001:00</t>
  </si>
  <si>
    <t>012P  :841130:00:------:--</t>
  </si>
  <si>
    <t>21:0519:000284</t>
  </si>
  <si>
    <t>21:0173:000237</t>
  </si>
  <si>
    <t>21:0173:000237:0001:0001:00</t>
  </si>
  <si>
    <t>012P  :841131:00:------:--</t>
  </si>
  <si>
    <t>21:0519:000285</t>
  </si>
  <si>
    <t>21:0173:000238</t>
  </si>
  <si>
    <t>21:0173:000238:0001:0001:00</t>
  </si>
  <si>
    <t>012P  :841132:00:------:--</t>
  </si>
  <si>
    <t>21:0519:000286</t>
  </si>
  <si>
    <t>21:0173:000239</t>
  </si>
  <si>
    <t>21:0173:000239:0001:0001:00</t>
  </si>
  <si>
    <t>012P  :841133:00:------:--</t>
  </si>
  <si>
    <t>21:0519:000287</t>
  </si>
  <si>
    <t>21:0173:000240</t>
  </si>
  <si>
    <t>21:0173:000240:0001:0001:00</t>
  </si>
  <si>
    <t>012P  :841134:00:------:--</t>
  </si>
  <si>
    <t>21:0519:000288</t>
  </si>
  <si>
    <t>21:0173:000241</t>
  </si>
  <si>
    <t>21:0173:000241:0001:0001:00</t>
  </si>
  <si>
    <t>012P  :841135:9M:------:--</t>
  </si>
  <si>
    <t>21:0519:000289</t>
  </si>
  <si>
    <t>012P  :841136:00:------:--</t>
  </si>
  <si>
    <t>21:0519:000290</t>
  </si>
  <si>
    <t>21:0173:000242</t>
  </si>
  <si>
    <t>21:0173:000242:0001:0001:00</t>
  </si>
  <si>
    <t>012P  :841137:00:------:--</t>
  </si>
  <si>
    <t>21:0519:000291</t>
  </si>
  <si>
    <t>21:0173:000243</t>
  </si>
  <si>
    <t>21:0173:000243:0001:0001:00</t>
  </si>
  <si>
    <t>012P  :841138:00:------:--</t>
  </si>
  <si>
    <t>21:0519:000292</t>
  </si>
  <si>
    <t>21:0173:000244</t>
  </si>
  <si>
    <t>21:0173:000244:0001:0001:00</t>
  </si>
  <si>
    <t>012P  :841139:00:------:--</t>
  </si>
  <si>
    <t>21:0519:000293</t>
  </si>
  <si>
    <t>21:0173:000245</t>
  </si>
  <si>
    <t>21:0173:000245:0001:0001:00</t>
  </si>
  <si>
    <t>012P  :841140:00:------:--</t>
  </si>
  <si>
    <t>21:0519:000294</t>
  </si>
  <si>
    <t>21:0173:000246</t>
  </si>
  <si>
    <t>21:0173:000246:0001:0001:00</t>
  </si>
  <si>
    <t>012P  :841141:80:841144:20</t>
  </si>
  <si>
    <t>21:0519:000295</t>
  </si>
  <si>
    <t>21:0173:000247</t>
  </si>
  <si>
    <t>21:0173:000247:0002:0001:02</t>
  </si>
  <si>
    <t>012P  :841142:9M:------:--</t>
  </si>
  <si>
    <t>21:0519:000296</t>
  </si>
  <si>
    <t>012P  :841143:10:------:--</t>
  </si>
  <si>
    <t>21:0519:000297</t>
  </si>
  <si>
    <t>21:0173:000247:0001:0001:00</t>
  </si>
  <si>
    <t>012P  :841144:20:841143:10</t>
  </si>
  <si>
    <t>21:0519:000298</t>
  </si>
  <si>
    <t>21:0173:000247:0002:0001:01</t>
  </si>
  <si>
    <t>012P  :841145:00:------:--</t>
  </si>
  <si>
    <t>21:0519:000299</t>
  </si>
  <si>
    <t>21:0173:000248</t>
  </si>
  <si>
    <t>21:0173:000248:0001:0001:00</t>
  </si>
  <si>
    <t>012P  :841146:00:------:--</t>
  </si>
  <si>
    <t>21:0519:000300</t>
  </si>
  <si>
    <t>21:0173:000249</t>
  </si>
  <si>
    <t>21:0173:000249:0001:0001:00</t>
  </si>
  <si>
    <t>012P  :841147:00:------:--</t>
  </si>
  <si>
    <t>21:0519:000301</t>
  </si>
  <si>
    <t>21:0173:000250</t>
  </si>
  <si>
    <t>21:0173:000250:0001:0001:00</t>
  </si>
  <si>
    <t>012P  :841148:00:------:--</t>
  </si>
  <si>
    <t>21:0519:000302</t>
  </si>
  <si>
    <t>21:0173:000251</t>
  </si>
  <si>
    <t>21:0173:000251:0001:0001:00</t>
  </si>
  <si>
    <t>012P  :841149:00:------:--</t>
  </si>
  <si>
    <t>21:0519:000303</t>
  </si>
  <si>
    <t>21:0173:000252</t>
  </si>
  <si>
    <t>21:0173:000252:0001:0001:00</t>
  </si>
  <si>
    <t>012P  :841150:00:------:--</t>
  </si>
  <si>
    <t>21:0519:000304</t>
  </si>
  <si>
    <t>21:0173:000253</t>
  </si>
  <si>
    <t>21:0173:000253:0001:0001:00</t>
  </si>
  <si>
    <t>012P  :841151:00:------:--</t>
  </si>
  <si>
    <t>21:0519:000305</t>
  </si>
  <si>
    <t>21:0173:000254</t>
  </si>
  <si>
    <t>21:0173:000254:0001:0001:00</t>
  </si>
  <si>
    <t>012P  :841152:00:------:--</t>
  </si>
  <si>
    <t>21:0519:000306</t>
  </si>
  <si>
    <t>21:0173:000255</t>
  </si>
  <si>
    <t>21:0173:000255:0001:0001:00</t>
  </si>
  <si>
    <t>012P  :841153:00:------:--</t>
  </si>
  <si>
    <t>21:0519:000307</t>
  </si>
  <si>
    <t>21:0173:000256</t>
  </si>
  <si>
    <t>21:0173:000256:0001:0001:00</t>
  </si>
  <si>
    <t>012P  :841154:00:------:--</t>
  </si>
  <si>
    <t>21:0519:000308</t>
  </si>
  <si>
    <t>21:0173:000257</t>
  </si>
  <si>
    <t>21:0173:000257:0001:0001:00</t>
  </si>
  <si>
    <t>012P  :841155:00:------:--</t>
  </si>
  <si>
    <t>21:0519:000309</t>
  </si>
  <si>
    <t>21:0173:000258</t>
  </si>
  <si>
    <t>21:0173:000258:0001:0001:00</t>
  </si>
  <si>
    <t>012P  :841156:00:------:--</t>
  </si>
  <si>
    <t>21:0519:000310</t>
  </si>
  <si>
    <t>21:0173:000259</t>
  </si>
  <si>
    <t>21:0173:000259:0001:0001:00</t>
  </si>
  <si>
    <t>012P  :841157:00:------:--</t>
  </si>
  <si>
    <t>21:0519:000311</t>
  </si>
  <si>
    <t>21:0173:000260</t>
  </si>
  <si>
    <t>21:0173:000260:0001:0001:00</t>
  </si>
  <si>
    <t>012P  :841158:00:------:--</t>
  </si>
  <si>
    <t>21:0519:000312</t>
  </si>
  <si>
    <t>21:0173:000261</t>
  </si>
  <si>
    <t>21:0173:000261:0001:0001:00</t>
  </si>
  <si>
    <t>012P  :841159:00:------:--</t>
  </si>
  <si>
    <t>21:0519:000313</t>
  </si>
  <si>
    <t>21:0173:000262</t>
  </si>
  <si>
    <t>21:0173:000262:0001:0001:00</t>
  </si>
  <si>
    <t>012P  :841160:00:------:--</t>
  </si>
  <si>
    <t>21:0519:000314</t>
  </si>
  <si>
    <t>21:0173:000263</t>
  </si>
  <si>
    <t>21:0173:000263:0001:0001:00</t>
  </si>
  <si>
    <t>012P  :841161:80:841164:20</t>
  </si>
  <si>
    <t>21:0519:000315</t>
  </si>
  <si>
    <t>21:0173:000265</t>
  </si>
  <si>
    <t>21:0173:000265:0002:0001:02</t>
  </si>
  <si>
    <t>012P  :841162:00:------:--</t>
  </si>
  <si>
    <t>21:0519:000316</t>
  </si>
  <si>
    <t>21:0173:000264</t>
  </si>
  <si>
    <t>21:0173:000264:0001:0001:00</t>
  </si>
  <si>
    <t>012P  :841163:10:------:--</t>
  </si>
  <si>
    <t>21:0519:000317</t>
  </si>
  <si>
    <t>21:0173:000265:0001:0001:00</t>
  </si>
  <si>
    <t>012P  :841164:20:841163:10</t>
  </si>
  <si>
    <t>21:0519:000318</t>
  </si>
  <si>
    <t>21:0173:000265:0002:0001:01</t>
  </si>
  <si>
    <t>012P  :841165:00:------:--</t>
  </si>
  <si>
    <t>21:0519:000319</t>
  </si>
  <si>
    <t>21:0173:000266</t>
  </si>
  <si>
    <t>21:0173:000266:0001:0001:00</t>
  </si>
  <si>
    <t>012P  :841166:00:------:--</t>
  </si>
  <si>
    <t>21:0519:000320</t>
  </si>
  <si>
    <t>21:0173:000267</t>
  </si>
  <si>
    <t>21:0173:000267:0001:0001:00</t>
  </si>
  <si>
    <t>012P  :841167:00:------:--</t>
  </si>
  <si>
    <t>21:0519:000321</t>
  </si>
  <si>
    <t>21:0173:000268</t>
  </si>
  <si>
    <t>21:0173:000268:0001:0001:00</t>
  </si>
  <si>
    <t>012P  :841168:00:------:--</t>
  </si>
  <si>
    <t>21:0519:000322</t>
  </si>
  <si>
    <t>21:0173:000269</t>
  </si>
  <si>
    <t>21:0173:000269:0001:0001:00</t>
  </si>
  <si>
    <t>012P  :841169:00:------:--</t>
  </si>
  <si>
    <t>21:0519:000323</t>
  </si>
  <si>
    <t>21:0173:000270</t>
  </si>
  <si>
    <t>21:0173:000270:0001:0001:00</t>
  </si>
  <si>
    <t>012P  :841170:00:------:--</t>
  </si>
  <si>
    <t>21:0519:000324</t>
  </si>
  <si>
    <t>21:0173:000271</t>
  </si>
  <si>
    <t>21:0173:000271:0001:0001:00</t>
  </si>
  <si>
    <t>012P  :841171:00:------:--</t>
  </si>
  <si>
    <t>21:0519:000325</t>
  </si>
  <si>
    <t>21:0173:000272</t>
  </si>
  <si>
    <t>21:0173:000272:0001:0001:00</t>
  </si>
  <si>
    <t>012P  :841172:9R:------:--</t>
  </si>
  <si>
    <t>21:0519:000326</t>
  </si>
  <si>
    <t>012P  :841173:00:------:--</t>
  </si>
  <si>
    <t>21:0519:000327</t>
  </si>
  <si>
    <t>21:0173:000273</t>
  </si>
  <si>
    <t>21:0173:000273:0001:0001:00</t>
  </si>
  <si>
    <t>012P  :841174:00:------:--</t>
  </si>
  <si>
    <t>21:0519:000328</t>
  </si>
  <si>
    <t>21:0173:000274</t>
  </si>
  <si>
    <t>21:0173:000274:0001:0001:00</t>
  </si>
  <si>
    <t>012P  :841175:00:------:--</t>
  </si>
  <si>
    <t>21:0519:000329</t>
  </si>
  <si>
    <t>21:0173:000275</t>
  </si>
  <si>
    <t>21:0173:000275:0001:0001:00</t>
  </si>
  <si>
    <t>012P  :841176:00:------:--</t>
  </si>
  <si>
    <t>21:0519:000330</t>
  </si>
  <si>
    <t>21:0173:000276</t>
  </si>
  <si>
    <t>21:0173:000276:0001:0001:00</t>
  </si>
  <si>
    <t>012P  :841177:00:------:--</t>
  </si>
  <si>
    <t>21:0519:000331</t>
  </si>
  <si>
    <t>21:0173:000277</t>
  </si>
  <si>
    <t>21:0173:000277:0001:0001:00</t>
  </si>
  <si>
    <t>012P  :841178:00:------:--</t>
  </si>
  <si>
    <t>21:0519:000332</t>
  </si>
  <si>
    <t>21:0173:000278</t>
  </si>
  <si>
    <t>21:0173:000278:0001:0001:00</t>
  </si>
  <si>
    <t>012P  :841179:00:------:--</t>
  </si>
  <si>
    <t>21:0519:000333</t>
  </si>
  <si>
    <t>21:0173:000279</t>
  </si>
  <si>
    <t>21:0173:000279:0001:0001:00</t>
  </si>
  <si>
    <t>012P  :841180:00:------:--</t>
  </si>
  <si>
    <t>21:0519:000334</t>
  </si>
  <si>
    <t>21:0173:000280</t>
  </si>
  <si>
    <t>21:0173:000280:0001:0001:00</t>
  </si>
  <si>
    <t>012P  :841181:80:841183:20</t>
  </si>
  <si>
    <t>21:0519:000335</t>
  </si>
  <si>
    <t>21:0173:000281</t>
  </si>
  <si>
    <t>21:0173:000281:0002:0001:02</t>
  </si>
  <si>
    <t>012P  :841182:10:------:--</t>
  </si>
  <si>
    <t>21:0519:000336</t>
  </si>
  <si>
    <t>21:0173:000281:0001:0001:00</t>
  </si>
  <si>
    <t>012P  :841183:20:841182:10</t>
  </si>
  <si>
    <t>21:0519:000337</t>
  </si>
  <si>
    <t>21:0173:000281:0002:0001:01</t>
  </si>
  <si>
    <t>012P  :841184:9M:------:--</t>
  </si>
  <si>
    <t>21:0519:000338</t>
  </si>
  <si>
    <t>012P  :841185:00:------:--</t>
  </si>
  <si>
    <t>21:0519:000339</t>
  </si>
  <si>
    <t>21:0173:000282</t>
  </si>
  <si>
    <t>21:0173:000282:0001:0001:00</t>
  </si>
  <si>
    <t>012P  :841186:00:------:--</t>
  </si>
  <si>
    <t>21:0519:000340</t>
  </si>
  <si>
    <t>21:0173:000283</t>
  </si>
  <si>
    <t>21:0173:000283:0001:0001:00</t>
  </si>
  <si>
    <t>012P  :841187:00:------:--</t>
  </si>
  <si>
    <t>21:0519:000341</t>
  </si>
  <si>
    <t>21:0173:000284</t>
  </si>
  <si>
    <t>21:0173:000284:0001:0001:00</t>
  </si>
  <si>
    <t>012P  :841188:00:------:--</t>
  </si>
  <si>
    <t>21:0519:000342</t>
  </si>
  <si>
    <t>21:0173:000285</t>
  </si>
  <si>
    <t>21:0173:000285:0001:0001:00</t>
  </si>
  <si>
    <t>012P  :841189:00:------:--</t>
  </si>
  <si>
    <t>21:0519:000343</t>
  </si>
  <si>
    <t>21:0173:000286</t>
  </si>
  <si>
    <t>21:0173:000286:0001:0001:00</t>
  </si>
  <si>
    <t>012P  :841190:00:------:--</t>
  </si>
  <si>
    <t>21:0519:000344</t>
  </si>
  <si>
    <t>21:0173:000287</t>
  </si>
  <si>
    <t>21:0173:000287:0001:0001:00</t>
  </si>
  <si>
    <t>012P  :841191:00:------:--</t>
  </si>
  <si>
    <t>21:0519:000345</t>
  </si>
  <si>
    <t>21:0173:000288</t>
  </si>
  <si>
    <t>21:0173:000288:0001:0001:00</t>
  </si>
  <si>
    <t>012P  :841192:00:------:--</t>
  </si>
  <si>
    <t>21:0519:000346</t>
  </si>
  <si>
    <t>21:0173:000289</t>
  </si>
  <si>
    <t>21:0173:000289:0001:0001:00</t>
  </si>
  <si>
    <t>012P  :841193:00:------:--</t>
  </si>
  <si>
    <t>21:0519:000347</t>
  </si>
  <si>
    <t>21:0173:000290</t>
  </si>
  <si>
    <t>21:0173:000290:0001:0001:00</t>
  </si>
  <si>
    <t>013A  :841001:80:841002:10</t>
  </si>
  <si>
    <t>21:0519:000348</t>
  </si>
  <si>
    <t>21:0173:000291</t>
  </si>
  <si>
    <t>21:0173:000291:0001:0001:02</t>
  </si>
  <si>
    <t>013A  :841002:10:------:--</t>
  </si>
  <si>
    <t>21:0519:000349</t>
  </si>
  <si>
    <t>21:0173:000291:0001:0001:01</t>
  </si>
  <si>
    <t>013A  :841003:20:841002:10</t>
  </si>
  <si>
    <t>21:0519:000350</t>
  </si>
  <si>
    <t>21:0173:000291:0002:0001:00</t>
  </si>
  <si>
    <t>013A  :841004:00:------:--</t>
  </si>
  <si>
    <t>21:0519:000351</t>
  </si>
  <si>
    <t>21:0173:000292</t>
  </si>
  <si>
    <t>21:0173:000292:0001:0001:00</t>
  </si>
  <si>
    <t>013A  :841005:00:------:--</t>
  </si>
  <si>
    <t>21:0519:000352</t>
  </si>
  <si>
    <t>21:0173:000293</t>
  </si>
  <si>
    <t>21:0173:000293:0001:0001:00</t>
  </si>
  <si>
    <t>013A  :841006:00:------:--</t>
  </si>
  <si>
    <t>21:0519:000353</t>
  </si>
  <si>
    <t>21:0173:000294</t>
  </si>
  <si>
    <t>21:0173:000294:0001:0001:00</t>
  </si>
  <si>
    <t>013A  :841007:9P:------:--</t>
  </si>
  <si>
    <t>21:0519:000354</t>
  </si>
  <si>
    <t>013A  :841008:00:------:--</t>
  </si>
  <si>
    <t>21:0519:000355</t>
  </si>
  <si>
    <t>21:0173:000295</t>
  </si>
  <si>
    <t>21:0173:000295:0001:0001:00</t>
  </si>
  <si>
    <t>013A  :841009:00:------:--</t>
  </si>
  <si>
    <t>21:0519:000356</t>
  </si>
  <si>
    <t>21:0173:000296</t>
  </si>
  <si>
    <t>21:0173:000296:0001:0001:00</t>
  </si>
  <si>
    <t>013A  :841010:00:------:--</t>
  </si>
  <si>
    <t>21:0519:000357</t>
  </si>
  <si>
    <t>21:0173:000297</t>
  </si>
  <si>
    <t>21:0173:000297:0001:0001:00</t>
  </si>
  <si>
    <t>013A  :841011:00:------:--</t>
  </si>
  <si>
    <t>21:0519:000358</t>
  </si>
  <si>
    <t>21:0173:000298</t>
  </si>
  <si>
    <t>21:0173:000298:0001:0001:00</t>
  </si>
  <si>
    <t>013A  :841012:00:------:--</t>
  </si>
  <si>
    <t>21:0519:000359</t>
  </si>
  <si>
    <t>21:0173:000299</t>
  </si>
  <si>
    <t>21:0173:000299:0001:0001:00</t>
  </si>
  <si>
    <t>013A  :841013:00:------:--</t>
  </si>
  <si>
    <t>21:0519:000360</t>
  </si>
  <si>
    <t>21:0173:000300</t>
  </si>
  <si>
    <t>21:0173:000300:0001:0001:00</t>
  </si>
  <si>
    <t>013A  :841014:00:------:--</t>
  </si>
  <si>
    <t>21:0519:000361</t>
  </si>
  <si>
    <t>21:0173:000301</t>
  </si>
  <si>
    <t>21:0173:000301:0001:0001:00</t>
  </si>
  <si>
    <t>013A  :841015:00:------:--</t>
  </si>
  <si>
    <t>21:0519:000362</t>
  </si>
  <si>
    <t>21:0173:000302</t>
  </si>
  <si>
    <t>21:0173:000302:0001:0001:00</t>
  </si>
  <si>
    <t>013A  :841016:00:------:--</t>
  </si>
  <si>
    <t>21:0519:000363</t>
  </si>
  <si>
    <t>21:0173:000303</t>
  </si>
  <si>
    <t>21:0173:000303:0001:0001:00</t>
  </si>
  <si>
    <t>013A  :841017:00:------:--</t>
  </si>
  <si>
    <t>21:0519:000364</t>
  </si>
  <si>
    <t>21:0173:000304</t>
  </si>
  <si>
    <t>21:0173:000304:0001:0001:00</t>
  </si>
  <si>
    <t>013A  :841018:00:------:--</t>
  </si>
  <si>
    <t>21:0519:000365</t>
  </si>
  <si>
    <t>21:0173:000305</t>
  </si>
  <si>
    <t>21:0173:000305:0001:0001:00</t>
  </si>
  <si>
    <t>013A  :841019:00:------:--</t>
  </si>
  <si>
    <t>21:0519:000366</t>
  </si>
  <si>
    <t>21:0173:000306</t>
  </si>
  <si>
    <t>21:0173:000306:0001:0001:00</t>
  </si>
  <si>
    <t>013A  :841020:00:------:--</t>
  </si>
  <si>
    <t>21:0519:000367</t>
  </si>
  <si>
    <t>21:0173:000307</t>
  </si>
  <si>
    <t>21:0173:000307:0001:0001:00</t>
  </si>
  <si>
    <t>013A  :841021:80:841026:20</t>
  </si>
  <si>
    <t>21:0519:000368</t>
  </si>
  <si>
    <t>21:0173:000311</t>
  </si>
  <si>
    <t>21:0173:000311:0002:0001:02</t>
  </si>
  <si>
    <t>013A  :841022:00:------:--</t>
  </si>
  <si>
    <t>21:0519:000369</t>
  </si>
  <si>
    <t>21:0173:000308</t>
  </si>
  <si>
    <t>21:0173:000308:0001:0001:00</t>
  </si>
  <si>
    <t>013A  :841023:00:------:--</t>
  </si>
  <si>
    <t>21:0519:000370</t>
  </si>
  <si>
    <t>21:0173:000309</t>
  </si>
  <si>
    <t>21:0173:000309:0001:0001:00</t>
  </si>
  <si>
    <t>013A  :841024:00:------:--</t>
  </si>
  <si>
    <t>21:0519:000371</t>
  </si>
  <si>
    <t>21:0173:000310</t>
  </si>
  <si>
    <t>21:0173:000310:0001:0001:00</t>
  </si>
  <si>
    <t>013A  :841025:10:------:--</t>
  </si>
  <si>
    <t>21:0519:000372</t>
  </si>
  <si>
    <t>21:0173:000311:0001:0001:00</t>
  </si>
  <si>
    <t>013A  :841026:20:841025:10</t>
  </si>
  <si>
    <t>21:0519:000373</t>
  </si>
  <si>
    <t>21:0173:000311:0002:0001:01</t>
  </si>
  <si>
    <t>013A  :841027:00:------:--</t>
  </si>
  <si>
    <t>21:0519:000374</t>
  </si>
  <si>
    <t>21:0173:000312</t>
  </si>
  <si>
    <t>21:0173:000312:0001:0001:00</t>
  </si>
  <si>
    <t>013A  :841028:00:------:--</t>
  </si>
  <si>
    <t>21:0519:000375</t>
  </si>
  <si>
    <t>21:0173:000313</t>
  </si>
  <si>
    <t>21:0173:000313:0001:0001:00</t>
  </si>
  <si>
    <t>013A  :841029:9M:------:--</t>
  </si>
  <si>
    <t>21:0519:000376</t>
  </si>
  <si>
    <t>013A  :841030:00:------:--</t>
  </si>
  <si>
    <t>21:0519:000377</t>
  </si>
  <si>
    <t>21:0173:000314</t>
  </si>
  <si>
    <t>21:0173:000314:0001:0001:00</t>
  </si>
  <si>
    <t>013A  :841031:00:------:--</t>
  </si>
  <si>
    <t>21:0519:000378</t>
  </si>
  <si>
    <t>21:0173:000315</t>
  </si>
  <si>
    <t>21:0173:000315:0001:0001:00</t>
  </si>
  <si>
    <t>013A  :841032:00:------:--</t>
  </si>
  <si>
    <t>21:0519:000379</t>
  </si>
  <si>
    <t>21:0173:000316</t>
  </si>
  <si>
    <t>21:0173:000316:0001:0001:00</t>
  </si>
  <si>
    <t>013A  :841033:00:------:--</t>
  </si>
  <si>
    <t>21:0519:000380</t>
  </si>
  <si>
    <t>21:0173:000317</t>
  </si>
  <si>
    <t>21:0173:000317:0001:0001:00</t>
  </si>
  <si>
    <t>013A  :841034:00:------:--</t>
  </si>
  <si>
    <t>21:0519:000381</t>
  </si>
  <si>
    <t>21:0173:000318</t>
  </si>
  <si>
    <t>21:0173:000318:0001:0001:00</t>
  </si>
  <si>
    <t>013A  :841035:00:------:--</t>
  </si>
  <si>
    <t>21:0519:000382</t>
  </si>
  <si>
    <t>21:0173:000319</t>
  </si>
  <si>
    <t>21:0173:000319:0001:0001:00</t>
  </si>
  <si>
    <t>013A  :841036:00:------:--</t>
  </si>
  <si>
    <t>21:0519:000383</t>
  </si>
  <si>
    <t>21:0173:000320</t>
  </si>
  <si>
    <t>21:0173:000320:0001:0001:00</t>
  </si>
  <si>
    <t>013A  :841037:00:------:--</t>
  </si>
  <si>
    <t>21:0519:000384</t>
  </si>
  <si>
    <t>21:0173:000321</t>
  </si>
  <si>
    <t>21:0173:000321:0001:0001:00</t>
  </si>
  <si>
    <t>013A  :841038:00:------:--</t>
  </si>
  <si>
    <t>21:0519:000385</t>
  </si>
  <si>
    <t>21:0173:000322</t>
  </si>
  <si>
    <t>21:0173:000322:0001:0001:00</t>
  </si>
  <si>
    <t>013A  :841039:00:------:--</t>
  </si>
  <si>
    <t>21:0519:000386</t>
  </si>
  <si>
    <t>21:0173:000323</t>
  </si>
  <si>
    <t>21:0173:000323:0001:0001:00</t>
  </si>
  <si>
    <t>013A  :841040:00:------:--</t>
  </si>
  <si>
    <t>21:0519:000387</t>
  </si>
  <si>
    <t>21:0173:000324</t>
  </si>
  <si>
    <t>21:0173:000324:0001:0001:00</t>
  </si>
  <si>
    <t>013A  :841041:80:841043:20</t>
  </si>
  <si>
    <t>21:0519:000388</t>
  </si>
  <si>
    <t>21:0173:000325</t>
  </si>
  <si>
    <t>21:0173:000325:0002:0001:02</t>
  </si>
  <si>
    <t>013A  :841042:10:------:--</t>
  </si>
  <si>
    <t>21:0519:000389</t>
  </si>
  <si>
    <t>21:0173:000325:0001:0001:00</t>
  </si>
  <si>
    <t>013A  :841043:20:841042:10</t>
  </si>
  <si>
    <t>21:0519:000390</t>
  </si>
  <si>
    <t>21:0173:000325:0002:0001:01</t>
  </si>
  <si>
    <t>013A  :841044:00:------:--</t>
  </si>
  <si>
    <t>21:0519:000391</t>
  </si>
  <si>
    <t>21:0173:000326</t>
  </si>
  <si>
    <t>21:0173:000326:0001:0001:00</t>
  </si>
  <si>
    <t>013A  :841045:00:------:--</t>
  </si>
  <si>
    <t>21:0519:000392</t>
  </si>
  <si>
    <t>21:0173:000327</t>
  </si>
  <si>
    <t>21:0173:000327:0001:0001:00</t>
  </si>
  <si>
    <t>013A  :841046:00:------:--</t>
  </si>
  <si>
    <t>21:0519:000393</t>
  </si>
  <si>
    <t>21:0173:000328</t>
  </si>
  <si>
    <t>21:0173:000328:0001:0001:00</t>
  </si>
  <si>
    <t>013A  :841047:9R:------:--</t>
  </si>
  <si>
    <t>21:0519:000394</t>
  </si>
  <si>
    <t>013A  :841048:00:------:--</t>
  </si>
  <si>
    <t>21:0519:000395</t>
  </si>
  <si>
    <t>21:0173:000329</t>
  </si>
  <si>
    <t>21:0173:000329:0001:0001:00</t>
  </si>
  <si>
    <t>013A  :841049:00:------:--</t>
  </si>
  <si>
    <t>21:0519:000396</t>
  </si>
  <si>
    <t>21:0173:000330</t>
  </si>
  <si>
    <t>21:0173:000330:0001:0001:00</t>
  </si>
  <si>
    <t>013A  :841050:00:------:--</t>
  </si>
  <si>
    <t>21:0519:000397</t>
  </si>
  <si>
    <t>21:0173:000331</t>
  </si>
  <si>
    <t>21:0173:000331:0001:0001:00</t>
  </si>
  <si>
    <t>013A  :841051:00:------:--</t>
  </si>
  <si>
    <t>21:0519:000398</t>
  </si>
  <si>
    <t>21:0173:000332</t>
  </si>
  <si>
    <t>21:0173:000332:0001:0001:00</t>
  </si>
  <si>
    <t>013A  :841052:00:------:--</t>
  </si>
  <si>
    <t>21:0519:000399</t>
  </si>
  <si>
    <t>21:0173:000333</t>
  </si>
  <si>
    <t>21:0173:000333:0001:0001:00</t>
  </si>
  <si>
    <t>013A  :841053:00:------:--</t>
  </si>
  <si>
    <t>21:0519:000400</t>
  </si>
  <si>
    <t>21:0173:000334</t>
  </si>
  <si>
    <t>21:0173:000334:0001:0001:00</t>
  </si>
  <si>
    <t>013A  :841054:00:------:--</t>
  </si>
  <si>
    <t>21:0519:000401</t>
  </si>
  <si>
    <t>21:0173:000335</t>
  </si>
  <si>
    <t>21:0173:000335:0001:0001:00</t>
  </si>
  <si>
    <t>013A  :841055:00:------:--</t>
  </si>
  <si>
    <t>21:0519:000402</t>
  </si>
  <si>
    <t>21:0173:000336</t>
  </si>
  <si>
    <t>21:0173:000336:0001:0001:00</t>
  </si>
  <si>
    <t>013A  :841056:00:------:--</t>
  </si>
  <si>
    <t>21:0519:000403</t>
  </si>
  <si>
    <t>21:0173:000337</t>
  </si>
  <si>
    <t>21:0173:000337:0001:0001:00</t>
  </si>
  <si>
    <t>013A  :841057:00:------:--</t>
  </si>
  <si>
    <t>21:0519:000404</t>
  </si>
  <si>
    <t>21:0173:000338</t>
  </si>
  <si>
    <t>21:0173:000338:0001:0001:00</t>
  </si>
  <si>
    <t>013A  :841058:00:------:--</t>
  </si>
  <si>
    <t>21:0519:000405</t>
  </si>
  <si>
    <t>21:0173:000339</t>
  </si>
  <si>
    <t>21:0173:000339:0001:0001:00</t>
  </si>
  <si>
    <t>013A  :841059:00:------:--</t>
  </si>
  <si>
    <t>21:0519:000406</t>
  </si>
  <si>
    <t>21:0173:000340</t>
  </si>
  <si>
    <t>21:0173:000340:0001:0001:00</t>
  </si>
  <si>
    <t>013A  :841060:00:------:--</t>
  </si>
  <si>
    <t>21:0519:000407</t>
  </si>
  <si>
    <t>21:0173:000341</t>
  </si>
  <si>
    <t>21:0173:000341:0001:0001:00</t>
  </si>
  <si>
    <t>013A  :841061:80:841064:20</t>
  </si>
  <si>
    <t>21:0519:000408</t>
  </si>
  <si>
    <t>21:0173:000343</t>
  </si>
  <si>
    <t>21:0173:000343:0002:0001:02</t>
  </si>
  <si>
    <t>013A  :841062:00:------:--</t>
  </si>
  <si>
    <t>21:0519:000409</t>
  </si>
  <si>
    <t>21:0173:000342</t>
  </si>
  <si>
    <t>21:0173:000342:0001:0001:00</t>
  </si>
  <si>
    <t>013A  :841063:10:------:--</t>
  </si>
  <si>
    <t>21:0519:000410</t>
  </si>
  <si>
    <t>21:0173:000343:0001:0001:00</t>
  </si>
  <si>
    <t>013A  :841064:20:841063:10</t>
  </si>
  <si>
    <t>21:0519:000411</t>
  </si>
  <si>
    <t>21:0173:000343:0002:0001:01</t>
  </si>
  <si>
    <t>013A  :841065:00:------:--</t>
  </si>
  <si>
    <t>21:0519:000412</t>
  </si>
  <si>
    <t>21:0173:000344</t>
  </si>
  <si>
    <t>21:0173:000344:0001:0001:00</t>
  </si>
  <si>
    <t>013A  :841066:00:------:--</t>
  </si>
  <si>
    <t>21:0519:000413</t>
  </si>
  <si>
    <t>21:0173:000345</t>
  </si>
  <si>
    <t>21:0173:000345:0001:0001:00</t>
  </si>
  <si>
    <t>013A  :841067:00:------:--</t>
  </si>
  <si>
    <t>21:0519:000414</t>
  </si>
  <si>
    <t>21:0173:000346</t>
  </si>
  <si>
    <t>21:0173:000346:0001:0001:00</t>
  </si>
  <si>
    <t>013A  :841068:00:------:--</t>
  </si>
  <si>
    <t>21:0519:000415</t>
  </si>
  <si>
    <t>21:0173:000347</t>
  </si>
  <si>
    <t>21:0173:000347:0001:0001:00</t>
  </si>
  <si>
    <t>013A  :841069:00:------:--</t>
  </si>
  <si>
    <t>21:0519:000416</t>
  </si>
  <si>
    <t>21:0173:000348</t>
  </si>
  <si>
    <t>21:0173:000348:0001:0001:00</t>
  </si>
  <si>
    <t>013A  :841070:00:------:--</t>
  </si>
  <si>
    <t>21:0519:000417</t>
  </si>
  <si>
    <t>21:0173:000349</t>
  </si>
  <si>
    <t>21:0173:000349:0001:0001:00</t>
  </si>
  <si>
    <t>013A  :841071:00:------:--</t>
  </si>
  <si>
    <t>21:0519:000418</t>
  </si>
  <si>
    <t>21:0173:000350</t>
  </si>
  <si>
    <t>21:0173:000350:0001:0001:00</t>
  </si>
  <si>
    <t>013A  :841072:00:------:--</t>
  </si>
  <si>
    <t>21:0519:000419</t>
  </si>
  <si>
    <t>21:0173:000351</t>
  </si>
  <si>
    <t>21:0173:000351:0001:0001:00</t>
  </si>
  <si>
    <t>013A  :841073:00:------:--</t>
  </si>
  <si>
    <t>21:0519:000420</t>
  </si>
  <si>
    <t>21:0173:000352</t>
  </si>
  <si>
    <t>21:0173:000352:0001:0001:00</t>
  </si>
  <si>
    <t>013A  :841074:00:------:--</t>
  </si>
  <si>
    <t>21:0519:000421</t>
  </si>
  <si>
    <t>21:0173:000353</t>
  </si>
  <si>
    <t>21:0173:000353:0001:0001:00</t>
  </si>
  <si>
    <t>013A  :841075:00:------:--</t>
  </si>
  <si>
    <t>21:0519:000422</t>
  </si>
  <si>
    <t>21:0173:000354</t>
  </si>
  <si>
    <t>21:0173:000354:0001:0001:00</t>
  </si>
  <si>
    <t>013A  :841076:00:------:--</t>
  </si>
  <si>
    <t>21:0519:000423</t>
  </si>
  <si>
    <t>21:0173:000355</t>
  </si>
  <si>
    <t>21:0173:000355:0001:0001:00</t>
  </si>
  <si>
    <t>013A  :841077:00:------:--</t>
  </si>
  <si>
    <t>21:0519:000424</t>
  </si>
  <si>
    <t>21:0173:000356</t>
  </si>
  <si>
    <t>21:0173:000356:0001:0001:00</t>
  </si>
  <si>
    <t>013A  :841078:9P:------:--</t>
  </si>
  <si>
    <t>21:0519:000425</t>
  </si>
  <si>
    <t>013A  :841079:00:------:--</t>
  </si>
  <si>
    <t>21:0519:000426</t>
  </si>
  <si>
    <t>21:0173:000357</t>
  </si>
  <si>
    <t>21:0173:000357:0001:0001:00</t>
  </si>
  <si>
    <t>013A  :841080:00:------:--</t>
  </si>
  <si>
    <t>21:0519:000427</t>
  </si>
  <si>
    <t>21:0173:000358</t>
  </si>
  <si>
    <t>21:0173:000358:0001:0001:00</t>
  </si>
  <si>
    <t>013A  :841081:80:841084:20</t>
  </si>
  <si>
    <t>21:0519:000428</t>
  </si>
  <si>
    <t>21:0173:000360</t>
  </si>
  <si>
    <t>21:0173:000360:0002:0001:02</t>
  </si>
  <si>
    <t>013A  :841082:00:------:--</t>
  </si>
  <si>
    <t>21:0519:000429</t>
  </si>
  <si>
    <t>21:0173:000359</t>
  </si>
  <si>
    <t>21:0173:000359:0001:0001:00</t>
  </si>
  <si>
    <t>013A  :841083:10:------:--</t>
  </si>
  <si>
    <t>21:0519:000430</t>
  </si>
  <si>
    <t>21:0173:000360:0001:0001:00</t>
  </si>
  <si>
    <t>013A  :841084:20:841083:10</t>
  </si>
  <si>
    <t>21:0519:000431</t>
  </si>
  <si>
    <t>21:0173:000360:0002:0001:01</t>
  </si>
  <si>
    <t>013A  :841085:00:------:--</t>
  </si>
  <si>
    <t>21:0519:000432</t>
  </si>
  <si>
    <t>21:0173:000361</t>
  </si>
  <si>
    <t>21:0173:000361:0001:0001:00</t>
  </si>
  <si>
    <t>013A  :841086:00:------:--</t>
  </si>
  <si>
    <t>21:0519:000433</t>
  </si>
  <si>
    <t>21:0173:000362</t>
  </si>
  <si>
    <t>21:0173:000362:0001:0001:00</t>
  </si>
  <si>
    <t>013A  :841087:00:------:--</t>
  </si>
  <si>
    <t>21:0519:000434</t>
  </si>
  <si>
    <t>21:0173:000363</t>
  </si>
  <si>
    <t>21:0173:000363:0001:0001:00</t>
  </si>
  <si>
    <t>013A  :841088:00:------:--</t>
  </si>
  <si>
    <t>21:0519:000435</t>
  </si>
  <si>
    <t>21:0173:000364</t>
  </si>
  <si>
    <t>21:0173:000364:0001:0001:00</t>
  </si>
  <si>
    <t>013A  :841089:00:------:--</t>
  </si>
  <si>
    <t>21:0519:000436</t>
  </si>
  <si>
    <t>21:0173:000365</t>
  </si>
  <si>
    <t>21:0173:000365:0001:0001:00</t>
  </si>
  <si>
    <t>013A  :841090:00:------:--</t>
  </si>
  <si>
    <t>21:0519:000437</t>
  </si>
  <si>
    <t>21:0173:000366</t>
  </si>
  <si>
    <t>21:0173:000366:0001:0001:00</t>
  </si>
  <si>
    <t>013A  :841091:00:------:--</t>
  </si>
  <si>
    <t>21:0519:000438</t>
  </si>
  <si>
    <t>21:0173:000367</t>
  </si>
  <si>
    <t>21:0173:000367:0001:0001:00</t>
  </si>
  <si>
    <t>013A  :841092:00:------:--</t>
  </si>
  <si>
    <t>21:0519:000439</t>
  </si>
  <si>
    <t>21:0173:000368</t>
  </si>
  <si>
    <t>21:0173:000368:0001:0001:00</t>
  </si>
  <si>
    <t>013A  :841093:00:------:--</t>
  </si>
  <si>
    <t>21:0519:000440</t>
  </si>
  <si>
    <t>21:0173:000369</t>
  </si>
  <si>
    <t>21:0173:000369:0001:0001:00</t>
  </si>
  <si>
    <t>013A  :841094:00:------:--</t>
  </si>
  <si>
    <t>21:0519:000441</t>
  </si>
  <si>
    <t>21:0173:000370</t>
  </si>
  <si>
    <t>21:0173:000370:0001:0001:00</t>
  </si>
  <si>
    <t>013A  :841095:00:------:--</t>
  </si>
  <si>
    <t>21:0519:000442</t>
  </si>
  <si>
    <t>21:0173:000371</t>
  </si>
  <si>
    <t>21:0173:000371:0001:0001:00</t>
  </si>
  <si>
    <t>013A  :841096:00:------:--</t>
  </si>
  <si>
    <t>21:0519:000443</t>
  </si>
  <si>
    <t>21:0173:000372</t>
  </si>
  <si>
    <t>21:0173:000372:0001:0001:00</t>
  </si>
  <si>
    <t>013A  :841097:00:------:--</t>
  </si>
  <si>
    <t>21:0519:000444</t>
  </si>
  <si>
    <t>21:0173:000373</t>
  </si>
  <si>
    <t>21:0173:000373:0001:0001:00</t>
  </si>
  <si>
    <t>013A  :841098:00:------:--</t>
  </si>
  <si>
    <t>21:0519:000445</t>
  </si>
  <si>
    <t>21:0173:000374</t>
  </si>
  <si>
    <t>21:0173:000374:0001:0001:00</t>
  </si>
  <si>
    <t>013A  :841099:9R:------:--</t>
  </si>
  <si>
    <t>21:0519:000446</t>
  </si>
  <si>
    <t>013A  :841100:00:------:--</t>
  </si>
  <si>
    <t>21:0519:000447</t>
  </si>
  <si>
    <t>21:0173:000375</t>
  </si>
  <si>
    <t>21:0173:000375:0001:0001:00</t>
  </si>
  <si>
    <t>013A  :841101:80:841103:20</t>
  </si>
  <si>
    <t>21:0519:000448</t>
  </si>
  <si>
    <t>21:0173:000376</t>
  </si>
  <si>
    <t>21:0173:000376:0002:0001:02</t>
  </si>
  <si>
    <t>013A  :841102:10:------:--</t>
  </si>
  <si>
    <t>21:0519:000449</t>
  </si>
  <si>
    <t>21:0173:000376:0001:0001:00</t>
  </si>
  <si>
    <t>013A  :841103:20:841102:10</t>
  </si>
  <si>
    <t>21:0519:000450</t>
  </si>
  <si>
    <t>21:0173:000376:0002:0001:01</t>
  </si>
  <si>
    <t>013A  :841104:00:------:--</t>
  </si>
  <si>
    <t>21:0519:000451</t>
  </si>
  <si>
    <t>21:0173:000377</t>
  </si>
  <si>
    <t>21:0173:000377:0001:0001:00</t>
  </si>
  <si>
    <t>013A  :841105:00:------:--</t>
  </si>
  <si>
    <t>21:0519:000452</t>
  </si>
  <si>
    <t>21:0173:000378</t>
  </si>
  <si>
    <t>21:0173:000378:0001:0001:00</t>
  </si>
  <si>
    <t>013A  :841106:00:------:--</t>
  </si>
  <si>
    <t>21:0519:000453</t>
  </si>
  <si>
    <t>21:0173:000379</t>
  </si>
  <si>
    <t>21:0173:000379:0001:0001:00</t>
  </si>
  <si>
    <t>013A  :841107:00:------:--</t>
  </si>
  <si>
    <t>21:0519:000454</t>
  </si>
  <si>
    <t>21:0173:000380</t>
  </si>
  <si>
    <t>21:0173:000380:0001:0001:00</t>
  </si>
  <si>
    <t>013A  :841108:00:------:--</t>
  </si>
  <si>
    <t>21:0519:000455</t>
  </si>
  <si>
    <t>21:0173:000381</t>
  </si>
  <si>
    <t>21:0173:000381:0001:0001:00</t>
  </si>
  <si>
    <t>013A  :841109:00:------:--</t>
  </si>
  <si>
    <t>21:0519:000456</t>
  </si>
  <si>
    <t>21:0173:000382</t>
  </si>
  <si>
    <t>21:0173:000382:0001:0001:00</t>
  </si>
  <si>
    <t>013A  :841110:9M:------:--</t>
  </si>
  <si>
    <t>21:0519:000457</t>
  </si>
  <si>
    <t>013A  :841111:00:------:--</t>
  </si>
  <si>
    <t>21:0519:000458</t>
  </si>
  <si>
    <t>21:0173:000383</t>
  </si>
  <si>
    <t>21:0173:000383:0001:0001:00</t>
  </si>
  <si>
    <t>013A  :841112:00:------:--</t>
  </si>
  <si>
    <t>21:0519:000459</t>
  </si>
  <si>
    <t>21:0173:000384</t>
  </si>
  <si>
    <t>21:0173:000384:0001:0001:00</t>
  </si>
  <si>
    <t>013A  :841113:00:------:--</t>
  </si>
  <si>
    <t>21:0519:000460</t>
  </si>
  <si>
    <t>21:0173:000385</t>
  </si>
  <si>
    <t>21:0173:000385:0001:0001:00</t>
  </si>
  <si>
    <t>013A  :841114:00:------:--</t>
  </si>
  <si>
    <t>21:0519:000461</t>
  </si>
  <si>
    <t>21:0173:000386</t>
  </si>
  <si>
    <t>21:0173:000386:0001:0001:00</t>
  </si>
  <si>
    <t>013A  :841115:00:------:--</t>
  </si>
  <si>
    <t>21:0519:000462</t>
  </si>
  <si>
    <t>21:0173:000387</t>
  </si>
  <si>
    <t>21:0173:000387:0001:0001:00</t>
  </si>
  <si>
    <t>013A  :841116:00:------:--</t>
  </si>
  <si>
    <t>21:0519:000463</t>
  </si>
  <si>
    <t>21:0173:000388</t>
  </si>
  <si>
    <t>21:0173:000388:0001:0001:00</t>
  </si>
  <si>
    <t>013A  :841117:00:------:--</t>
  </si>
  <si>
    <t>21:0519:000464</t>
  </si>
  <si>
    <t>21:0173:000389</t>
  </si>
  <si>
    <t>21:0173:000389:0001:0001:00</t>
  </si>
  <si>
    <t>013A  :841118:00:------:--</t>
  </si>
  <si>
    <t>21:0519:000465</t>
  </si>
  <si>
    <t>21:0173:000390</t>
  </si>
  <si>
    <t>21:0173:000390:0001:0001:00</t>
  </si>
  <si>
    <t>013A  :841119:00:------:--</t>
  </si>
  <si>
    <t>21:0519:000466</t>
  </si>
  <si>
    <t>21:0173:000391</t>
  </si>
  <si>
    <t>21:0173:000391:0001:0001:00</t>
  </si>
  <si>
    <t>013A  :841120:00:------:--</t>
  </si>
  <si>
    <t>21:0519:000467</t>
  </si>
  <si>
    <t>21:0173:000392</t>
  </si>
  <si>
    <t>21:0173:000392:0001:0001:00</t>
  </si>
  <si>
    <t>013A  :841121:80:841122:10</t>
  </si>
  <si>
    <t>21:0519:000468</t>
  </si>
  <si>
    <t>21:0173:000393</t>
  </si>
  <si>
    <t>21:0173:000393:0001:0001:02</t>
  </si>
  <si>
    <t>013A  :841122:10:------:--</t>
  </si>
  <si>
    <t>21:0519:000469</t>
  </si>
  <si>
    <t>21:0173:000393:0001:0001:01</t>
  </si>
  <si>
    <t>013A  :841123:20:841122:10</t>
  </si>
  <si>
    <t>21:0519:000470</t>
  </si>
  <si>
    <t>21:0173:000393:0002:0001:00</t>
  </si>
  <si>
    <t>013A  :841124:00:------:--</t>
  </si>
  <si>
    <t>21:0519:000471</t>
  </si>
  <si>
    <t>21:0173:000394</t>
  </si>
  <si>
    <t>21:0173:000394:0001:0001:00</t>
  </si>
  <si>
    <t>013A  :841125:00:------:--</t>
  </si>
  <si>
    <t>21:0519:000472</t>
  </si>
  <si>
    <t>21:0173:000395</t>
  </si>
  <si>
    <t>21:0173:000395:0001:0001:00</t>
  </si>
  <si>
    <t>013A  :841126:00:------:--</t>
  </si>
  <si>
    <t>21:0519:000473</t>
  </si>
  <si>
    <t>21:0173:000396</t>
  </si>
  <si>
    <t>21:0173:000396:0001:0001:00</t>
  </si>
  <si>
    <t>013A  :841127:00:------:--</t>
  </si>
  <si>
    <t>21:0519:000474</t>
  </si>
  <si>
    <t>21:0173:000397</t>
  </si>
  <si>
    <t>21:0173:000397:0001:0001:00</t>
  </si>
  <si>
    <t>013A  :841128:00:------:--</t>
  </si>
  <si>
    <t>21:0519:000475</t>
  </si>
  <si>
    <t>21:0173:000398</t>
  </si>
  <si>
    <t>21:0173:000398:0001:0001:00</t>
  </si>
  <si>
    <t>013A  :841129:00:------:--</t>
  </si>
  <si>
    <t>21:0519:000476</t>
  </si>
  <si>
    <t>21:0173:000399</t>
  </si>
  <si>
    <t>21:0173:000399:0001:0001:00</t>
  </si>
  <si>
    <t>013A  :841130:00:------:--</t>
  </si>
  <si>
    <t>21:0519:000477</t>
  </si>
  <si>
    <t>21:0173:000400</t>
  </si>
  <si>
    <t>21:0173:000400:0001:0001:00</t>
  </si>
  <si>
    <t>013A  :841131:00:------:--</t>
  </si>
  <si>
    <t>21:0519:000478</t>
  </si>
  <si>
    <t>21:0173:000401</t>
  </si>
  <si>
    <t>21:0173:000401:0001:0001:00</t>
  </si>
  <si>
    <t>013A  :841132:00:------:--</t>
  </si>
  <si>
    <t>21:0519:000479</t>
  </si>
  <si>
    <t>21:0173:000402</t>
  </si>
  <si>
    <t>21:0173:000402:0001:0001:00</t>
  </si>
  <si>
    <t>013A  :841133:00:------:--</t>
  </si>
  <si>
    <t>21:0519:000480</t>
  </si>
  <si>
    <t>21:0173:000403</t>
  </si>
  <si>
    <t>21:0173:000403:0001:0001:00</t>
  </si>
  <si>
    <t>013A  :841134:00:------:--</t>
  </si>
  <si>
    <t>21:0519:000481</t>
  </si>
  <si>
    <t>21:0173:000404</t>
  </si>
  <si>
    <t>21:0173:000404:0001:0001:00</t>
  </si>
  <si>
    <t>013A  :841135:9P:------:--</t>
  </si>
  <si>
    <t>21:0519:000482</t>
  </si>
  <si>
    <t>013A  :841136:00:------:--</t>
  </si>
  <si>
    <t>21:0519:000483</t>
  </si>
  <si>
    <t>21:0173:000405</t>
  </si>
  <si>
    <t>21:0173:000405:0001:0001:00</t>
  </si>
  <si>
    <t>013A  :841137:00:------:--</t>
  </si>
  <si>
    <t>21:0519:000484</t>
  </si>
  <si>
    <t>21:0173:000406</t>
  </si>
  <si>
    <t>21:0173:000406:0001:0001:00</t>
  </si>
  <si>
    <t>013A  :841138:00:------:--</t>
  </si>
  <si>
    <t>21:0519:000485</t>
  </si>
  <si>
    <t>21:0173:000407</t>
  </si>
  <si>
    <t>21:0173:000407:0001:0001:00</t>
  </si>
  <si>
    <t>013A  :841139:00:------:--</t>
  </si>
  <si>
    <t>21:0519:000486</t>
  </si>
  <si>
    <t>21:0173:000408</t>
  </si>
  <si>
    <t>21:0173:000408:0001:0001:00</t>
  </si>
  <si>
    <t>013A  :841140:00:------:--</t>
  </si>
  <si>
    <t>21:0519:000487</t>
  </si>
  <si>
    <t>21:0173:000409</t>
  </si>
  <si>
    <t>21:0173:000409:0001:0001:00</t>
  </si>
  <si>
    <t>013A  :841141:80:841148:20</t>
  </si>
  <si>
    <t>21:0519:000488</t>
  </si>
  <si>
    <t>21:0173:000414</t>
  </si>
  <si>
    <t>21:0173:000414:0002:0001:02</t>
  </si>
  <si>
    <t>013A  :841142:9M:------:--</t>
  </si>
  <si>
    <t>21:0519:000489</t>
  </si>
  <si>
    <t>013A  :841143:00:------:--</t>
  </si>
  <si>
    <t>21:0519:000490</t>
  </si>
  <si>
    <t>21:0173:000410</t>
  </si>
  <si>
    <t>21:0173:000410:0001:0001:00</t>
  </si>
  <si>
    <t>013A  :841144:00:------:--</t>
  </si>
  <si>
    <t>21:0519:000491</t>
  </si>
  <si>
    <t>21:0173:000411</t>
  </si>
  <si>
    <t>21:0173:000411:0001:0001:00</t>
  </si>
  <si>
    <t>013A  :841145:00:------:--</t>
  </si>
  <si>
    <t>21:0519:000492</t>
  </si>
  <si>
    <t>21:0173:000412</t>
  </si>
  <si>
    <t>21:0173:000412:0001:0001:00</t>
  </si>
  <si>
    <t>013A  :841146:00:------:--</t>
  </si>
  <si>
    <t>21:0519:000493</t>
  </si>
  <si>
    <t>21:0173:000413</t>
  </si>
  <si>
    <t>21:0173:000413:0001:0001:00</t>
  </si>
  <si>
    <t>013A  :841147:10:------:--</t>
  </si>
  <si>
    <t>21:0519:000494</t>
  </si>
  <si>
    <t>21:0173:000414:0001:0001:00</t>
  </si>
  <si>
    <t>013A  :841148:20:841147:10</t>
  </si>
  <si>
    <t>21:0519:000495</t>
  </si>
  <si>
    <t>21:0173:000414:0002:0001:01</t>
  </si>
  <si>
    <t>013A  :841149:00:------:--</t>
  </si>
  <si>
    <t>21:0519:000496</t>
  </si>
  <si>
    <t>21:0173:000415</t>
  </si>
  <si>
    <t>21:0173:000415:0001:0001:00</t>
  </si>
  <si>
    <t>013A  :841150:00:------:--</t>
  </si>
  <si>
    <t>21:0519:000497</t>
  </si>
  <si>
    <t>21:0173:000416</t>
  </si>
  <si>
    <t>21:0173:000416:0001:0001:00</t>
  </si>
  <si>
    <t>013A  :841151:00:------:--</t>
  </si>
  <si>
    <t>21:0519:000498</t>
  </si>
  <si>
    <t>21:0173:000417</t>
  </si>
  <si>
    <t>21:0173:000417:0001:0001:00</t>
  </si>
  <si>
    <t>013A  :841152:00:------:--</t>
  </si>
  <si>
    <t>21:0519:000499</t>
  </si>
  <si>
    <t>21:0173:000418</t>
  </si>
  <si>
    <t>21:0173:000418:0001:0001:00</t>
  </si>
  <si>
    <t>013A  :841153:00:------:--</t>
  </si>
  <si>
    <t>21:0519:000500</t>
  </si>
  <si>
    <t>21:0173:000419</t>
  </si>
  <si>
    <t>21:0173:000419:0001:0001:00</t>
  </si>
  <si>
    <t>013A  :841154:00:------:--</t>
  </si>
  <si>
    <t>21:0519:000501</t>
  </si>
  <si>
    <t>21:0173:000420</t>
  </si>
  <si>
    <t>21:0173:000420:0001:0001:00</t>
  </si>
  <si>
    <t>013A  :841155:00:------:--</t>
  </si>
  <si>
    <t>21:0519:000502</t>
  </si>
  <si>
    <t>21:0173:000421</t>
  </si>
  <si>
    <t>21:0173:000421:0001:0001:00</t>
  </si>
  <si>
    <t>013A  :841156:00:------:--</t>
  </si>
  <si>
    <t>21:0519:000503</t>
  </si>
  <si>
    <t>21:0173:000422</t>
  </si>
  <si>
    <t>21:0173:000422:0001:0001:00</t>
  </si>
  <si>
    <t>013A  :841157:00:------:--</t>
  </si>
  <si>
    <t>21:0519:000504</t>
  </si>
  <si>
    <t>21:0173:000423</t>
  </si>
  <si>
    <t>21:0173:000423:0001:0001:00</t>
  </si>
  <si>
    <t>013A  :841158:00:------:--</t>
  </si>
  <si>
    <t>21:0519:000505</t>
  </si>
  <si>
    <t>21:0173:000424</t>
  </si>
  <si>
    <t>21:0173:000424:0001:0001:00</t>
  </si>
  <si>
    <t>013A  :841159:00:------:--</t>
  </si>
  <si>
    <t>21:0519:000506</t>
  </si>
  <si>
    <t>21:0173:000425</t>
  </si>
  <si>
    <t>21:0173:000425:0001:0001:00</t>
  </si>
  <si>
    <t>013A  :841160:00:------:--</t>
  </si>
  <si>
    <t>21:0519:000507</t>
  </si>
  <si>
    <t>21:0173:000426</t>
  </si>
  <si>
    <t>21:0173:000426:0001:0001:00</t>
  </si>
  <si>
    <t>013A  :841161:80:841163:10</t>
  </si>
  <si>
    <t>21:0519:000508</t>
  </si>
  <si>
    <t>21:0173:000428</t>
  </si>
  <si>
    <t>21:0173:000428:0001:0001:02</t>
  </si>
  <si>
    <t>013A  :841162:00:------:--</t>
  </si>
  <si>
    <t>21:0519:000509</t>
  </si>
  <si>
    <t>21:0173:000427</t>
  </si>
  <si>
    <t>21:0173:000427:0001:0001:00</t>
  </si>
  <si>
    <t>013A  :841163:10:------:--</t>
  </si>
  <si>
    <t>21:0519:000510</t>
  </si>
  <si>
    <t>21:0173:000428:0001:0001:01</t>
  </si>
  <si>
    <t>013A  :841164:20:841163:10</t>
  </si>
  <si>
    <t>21:0519:000511</t>
  </si>
  <si>
    <t>21:0173:000428:0002:0001:00</t>
  </si>
  <si>
    <t>013A  :841165:00:------:--</t>
  </si>
  <si>
    <t>21:0519:000512</t>
  </si>
  <si>
    <t>21:0173:000429</t>
  </si>
  <si>
    <t>21:0173:000429:0001:0001:00</t>
  </si>
  <si>
    <t>013A  :841166:00:------:--</t>
  </si>
  <si>
    <t>21:0519:000513</t>
  </si>
  <si>
    <t>21:0173:000430</t>
  </si>
  <si>
    <t>21:0173:000430:0001:0001:00</t>
  </si>
  <si>
    <t>013A  :841167:00:------:--</t>
  </si>
  <si>
    <t>21:0519:000514</t>
  </si>
  <si>
    <t>21:0173:000431</t>
  </si>
  <si>
    <t>21:0173:000431:0001:0001:00</t>
  </si>
  <si>
    <t>013A  :841168:00:------:--</t>
  </si>
  <si>
    <t>21:0519:000515</t>
  </si>
  <si>
    <t>21:0173:000432</t>
  </si>
  <si>
    <t>21:0173:000432:0001:0001:00</t>
  </si>
  <si>
    <t>013A  :841169:00:------:--</t>
  </si>
  <si>
    <t>21:0519:000516</t>
  </si>
  <si>
    <t>21:0173:000433</t>
  </si>
  <si>
    <t>21:0173:000433:0001:0001:00</t>
  </si>
  <si>
    <t>013A  :841170:00:------:--</t>
  </si>
  <si>
    <t>21:0519:000517</t>
  </si>
  <si>
    <t>21:0173:000434</t>
  </si>
  <si>
    <t>21:0173:000434:0001:0001:00</t>
  </si>
  <si>
    <t>013A  :841171:00:------:--</t>
  </si>
  <si>
    <t>21:0519:000518</t>
  </si>
  <si>
    <t>21:0173:000435</t>
  </si>
  <si>
    <t>21:0173:000435:0001:0001:00</t>
  </si>
  <si>
    <t>013A  :841172:9M:------:--</t>
  </si>
  <si>
    <t>21:0519:000519</t>
  </si>
  <si>
    <t>013A  :841173:00:------:--</t>
  </si>
  <si>
    <t>21:0519:000520</t>
  </si>
  <si>
    <t>21:0173:000436</t>
  </si>
  <si>
    <t>21:0173:000436:0001:0001:00</t>
  </si>
  <si>
    <t>013A  :841174:00:------:--</t>
  </si>
  <si>
    <t>21:0519:000521</t>
  </si>
  <si>
    <t>21:0173:000437</t>
  </si>
  <si>
    <t>21:0173:000437:0001:0001:00</t>
  </si>
  <si>
    <t>013A  :841175:00:------:--</t>
  </si>
  <si>
    <t>21:0519:000522</t>
  </si>
  <si>
    <t>21:0173:000438</t>
  </si>
  <si>
    <t>21:0173:000438:0001:0001:00</t>
  </si>
  <si>
    <t>013A  :841176:00:------:--</t>
  </si>
  <si>
    <t>21:0519:000523</t>
  </si>
  <si>
    <t>21:0173:000439</t>
  </si>
  <si>
    <t>21:0173:000439:0001:0001:00</t>
  </si>
  <si>
    <t>013A  :841177:00:------:--</t>
  </si>
  <si>
    <t>21:0519:000524</t>
  </si>
  <si>
    <t>21:0173:000440</t>
  </si>
  <si>
    <t>21:0173:000440:0001:0001:00</t>
  </si>
  <si>
    <t>013A  :841178:00:------:--</t>
  </si>
  <si>
    <t>21:0519:000525</t>
  </si>
  <si>
    <t>21:0173:000441</t>
  </si>
  <si>
    <t>21:0173:000441:0001:0001:00</t>
  </si>
  <si>
    <t>013A  :841179:00:------:--</t>
  </si>
  <si>
    <t>21:0519:000526</t>
  </si>
  <si>
    <t>21:0173:000442</t>
  </si>
  <si>
    <t>21:0173:000442:0001:0001:00</t>
  </si>
  <si>
    <t>013A  :841180:00:------:--</t>
  </si>
  <si>
    <t>21:0519:000527</t>
  </si>
  <si>
    <t>21:0173:000443</t>
  </si>
  <si>
    <t>21:0173:000443:0001:0001:00</t>
  </si>
  <si>
    <t>013A  :841181:80:841182:10</t>
  </si>
  <si>
    <t>21:0519:000528</t>
  </si>
  <si>
    <t>21:0173:000444</t>
  </si>
  <si>
    <t>21:0173:000444:0001:0001:02</t>
  </si>
  <si>
    <t>013A  :841182:10:------:--</t>
  </si>
  <si>
    <t>21:0519:000529</t>
  </si>
  <si>
    <t>21:0173:000444:0001:0001:01</t>
  </si>
  <si>
    <t>013A  :841183:20:841182:10</t>
  </si>
  <si>
    <t>21:0519:000530</t>
  </si>
  <si>
    <t>21:0173:000444:0002:0001:00</t>
  </si>
  <si>
    <t>013A  :841184:9M:------:--</t>
  </si>
  <si>
    <t>21:0519:000531</t>
  </si>
  <si>
    <t>013A  :841185:00:------:--</t>
  </si>
  <si>
    <t>21:0519:000532</t>
  </si>
  <si>
    <t>21:0173:000445</t>
  </si>
  <si>
    <t>21:0173:000445:0001:0001:00</t>
  </si>
  <si>
    <t>013A  :841186:00:------:--</t>
  </si>
  <si>
    <t>21:0519:000533</t>
  </si>
  <si>
    <t>21:0173:000446</t>
  </si>
  <si>
    <t>21:0173:000446:0001:0001:00</t>
  </si>
  <si>
    <t>013A  :841187:00:------:--</t>
  </si>
  <si>
    <t>21:0519:000534</t>
  </si>
  <si>
    <t>21:0173:000447</t>
  </si>
  <si>
    <t>21:0173:000447:0001:0001:00</t>
  </si>
  <si>
    <t>013A  :841188:00:------:--</t>
  </si>
  <si>
    <t>21:0519:000535</t>
  </si>
  <si>
    <t>21:0173:000448</t>
  </si>
  <si>
    <t>21:0173:000448:0001:0001:00</t>
  </si>
  <si>
    <t>013A  :841189:00:------:--</t>
  </si>
  <si>
    <t>21:0519:000536</t>
  </si>
  <si>
    <t>21:0173:000449</t>
  </si>
  <si>
    <t>21:0173:000449:0001:0001:00</t>
  </si>
  <si>
    <t>013A  :841190:00:------:--</t>
  </si>
  <si>
    <t>21:0519:000537</t>
  </si>
  <si>
    <t>21:0173:000450</t>
  </si>
  <si>
    <t>21:0173:000450:0001:0001:00</t>
  </si>
  <si>
    <t>013A  :841191:00:------:--</t>
  </si>
  <si>
    <t>21:0519:000538</t>
  </si>
  <si>
    <t>21:0173:000451</t>
  </si>
  <si>
    <t>21:0173:000451:0001:0001:00</t>
  </si>
  <si>
    <t>013A  :841192:00:------:--</t>
  </si>
  <si>
    <t>21:0519:000539</t>
  </si>
  <si>
    <t>21:0173:000452</t>
  </si>
  <si>
    <t>21:0173:000452:0001:0001:00</t>
  </si>
  <si>
    <t>013A  :841193:00:------:--</t>
  </si>
  <si>
    <t>21:0519:000540</t>
  </si>
  <si>
    <t>21:0173:000453</t>
  </si>
  <si>
    <t>21:0173:000453:0001:0001:00</t>
  </si>
  <si>
    <t>013A  :841194:00:------:--</t>
  </si>
  <si>
    <t>21:0519:000541</t>
  </si>
  <si>
    <t>21:0173:000454</t>
  </si>
  <si>
    <t>21:0173:000454:0001:0001:00</t>
  </si>
  <si>
    <t>013A  :841195:00:------:--</t>
  </si>
  <si>
    <t>21:0519:000542</t>
  </si>
  <si>
    <t>21:0173:000455</t>
  </si>
  <si>
    <t>21:0173:000455:0001:0001:00</t>
  </si>
  <si>
    <t>013A  :841196:00:------:--</t>
  </si>
  <si>
    <t>21:0519:000543</t>
  </si>
  <si>
    <t>21:0173:000456</t>
  </si>
  <si>
    <t>21:0173:000456:0001:0001:00</t>
  </si>
  <si>
    <t>013A  :841197:00:------:--</t>
  </si>
  <si>
    <t>21:0519:000544</t>
  </si>
  <si>
    <t>21:0173:000457</t>
  </si>
  <si>
    <t>21:0173:000457:0001:0001:00</t>
  </si>
  <si>
    <t>013A  :841198:00:------:--</t>
  </si>
  <si>
    <t>21:0519:000545</t>
  </si>
  <si>
    <t>21:0173:000458</t>
  </si>
  <si>
    <t>21:0173:000458:0001:0001:00</t>
  </si>
  <si>
    <t>013A  :841199:00:------:--</t>
  </si>
  <si>
    <t>21:0519:000546</t>
  </si>
  <si>
    <t>21:0173:000459</t>
  </si>
  <si>
    <t>21:0173:000459:0001:0001:00</t>
  </si>
  <si>
    <t>013A  :841200:00:------:--</t>
  </si>
  <si>
    <t>21:0519:000547</t>
  </si>
  <si>
    <t>21:0173:000460</t>
  </si>
  <si>
    <t>21:0173:000460:0001:0001:00</t>
  </si>
  <si>
    <t>013A  :841201:80:841202:10</t>
  </si>
  <si>
    <t>21:0519:000548</t>
  </si>
  <si>
    <t>21:0173:000461</t>
  </si>
  <si>
    <t>21:0173:000461:0001:0001:02</t>
  </si>
  <si>
    <t>013A  :841202:10:------:--</t>
  </si>
  <si>
    <t>21:0519:000549</t>
  </si>
  <si>
    <t>21:0173:000461:0001:0001:01</t>
  </si>
  <si>
    <t>013A  :841203:20:841202:10</t>
  </si>
  <si>
    <t>21:0519:000550</t>
  </si>
  <si>
    <t>21:0173:000461:0002:0001:00</t>
  </si>
  <si>
    <t>013A  :841204:00:------:--</t>
  </si>
  <si>
    <t>21:0519:000551</t>
  </si>
  <si>
    <t>21:0173:000462</t>
  </si>
  <si>
    <t>21:0173:000462:0001:0001:00</t>
  </si>
  <si>
    <t>013A  :841205:00:------:--</t>
  </si>
  <si>
    <t>21:0519:000552</t>
  </si>
  <si>
    <t>21:0173:000463</t>
  </si>
  <si>
    <t>21:0173:000463:0001:0001:00</t>
  </si>
  <si>
    <t>013A  :841206:00:------:--</t>
  </si>
  <si>
    <t>21:0519:000553</t>
  </si>
  <si>
    <t>21:0173:000464</t>
  </si>
  <si>
    <t>21:0173:000464:0001:0001:00</t>
  </si>
  <si>
    <t>013A  :841207:00:------:--</t>
  </si>
  <si>
    <t>21:0519:000554</t>
  </si>
  <si>
    <t>21:0173:000465</t>
  </si>
  <si>
    <t>21:0173:000465:0001:0001:00</t>
  </si>
  <si>
    <t>013A  :841208:00:------:--</t>
  </si>
  <si>
    <t>21:0519:000555</t>
  </si>
  <si>
    <t>21:0173:000466</t>
  </si>
  <si>
    <t>21:0173:000466:0001:0001:00</t>
  </si>
  <si>
    <t>013A  :841209:00:------:--</t>
  </si>
  <si>
    <t>21:0519:000556</t>
  </si>
  <si>
    <t>21:0173:000467</t>
  </si>
  <si>
    <t>21:0173:000467:0001:0001:00</t>
  </si>
  <si>
    <t>013A  :841210:00:------:--</t>
  </si>
  <si>
    <t>21:0519:000557</t>
  </si>
  <si>
    <t>21:0173:000468</t>
  </si>
  <si>
    <t>21:0173:000468:0001:0001:00</t>
  </si>
  <si>
    <t>013A  :841211:00:------:--</t>
  </si>
  <si>
    <t>21:0519:000558</t>
  </si>
  <si>
    <t>21:0173:000469</t>
  </si>
  <si>
    <t>21:0173:000469:0001:0001:00</t>
  </si>
  <si>
    <t>013A  :841212:00:------:--</t>
  </si>
  <si>
    <t>21:0519:000559</t>
  </si>
  <si>
    <t>21:0173:000470</t>
  </si>
  <si>
    <t>21:0173:000470:0001:0001:00</t>
  </si>
  <si>
    <t>013A  :841213:00:------:--</t>
  </si>
  <si>
    <t>21:0519:000560</t>
  </si>
  <si>
    <t>21:0173:000471</t>
  </si>
  <si>
    <t>21:0173:000471:0001:0001:00</t>
  </si>
  <si>
    <t>013A  :841214:00:------:--</t>
  </si>
  <si>
    <t>21:0519:000561</t>
  </si>
  <si>
    <t>21:0173:000472</t>
  </si>
  <si>
    <t>21:0173:000472:0001:0001:00</t>
  </si>
  <si>
    <t>013A  :841215:9M:------:--</t>
  </si>
  <si>
    <t>21:0519:000562</t>
  </si>
  <si>
    <t>013A  :841216:00:------:--</t>
  </si>
  <si>
    <t>21:0519:000563</t>
  </si>
  <si>
    <t>21:0173:000473</t>
  </si>
  <si>
    <t>21:0173:000473:0001:0001:00</t>
  </si>
  <si>
    <t>013A  :841217:00:------:--</t>
  </si>
  <si>
    <t>21:0519:000564</t>
  </si>
  <si>
    <t>21:0173:000474</t>
  </si>
  <si>
    <t>21:0173:000474:0001:0001:00</t>
  </si>
  <si>
    <t>013A  :841218:00:------:--</t>
  </si>
  <si>
    <t>21:0519:000565</t>
  </si>
  <si>
    <t>21:0173:000475</t>
  </si>
  <si>
    <t>21:0173:000475:0001:0001:00</t>
  </si>
  <si>
    <t>013A  :841219:00:------:--</t>
  </si>
  <si>
    <t>21:0519:000566</t>
  </si>
  <si>
    <t>21:0173:000476</t>
  </si>
  <si>
    <t>21:0173:000476:0001:0001:00</t>
  </si>
  <si>
    <t>013A  :841220:00:------:--</t>
  </si>
  <si>
    <t>21:0519:000567</t>
  </si>
  <si>
    <t>21:0173:000477</t>
  </si>
  <si>
    <t>21:0173:000477:0001:0001:00</t>
  </si>
  <si>
    <t>013A  :841221:80:841224:20</t>
  </si>
  <si>
    <t>21:0519:000568</t>
  </si>
  <si>
    <t>21:0173:000479</t>
  </si>
  <si>
    <t>21:0173:000479:0002:0001:02</t>
  </si>
  <si>
    <t>013A  :841222:00:------:--</t>
  </si>
  <si>
    <t>21:0519:000569</t>
  </si>
  <si>
    <t>21:0173:000478</t>
  </si>
  <si>
    <t>21:0173:000478:0001:0001:00</t>
  </si>
  <si>
    <t>013A  :841223:10:------:--</t>
  </si>
  <si>
    <t>21:0519:000570</t>
  </si>
  <si>
    <t>21:0173:000479:0001:0001:00</t>
  </si>
  <si>
    <t>013A  :841224:20:841223:10</t>
  </si>
  <si>
    <t>21:0519:000571</t>
  </si>
  <si>
    <t>21:0173:000479:0002:0001:01</t>
  </si>
  <si>
    <t>013A  :841225:00:------:--</t>
  </si>
  <si>
    <t>21:0519:000572</t>
  </si>
  <si>
    <t>21:0173:000480</t>
  </si>
  <si>
    <t>21:0173:000480:0001:0001:00</t>
  </si>
  <si>
    <t>013A  :841226:00:------:--</t>
  </si>
  <si>
    <t>21:0519:000573</t>
  </si>
  <si>
    <t>21:0173:000481</t>
  </si>
  <si>
    <t>21:0173:000481:0001:0001:00</t>
  </si>
  <si>
    <t>013A  :841227:00:------:--</t>
  </si>
  <si>
    <t>21:0519:000574</t>
  </si>
  <si>
    <t>21:0173:000482</t>
  </si>
  <si>
    <t>21:0173:000482:0001:0001:00</t>
  </si>
  <si>
    <t>013A  :841228:00:------:--</t>
  </si>
  <si>
    <t>21:0519:000575</t>
  </si>
  <si>
    <t>21:0173:000483</t>
  </si>
  <si>
    <t>21:0173:000483:0001:0001:00</t>
  </si>
  <si>
    <t>013A  :841229:00:------:--</t>
  </si>
  <si>
    <t>21:0519:000576</t>
  </si>
  <si>
    <t>21:0173:000484</t>
  </si>
  <si>
    <t>21:0173:000484:0001:0001:00</t>
  </si>
  <si>
    <t>013A  :841230:00:------:--</t>
  </si>
  <si>
    <t>21:0519:000577</t>
  </si>
  <si>
    <t>21:0173:000485</t>
  </si>
  <si>
    <t>21:0173:000485:0001:0001:00</t>
  </si>
  <si>
    <t>013A  :841231:00:------:--</t>
  </si>
  <si>
    <t>21:0519:000578</t>
  </si>
  <si>
    <t>21:0173:000486</t>
  </si>
  <si>
    <t>21:0173:000486:0001:0001:00</t>
  </si>
  <si>
    <t>013A  :841232:00:------:--</t>
  </si>
  <si>
    <t>21:0519:000579</t>
  </si>
  <si>
    <t>21:0173:000487</t>
  </si>
  <si>
    <t>21:0173:000487:0001:0001:00</t>
  </si>
  <si>
    <t>013A  :841233:00:------:--</t>
  </si>
  <si>
    <t>21:0519:000580</t>
  </si>
  <si>
    <t>21:0173:000488</t>
  </si>
  <si>
    <t>21:0173:000488:0001:0001:00</t>
  </si>
  <si>
    <t>013A  :841234:9M:------:--</t>
  </si>
  <si>
    <t>21:0519:000581</t>
  </si>
  <si>
    <t>013A  :841235:00:------:--</t>
  </si>
  <si>
    <t>21:0519:000582</t>
  </si>
  <si>
    <t>21:0173:000489</t>
  </si>
  <si>
    <t>21:0173:000489:0001:0001:00</t>
  </si>
  <si>
    <t>013A  :841236:00:------:--</t>
  </si>
  <si>
    <t>21:0519:000583</t>
  </si>
  <si>
    <t>21:0173:000490</t>
  </si>
  <si>
    <t>21:0173:000490:0001:0001:00</t>
  </si>
  <si>
    <t>013A  :841237:00:------:--</t>
  </si>
  <si>
    <t>21:0519:000584</t>
  </si>
  <si>
    <t>21:0173:000491</t>
  </si>
  <si>
    <t>21:0173:000491:0001:0001:00</t>
  </si>
  <si>
    <t>013A  :841238:00:------:--</t>
  </si>
  <si>
    <t>21:0519:000585</t>
  </si>
  <si>
    <t>21:0173:000492</t>
  </si>
  <si>
    <t>21:0173:000492:0001:0001:00</t>
  </si>
  <si>
    <t>013A  :841239:00:------:--</t>
  </si>
  <si>
    <t>21:0519:000586</t>
  </si>
  <si>
    <t>21:0173:000493</t>
  </si>
  <si>
    <t>21:0173:000493:0001:0001:00</t>
  </si>
  <si>
    <t>013A  :841240:00:------:--</t>
  </si>
  <si>
    <t>21:0519:000587</t>
  </si>
  <si>
    <t>21:0173:000494</t>
  </si>
  <si>
    <t>21:0173:000494:0001:0001:00</t>
  </si>
  <si>
    <t>013A  :841241:80:841243:20</t>
  </si>
  <si>
    <t>21:0519:000588</t>
  </si>
  <si>
    <t>21:0173:000495</t>
  </si>
  <si>
    <t>21:0173:000495:0002:0001:02</t>
  </si>
  <si>
    <t>013A  :841242:10:------:--</t>
  </si>
  <si>
    <t>21:0519:000589</t>
  </si>
  <si>
    <t>21:0173:000495:0001:0001:00</t>
  </si>
  <si>
    <t>013A  :841243:20:841242:10</t>
  </si>
  <si>
    <t>21:0519:000590</t>
  </si>
  <si>
    <t>21:0173:000495:0002:0001:01</t>
  </si>
  <si>
    <t>013A  :841244:00:------:--</t>
  </si>
  <si>
    <t>21:0519:000591</t>
  </si>
  <si>
    <t>21:0173:000496</t>
  </si>
  <si>
    <t>21:0173:000496:0001:0001:00</t>
  </si>
  <si>
    <t>013A  :841245:00:------:--</t>
  </si>
  <si>
    <t>21:0519:000592</t>
  </si>
  <si>
    <t>21:0173:000497</t>
  </si>
  <si>
    <t>21:0173:000497:0001:0001:00</t>
  </si>
  <si>
    <t>013A  :841246:00:------:--</t>
  </si>
  <si>
    <t>21:0519:000593</t>
  </si>
  <si>
    <t>21:0173:000498</t>
  </si>
  <si>
    <t>21:0173:000498:0001:0001:00</t>
  </si>
  <si>
    <t>013A  :841247:00:------:--</t>
  </si>
  <si>
    <t>21:0519:000594</t>
  </si>
  <si>
    <t>21:0173:000499</t>
  </si>
  <si>
    <t>21:0173:000499:0001:0001:00</t>
  </si>
  <si>
    <t>013A  :841248:00:------:--</t>
  </si>
  <si>
    <t>21:0519:000595</t>
  </si>
  <si>
    <t>21:0173:000500</t>
  </si>
  <si>
    <t>21:0173:000500:0001:0001:00</t>
  </si>
  <si>
    <t>013A  :841249:00:------:--</t>
  </si>
  <si>
    <t>21:0519:000596</t>
  </si>
  <si>
    <t>21:0173:000501</t>
  </si>
  <si>
    <t>21:0173:000501:0001:0001:00</t>
  </si>
  <si>
    <t>013A  :841250:00:------:--</t>
  </si>
  <si>
    <t>21:0519:000597</t>
  </si>
  <si>
    <t>21:0173:000502</t>
  </si>
  <si>
    <t>21:0173:000502:0001:0001:00</t>
  </si>
  <si>
    <t>013A  :841251:00:------:--</t>
  </si>
  <si>
    <t>21:0519:000598</t>
  </si>
  <si>
    <t>21:0173:000503</t>
  </si>
  <si>
    <t>21:0173:000503:0001:0001:00</t>
  </si>
  <si>
    <t>013A  :841252:00:------:--</t>
  </si>
  <si>
    <t>21:0519:000599</t>
  </si>
  <si>
    <t>21:0173:000504</t>
  </si>
  <si>
    <t>21:0173:000504:0001:0001:00</t>
  </si>
  <si>
    <t>013A  :841253:00:------:--</t>
  </si>
  <si>
    <t>21:0519:000600</t>
  </si>
  <si>
    <t>21:0173:000505</t>
  </si>
  <si>
    <t>21:0173:000505:0001:0001:00</t>
  </si>
  <si>
    <t>013A  :841254:00:------:--</t>
  </si>
  <si>
    <t>21:0519:000601</t>
  </si>
  <si>
    <t>21:0173:000506</t>
  </si>
  <si>
    <t>21:0173:000506:0001:0001:00</t>
  </si>
  <si>
    <t>013A  :841255:00:------:--</t>
  </si>
  <si>
    <t>21:0519:000602</t>
  </si>
  <si>
    <t>21:0173:000507</t>
  </si>
  <si>
    <t>21:0173:000507:0001:0001:00</t>
  </si>
  <si>
    <t>013A  :841256:00:------:--</t>
  </si>
  <si>
    <t>21:0519:000603</t>
  </si>
  <si>
    <t>21:0173:000508</t>
  </si>
  <si>
    <t>21:0173:000508:0001:0001:00</t>
  </si>
  <si>
    <t>013A  :841257:00:------:--</t>
  </si>
  <si>
    <t>21:0519:000604</t>
  </si>
  <si>
    <t>21:0173:000509</t>
  </si>
  <si>
    <t>21:0173:000509:0001:0001:00</t>
  </si>
  <si>
    <t>013A  :841258:00:------:--</t>
  </si>
  <si>
    <t>21:0519:000605</t>
  </si>
  <si>
    <t>21:0173:000510</t>
  </si>
  <si>
    <t>21:0173:000510:0001:0001:00</t>
  </si>
  <si>
    <t>013A  :841259:00:------:--</t>
  </si>
  <si>
    <t>21:0519:000606</t>
  </si>
  <si>
    <t>21:0173:000511</t>
  </si>
  <si>
    <t>21:0173:000511:0001:0001:00</t>
  </si>
  <si>
    <t>013A  :841260:9M:------:--</t>
  </si>
  <si>
    <t>21:0519:000607</t>
  </si>
  <si>
    <t>013A  :841261:80:841263:20</t>
  </si>
  <si>
    <t>21:0519:000608</t>
  </si>
  <si>
    <t>21:0173:000512</t>
  </si>
  <si>
    <t>21:0173:000512:0002:0001:02</t>
  </si>
  <si>
    <t>013A  :841262:10:------:--</t>
  </si>
  <si>
    <t>21:0519:000609</t>
  </si>
  <si>
    <t>21:0173:000512:0001:0001:00</t>
  </si>
  <si>
    <t>013A  :841263:20:841262:10</t>
  </si>
  <si>
    <t>21:0519:000610</t>
  </si>
  <si>
    <t>21:0173:000512:0002:0001:01</t>
  </si>
  <si>
    <t>013A  :841264:00:------:--</t>
  </si>
  <si>
    <t>21:0519:000611</t>
  </si>
  <si>
    <t>21:0173:000513</t>
  </si>
  <si>
    <t>21:0173:000513:0001:0001:00</t>
  </si>
  <si>
    <t>013A  :841265:00:------:--</t>
  </si>
  <si>
    <t>21:0519:000612</t>
  </si>
  <si>
    <t>21:0173:000514</t>
  </si>
  <si>
    <t>21:0173:000514:0001:0001:00</t>
  </si>
  <si>
    <t>013A  :841266:00:------:--</t>
  </si>
  <si>
    <t>21:0519:000613</t>
  </si>
  <si>
    <t>21:0173:000515</t>
  </si>
  <si>
    <t>21:0173:000515:0001:0001:00</t>
  </si>
  <si>
    <t>013A  :841267:00:------:--</t>
  </si>
  <si>
    <t>21:0519:000614</t>
  </si>
  <si>
    <t>21:0173:000516</t>
  </si>
  <si>
    <t>21:0173:000516:0001:0001:00</t>
  </si>
  <si>
    <t>013A  :841268:00:------:--</t>
  </si>
  <si>
    <t>21:0519:000615</t>
  </si>
  <si>
    <t>21:0173:000517</t>
  </si>
  <si>
    <t>21:0173:000517:0001:0001:00</t>
  </si>
  <si>
    <t>013A  :841269:00:------:--</t>
  </si>
  <si>
    <t>21:0519:000616</t>
  </si>
  <si>
    <t>21:0173:000518</t>
  </si>
  <si>
    <t>21:0173:000518:0001:0001:00</t>
  </si>
  <si>
    <t>013A  :841270:00:------:--</t>
  </si>
  <si>
    <t>21:0519:000617</t>
  </si>
  <si>
    <t>21:0173:000519</t>
  </si>
  <si>
    <t>21:0173:000519:0001:0001:00</t>
  </si>
  <si>
    <t>013A  :841271:00:------:--</t>
  </si>
  <si>
    <t>21:0519:000618</t>
  </si>
  <si>
    <t>21:0173:000520</t>
  </si>
  <si>
    <t>21:0173:000520:0001:0001:00</t>
  </si>
  <si>
    <t>013A  :841272:00:------:--</t>
  </si>
  <si>
    <t>21:0519:000619</t>
  </si>
  <si>
    <t>21:0173:000521</t>
  </si>
  <si>
    <t>21:0173:000521:0001:0001:00</t>
  </si>
  <si>
    <t>013A  :841273:00:------:--</t>
  </si>
  <si>
    <t>21:0519:000620</t>
  </si>
  <si>
    <t>21:0173:000522</t>
  </si>
  <si>
    <t>21:0173:000522:0001:0001:00</t>
  </si>
  <si>
    <t>013A  :841274:00:------:--</t>
  </si>
  <si>
    <t>21:0519:000621</t>
  </si>
  <si>
    <t>21:0173:000523</t>
  </si>
  <si>
    <t>21:0173:000523:0001:0001:00</t>
  </si>
  <si>
    <t>013A  :841275:00:------:--</t>
  </si>
  <si>
    <t>21:0519:000622</t>
  </si>
  <si>
    <t>21:0173:000524</t>
  </si>
  <si>
    <t>21:0173:000524:0001:0001:00</t>
  </si>
  <si>
    <t>013A  :841276:9M:------:--</t>
  </si>
  <si>
    <t>21:0519:000623</t>
  </si>
  <si>
    <t>013A  :841277:00:------:--</t>
  </si>
  <si>
    <t>21:0519:000624</t>
  </si>
  <si>
    <t>21:0173:000525</t>
  </si>
  <si>
    <t>21:0173:000525:0001:0001:00</t>
  </si>
  <si>
    <t>013A  :841278:00:------:--</t>
  </si>
  <si>
    <t>21:0519:000625</t>
  </si>
  <si>
    <t>21:0173:000526</t>
  </si>
  <si>
    <t>21:0173:000526:0001:0001:00</t>
  </si>
  <si>
    <t>013A  :841279:00:------:--</t>
  </si>
  <si>
    <t>21:0519:000626</t>
  </si>
  <si>
    <t>21:0173:000527</t>
  </si>
  <si>
    <t>21:0173:000527:0001:0001:00</t>
  </si>
  <si>
    <t>013A  :841280:00:------:--</t>
  </si>
  <si>
    <t>21:0519:000627</t>
  </si>
  <si>
    <t>21:0173:000528</t>
  </si>
  <si>
    <t>21:0173:000528:0001:0001:00</t>
  </si>
  <si>
    <t>013A  :841281:80:841283:20</t>
  </si>
  <si>
    <t>21:0519:000628</t>
  </si>
  <si>
    <t>21:0173:000529</t>
  </si>
  <si>
    <t>21:0173:000529:0002:0001:02</t>
  </si>
  <si>
    <t>013A  :841282:10:------:--</t>
  </si>
  <si>
    <t>21:0519:000629</t>
  </si>
  <si>
    <t>21:0173:000529:0001:0001:00</t>
  </si>
  <si>
    <t>013A  :841283:20:841282:10</t>
  </si>
  <si>
    <t>21:0519:000630</t>
  </si>
  <si>
    <t>21:0173:000529:0002:0001:01</t>
  </si>
  <si>
    <t>013A  :841284:9M:------:--</t>
  </si>
  <si>
    <t>21:0519:000631</t>
  </si>
  <si>
    <t>013A  :841285:00:------:--</t>
  </si>
  <si>
    <t>21:0519:000632</t>
  </si>
  <si>
    <t>21:0173:000530</t>
  </si>
  <si>
    <t>21:0173:000530:0001:0001:00</t>
  </si>
  <si>
    <t>013A  :841286:00:------:--</t>
  </si>
  <si>
    <t>21:0519:000633</t>
  </si>
  <si>
    <t>21:0173:000531</t>
  </si>
  <si>
    <t>21:0173:000531:0001:0001:00</t>
  </si>
  <si>
    <t>013A  :841287:00:------:--</t>
  </si>
  <si>
    <t>21:0519:000634</t>
  </si>
  <si>
    <t>21:0173:000532</t>
  </si>
  <si>
    <t>21:0173:000532:0001:0001:00</t>
  </si>
  <si>
    <t>013A  :841288:00:------:--</t>
  </si>
  <si>
    <t>21:0519:000635</t>
  </si>
  <si>
    <t>21:0173:000533</t>
  </si>
  <si>
    <t>21:0173:000533:0001:0001:00</t>
  </si>
  <si>
    <t>013A  :841289:00:------:--</t>
  </si>
  <si>
    <t>21:0519:000636</t>
  </si>
  <si>
    <t>21:0173:000534</t>
  </si>
  <si>
    <t>21:0173:000534:0001:0001:00</t>
  </si>
  <si>
    <t>013A  :841290:00:------:--</t>
  </si>
  <si>
    <t>21:0519:000637</t>
  </si>
  <si>
    <t>21:0173:000535</t>
  </si>
  <si>
    <t>21:0173:000535:0001:0001:00</t>
  </si>
  <si>
    <t>013A  :841291:00:------:--</t>
  </si>
  <si>
    <t>21:0519:000638</t>
  </si>
  <si>
    <t>21:0173:000536</t>
  </si>
  <si>
    <t>21:0173:000536:0001:0001:00</t>
  </si>
  <si>
    <t>013A  :841292:00:------:--</t>
  </si>
  <si>
    <t>21:0519:000639</t>
  </si>
  <si>
    <t>21:0173:000537</t>
  </si>
  <si>
    <t>21:0173:000537:0001:0001:00</t>
  </si>
  <si>
    <t>013A  :841293:00:------:--</t>
  </si>
  <si>
    <t>21:0519:000640</t>
  </si>
  <si>
    <t>21:0173:000538</t>
  </si>
  <si>
    <t>21:0173:000538:0001:0001:00</t>
  </si>
  <si>
    <t>013A  :841294:00:------:--</t>
  </si>
  <si>
    <t>21:0519:000641</t>
  </si>
  <si>
    <t>21:0173:000539</t>
  </si>
  <si>
    <t>21:0173:000539:0001:0001:00</t>
  </si>
  <si>
    <t>013A  :841295:00:------:--</t>
  </si>
  <si>
    <t>21:0519:000642</t>
  </si>
  <si>
    <t>21:0173:000540</t>
  </si>
  <si>
    <t>21:0173:000540:0001:0001:00</t>
  </si>
  <si>
    <t>013A  :841296:00:------:--</t>
  </si>
  <si>
    <t>21:0519:000643</t>
  </si>
  <si>
    <t>21:0173:000541</t>
  </si>
  <si>
    <t>21:0173:000541:0001:0001:00</t>
  </si>
  <si>
    <t>013A  :841297:00:------:--</t>
  </si>
  <si>
    <t>21:0519:000644</t>
  </si>
  <si>
    <t>21:0173:000542</t>
  </si>
  <si>
    <t>21:0173:000542:0001:0001:00</t>
  </si>
  <si>
    <t>013A  :841298:00:------:--</t>
  </si>
  <si>
    <t>21:0519:000645</t>
  </si>
  <si>
    <t>21:0173:000543</t>
  </si>
  <si>
    <t>21:0173:000543:0001:0001:00</t>
  </si>
  <si>
    <t>013A  :841299:00:------:--</t>
  </si>
  <si>
    <t>21:0519:000646</t>
  </si>
  <si>
    <t>21:0173:000544</t>
  </si>
  <si>
    <t>21:0173:000544:0001:0001:00</t>
  </si>
  <si>
    <t>013A  :841300:00:------:--</t>
  </si>
  <si>
    <t>21:0519:000647</t>
  </si>
  <si>
    <t>21:0173:000545</t>
  </si>
  <si>
    <t>21:0173:000545:0001:0001:00</t>
  </si>
  <si>
    <t>013A  :841301:80:841304:20</t>
  </si>
  <si>
    <t>21:0519:000648</t>
  </si>
  <si>
    <t>21:0173:000547</t>
  </si>
  <si>
    <t>21:0173:000547:0002:0001:02</t>
  </si>
  <si>
    <t>013A  :841302:00:------:--</t>
  </si>
  <si>
    <t>21:0519:000649</t>
  </si>
  <si>
    <t>21:0173:000546</t>
  </si>
  <si>
    <t>21:0173:000546:0001:0001:00</t>
  </si>
  <si>
    <t>013A  :841303:10:------:--</t>
  </si>
  <si>
    <t>21:0519:000650</t>
  </si>
  <si>
    <t>21:0173:000547:0001:0001:00</t>
  </si>
  <si>
    <t>013A  :841304:20:841303:10</t>
  </si>
  <si>
    <t>21:0519:000651</t>
  </si>
  <si>
    <t>21:0173:000547:0002:0001:01</t>
  </si>
  <si>
    <t>013A  :841305:00:------:--</t>
  </si>
  <si>
    <t>21:0519:000652</t>
  </si>
  <si>
    <t>21:0173:000548</t>
  </si>
  <si>
    <t>21:0173:000548:0001:0001:00</t>
  </si>
  <si>
    <t>013A  :841306:00:------:--</t>
  </si>
  <si>
    <t>21:0519:000653</t>
  </si>
  <si>
    <t>21:0173:000549</t>
  </si>
  <si>
    <t>21:0173:000549:0001:0001:00</t>
  </si>
  <si>
    <t>013A  :841307:00:------:--</t>
  </si>
  <si>
    <t>21:0519:000654</t>
  </si>
  <si>
    <t>21:0173:000550</t>
  </si>
  <si>
    <t>21:0173:000550:0001:0001:00</t>
  </si>
  <si>
    <t>013A  :841308:00:------:--</t>
  </si>
  <si>
    <t>21:0519:000655</t>
  </si>
  <si>
    <t>21:0173:000551</t>
  </si>
  <si>
    <t>21:0173:000551:0001:0001:00</t>
  </si>
  <si>
    <t>013A  :841309:00:------:--</t>
  </si>
  <si>
    <t>21:0519:000656</t>
  </si>
  <si>
    <t>21:0173:000552</t>
  </si>
  <si>
    <t>21:0173:000552:0001:0001:00</t>
  </si>
  <si>
    <t>013A  :841310:00:------:--</t>
  </si>
  <si>
    <t>21:0519:000657</t>
  </si>
  <si>
    <t>21:0173:000553</t>
  </si>
  <si>
    <t>21:0173:000553:0001:0001:00</t>
  </si>
  <si>
    <t>013A  :841311:00:------:--</t>
  </si>
  <si>
    <t>21:0519:000658</t>
  </si>
  <si>
    <t>21:0173:000554</t>
  </si>
  <si>
    <t>21:0173:000554:0001:0001:00</t>
  </si>
  <si>
    <t>013A  :841312:00:------:--</t>
  </si>
  <si>
    <t>21:0519:000659</t>
  </si>
  <si>
    <t>21:0173:000555</t>
  </si>
  <si>
    <t>21:0173:000555:0001:0001:00</t>
  </si>
  <si>
    <t>013A  :841313:00:------:--</t>
  </si>
  <si>
    <t>21:0519:000660</t>
  </si>
  <si>
    <t>21:0173:000556</t>
  </si>
  <si>
    <t>21:0173:000556:0001:0001:00</t>
  </si>
  <si>
    <t>013A  :841314:00:------:--</t>
  </si>
  <si>
    <t>21:0519:000661</t>
  </si>
  <si>
    <t>21:0173:000557</t>
  </si>
  <si>
    <t>21:0173:000557:0001:0001:00</t>
  </si>
  <si>
    <t>013A  :841315:00:------:--</t>
  </si>
  <si>
    <t>21:0519:000662</t>
  </si>
  <si>
    <t>21:0173:000558</t>
  </si>
  <si>
    <t>21:0173:000558:0001:0001:00</t>
  </si>
  <si>
    <t>013A  :841316:00:------:--</t>
  </si>
  <si>
    <t>21:0519:000663</t>
  </si>
  <si>
    <t>21:0173:000559</t>
  </si>
  <si>
    <t>21:0173:000559:0001:0001:00</t>
  </si>
  <si>
    <t>013A  :841317:00:------:--</t>
  </si>
  <si>
    <t>21:0519:000664</t>
  </si>
  <si>
    <t>21:0173:000560</t>
  </si>
  <si>
    <t>21:0173:000560:0001:0001:00</t>
  </si>
  <si>
    <t>013A  :841318:00:------:--</t>
  </si>
  <si>
    <t>21:0519:000665</t>
  </si>
  <si>
    <t>21:0173:000561</t>
  </si>
  <si>
    <t>21:0173:000561:0001:0001:00</t>
  </si>
  <si>
    <t>013A  :841319:9R:------:--</t>
  </si>
  <si>
    <t>21:0519:000666</t>
  </si>
  <si>
    <t>013A  :841320:00:------:--</t>
  </si>
  <si>
    <t>21:0519:000667</t>
  </si>
  <si>
    <t>21:0173:000562</t>
  </si>
  <si>
    <t>21:0173:000562:0001:0001:00</t>
  </si>
  <si>
    <t>013A  :841321:80:841327:20</t>
  </si>
  <si>
    <t>21:0519:000668</t>
  </si>
  <si>
    <t>21:0173:000566</t>
  </si>
  <si>
    <t>21:0173:000566:0002:0001:02</t>
  </si>
  <si>
    <t>013A  :841322:00:------:--</t>
  </si>
  <si>
    <t>21:0519:000669</t>
  </si>
  <si>
    <t>21:0173:000563</t>
  </si>
  <si>
    <t>21:0173:000563:0001:0001:00</t>
  </si>
  <si>
    <t>013A  :841323:00:------:--</t>
  </si>
  <si>
    <t>21:0519:000670</t>
  </si>
  <si>
    <t>21:0173:000564</t>
  </si>
  <si>
    <t>21:0173:000564:0001:0001:00</t>
  </si>
  <si>
    <t>013A  :841324:00:------:--</t>
  </si>
  <si>
    <t>21:0519:000671</t>
  </si>
  <si>
    <t>21:0173:000565</t>
  </si>
  <si>
    <t>21:0173:000565:0001:0001:00</t>
  </si>
  <si>
    <t>013A  :841325:9M:------:--</t>
  </si>
  <si>
    <t>21:0519:000672</t>
  </si>
  <si>
    <t>013A  :841326:10:------:--</t>
  </si>
  <si>
    <t>21:0519:000673</t>
  </si>
  <si>
    <t>21:0173:000566:0001:0001:00</t>
  </si>
  <si>
    <t>013A  :841327:20:841326:10</t>
  </si>
  <si>
    <t>21:0519:000674</t>
  </si>
  <si>
    <t>21:0173:000566:0002:0001:01</t>
  </si>
  <si>
    <t>013A  :841328:00:------:--</t>
  </si>
  <si>
    <t>21:0519:000675</t>
  </si>
  <si>
    <t>21:0173:000567</t>
  </si>
  <si>
    <t>21:0173:000567:0001:0001:00</t>
  </si>
  <si>
    <t>013A  :841329:00:------:--</t>
  </si>
  <si>
    <t>21:0519:000676</t>
  </si>
  <si>
    <t>21:0173:000568</t>
  </si>
  <si>
    <t>21:0173:000568:0001:0001:00</t>
  </si>
  <si>
    <t>013A  :841330:00:------:--</t>
  </si>
  <si>
    <t>21:0519:000677</t>
  </si>
  <si>
    <t>21:0173:000569</t>
  </si>
  <si>
    <t>21:0173:000569:0001:0001:00</t>
  </si>
  <si>
    <t>013A  :841331:00:------:--</t>
  </si>
  <si>
    <t>21:0519:000678</t>
  </si>
  <si>
    <t>21:0173:000570</t>
  </si>
  <si>
    <t>21:0173:000570:0001:0001:00</t>
  </si>
  <si>
    <t>013A  :841332:00:------:--</t>
  </si>
  <si>
    <t>21:0519:000679</t>
  </si>
  <si>
    <t>21:0173:000571</t>
  </si>
  <si>
    <t>21:0173:000571:0001:0001:00</t>
  </si>
  <si>
    <t>013A  :841333:00:------:--</t>
  </si>
  <si>
    <t>21:0519:000680</t>
  </si>
  <si>
    <t>21:0173:000572</t>
  </si>
  <si>
    <t>21:0173:000572:0001:0001:00</t>
  </si>
  <si>
    <t>013A  :841334:00:------:--</t>
  </si>
  <si>
    <t>21:0519:000681</t>
  </si>
  <si>
    <t>21:0173:000573</t>
  </si>
  <si>
    <t>21:0173:000573:0001:0001:00</t>
  </si>
  <si>
    <t>013A  :841335:00:------:--</t>
  </si>
  <si>
    <t>21:0519:000682</t>
  </si>
  <si>
    <t>21:0173:000574</t>
  </si>
  <si>
    <t>21:0173:000574:0001:0001:00</t>
  </si>
  <si>
    <t>013A  :841336:00:------:--</t>
  </si>
  <si>
    <t>21:0519:000683</t>
  </si>
  <si>
    <t>21:0173:000575</t>
  </si>
  <si>
    <t>21:0173:000575:0001:0001:00</t>
  </si>
  <si>
    <t>013A  :841337:00:------:--</t>
  </si>
  <si>
    <t>21:0519:000684</t>
  </si>
  <si>
    <t>21:0173:000576</t>
  </si>
  <si>
    <t>21:0173:000576:0001:0001:00</t>
  </si>
  <si>
    <t>013A  :841338:00:------:--</t>
  </si>
  <si>
    <t>21:0519:000685</t>
  </si>
  <si>
    <t>21:0173:000577</t>
  </si>
  <si>
    <t>21:0173:000577:0001:0001:00</t>
  </si>
  <si>
    <t>013A  :841339:00:------:--</t>
  </si>
  <si>
    <t>21:0519:000686</t>
  </si>
  <si>
    <t>21:0173:000578</t>
  </si>
  <si>
    <t>21:0173:000578:0001:0001:00</t>
  </si>
  <si>
    <t>013A  :841340:00:------:--</t>
  </si>
  <si>
    <t>21:0519:000687</t>
  </si>
  <si>
    <t>21:0173:000579</t>
  </si>
  <si>
    <t>21:0173:000579:0001:0001:00</t>
  </si>
  <si>
    <t>013A  :841341:80:841344:20</t>
  </si>
  <si>
    <t>21:0519:000688</t>
  </si>
  <si>
    <t>21:0173:000581</t>
  </si>
  <si>
    <t>21:0173:000581:0002:0001:02</t>
  </si>
  <si>
    <t>013A  :841342:00:------:--</t>
  </si>
  <si>
    <t>21:0519:000689</t>
  </si>
  <si>
    <t>21:0173:000580</t>
  </si>
  <si>
    <t>21:0173:000580:0001:0001:00</t>
  </si>
  <si>
    <t>013A  :841343:10:------:--</t>
  </si>
  <si>
    <t>21:0519:000690</t>
  </si>
  <si>
    <t>21:0173:000581:0001:0001:00</t>
  </si>
  <si>
    <t>013A  :841344:20:841343:10</t>
  </si>
  <si>
    <t>21:0519:000691</t>
  </si>
  <si>
    <t>21:0173:000581:0002:0001:01</t>
  </si>
  <si>
    <t>013A  :841345:00:------:--</t>
  </si>
  <si>
    <t>21:0519:000692</t>
  </si>
  <si>
    <t>21:0173:000582</t>
  </si>
  <si>
    <t>21:0173:000582:0001:0001:00</t>
  </si>
  <si>
    <t>013A  :841346:00:------:--</t>
  </si>
  <si>
    <t>21:0519:000693</t>
  </si>
  <si>
    <t>21:0173:000583</t>
  </si>
  <si>
    <t>21:0173:000583:0001:0001:00</t>
  </si>
  <si>
    <t>013A  :841347:00:------:--</t>
  </si>
  <si>
    <t>21:0519:000694</t>
  </si>
  <si>
    <t>21:0173:000584</t>
  </si>
  <si>
    <t>21:0173:000584:0001:0001:00</t>
  </si>
  <si>
    <t>013A  :841348:00:------:--</t>
  </si>
  <si>
    <t>21:0519:000695</t>
  </si>
  <si>
    <t>21:0173:000585</t>
  </si>
  <si>
    <t>21:0173:000585:0001:0001:00</t>
  </si>
  <si>
    <t>013A  :841349:00:------:--</t>
  </si>
  <si>
    <t>21:0519:000696</t>
  </si>
  <si>
    <t>21:0173:000586</t>
  </si>
  <si>
    <t>21:0173:000586:0001:0001:00</t>
  </si>
  <si>
    <t>013A  :841350:00:------:--</t>
  </si>
  <si>
    <t>21:0519:000697</t>
  </si>
  <si>
    <t>21:0173:000587</t>
  </si>
  <si>
    <t>21:0173:000587:0001:0001:00</t>
  </si>
  <si>
    <t>013A  :841351:00:------:--</t>
  </si>
  <si>
    <t>21:0519:000698</t>
  </si>
  <si>
    <t>21:0173:000588</t>
  </si>
  <si>
    <t>21:0173:000588:0001:0001:00</t>
  </si>
  <si>
    <t>013A  :841352:00:------:--</t>
  </si>
  <si>
    <t>21:0519:000699</t>
  </si>
  <si>
    <t>21:0173:000589</t>
  </si>
  <si>
    <t>21:0173:000589:0001:0001:00</t>
  </si>
  <si>
    <t>013A  :841353:00:------:--</t>
  </si>
  <si>
    <t>21:0519:000700</t>
  </si>
  <si>
    <t>21:0173:000590</t>
  </si>
  <si>
    <t>21:0173:000590:0001:0001:00</t>
  </si>
  <si>
    <t>013A  :841354:00:------:--</t>
  </si>
  <si>
    <t>21:0519:000701</t>
  </si>
  <si>
    <t>21:0173:000591</t>
  </si>
  <si>
    <t>21:0173:000591:0001:0001:00</t>
  </si>
  <si>
    <t>013A  :841355:9M:------:--</t>
  </si>
  <si>
    <t>21:0519:000702</t>
  </si>
  <si>
    <t>013A  :841356:00:------:--</t>
  </si>
  <si>
    <t>21:0519:000703</t>
  </si>
  <si>
    <t>21:0173:000592</t>
  </si>
  <si>
    <t>21:0173:000592:0001:0001:00</t>
  </si>
  <si>
    <t>013A  :841357:00:------:--</t>
  </si>
  <si>
    <t>21:0519:000704</t>
  </si>
  <si>
    <t>21:0173:000593</t>
  </si>
  <si>
    <t>21:0173:000593:0001:0001:00</t>
  </si>
  <si>
    <t>013A  :841358:00:------:--</t>
  </si>
  <si>
    <t>21:0519:000705</t>
  </si>
  <si>
    <t>21:0173:000594</t>
  </si>
  <si>
    <t>21:0173:000594:0001:0001:00</t>
  </si>
  <si>
    <t>013A  :841359:00:------:--</t>
  </si>
  <si>
    <t>21:0519:000706</t>
  </si>
  <si>
    <t>21:0173:000595</t>
  </si>
  <si>
    <t>21:0173:000595:0001:0001:00</t>
  </si>
  <si>
    <t>013A  :841360:00:------:--</t>
  </si>
  <si>
    <t>21:0519:000707</t>
  </si>
  <si>
    <t>21:0173:000596</t>
  </si>
  <si>
    <t>21:0173:000596:0001:0001:00</t>
  </si>
  <si>
    <t>013A  :841361:80:841362:10</t>
  </si>
  <si>
    <t>21:0519:000708</t>
  </si>
  <si>
    <t>21:0173:000597</t>
  </si>
  <si>
    <t>21:0173:000597:0001:0001:02</t>
  </si>
  <si>
    <t>013A  :841362:10:------:--</t>
  </si>
  <si>
    <t>21:0519:000709</t>
  </si>
  <si>
    <t>21:0173:000597:0001:0001:01</t>
  </si>
  <si>
    <t>013A  :841363:20:841362:10</t>
  </si>
  <si>
    <t>21:0519:000710</t>
  </si>
  <si>
    <t>21:0173:000597:0002:0001:00</t>
  </si>
  <si>
    <t>013A  :841364:00:------:--</t>
  </si>
  <si>
    <t>21:0519:000711</t>
  </si>
  <si>
    <t>21:0173:000598</t>
  </si>
  <si>
    <t>21:0173:000598:0001:0001:00</t>
  </si>
  <si>
    <t>013A  :841365:00:------:--</t>
  </si>
  <si>
    <t>21:0519:000712</t>
  </si>
  <si>
    <t>21:0173:000599</t>
  </si>
  <si>
    <t>21:0173:000599:0001:0001:00</t>
  </si>
  <si>
    <t>013A  :841366:00:------:--</t>
  </si>
  <si>
    <t>21:0519:000713</t>
  </si>
  <si>
    <t>21:0173:000600</t>
  </si>
  <si>
    <t>21:0173:000600:0001:0001:00</t>
  </si>
  <si>
    <t>013A  :841367:9R:------:--</t>
  </si>
  <si>
    <t>21:0519:000714</t>
  </si>
  <si>
    <t>013A  :841368:00:------:--</t>
  </si>
  <si>
    <t>21:0519:000715</t>
  </si>
  <si>
    <t>21:0173:000601</t>
  </si>
  <si>
    <t>21:0173:000601:0001:0001:00</t>
  </si>
  <si>
    <t>013A  :841369:00:------:--</t>
  </si>
  <si>
    <t>21:0519:000716</t>
  </si>
  <si>
    <t>21:0173:000602</t>
  </si>
  <si>
    <t>21:0173:000602:0001:0001:00</t>
  </si>
  <si>
    <t>013A  :841370:00:------:--</t>
  </si>
  <si>
    <t>21:0519:000717</t>
  </si>
  <si>
    <t>21:0173:000603</t>
  </si>
  <si>
    <t>21:0173:000603:0001:0001:00</t>
  </si>
  <si>
    <t>013A  :841371:00:------:--</t>
  </si>
  <si>
    <t>21:0519:000718</t>
  </si>
  <si>
    <t>21:0173:000604</t>
  </si>
  <si>
    <t>21:0173:000604:0001:0001:00</t>
  </si>
  <si>
    <t>013A  :841372:00:------:--</t>
  </si>
  <si>
    <t>21:0519:000719</t>
  </si>
  <si>
    <t>21:0173:000605</t>
  </si>
  <si>
    <t>21:0173:000605:0001:0001:00</t>
  </si>
  <si>
    <t>013A  :841373:00:------:--</t>
  </si>
  <si>
    <t>21:0519:000720</t>
  </si>
  <si>
    <t>21:0173:000606</t>
  </si>
  <si>
    <t>21:0173:000606:0001:0001:00</t>
  </si>
  <si>
    <t>013A  :841374:00:------:--</t>
  </si>
  <si>
    <t>21:0519:000721</t>
  </si>
  <si>
    <t>21:0173:000607</t>
  </si>
  <si>
    <t>21:0173:000607:0001:0001:00</t>
  </si>
  <si>
    <t>013A  :841375:00:------:--</t>
  </si>
  <si>
    <t>21:0519:000722</t>
  </si>
  <si>
    <t>21:0173:000608</t>
  </si>
  <si>
    <t>21:0173:000608:0001:0001:00</t>
  </si>
  <si>
    <t>013A  :841376:00:------:--</t>
  </si>
  <si>
    <t>21:0519:000723</t>
  </si>
  <si>
    <t>21:0173:000609</t>
  </si>
  <si>
    <t>21:0173:000609:0001:0001:00</t>
  </si>
  <si>
    <t>013A  :841377:00:------:--</t>
  </si>
  <si>
    <t>21:0519:000724</t>
  </si>
  <si>
    <t>21:0173:000610</t>
  </si>
  <si>
    <t>21:0173:000610:0001:0001:00</t>
  </si>
  <si>
    <t>013A  :841378:00:------:--</t>
  </si>
  <si>
    <t>21:0519:000725</t>
  </si>
  <si>
    <t>21:0173:000611</t>
  </si>
  <si>
    <t>21:0173:000611:0001:0001:00</t>
  </si>
  <si>
    <t>013A  :841379:00:------:--</t>
  </si>
  <si>
    <t>21:0519:000726</t>
  </si>
  <si>
    <t>21:0173:000612</t>
  </si>
  <si>
    <t>21:0173:000612:0001:0001:00</t>
  </si>
  <si>
    <t>013A  :841380:00:------:--</t>
  </si>
  <si>
    <t>21:0519:000727</t>
  </si>
  <si>
    <t>21:0173:000613</t>
  </si>
  <si>
    <t>21:0173:000613:0001:0001:00</t>
  </si>
  <si>
    <t>013A  :841381:80:841385:20</t>
  </si>
  <si>
    <t>21:0519:000728</t>
  </si>
  <si>
    <t>21:0173:000616</t>
  </si>
  <si>
    <t>21:0173:000616:0002:0001:02</t>
  </si>
  <si>
    <t>013A  :841382:00:------:--</t>
  </si>
  <si>
    <t>21:0519:000729</t>
  </si>
  <si>
    <t>21:0173:000614</t>
  </si>
  <si>
    <t>21:0173:000614:0001:0001:00</t>
  </si>
  <si>
    <t>013A  :841383:00:------:--</t>
  </si>
  <si>
    <t>21:0519:000730</t>
  </si>
  <si>
    <t>21:0173:000615</t>
  </si>
  <si>
    <t>21:0173:000615:0001:0001:00</t>
  </si>
  <si>
    <t>013A  :841384:10:------:--</t>
  </si>
  <si>
    <t>21:0519:000731</t>
  </si>
  <si>
    <t>21:0173:000616:0001:0001:00</t>
  </si>
  <si>
    <t>013A  :841385:20:841384:10</t>
  </si>
  <si>
    <t>21:0519:000732</t>
  </si>
  <si>
    <t>21:0173:000616:0002:0001:01</t>
  </si>
  <si>
    <t>013A  :841386:00:------:--</t>
  </si>
  <si>
    <t>21:0519:000733</t>
  </si>
  <si>
    <t>21:0173:000617</t>
  </si>
  <si>
    <t>21:0173:000617:0001:0001:00</t>
  </si>
  <si>
    <t>013A  :841387:00:------:--</t>
  </si>
  <si>
    <t>21:0519:000734</t>
  </si>
  <si>
    <t>21:0173:000618</t>
  </si>
  <si>
    <t>21:0173:000618:0001:0001:00</t>
  </si>
  <si>
    <t>013A  :841388:00:------:--</t>
  </si>
  <si>
    <t>21:0519:000735</t>
  </si>
  <si>
    <t>21:0173:000619</t>
  </si>
  <si>
    <t>21:0173:000619:0001:0001:00</t>
  </si>
  <si>
    <t>013A  :841389:00:------:--</t>
  </si>
  <si>
    <t>21:0519:000736</t>
  </si>
  <si>
    <t>21:0173:000620</t>
  </si>
  <si>
    <t>21:0173:000620:0001:0001:00</t>
  </si>
  <si>
    <t>013A  :841390:00:------:--</t>
  </si>
  <si>
    <t>21:0519:000737</t>
  </si>
  <si>
    <t>21:0173:000621</t>
  </si>
  <si>
    <t>21:0173:000621:0001:0001:00</t>
  </si>
  <si>
    <t>013A  :841391:00:------:--</t>
  </si>
  <si>
    <t>21:0519:000738</t>
  </si>
  <si>
    <t>21:0173:000622</t>
  </si>
  <si>
    <t>21:0173:000622:0001:0001:00</t>
  </si>
  <si>
    <t>013A  :841392:00:------:--</t>
  </si>
  <si>
    <t>21:0519:000739</t>
  </si>
  <si>
    <t>21:0173:000623</t>
  </si>
  <si>
    <t>21:0173:000623:0001:0001:00</t>
  </si>
  <si>
    <t>013A  :841393:00:------:--</t>
  </si>
  <si>
    <t>21:0519:000740</t>
  </si>
  <si>
    <t>21:0173:000624</t>
  </si>
  <si>
    <t>21:0173:000624:0001:0001:00</t>
  </si>
  <si>
    <t>013A  :841394:00:------:--</t>
  </si>
  <si>
    <t>21:0519:000741</t>
  </si>
  <si>
    <t>21:0173:000625</t>
  </si>
  <si>
    <t>21:0173:000625:0001:0001:00</t>
  </si>
  <si>
    <t>013A  :841395:00:------:--</t>
  </si>
  <si>
    <t>21:0519:000742</t>
  </si>
  <si>
    <t>21:0173:000626</t>
  </si>
  <si>
    <t>21:0173:000626:0001:0001:00</t>
  </si>
  <si>
    <t>013A  :841396:00:------:--</t>
  </si>
  <si>
    <t>21:0519:000743</t>
  </si>
  <si>
    <t>21:0173:000627</t>
  </si>
  <si>
    <t>21:0173:000627:0001:0001:00</t>
  </si>
  <si>
    <t>013A  :841397:00:------:--</t>
  </si>
  <si>
    <t>21:0519:000744</t>
  </si>
  <si>
    <t>21:0173:000628</t>
  </si>
  <si>
    <t>21:0173:000628:0001:0001:00</t>
  </si>
  <si>
    <t>013A  :841398:00:------:--</t>
  </si>
  <si>
    <t>21:0519:000745</t>
  </si>
  <si>
    <t>21:0173:000629</t>
  </si>
  <si>
    <t>21:0173:000629:0001:0001:00</t>
  </si>
  <si>
    <t>013A  :841399:9M:------:--</t>
  </si>
  <si>
    <t>21:0519:000746</t>
  </si>
  <si>
    <t>013A  :841400:00:------:--</t>
  </si>
  <si>
    <t>21:0519:000747</t>
  </si>
  <si>
    <t>21:0173:000630</t>
  </si>
  <si>
    <t>21:0173:000630:0001:0001:00</t>
  </si>
  <si>
    <t>013A  :841401:80:841402:10</t>
  </si>
  <si>
    <t>21:0519:000748</t>
  </si>
  <si>
    <t>21:0173:000631</t>
  </si>
  <si>
    <t>21:0173:000631:0001:0001:02</t>
  </si>
  <si>
    <t>013A  :841402:10:------:--</t>
  </si>
  <si>
    <t>21:0519:000749</t>
  </si>
  <si>
    <t>21:0173:000631:0001:0001:01</t>
  </si>
  <si>
    <t>013A  :841403:20:841402:10</t>
  </si>
  <si>
    <t>21:0519:000750</t>
  </si>
  <si>
    <t>21:0173:000631:0002:0001:00</t>
  </si>
  <si>
    <t>013A  :841404:00:------:--</t>
  </si>
  <si>
    <t>21:0519:000751</t>
  </si>
  <si>
    <t>21:0173:000632</t>
  </si>
  <si>
    <t>21:0173:000632:0001:0001:00</t>
  </si>
  <si>
    <t>013A  :841405:00:------:--</t>
  </si>
  <si>
    <t>21:0519:000752</t>
  </si>
  <si>
    <t>21:0173:000633</t>
  </si>
  <si>
    <t>21:0173:000633:0001:0001:00</t>
  </si>
  <si>
    <t>013A  :841406:00:------:--</t>
  </si>
  <si>
    <t>21:0519:000753</t>
  </si>
  <si>
    <t>21:0173:000634</t>
  </si>
  <si>
    <t>21:0173:000634:0001:0001:00</t>
  </si>
  <si>
    <t>013A  :841407:00:------:--</t>
  </si>
  <si>
    <t>21:0519:000754</t>
  </si>
  <si>
    <t>21:0173:000635</t>
  </si>
  <si>
    <t>21:0173:000635:0001:0001:00</t>
  </si>
  <si>
    <t>013A  :841408:00:------:--</t>
  </si>
  <si>
    <t>21:0519:000755</t>
  </si>
  <si>
    <t>21:0173:000636</t>
  </si>
  <si>
    <t>21:0173:000636:0001:0001:00</t>
  </si>
  <si>
    <t>013A  :841409:00:------:--</t>
  </si>
  <si>
    <t>21:0519:000756</t>
  </si>
  <si>
    <t>21:0173:000637</t>
  </si>
  <si>
    <t>21:0173:000637:0001:0001:00</t>
  </si>
  <si>
    <t>013A  :841410:00:------:--</t>
  </si>
  <si>
    <t>21:0519:000757</t>
  </si>
  <si>
    <t>21:0173:000638</t>
  </si>
  <si>
    <t>21:0173:000638:0001:0001:00</t>
  </si>
  <si>
    <t>013A  :841411:00:------:--</t>
  </si>
  <si>
    <t>21:0519:000758</t>
  </si>
  <si>
    <t>21:0173:000639</t>
  </si>
  <si>
    <t>21:0173:000639:0001:0001:00</t>
  </si>
  <si>
    <t>013A  :841412:00:------:--</t>
  </si>
  <si>
    <t>21:0519:000759</t>
  </si>
  <si>
    <t>21:0173:000640</t>
  </si>
  <si>
    <t>21:0173:000640:0001:0001:00</t>
  </si>
  <si>
    <t>013A  :841413:9M:------:--</t>
  </si>
  <si>
    <t>21:0519:000760</t>
  </si>
  <si>
    <t>013A  :841414:00:------:--</t>
  </si>
  <si>
    <t>21:0519:000761</t>
  </si>
  <si>
    <t>21:0173:000641</t>
  </si>
  <si>
    <t>21:0173:000641:0001:0001:00</t>
  </si>
  <si>
    <t>013A  :841415:00:------:--</t>
  </si>
  <si>
    <t>21:0519:000762</t>
  </si>
  <si>
    <t>21:0173:000642</t>
  </si>
  <si>
    <t>21:0173:000642:0001:0001:00</t>
  </si>
  <si>
    <t>013A  :841416:00:------:--</t>
  </si>
  <si>
    <t>21:0519:000763</t>
  </si>
  <si>
    <t>21:0173:000643</t>
  </si>
  <si>
    <t>21:0173:000643:0001:0001:00</t>
  </si>
  <si>
    <t>013A  :841417:00:------:--</t>
  </si>
  <si>
    <t>21:0519:000764</t>
  </si>
  <si>
    <t>21:0173:000644</t>
  </si>
  <si>
    <t>21:0173:000644:0001:0001:00</t>
  </si>
  <si>
    <t>013A  :841418:00:------:--</t>
  </si>
  <si>
    <t>21:0519:000765</t>
  </si>
  <si>
    <t>21:0173:000645</t>
  </si>
  <si>
    <t>21:0173:000645:0001:0001:00</t>
  </si>
  <si>
    <t>013A  :841419:00:------:--</t>
  </si>
  <si>
    <t>21:0519:000766</t>
  </si>
  <si>
    <t>21:0173:000646</t>
  </si>
  <si>
    <t>21:0173:000646:0001:0001:00</t>
  </si>
  <si>
    <t>013A  :841420:00:------:--</t>
  </si>
  <si>
    <t>21:0519:000767</t>
  </si>
  <si>
    <t>21:0173:000647</t>
  </si>
  <si>
    <t>21:0173:000647:0001:0001:00</t>
  </si>
  <si>
    <t>013A  :841421:80:841422:10</t>
  </si>
  <si>
    <t>21:0519:000768</t>
  </si>
  <si>
    <t>21:0173:000648</t>
  </si>
  <si>
    <t>21:0173:000648:0001:0001:02</t>
  </si>
  <si>
    <t>013A  :841422:10:------:--</t>
  </si>
  <si>
    <t>21:0519:000769</t>
  </si>
  <si>
    <t>21:0173:000648:0001:0001:01</t>
  </si>
  <si>
    <t>013A  :841423:20:841422:10</t>
  </si>
  <si>
    <t>21:0519:000770</t>
  </si>
  <si>
    <t>21:0173:000648:0002:0001:00</t>
  </si>
  <si>
    <t>013A  :841424:00:------:--</t>
  </si>
  <si>
    <t>21:0519:000771</t>
  </si>
  <si>
    <t>21:0173:000649</t>
  </si>
  <si>
    <t>21:0173:000649:0001:0001:00</t>
  </si>
  <si>
    <t>013A  :841425:00:------:--</t>
  </si>
  <si>
    <t>21:0519:000772</t>
  </si>
  <si>
    <t>21:0173:000650</t>
  </si>
  <si>
    <t>21:0173:000650:0001:0001:00</t>
  </si>
  <si>
    <t>013A  :841426:00:------:--</t>
  </si>
  <si>
    <t>21:0519:000773</t>
  </si>
  <si>
    <t>21:0173:000651</t>
  </si>
  <si>
    <t>21:0173:000651:0001:0001:00</t>
  </si>
  <si>
    <t>013A  :841427:00:------:--</t>
  </si>
  <si>
    <t>21:0519:000774</t>
  </si>
  <si>
    <t>21:0173:000652</t>
  </si>
  <si>
    <t>21:0173:000652:0001:0001:00</t>
  </si>
  <si>
    <t>013A  :841428:00:------:--</t>
  </si>
  <si>
    <t>21:0519:000775</t>
  </si>
  <si>
    <t>21:0173:000653</t>
  </si>
  <si>
    <t>21:0173:000653:0001:0001:00</t>
  </si>
  <si>
    <t>013A  :841429:00:------:--</t>
  </si>
  <si>
    <t>21:0519:000776</t>
  </si>
  <si>
    <t>21:0173:000654</t>
  </si>
  <si>
    <t>21:0173:000654:0001:0001:00</t>
  </si>
  <si>
    <t>013A  :841430:00:------:--</t>
  </si>
  <si>
    <t>21:0519:000777</t>
  </si>
  <si>
    <t>21:0173:000655</t>
  </si>
  <si>
    <t>21:0173:000655:0001:0001:00</t>
  </si>
  <si>
    <t>013A  :841431:9M:------:--</t>
  </si>
  <si>
    <t>21:0519:000778</t>
  </si>
  <si>
    <t>013A  :841432:00:------:--</t>
  </si>
  <si>
    <t>21:0519:000779</t>
  </si>
  <si>
    <t>21:0173:000656</t>
  </si>
  <si>
    <t>21:0173:000656:0001:0001:00</t>
  </si>
  <si>
    <t>013A  :841433:00:------:--</t>
  </si>
  <si>
    <t>21:0519:000780</t>
  </si>
  <si>
    <t>21:0173:000657</t>
  </si>
  <si>
    <t>21:0173:000657:0001:0001:00</t>
  </si>
  <si>
    <t>013A  :841434:00:------:--</t>
  </si>
  <si>
    <t>21:0519:000781</t>
  </si>
  <si>
    <t>21:0173:000658</t>
  </si>
  <si>
    <t>21:0173:000658:0001:0001:00</t>
  </si>
  <si>
    <t>013A  :841435:00:------:--</t>
  </si>
  <si>
    <t>21:0519:000782</t>
  </si>
  <si>
    <t>21:0173:000659</t>
  </si>
  <si>
    <t>21:0173:000659:0001:0001:00</t>
  </si>
  <si>
    <t>013A  :841436:00:------:--</t>
  </si>
  <si>
    <t>21:0519:000783</t>
  </si>
  <si>
    <t>21:0173:000660</t>
  </si>
  <si>
    <t>21:0173:000660:0001:0001:00</t>
  </si>
  <si>
    <t>013A  :841437:00:------:--</t>
  </si>
  <si>
    <t>21:0519:000784</t>
  </si>
  <si>
    <t>21:0173:000661</t>
  </si>
  <si>
    <t>21:0173:000661:0001:0001:00</t>
  </si>
  <si>
    <t>013A  :841438:00:------:--</t>
  </si>
  <si>
    <t>21:0519:000785</t>
  </si>
  <si>
    <t>21:0173:000662</t>
  </si>
  <si>
    <t>21:0173:000662:0001:0001:00</t>
  </si>
  <si>
    <t>013A  :841439:00:------:--</t>
  </si>
  <si>
    <t>21:0519:000786</t>
  </si>
  <si>
    <t>21:0173:000663</t>
  </si>
  <si>
    <t>21:0173:000663:0001:0001:00</t>
  </si>
  <si>
    <t>013A  :841440:00:------:--</t>
  </si>
  <si>
    <t>21:0519:000787</t>
  </si>
  <si>
    <t>21:0173:000664</t>
  </si>
  <si>
    <t>21:0173:000664:0001:0001:00</t>
  </si>
  <si>
    <t>013A  :841441:80:841443:20</t>
  </si>
  <si>
    <t>21:0519:000788</t>
  </si>
  <si>
    <t>21:0173:000665</t>
  </si>
  <si>
    <t>21:0173:000665:0002:0001:02</t>
  </si>
  <si>
    <t>013A  :841442:10:------:--</t>
  </si>
  <si>
    <t>21:0519:000789</t>
  </si>
  <si>
    <t>21:0173:000665:0001:0001:00</t>
  </si>
  <si>
    <t>013A  :841443:20:841442:10</t>
  </si>
  <si>
    <t>21:0519:000790</t>
  </si>
  <si>
    <t>21:0173:000665:0002:0001:01</t>
  </si>
  <si>
    <t>013A  :841444:00:------:--</t>
  </si>
  <si>
    <t>21:0519:000791</t>
  </si>
  <si>
    <t>21:0173:000666</t>
  </si>
  <si>
    <t>21:0173:000666:0001:0001:00</t>
  </si>
  <si>
    <t>013A  :841445:00:------:--</t>
  </si>
  <si>
    <t>21:0519:000792</t>
  </si>
  <si>
    <t>21:0173:000667</t>
  </si>
  <si>
    <t>21:0173:000667:0001:0001:00</t>
  </si>
  <si>
    <t>013A  :841446:00:------:--</t>
  </si>
  <si>
    <t>21:0519:000793</t>
  </si>
  <si>
    <t>21:0173:000668</t>
  </si>
  <si>
    <t>21:0173:000668:0001:0001:00</t>
  </si>
  <si>
    <t>013A  :841447:00:------:--</t>
  </si>
  <si>
    <t>21:0519:000794</t>
  </si>
  <si>
    <t>21:0173:000669</t>
  </si>
  <si>
    <t>21:0173:000669:0001:0001:00</t>
  </si>
  <si>
    <t>013A  :841448:9R:------:--</t>
  </si>
  <si>
    <t>21:0519:000795</t>
  </si>
  <si>
    <t>013A  :841449:00:------:--</t>
  </si>
  <si>
    <t>21:0519:000796</t>
  </si>
  <si>
    <t>21:0173:000670</t>
  </si>
  <si>
    <t>21:0173:000670:0001:0001:00</t>
  </si>
  <si>
    <t>013A  :841450:00:------:--</t>
  </si>
  <si>
    <t>21:0519:000797</t>
  </si>
  <si>
    <t>21:0173:000671</t>
  </si>
  <si>
    <t>21:0173:000671:0001:0001:00</t>
  </si>
  <si>
    <t>013A  :841451:00:------:--</t>
  </si>
  <si>
    <t>21:0519:000798</t>
  </si>
  <si>
    <t>21:0173:000672</t>
  </si>
  <si>
    <t>21:0173:000672:0001:0001:00</t>
  </si>
  <si>
    <t>013A  :841452:00:------:--</t>
  </si>
  <si>
    <t>21:0519:000799</t>
  </si>
  <si>
    <t>21:0173:000673</t>
  </si>
  <si>
    <t>21:0173:000673:0001:0001:00</t>
  </si>
  <si>
    <t>013A  :841453:00:------:--</t>
  </si>
  <si>
    <t>21:0519:000800</t>
  </si>
  <si>
    <t>21:0173:000674</t>
  </si>
  <si>
    <t>21:0173:000674:0001:0001:00</t>
  </si>
  <si>
    <t>013A  :841454:00:------:--</t>
  </si>
  <si>
    <t>21:0519:000801</t>
  </si>
  <si>
    <t>21:0173:000675</t>
  </si>
  <si>
    <t>21:0173:000675:0001:0001:00</t>
  </si>
  <si>
    <t>013A  :841455:00:------:--</t>
  </si>
  <si>
    <t>21:0519:000802</t>
  </si>
  <si>
    <t>21:0173:000676</t>
  </si>
  <si>
    <t>21:0173:000676:0001:0001:00</t>
  </si>
  <si>
    <t>013A  :841456:00:------:--</t>
  </si>
  <si>
    <t>21:0519:000803</t>
  </si>
  <si>
    <t>21:0173:000677</t>
  </si>
  <si>
    <t>21:0173:000677:0001:0001:00</t>
  </si>
  <si>
    <t>013A  :841457:00:------:--</t>
  </si>
  <si>
    <t>21:0519:000804</t>
  </si>
  <si>
    <t>21:0173:000678</t>
  </si>
  <si>
    <t>21:0173:000678:0001:0001:00</t>
  </si>
  <si>
    <t>013A  :841458:00:------:--</t>
  </si>
  <si>
    <t>21:0519:000805</t>
  </si>
  <si>
    <t>21:0173:000679</t>
  </si>
  <si>
    <t>21:0173:000679:0001:0001:00</t>
  </si>
  <si>
    <t>013A  :841459:00:------:--</t>
  </si>
  <si>
    <t>21:0519:000806</t>
  </si>
  <si>
    <t>21:0173:000680</t>
  </si>
  <si>
    <t>21:0173:000680:0001:0001:00</t>
  </si>
  <si>
    <t>013A  :841460:00:------:--</t>
  </si>
  <si>
    <t>21:0519:000807</t>
  </si>
  <si>
    <t>21:0173:000681</t>
  </si>
  <si>
    <t>21:0173:000681:0001:0001:00</t>
  </si>
  <si>
    <t>013A  :841461:80:841465:20</t>
  </si>
  <si>
    <t>21:0519:000808</t>
  </si>
  <si>
    <t>21:0173:000683</t>
  </si>
  <si>
    <t>21:0173:000683:0002:0001:02</t>
  </si>
  <si>
    <t>013A  :841462:00:------:--</t>
  </si>
  <si>
    <t>21:0519:000809</t>
  </si>
  <si>
    <t>21:0173:000682</t>
  </si>
  <si>
    <t>21:0173:000682:0001:0001:00</t>
  </si>
  <si>
    <t>013A  :841463:10:------:--</t>
  </si>
  <si>
    <t>21:0519:000810</t>
  </si>
  <si>
    <t>21:0173:000683:0001:0001:00</t>
  </si>
  <si>
    <t>013A  :841464:9P:------:--</t>
  </si>
  <si>
    <t>21:0519:000811</t>
  </si>
  <si>
    <t>013A  :841465:20:841463:10</t>
  </si>
  <si>
    <t>21:0519:000812</t>
  </si>
  <si>
    <t>21:0173:000683:0002:0001:01</t>
  </si>
  <si>
    <t>013A  :841466:00:------:--</t>
  </si>
  <si>
    <t>21:0519:000813</t>
  </si>
  <si>
    <t>21:0173:000684</t>
  </si>
  <si>
    <t>21:0173:000684:0001:0001:00</t>
  </si>
  <si>
    <t>013A  :841467:00:------:--</t>
  </si>
  <si>
    <t>21:0519:000814</t>
  </si>
  <si>
    <t>21:0173:000685</t>
  </si>
  <si>
    <t>21:0173:000685:0001:0001:00</t>
  </si>
  <si>
    <t>013A  :841468:00:------:--</t>
  </si>
  <si>
    <t>21:0519:000815</t>
  </si>
  <si>
    <t>21:0173:000686</t>
  </si>
  <si>
    <t>21:0173:000686:0001:0001:00</t>
  </si>
  <si>
    <t>013A  :841469:00:------:--</t>
  </si>
  <si>
    <t>21:0519:000816</t>
  </si>
  <si>
    <t>21:0173:000687</t>
  </si>
  <si>
    <t>21:0173:000687:0001:0001:00</t>
  </si>
  <si>
    <t>013A  :841470:00:------:--</t>
  </si>
  <si>
    <t>21:0519:000817</t>
  </si>
  <si>
    <t>21:0173:000688</t>
  </si>
  <si>
    <t>21:0173:000688:0001:0001:00</t>
  </si>
  <si>
    <t>013A  :841471:00:------:--</t>
  </si>
  <si>
    <t>21:0519:000818</t>
  </si>
  <si>
    <t>21:0173:000689</t>
  </si>
  <si>
    <t>21:0173:000689:0001:0001:00</t>
  </si>
  <si>
    <t>013A  :841472:00:------:--</t>
  </si>
  <si>
    <t>21:0519:000819</t>
  </si>
  <si>
    <t>21:0173:000690</t>
  </si>
  <si>
    <t>21:0173:000690:0001:0001:00</t>
  </si>
  <si>
    <t>013A  :841473:00:------:--</t>
  </si>
  <si>
    <t>21:0519:000820</t>
  </si>
  <si>
    <t>21:0173:000691</t>
  </si>
  <si>
    <t>21:0173:000691:0001:0001:00</t>
  </si>
  <si>
    <t>013A  :841474:00:------:--</t>
  </si>
  <si>
    <t>21:0519:000821</t>
  </si>
  <si>
    <t>21:0173:000692</t>
  </si>
  <si>
    <t>21:0173:000692:0001:0001:00</t>
  </si>
  <si>
    <t>013A  :841475:00:------:--</t>
  </si>
  <si>
    <t>21:0519:000822</t>
  </si>
  <si>
    <t>21:0173:000693</t>
  </si>
  <si>
    <t>21:0173:000693:0001:0001:00</t>
  </si>
  <si>
    <t>013A  :841476:00:------:--</t>
  </si>
  <si>
    <t>21:0519:000823</t>
  </si>
  <si>
    <t>21:0173:000694</t>
  </si>
  <si>
    <t>21:0173:000694:0001:0001:00</t>
  </si>
  <si>
    <t>013A  :841477:00:------:--</t>
  </si>
  <si>
    <t>21:0519:000824</t>
  </si>
  <si>
    <t>21:0173:000695</t>
  </si>
  <si>
    <t>21:0173:000695:0001:0001:00</t>
  </si>
  <si>
    <t>013A  :841478:00:------:--</t>
  </si>
  <si>
    <t>21:0519:000825</t>
  </si>
  <si>
    <t>21:0173:000696</t>
  </si>
  <si>
    <t>21:0173:000696:0001:0001:00</t>
  </si>
  <si>
    <t>013A  :841479:00:------:--</t>
  </si>
  <si>
    <t>21:0519:000826</t>
  </si>
  <si>
    <t>21:0173:000697</t>
  </si>
  <si>
    <t>21:0173:000697:0001:0001:00</t>
  </si>
  <si>
    <t>013A  :841480:00:------:--</t>
  </si>
  <si>
    <t>21:0519:000827</t>
  </si>
  <si>
    <t>21:0173:000698</t>
  </si>
  <si>
    <t>21:0173:000698:0001:0001:00</t>
  </si>
  <si>
    <t>013A  :841481:80:841482:10</t>
  </si>
  <si>
    <t>21:0519:000828</t>
  </si>
  <si>
    <t>21:0173:000699</t>
  </si>
  <si>
    <t>21:0173:000699:0001:0001:02</t>
  </si>
  <si>
    <t>013A  :841482:10:------:--</t>
  </si>
  <si>
    <t>21:0519:000829</t>
  </si>
  <si>
    <t>21:0173:000699:0001:0001:01</t>
  </si>
  <si>
    <t>013A  :841483:20:841482:10</t>
  </si>
  <si>
    <t>21:0519:000830</t>
  </si>
  <si>
    <t>21:0173:000699:0002:0001:00</t>
  </si>
  <si>
    <t>013A  :841484:00:------:--</t>
  </si>
  <si>
    <t>21:0519:000831</t>
  </si>
  <si>
    <t>21:0173:000700</t>
  </si>
  <si>
    <t>21:0173:000700:0001:0001:00</t>
  </si>
  <si>
    <t>013A  :841485:00:------:--</t>
  </si>
  <si>
    <t>21:0519:000832</t>
  </si>
  <si>
    <t>21:0173:000701</t>
  </si>
  <si>
    <t>21:0173:000701:0001:0001:00</t>
  </si>
  <si>
    <t>013A  :841486:00:------:--</t>
  </si>
  <si>
    <t>21:0519:000833</t>
  </si>
  <si>
    <t>21:0173:000702</t>
  </si>
  <si>
    <t>21:0173:000702:0001:0001:00</t>
  </si>
  <si>
    <t>013A  :841487:00:------:--</t>
  </si>
  <si>
    <t>21:0519:000834</t>
  </si>
  <si>
    <t>21:0173:000703</t>
  </si>
  <si>
    <t>21:0173:000703:0001:0001:00</t>
  </si>
  <si>
    <t>013A  :841488:00:------:--</t>
  </si>
  <si>
    <t>21:0519:000835</t>
  </si>
  <si>
    <t>21:0173:000704</t>
  </si>
  <si>
    <t>21:0173:000704:0001:0001:00</t>
  </si>
  <si>
    <t>013A  :841489:00:------:--</t>
  </si>
  <si>
    <t>21:0519:000836</t>
  </si>
  <si>
    <t>21:0173:000705</t>
  </si>
  <si>
    <t>21:0173:000705:0001:0001:00</t>
  </si>
  <si>
    <t>013A  :841490:00:------:--</t>
  </si>
  <si>
    <t>21:0519:000837</t>
  </si>
  <si>
    <t>21:0173:000706</t>
  </si>
  <si>
    <t>21:0173:000706:0001:0001:00</t>
  </si>
  <si>
    <t>013A  :841491:00:------:--</t>
  </si>
  <si>
    <t>21:0519:000838</t>
  </si>
  <si>
    <t>21:0173:000707</t>
  </si>
  <si>
    <t>21:0173:000707:0001:0001:00</t>
  </si>
  <si>
    <t>013A  :841492:00:------:--</t>
  </si>
  <si>
    <t>21:0519:000839</t>
  </si>
  <si>
    <t>21:0173:000708</t>
  </si>
  <si>
    <t>21:0173:000708:0001:0001:00</t>
  </si>
  <si>
    <t>013A  :841493:00:------:--</t>
  </si>
  <si>
    <t>21:0519:000840</t>
  </si>
  <si>
    <t>21:0173:000709</t>
  </si>
  <si>
    <t>21:0173:000709:0001:0001:00</t>
  </si>
  <si>
    <t>013A  :841494:00:------:--</t>
  </si>
  <si>
    <t>21:0519:000841</t>
  </si>
  <si>
    <t>21:0173:000710</t>
  </si>
  <si>
    <t>21:0173:000710:0001:0001:00</t>
  </si>
  <si>
    <t>013A  :841495:00:------:--</t>
  </si>
  <si>
    <t>21:0519:000842</t>
  </si>
  <si>
    <t>21:0173:000711</t>
  </si>
  <si>
    <t>21:0173:000711:0001:0001:00</t>
  </si>
  <si>
    <t>013A  :841496:9P:------:--</t>
  </si>
  <si>
    <t>21:0519:000843</t>
  </si>
  <si>
    <t>013A  :841497:00:------:--</t>
  </si>
  <si>
    <t>21:0519:000844</t>
  </si>
  <si>
    <t>21:0173:000712</t>
  </si>
  <si>
    <t>21:0173:000712:0001:0001:00</t>
  </si>
  <si>
    <t>013A  :841498:00:------:--</t>
  </si>
  <si>
    <t>21:0519:000845</t>
  </si>
  <si>
    <t>21:0173:000713</t>
  </si>
  <si>
    <t>21:0173:000713:0001:0001:00</t>
  </si>
  <si>
    <t>013A  :841499:00:------:--</t>
  </si>
  <si>
    <t>21:0519:000846</t>
  </si>
  <si>
    <t>21:0173:000714</t>
  </si>
  <si>
    <t>21:0173:000714:0001:0001:00</t>
  </si>
  <si>
    <t>013A  :841500:00:------:--</t>
  </si>
  <si>
    <t>21:0519:000847</t>
  </si>
  <si>
    <t>21:0173:000715</t>
  </si>
  <si>
    <t>21:0173:000715:0001:0001:00</t>
  </si>
  <si>
    <t>013A  :841501:80:841504:20</t>
  </si>
  <si>
    <t>21:0519:000848</t>
  </si>
  <si>
    <t>21:0173:000717</t>
  </si>
  <si>
    <t>21:0173:000717:0002:0001:02</t>
  </si>
  <si>
    <t>013A  :841502:00:------:--</t>
  </si>
  <si>
    <t>21:0519:000849</t>
  </si>
  <si>
    <t>21:0173:000716</t>
  </si>
  <si>
    <t>21:0173:000716:0001:0001:00</t>
  </si>
  <si>
    <t>013A  :841503:10:------:--</t>
  </si>
  <si>
    <t>21:0519:000850</t>
  </si>
  <si>
    <t>21:0173:000717:0001:0001:00</t>
  </si>
  <si>
    <t>013A  :841504:20:841503:10</t>
  </si>
  <si>
    <t>21:0519:000851</t>
  </si>
  <si>
    <t>21:0173:000717:0002:0001:01</t>
  </si>
  <si>
    <t>013A  :841505:00:------:--</t>
  </si>
  <si>
    <t>21:0519:000852</t>
  </si>
  <si>
    <t>21:0173:000718</t>
  </si>
  <si>
    <t>21:0173:000718:0001:0001:00</t>
  </si>
  <si>
    <t>013A  :841506:00:------:--</t>
  </si>
  <si>
    <t>21:0519:000853</t>
  </si>
  <si>
    <t>21:0173:000719</t>
  </si>
  <si>
    <t>21:0173:000719:0001:0001:00</t>
  </si>
  <si>
    <t>013A  :841507:9M:------:--</t>
  </si>
  <si>
    <t>21:0519:000854</t>
  </si>
  <si>
    <t>013A  :841508:00:------:--</t>
  </si>
  <si>
    <t>21:0519:000855</t>
  </si>
  <si>
    <t>21:0173:000720</t>
  </si>
  <si>
    <t>21:0173:000720:0001:0001:00</t>
  </si>
  <si>
    <t>013A  :841509:00:------:--</t>
  </si>
  <si>
    <t>21:0519:000856</t>
  </si>
  <si>
    <t>21:0173:000721</t>
  </si>
  <si>
    <t>21:0173:000721:0001:0001:00</t>
  </si>
  <si>
    <t>013A  :841510:00:------:--</t>
  </si>
  <si>
    <t>21:0519:000857</t>
  </si>
  <si>
    <t>21:0173:000722</t>
  </si>
  <si>
    <t>21:0173:000722:0001:0001:00</t>
  </si>
  <si>
    <t>013A  :841511:00:------:--</t>
  </si>
  <si>
    <t>21:0519:000858</t>
  </si>
  <si>
    <t>21:0173:000723</t>
  </si>
  <si>
    <t>21:0173:000723:0001:0001:00</t>
  </si>
  <si>
    <t>013A  :841512:00:------:--</t>
  </si>
  <si>
    <t>21:0519:000859</t>
  </si>
  <si>
    <t>21:0173:000724</t>
  </si>
  <si>
    <t>21:0173:000724:0001:0001:00</t>
  </si>
  <si>
    <t>013A  :841513:00:------:--</t>
  </si>
  <si>
    <t>21:0519:000860</t>
  </si>
  <si>
    <t>21:0173:000725</t>
  </si>
  <si>
    <t>21:0173:000725:0001:0001:00</t>
  </si>
  <si>
    <t>013A  :841514:00:------:--</t>
  </si>
  <si>
    <t>21:0519:000861</t>
  </si>
  <si>
    <t>21:0173:000726</t>
  </si>
  <si>
    <t>21:0173:000726:0001:0001:00</t>
  </si>
  <si>
    <t>013A  :841515:00:------:--</t>
  </si>
  <si>
    <t>21:0519:000862</t>
  </si>
  <si>
    <t>21:0173:000727</t>
  </si>
  <si>
    <t>21:0173:000727:0001:0001:00</t>
  </si>
  <si>
    <t>013A  :841516:00:------:--</t>
  </si>
  <si>
    <t>21:0519:000863</t>
  </si>
  <si>
    <t>21:0173:000728</t>
  </si>
  <si>
    <t>21:0173:000728:0001:0001:00</t>
  </si>
  <si>
    <t>013A  :841517:00:------:--</t>
  </si>
  <si>
    <t>21:0519:000864</t>
  </si>
  <si>
    <t>21:0173:000729</t>
  </si>
  <si>
    <t>21:0173:000729:0001:0001:00</t>
  </si>
  <si>
    <t>013A  :841518:00:------:--</t>
  </si>
  <si>
    <t>21:0519:000865</t>
  </si>
  <si>
    <t>21:0173:000730</t>
  </si>
  <si>
    <t>21:0173:000730:0001:0001:00</t>
  </si>
  <si>
    <t>013A  :841519:00:------:--</t>
  </si>
  <si>
    <t>21:0519:000866</t>
  </si>
  <si>
    <t>21:0173:000731</t>
  </si>
  <si>
    <t>21:0173:000731:0001:0001:00</t>
  </si>
  <si>
    <t>013A  :841520:00:------:--</t>
  </si>
  <si>
    <t>21:0519:000867</t>
  </si>
  <si>
    <t>21:0173:000732</t>
  </si>
  <si>
    <t>21:0173:000732:0001:0001:00</t>
  </si>
  <si>
    <t>013A  :841521:80:841526:20</t>
  </si>
  <si>
    <t>21:0519:000868</t>
  </si>
  <si>
    <t>21:0173:000736</t>
  </si>
  <si>
    <t>21:0173:000736:0002:0001:02</t>
  </si>
  <si>
    <t>013A  :841522:00:------:--</t>
  </si>
  <si>
    <t>21:0519:000869</t>
  </si>
  <si>
    <t>21:0173:000733</t>
  </si>
  <si>
    <t>21:0173:000733:0001:0001:00</t>
  </si>
  <si>
    <t>013A  :841523:00:------:--</t>
  </si>
  <si>
    <t>21:0519:000870</t>
  </si>
  <si>
    <t>21:0173:000734</t>
  </si>
  <si>
    <t>21:0173:000734:0001:0001:00</t>
  </si>
  <si>
    <t>013A  :841524:00:------:--</t>
  </si>
  <si>
    <t>21:0519:000871</t>
  </si>
  <si>
    <t>21:0173:000735</t>
  </si>
  <si>
    <t>21:0173:000735:0001:0001:00</t>
  </si>
  <si>
    <t>013A  :841525:10:------:--</t>
  </si>
  <si>
    <t>21:0519:000872</t>
  </si>
  <si>
    <t>21:0173:000736:0001:0001:00</t>
  </si>
  <si>
    <t>013A  :841526:20:841525:10</t>
  </si>
  <si>
    <t>21:0519:000873</t>
  </si>
  <si>
    <t>21:0173:000736:0002:0001:01</t>
  </si>
  <si>
    <t>013A  :841527:00:------:--</t>
  </si>
  <si>
    <t>21:0519:000874</t>
  </si>
  <si>
    <t>21:0173:000737</t>
  </si>
  <si>
    <t>21:0173:000737:0001:0001:00</t>
  </si>
  <si>
    <t>013A  :841528:00:------:--</t>
  </si>
  <si>
    <t>21:0519:000875</t>
  </si>
  <si>
    <t>21:0173:000738</t>
  </si>
  <si>
    <t>21:0173:000738:0001:0001:00</t>
  </si>
  <si>
    <t>013A  :841529:9M:------:--</t>
  </si>
  <si>
    <t>21:0519:000876</t>
  </si>
  <si>
    <t>013A  :841530:00:------:--</t>
  </si>
  <si>
    <t>21:0519:000877</t>
  </si>
  <si>
    <t>21:0173:000739</t>
  </si>
  <si>
    <t>21:0173:000739:0001:0001:00</t>
  </si>
  <si>
    <t>013A  :841531:00:------:--</t>
  </si>
  <si>
    <t>21:0519:000878</t>
  </si>
  <si>
    <t>21:0173:000740</t>
  </si>
  <si>
    <t>21:0173:000740:0001:0001:00</t>
  </si>
  <si>
    <t>013A  :841532:00:------:--</t>
  </si>
  <si>
    <t>21:0519:000879</t>
  </si>
  <si>
    <t>21:0173:000741</t>
  </si>
  <si>
    <t>21:0173:000741:0001:0001:00</t>
  </si>
  <si>
    <t>013A  :841533:00:------:--</t>
  </si>
  <si>
    <t>21:0519:000880</t>
  </si>
  <si>
    <t>21:0173:000742</t>
  </si>
  <si>
    <t>21:0173:000742:0001:0001:00</t>
  </si>
  <si>
    <t>013A  :841534:00:------:--</t>
  </si>
  <si>
    <t>21:0519:000881</t>
  </si>
  <si>
    <t>21:0173:000743</t>
  </si>
  <si>
    <t>21:0173:000743:0001:0001:00</t>
  </si>
  <si>
    <t>013A  :841535:00:------:--</t>
  </si>
  <si>
    <t>21:0519:000882</t>
  </si>
  <si>
    <t>21:0173:000744</t>
  </si>
  <si>
    <t>21:0173:000744:0001:0001:00</t>
  </si>
  <si>
    <t>013A  :841536:00:------:--</t>
  </si>
  <si>
    <t>21:0519:000883</t>
  </si>
  <si>
    <t>21:0173:000745</t>
  </si>
  <si>
    <t>21:0173:000745:0001:0001:00</t>
  </si>
  <si>
    <t>013A  :841537:00:------:--</t>
  </si>
  <si>
    <t>21:0519:000884</t>
  </si>
  <si>
    <t>21:0173:000746</t>
  </si>
  <si>
    <t>21:0173:000746:0001:0001:00</t>
  </si>
  <si>
    <t>013A  :841538:00:------:--</t>
  </si>
  <si>
    <t>21:0519:000885</t>
  </si>
  <si>
    <t>21:0173:000747</t>
  </si>
  <si>
    <t>21:0173:000747:0001:0001:00</t>
  </si>
  <si>
    <t>013A  :841539:00:------:--</t>
  </si>
  <si>
    <t>21:0519:000886</t>
  </si>
  <si>
    <t>21:0173:000748</t>
  </si>
  <si>
    <t>21:0173:000748:0001:0001:00</t>
  </si>
  <si>
    <t>013A  :841540:00:------:--</t>
  </si>
  <si>
    <t>21:0519:000887</t>
  </si>
  <si>
    <t>21:0173:000749</t>
  </si>
  <si>
    <t>21:0173:000749:0001:0001:00</t>
  </si>
  <si>
    <t>013A  :841541:80:841543:20</t>
  </si>
  <si>
    <t>21:0519:000888</t>
  </si>
  <si>
    <t>21:0173:000750</t>
  </si>
  <si>
    <t>21:0173:000750:0002:0001:02</t>
  </si>
  <si>
    <t>013A  :841542:10:------:--</t>
  </si>
  <si>
    <t>21:0519:000889</t>
  </si>
  <si>
    <t>21:0173:000750:0001:0001:00</t>
  </si>
  <si>
    <t>013A  :841543:20:841542:10</t>
  </si>
  <si>
    <t>21:0519:000890</t>
  </si>
  <si>
    <t>21:0173:000750:0002:0001:01</t>
  </si>
  <si>
    <t>013A  :841544:00:------:--</t>
  </si>
  <si>
    <t>21:0519:000891</t>
  </si>
  <si>
    <t>21:0173:000751</t>
  </si>
  <si>
    <t>21:0173:000751:0001:0001:00</t>
  </si>
  <si>
    <t>013A  :841545:00:------:--</t>
  </si>
  <si>
    <t>21:0519:000892</t>
  </si>
  <si>
    <t>21:0173:000752</t>
  </si>
  <si>
    <t>21:0173:000752:0001:0001:00</t>
  </si>
  <si>
    <t>013A  :841546:00:------:--</t>
  </si>
  <si>
    <t>21:0519:000893</t>
  </si>
  <si>
    <t>21:0173:000753</t>
  </si>
  <si>
    <t>21:0173:000753:0001:0001:00</t>
  </si>
  <si>
    <t>013A  :841547:00:------:--</t>
  </si>
  <si>
    <t>21:0519:000894</t>
  </si>
  <si>
    <t>21:0173:000754</t>
  </si>
  <si>
    <t>21:0173:000754:0001:0001:00</t>
  </si>
  <si>
    <t>013A  :841548:00:------:--</t>
  </si>
  <si>
    <t>21:0519:000895</t>
  </si>
  <si>
    <t>21:0173:000755</t>
  </si>
  <si>
    <t>21:0173:000755:0001:0001:00</t>
  </si>
  <si>
    <t>013A  :841549:9P:------:--</t>
  </si>
  <si>
    <t>21:0519:000896</t>
  </si>
  <si>
    <t>013A  :841550:00:------:--</t>
  </si>
  <si>
    <t>21:0519:000897</t>
  </si>
  <si>
    <t>21:0173:000756</t>
  </si>
  <si>
    <t>21:0173:000756:0001:0001:00</t>
  </si>
  <si>
    <t>013A  :841551:00:------:--</t>
  </si>
  <si>
    <t>21:0519:000898</t>
  </si>
  <si>
    <t>21:0173:000757</t>
  </si>
  <si>
    <t>21:0173:000757:0001:0001:00</t>
  </si>
  <si>
    <t>013A  :841552:00:------:--</t>
  </si>
  <si>
    <t>21:0519:000899</t>
  </si>
  <si>
    <t>21:0173:000758</t>
  </si>
  <si>
    <t>21:0173:000758:0001:0001:00</t>
  </si>
  <si>
    <t>013A  :841553:00:------:--</t>
  </si>
  <si>
    <t>21:0519:000900</t>
  </si>
  <si>
    <t>21:0173:000759</t>
  </si>
  <si>
    <t>21:0173:000759:0001:0001:00</t>
  </si>
  <si>
    <t>013A  :841554:00:------:--</t>
  </si>
  <si>
    <t>21:0519:000901</t>
  </si>
  <si>
    <t>21:0173:000760</t>
  </si>
  <si>
    <t>21:0173:000760:0001:0001:00</t>
  </si>
  <si>
    <t>013A  :841555:00:------:--</t>
  </si>
  <si>
    <t>21:0519:000902</t>
  </si>
  <si>
    <t>21:0173:000761</t>
  </si>
  <si>
    <t>21:0173:000761:0001:0001:00</t>
  </si>
  <si>
    <t>013A  :841556:00:------:--</t>
  </si>
  <si>
    <t>21:0519:000903</t>
  </si>
  <si>
    <t>21:0173:000762</t>
  </si>
  <si>
    <t>21:0173:000762:0001:0001:00</t>
  </si>
  <si>
    <t>013A  :841557:00:------:--</t>
  </si>
  <si>
    <t>21:0519:000904</t>
  </si>
  <si>
    <t>21:0173:000763</t>
  </si>
  <si>
    <t>21:0173:000763:0001:0001:00</t>
  </si>
  <si>
    <t>013A  :841558:00:------:--</t>
  </si>
  <si>
    <t>21:0519:000905</t>
  </si>
  <si>
    <t>21:0173:000764</t>
  </si>
  <si>
    <t>21:0173:000764:0001:0001:00</t>
  </si>
  <si>
    <t>013A  :841559:00:------:--</t>
  </si>
  <si>
    <t>21:0519:000906</t>
  </si>
  <si>
    <t>21:0173:000765</t>
  </si>
  <si>
    <t>21:0173:000765:0001:0001:00</t>
  </si>
  <si>
    <t>013A  :841560:00:------:--</t>
  </si>
  <si>
    <t>21:0519:000907</t>
  </si>
  <si>
    <t>21:0173:000766</t>
  </si>
  <si>
    <t>21:0173:000766:0001:0001:00</t>
  </si>
  <si>
    <t>013A  :841561:80:841564:20</t>
  </si>
  <si>
    <t>21:0519:000908</t>
  </si>
  <si>
    <t>21:0173:000768</t>
  </si>
  <si>
    <t>21:0173:000768:0002:0001:02</t>
  </si>
  <si>
    <t>013A  :841562:00:------:--</t>
  </si>
  <si>
    <t>21:0519:000909</t>
  </si>
  <si>
    <t>21:0173:000767</t>
  </si>
  <si>
    <t>21:0173:000767:0001:0001:00</t>
  </si>
  <si>
    <t>013A  :841563:10:------:--</t>
  </si>
  <si>
    <t>21:0519:000910</t>
  </si>
  <si>
    <t>21:0173:000768:0001:0001:00</t>
  </si>
  <si>
    <t>013A  :841564:20:841563:10</t>
  </si>
  <si>
    <t>21:0519:000911</t>
  </si>
  <si>
    <t>21:0173:000768:0002:0001:01</t>
  </si>
  <si>
    <t>013A  :841565:00:------:--</t>
  </si>
  <si>
    <t>21:0519:000912</t>
  </si>
  <si>
    <t>21:0173:000769</t>
  </si>
  <si>
    <t>21:0173:000769:0001:0001:00</t>
  </si>
  <si>
    <t>013A  :841566:00:------:--</t>
  </si>
  <si>
    <t>21:0519:000913</t>
  </si>
  <si>
    <t>21:0173:000770</t>
  </si>
  <si>
    <t>21:0173:000770:0001:0001:00</t>
  </si>
  <si>
    <t>013A  :841567:00:------:--</t>
  </si>
  <si>
    <t>21:0519:000914</t>
  </si>
  <si>
    <t>21:0173:000771</t>
  </si>
  <si>
    <t>21:0173:000771:0001:0001:00</t>
  </si>
  <si>
    <t>013A  :841568:00:------:--</t>
  </si>
  <si>
    <t>21:0519:000915</t>
  </si>
  <si>
    <t>21:0173:000772</t>
  </si>
  <si>
    <t>21:0173:000772:0001:0001:00</t>
  </si>
  <si>
    <t>013A  :841569:00:------:--</t>
  </si>
  <si>
    <t>21:0519:000916</t>
  </si>
  <si>
    <t>21:0173:000773</t>
  </si>
  <si>
    <t>21:0173:000773:0001:0001:00</t>
  </si>
  <si>
    <t>013A  :841570:9M:------:--</t>
  </si>
  <si>
    <t>21:0519:000917</t>
  </si>
  <si>
    <t>013A  :841571:00:------:--</t>
  </si>
  <si>
    <t>21:0519:000918</t>
  </si>
  <si>
    <t>21:0173:000774</t>
  </si>
  <si>
    <t>21:0173:000774:0001:0001:00</t>
  </si>
  <si>
    <t>013A  :841572:00:------:--</t>
  </si>
  <si>
    <t>21:0519:000919</t>
  </si>
  <si>
    <t>21:0173:000775</t>
  </si>
  <si>
    <t>21:0173:000775:0001:0001:00</t>
  </si>
  <si>
    <t>013A  :841573:00:------:--</t>
  </si>
  <si>
    <t>21:0519:000920</t>
  </si>
  <si>
    <t>21:0173:000776</t>
  </si>
  <si>
    <t>21:0173:000776:0001:0001:00</t>
  </si>
  <si>
    <t>013A  :841574:00:------:--</t>
  </si>
  <si>
    <t>21:0519:000921</t>
  </si>
  <si>
    <t>21:0173:000777</t>
  </si>
  <si>
    <t>21:0173:000777:0001:0001:00</t>
  </si>
  <si>
    <t>013A  :841575:00:------:--</t>
  </si>
  <si>
    <t>21:0519:000922</t>
  </si>
  <si>
    <t>21:0173:000778</t>
  </si>
  <si>
    <t>21:0173:000778:0001:0001:00</t>
  </si>
  <si>
    <t>013A  :841576:00:------:--</t>
  </si>
  <si>
    <t>21:0519:000923</t>
  </si>
  <si>
    <t>21:0173:000779</t>
  </si>
  <si>
    <t>21:0173:000779:0001:0001:00</t>
  </si>
  <si>
    <t>013A  :841577:00:------:--</t>
  </si>
  <si>
    <t>21:0519:000924</t>
  </si>
  <si>
    <t>21:0173:000780</t>
  </si>
  <si>
    <t>21:0173:000780:0001:0001:00</t>
  </si>
  <si>
    <t>013A  :841578:00:------:--</t>
  </si>
  <si>
    <t>21:0519:000925</t>
  </si>
  <si>
    <t>21:0173:000781</t>
  </si>
  <si>
    <t>21:0173:000781:0001:0001:00</t>
  </si>
  <si>
    <t>013A  :841579:00:------:--</t>
  </si>
  <si>
    <t>21:0519:000926</t>
  </si>
  <si>
    <t>21:0173:000782</t>
  </si>
  <si>
    <t>21:0173:000782:0001:0001:00</t>
  </si>
  <si>
    <t>013A  :841580:00:------:--</t>
  </si>
  <si>
    <t>21:0519:000927</t>
  </si>
  <si>
    <t>21:0173:000783</t>
  </si>
  <si>
    <t>21:0173:000783:0001:0001:00</t>
  </si>
  <si>
    <t>013A  :841581:80:841583:20</t>
  </si>
  <si>
    <t>21:0519:000928</t>
  </si>
  <si>
    <t>21:0173:000784</t>
  </si>
  <si>
    <t>21:0173:000784:0002:0001:02</t>
  </si>
  <si>
    <t>013A  :841582:10:------:--</t>
  </si>
  <si>
    <t>21:0519:000929</t>
  </si>
  <si>
    <t>21:0173:000784:0001:0001:00</t>
  </si>
  <si>
    <t>013A  :841583:20:841582:10</t>
  </si>
  <si>
    <t>21:0519:000930</t>
  </si>
  <si>
    <t>21:0173:000784:0002:0001:01</t>
  </si>
  <si>
    <t>013A  :841584:00:------:--</t>
  </si>
  <si>
    <t>21:0519:000931</t>
  </si>
  <si>
    <t>21:0173:000785</t>
  </si>
  <si>
    <t>21:0173:000785:0001:0001:00</t>
  </si>
  <si>
    <t>013A  :841585:00:------:--</t>
  </si>
  <si>
    <t>21:0519:000932</t>
  </si>
  <si>
    <t>21:0173:000786</t>
  </si>
  <si>
    <t>21:0173:000786:0001:0001:00</t>
  </si>
  <si>
    <t>013A  :841586:00:------:--</t>
  </si>
  <si>
    <t>21:0519:000933</t>
  </si>
  <si>
    <t>21:0173:000787</t>
  </si>
  <si>
    <t>21:0173:000787:0001:0001:00</t>
  </si>
  <si>
    <t>013A  :841587:00:------:--</t>
  </si>
  <si>
    <t>21:0519:000934</t>
  </si>
  <si>
    <t>21:0173:000788</t>
  </si>
  <si>
    <t>21:0173:000788:0001:0001:00</t>
  </si>
  <si>
    <t>013A  :841588:00:------:--</t>
  </si>
  <si>
    <t>21:0519:000935</t>
  </si>
  <si>
    <t>21:0173:000789</t>
  </si>
  <si>
    <t>21:0173:000789:0001:0001:00</t>
  </si>
  <si>
    <t>013A  :841589:00:------:--</t>
  </si>
  <si>
    <t>21:0519:000936</t>
  </si>
  <si>
    <t>21:0173:000790</t>
  </si>
  <si>
    <t>21:0173:000790:0001:0001:00</t>
  </si>
  <si>
    <t>013A  :841590:00:------:--</t>
  </si>
  <si>
    <t>21:0519:000937</t>
  </si>
  <si>
    <t>21:0173:000791</t>
  </si>
  <si>
    <t>21:0173:000791:0001:0001:00</t>
  </si>
  <si>
    <t>013A  :841591:00:------:--</t>
  </si>
  <si>
    <t>21:0519:000938</t>
  </si>
  <si>
    <t>21:0173:000792</t>
  </si>
  <si>
    <t>21:0173:000792:0001:0001:00</t>
  </si>
  <si>
    <t>013A  :841592:00:------:--</t>
  </si>
  <si>
    <t>21:0519:000939</t>
  </si>
  <si>
    <t>21:0173:000793</t>
  </si>
  <si>
    <t>21:0173:000793:0001:0001:00</t>
  </si>
  <si>
    <t>013A  :841593:00:------:--</t>
  </si>
  <si>
    <t>21:0519:000940</t>
  </si>
  <si>
    <t>21:0173:000794</t>
  </si>
  <si>
    <t>21:0173:000794:0001:0001:00</t>
  </si>
  <si>
    <t>013A  :841594:00:------:--</t>
  </si>
  <si>
    <t>21:0519:000941</t>
  </si>
  <si>
    <t>21:0173:000795</t>
  </si>
  <si>
    <t>21:0173:000795:0001:0001:00</t>
  </si>
  <si>
    <t>013A  :841595:00:------:--</t>
  </si>
  <si>
    <t>21:0519:000942</t>
  </si>
  <si>
    <t>21:0173:000796</t>
  </si>
  <si>
    <t>21:0173:000796:0001:0001:00</t>
  </si>
  <si>
    <t>013A  :841596:00:------:--</t>
  </si>
  <si>
    <t>21:0519:000943</t>
  </si>
  <si>
    <t>21:0173:000797</t>
  </si>
  <si>
    <t>21:0173:000797:0001:0001:00</t>
  </si>
  <si>
    <t>013A  :841597:00:------:--</t>
  </si>
  <si>
    <t>21:0519:000944</t>
  </si>
  <si>
    <t>21:0173:000798</t>
  </si>
  <si>
    <t>21:0173:000798:0001:0001:00</t>
  </si>
  <si>
    <t>013A  :841598:9M:------:--</t>
  </si>
  <si>
    <t>21:0519:000945</t>
  </si>
  <si>
    <t>013A  :841599:00:------:--</t>
  </si>
  <si>
    <t>21:0519:000946</t>
  </si>
  <si>
    <t>21:0173:000799</t>
  </si>
  <si>
    <t>21:0173:000799:0001:0001:00</t>
  </si>
  <si>
    <t>013A  :841600:00:------:--</t>
  </si>
  <si>
    <t>21:0519:000947</t>
  </si>
  <si>
    <t>21:0173:000800</t>
  </si>
  <si>
    <t>21:0173:000800:0001:0001:00</t>
  </si>
  <si>
    <t>013A  :841601:80:841603:20</t>
  </si>
  <si>
    <t>21:0519:000948</t>
  </si>
  <si>
    <t>21:0173:000801</t>
  </si>
  <si>
    <t>21:0173:000801:0002:0001:02</t>
  </si>
  <si>
    <t>013A  :841602:10:------:--</t>
  </si>
  <si>
    <t>21:0519:000949</t>
  </si>
  <si>
    <t>21:0173:000801:0001:0001:00</t>
  </si>
  <si>
    <t>013A  :841603:20:841602:10</t>
  </si>
  <si>
    <t>21:0519:000950</t>
  </si>
  <si>
    <t>21:0173:000801:0002:0001:01</t>
  </si>
  <si>
    <t>013A  :841604:00:------:--</t>
  </si>
  <si>
    <t>21:0519:000951</t>
  </si>
  <si>
    <t>21:0173:000802</t>
  </si>
  <si>
    <t>21:0173:000802:0001:0001:00</t>
  </si>
  <si>
    <t>013A  :841605:00:------:--</t>
  </si>
  <si>
    <t>21:0519:000952</t>
  </si>
  <si>
    <t>21:0173:000803</t>
  </si>
  <si>
    <t>21:0173:000803:0001:0001:00</t>
  </si>
  <si>
    <t>013A  :841606:00:------:--</t>
  </si>
  <si>
    <t>21:0519:000953</t>
  </si>
  <si>
    <t>21:0173:000804</t>
  </si>
  <si>
    <t>21:0173:000804:0001:0001:00</t>
  </si>
  <si>
    <t>013A  :841607:00:------:--</t>
  </si>
  <si>
    <t>21:0519:000954</t>
  </si>
  <si>
    <t>21:0173:000805</t>
  </si>
  <si>
    <t>21:0173:000805:0001:0001:00</t>
  </si>
  <si>
    <t>013A  :841608:00:------:--</t>
  </si>
  <si>
    <t>21:0519:000955</t>
  </si>
  <si>
    <t>21:0173:000806</t>
  </si>
  <si>
    <t>21:0173:000806:0001:0001:00</t>
  </si>
  <si>
    <t>013A  :841609:00:------:--</t>
  </si>
  <si>
    <t>21:0519:000956</t>
  </si>
  <si>
    <t>21:0173:000807</t>
  </si>
  <si>
    <t>21:0173:000807:0001:0001:00</t>
  </si>
  <si>
    <t>013A  :841610:00:------:--</t>
  </si>
  <si>
    <t>21:0519:000957</t>
  </si>
  <si>
    <t>21:0173:000808</t>
  </si>
  <si>
    <t>21:0173:000808:0001:0001:00</t>
  </si>
  <si>
    <t>013A  :841611:9M:------:--</t>
  </si>
  <si>
    <t>21:0519:000958</t>
  </si>
  <si>
    <t>013A  :841612:00:------:--</t>
  </si>
  <si>
    <t>21:0519:000959</t>
  </si>
  <si>
    <t>21:0173:000809</t>
  </si>
  <si>
    <t>21:0173:000809:0001:0001:00</t>
  </si>
  <si>
    <t>013A  :841613:00:------:--</t>
  </si>
  <si>
    <t>21:0519:000960</t>
  </si>
  <si>
    <t>21:0173:000810</t>
  </si>
  <si>
    <t>21:0173:000810:0001:0001:00</t>
  </si>
  <si>
    <t>013A  :841614:00:------:--</t>
  </si>
  <si>
    <t>21:0519:000961</t>
  </si>
  <si>
    <t>21:0173:000811</t>
  </si>
  <si>
    <t>21:0173:000811:0001:0001:00</t>
  </si>
  <si>
    <t>013A  :841615:00:------:--</t>
  </si>
  <si>
    <t>21:0519:000962</t>
  </si>
  <si>
    <t>21:0173:000812</t>
  </si>
  <si>
    <t>21:0173:000812:0001:0001:00</t>
  </si>
  <si>
    <t>013A  :841616:00:------:--</t>
  </si>
  <si>
    <t>21:0519:000963</t>
  </si>
  <si>
    <t>21:0173:000813</t>
  </si>
  <si>
    <t>21:0173:000813:0001:0001:00</t>
  </si>
  <si>
    <t>013A  :841617:00:------:--</t>
  </si>
  <si>
    <t>21:0519:000964</t>
  </si>
  <si>
    <t>21:0173:000814</t>
  </si>
  <si>
    <t>21:0173:000814:0001:0001:00</t>
  </si>
  <si>
    <t>013A  :841618:00:------:--</t>
  </si>
  <si>
    <t>21:0519:000965</t>
  </si>
  <si>
    <t>21:0173:000815</t>
  </si>
  <si>
    <t>21:0173:000815:0001:0001:00</t>
  </si>
  <si>
    <t>013A  :841619:00:------:--</t>
  </si>
  <si>
    <t>21:0519:000966</t>
  </si>
  <si>
    <t>21:0173:000816</t>
  </si>
  <si>
    <t>21:0173:000816:0001:0001:00</t>
  </si>
  <si>
    <t>013A  :841620:00:------:--</t>
  </si>
  <si>
    <t>21:0519:000967</t>
  </si>
  <si>
    <t>21:0173:000817</t>
  </si>
  <si>
    <t>21:0173:000817:0001:0001:00</t>
  </si>
  <si>
    <t>013A  :841621:80:841622:10</t>
  </si>
  <si>
    <t>21:0519:000968</t>
  </si>
  <si>
    <t>21:0173:000818</t>
  </si>
  <si>
    <t>21:0173:000818:0001:0001:02</t>
  </si>
  <si>
    <t>013A  :841622:10:------:--</t>
  </si>
  <si>
    <t>21:0519:000969</t>
  </si>
  <si>
    <t>21:0173:000818:0001:0001:01</t>
  </si>
  <si>
    <t>013A  :841623:20:841622:10</t>
  </si>
  <si>
    <t>21:0519:000970</t>
  </si>
  <si>
    <t>21:0173:000818:0002:0001:00</t>
  </si>
  <si>
    <t>013A  :841624:00:------:--</t>
  </si>
  <si>
    <t>21:0519:000971</t>
  </si>
  <si>
    <t>21:0173:000819</t>
  </si>
  <si>
    <t>21:0173:000819:0001:0001:00</t>
  </si>
  <si>
    <t>013A  :841625:00:------:--</t>
  </si>
  <si>
    <t>21:0519:000972</t>
  </si>
  <si>
    <t>21:0173:000820</t>
  </si>
  <si>
    <t>21:0173:000820:0001:0001:00</t>
  </si>
  <si>
    <t>013A  :841626:00:------:--</t>
  </si>
  <si>
    <t>21:0519:000973</t>
  </si>
  <si>
    <t>21:0173:000821</t>
  </si>
  <si>
    <t>21:0173:000821:0001:0001:00</t>
  </si>
  <si>
    <t>013A  :841627:00:------:--</t>
  </si>
  <si>
    <t>21:0519:000974</t>
  </si>
  <si>
    <t>21:0173:000822</t>
  </si>
  <si>
    <t>21:0173:000822:0001:0001:00</t>
  </si>
  <si>
    <t>013A  :841628:9M:------:--</t>
  </si>
  <si>
    <t>21:0519:000975</t>
  </si>
  <si>
    <t>013A  :841629:00:------:--</t>
  </si>
  <si>
    <t>21:0519:000976</t>
  </si>
  <si>
    <t>21:0173:000823</t>
  </si>
  <si>
    <t>21:0173:000823:0001:0001:00</t>
  </si>
  <si>
    <t>013A  :841630:00:------:--</t>
  </si>
  <si>
    <t>21:0519:000977</t>
  </si>
  <si>
    <t>21:0173:000824</t>
  </si>
  <si>
    <t>21:0173:000824:0001:0001:00</t>
  </si>
  <si>
    <t>013A  :841631:00:------:--</t>
  </si>
  <si>
    <t>21:0519:000978</t>
  </si>
  <si>
    <t>21:0173:000825</t>
  </si>
  <si>
    <t>21:0173:000825:0001:0001:00</t>
  </si>
  <si>
    <t>013A  :841632:00:------:--</t>
  </si>
  <si>
    <t>21:0519:000979</t>
  </si>
  <si>
    <t>21:0173:000826</t>
  </si>
  <si>
    <t>21:0173:000826:0001:0001:00</t>
  </si>
  <si>
    <t>013A  :841633:00:------:--</t>
  </si>
  <si>
    <t>21:0519:000980</t>
  </si>
  <si>
    <t>21:0173:000827</t>
  </si>
  <si>
    <t>21:0173:000827:0001:0001:00</t>
  </si>
  <si>
    <t>013A  :841634:00:------:--</t>
  </si>
  <si>
    <t>21:0519:000981</t>
  </si>
  <si>
    <t>21:0173:000828</t>
  </si>
  <si>
    <t>21:0173:000828:0001:0001:00</t>
  </si>
  <si>
    <t>013A  :841635:00:------:--</t>
  </si>
  <si>
    <t>21:0519:000982</t>
  </si>
  <si>
    <t>21:0173:000829</t>
  </si>
  <si>
    <t>21:0173:000829:0001:0001:00</t>
  </si>
  <si>
    <t>013A  :841636:00:------:--</t>
  </si>
  <si>
    <t>21:0519:000983</t>
  </si>
  <si>
    <t>21:0173:000830</t>
  </si>
  <si>
    <t>21:0173:000830:0001:0001:00</t>
  </si>
  <si>
    <t>013A  :841637:00:------:--</t>
  </si>
  <si>
    <t>21:0519:000984</t>
  </si>
  <si>
    <t>21:0173:000831</t>
  </si>
  <si>
    <t>21:0173:000831:0001:0001:00</t>
  </si>
  <si>
    <t>013A  :841638:00:------:--</t>
  </si>
  <si>
    <t>21:0519:000985</t>
  </si>
  <si>
    <t>21:0173:000832</t>
  </si>
  <si>
    <t>21:0173:000832:0001:0001:00</t>
  </si>
  <si>
    <t>013A  :841639:00:------:--</t>
  </si>
  <si>
    <t>21:0519:000986</t>
  </si>
  <si>
    <t>21:0173:000833</t>
  </si>
  <si>
    <t>21:0173:000833:0001:0001:00</t>
  </si>
  <si>
    <t>013A  :841640:00:------:--</t>
  </si>
  <si>
    <t>21:0519:000987</t>
  </si>
  <si>
    <t>21:0173:000834</t>
  </si>
  <si>
    <t>21:0173:000834:0001:0001:00</t>
  </si>
  <si>
    <t>013A  :841641:80:841645:20</t>
  </si>
  <si>
    <t>21:0519:000988</t>
  </si>
  <si>
    <t>21:0173:000837</t>
  </si>
  <si>
    <t>21:0173:000837:0002:0001:02</t>
  </si>
  <si>
    <t>013A  :841642:00:------:--</t>
  </si>
  <si>
    <t>21:0519:000989</t>
  </si>
  <si>
    <t>21:0173:000835</t>
  </si>
  <si>
    <t>21:0173:000835:0001:0001:00</t>
  </si>
  <si>
    <t>013A  :841643:00:------:--</t>
  </si>
  <si>
    <t>21:0519:000990</t>
  </si>
  <si>
    <t>21:0173:000836</t>
  </si>
  <si>
    <t>21:0173:000836:0001:0001:00</t>
  </si>
  <si>
    <t>013A  :841644:10:------:--</t>
  </si>
  <si>
    <t>21:0519:000991</t>
  </si>
  <si>
    <t>21:0173:000837:0001:0001:00</t>
  </si>
  <si>
    <t>013A  :841645:20:841644:10</t>
  </si>
  <si>
    <t>21:0519:000992</t>
  </si>
  <si>
    <t>21:0173:000837:0002:0001:01</t>
  </si>
  <si>
    <t>013A  :841646:00:------:--</t>
  </si>
  <si>
    <t>21:0519:000993</t>
  </si>
  <si>
    <t>21:0173:000838</t>
  </si>
  <si>
    <t>21:0173:000838:0001:0001:00</t>
  </si>
  <si>
    <t>013A  :841647:00:------:--</t>
  </si>
  <si>
    <t>21:0519:000994</t>
  </si>
  <si>
    <t>21:0173:000839</t>
  </si>
  <si>
    <t>21:0173:000839:0001:0001:00</t>
  </si>
  <si>
    <t>013A  :841648:00:------:--</t>
  </si>
  <si>
    <t>21:0519:000995</t>
  </si>
  <si>
    <t>21:0173:000840</t>
  </si>
  <si>
    <t>21:0173:000840:0001:0001:00</t>
  </si>
  <si>
    <t>013A  :841649:9R:------:--</t>
  </si>
  <si>
    <t>21:0519:000996</t>
  </si>
  <si>
    <t>013A  :841650:00:------:--</t>
  </si>
  <si>
    <t>21:0519:000997</t>
  </si>
  <si>
    <t>21:0173:000841</t>
  </si>
  <si>
    <t>21:0173:000841:0001:0001:00</t>
  </si>
  <si>
    <t>013A  :841651:00:------:--</t>
  </si>
  <si>
    <t>21:0519:000998</t>
  </si>
  <si>
    <t>21:0173:000842</t>
  </si>
  <si>
    <t>21:0173:000842:0001:0001:00</t>
  </si>
  <si>
    <t>013A  :841652:00:------:--</t>
  </si>
  <si>
    <t>21:0519:000999</t>
  </si>
  <si>
    <t>21:0173:000843</t>
  </si>
  <si>
    <t>21:0173:000843:0001:0001:00</t>
  </si>
  <si>
    <t>013A  :841653:00:------:--</t>
  </si>
  <si>
    <t>21:0519:001000</t>
  </si>
  <si>
    <t>21:0173:000844</t>
  </si>
  <si>
    <t>21:0173:000844:0001:0001:00</t>
  </si>
  <si>
    <t>013A  :841654:00:------:--</t>
  </si>
  <si>
    <t>21:0519:001001</t>
  </si>
  <si>
    <t>21:0173:000845</t>
  </si>
  <si>
    <t>21:0173:000845:0001:0001:00</t>
  </si>
  <si>
    <t>013A  :841655:00:------:--</t>
  </si>
  <si>
    <t>21:0519:001002</t>
  </si>
  <si>
    <t>21:0173:000846</t>
  </si>
  <si>
    <t>21:0173:000846:0001:0001:00</t>
  </si>
  <si>
    <t>013A  :841656:00:------:--</t>
  </si>
  <si>
    <t>21:0519:001003</t>
  </si>
  <si>
    <t>21:0173:000847</t>
  </si>
  <si>
    <t>21:0173:000847:0001:0001:00</t>
  </si>
  <si>
    <t>013A  :841657:00:------:--</t>
  </si>
  <si>
    <t>21:0519:001004</t>
  </si>
  <si>
    <t>21:0173:000848</t>
  </si>
  <si>
    <t>21:0173:000848:0001:0001:00</t>
  </si>
  <si>
    <t>013A  :841658:00:------:--</t>
  </si>
  <si>
    <t>21:0519:001005</t>
  </si>
  <si>
    <t>21:0173:000849</t>
  </si>
  <si>
    <t>21:0173:000849:0001:0001:00</t>
  </si>
  <si>
    <t>013A  :841659:00:------:--</t>
  </si>
  <si>
    <t>21:0519:001006</t>
  </si>
  <si>
    <t>21:0173:000850</t>
  </si>
  <si>
    <t>21:0173:000850:0001:0001:00</t>
  </si>
  <si>
    <t>013A  :841660:00:------:--</t>
  </si>
  <si>
    <t>21:0519:001007</t>
  </si>
  <si>
    <t>21:0173:000851</t>
  </si>
  <si>
    <t>21:0173:000851:0001:0001:00</t>
  </si>
  <si>
    <t>013A  :841661:80:841662:10</t>
  </si>
  <si>
    <t>21:0519:001008</t>
  </si>
  <si>
    <t>21:0173:000852</t>
  </si>
  <si>
    <t>21:0173:000852:0001:0001:02</t>
  </si>
  <si>
    <t>013A  :841662:10:------:--</t>
  </si>
  <si>
    <t>21:0519:001009</t>
  </si>
  <si>
    <t>21:0173:000852:0001:0001:01</t>
  </si>
  <si>
    <t>013A  :841663:20:841662:10</t>
  </si>
  <si>
    <t>21:0519:001010</t>
  </si>
  <si>
    <t>21:0173:000852:0002:0001:00</t>
  </si>
  <si>
    <t>013A  :841664:00:------:--</t>
  </si>
  <si>
    <t>21:0519:001011</t>
  </si>
  <si>
    <t>21:0173:000853</t>
  </si>
  <si>
    <t>21:0173:000853:0001:0001:00</t>
  </si>
  <si>
    <t>013A  :841665:00:------:--</t>
  </si>
  <si>
    <t>21:0519:001012</t>
  </si>
  <si>
    <t>21:0173:000854</t>
  </si>
  <si>
    <t>21:0173:000854:0001:0001:00</t>
  </si>
  <si>
    <t>013A  :841666:00:------:--</t>
  </si>
  <si>
    <t>21:0519:001013</t>
  </si>
  <si>
    <t>21:0173:000855</t>
  </si>
  <si>
    <t>21:0173:000855:0001:0001:00</t>
  </si>
  <si>
    <t>013A  :841667:00:------:--</t>
  </si>
  <si>
    <t>21:0519:001014</t>
  </si>
  <si>
    <t>21:0173:000856</t>
  </si>
  <si>
    <t>21:0173:000856:0001:0001:00</t>
  </si>
  <si>
    <t>013A  :841668:00:------:--</t>
  </si>
  <si>
    <t>21:0519:001015</t>
  </si>
  <si>
    <t>21:0173:000857</t>
  </si>
  <si>
    <t>21:0173:000857:0001:0001:00</t>
  </si>
  <si>
    <t>013A  :841669:00:------:--</t>
  </si>
  <si>
    <t>21:0519:001016</t>
  </si>
  <si>
    <t>21:0173:000858</t>
  </si>
  <si>
    <t>21:0173:000858:0001:0001:00</t>
  </si>
  <si>
    <t>013A  :841670:00:------:--</t>
  </si>
  <si>
    <t>21:0519:001017</t>
  </si>
  <si>
    <t>21:0173:000859</t>
  </si>
  <si>
    <t>21:0173:000859:0001:0001:00</t>
  </si>
  <si>
    <t>013A  :841671:00:------:--</t>
  </si>
  <si>
    <t>21:0519:001018</t>
  </si>
  <si>
    <t>21:0173:000860</t>
  </si>
  <si>
    <t>21:0173:000860:0001:0001:00</t>
  </si>
  <si>
    <t>013A  :841672:00:------:--</t>
  </si>
  <si>
    <t>21:0519:001019</t>
  </si>
  <si>
    <t>21:0173:000861</t>
  </si>
  <si>
    <t>21:0173:000861:0001:0001:00</t>
  </si>
  <si>
    <t>013A  :841673:00:------:--</t>
  </si>
  <si>
    <t>21:0519:001020</t>
  </si>
  <si>
    <t>21:0173:000862</t>
  </si>
  <si>
    <t>21:0173:000862:0001:0001:00</t>
  </si>
  <si>
    <t>013A  :841674:00:------:--</t>
  </si>
  <si>
    <t>21:0519:001021</t>
  </si>
  <si>
    <t>21:0173:000863</t>
  </si>
  <si>
    <t>21:0173:000863:0001:0001:00</t>
  </si>
  <si>
    <t>013A  :841675:00:------:--</t>
  </si>
  <si>
    <t>21:0519:001022</t>
  </si>
  <si>
    <t>21:0173:000864</t>
  </si>
  <si>
    <t>21:0173:000864:0001:0001:00</t>
  </si>
  <si>
    <t>013A  :841676:00:------:--</t>
  </si>
  <si>
    <t>21:0519:001023</t>
  </si>
  <si>
    <t>21:0173:000865</t>
  </si>
  <si>
    <t>21:0173:000865:0001:0001:00</t>
  </si>
  <si>
    <t>013A  :841677:9R:------:--</t>
  </si>
  <si>
    <t>21:0519:001024</t>
  </si>
  <si>
    <t>013A  :841678:00:------:--</t>
  </si>
  <si>
    <t>21:0519:001025</t>
  </si>
  <si>
    <t>21:0173:000866</t>
  </si>
  <si>
    <t>21:0173:000866:0001:0001:00</t>
  </si>
  <si>
    <t>013A  :841679:00:------:--</t>
  </si>
  <si>
    <t>21:0519:001026</t>
  </si>
  <si>
    <t>21:0173:000867</t>
  </si>
  <si>
    <t>21:0173:000867:0001:0001:00</t>
  </si>
  <si>
    <t>013A  :841680:00:------:--</t>
  </si>
  <si>
    <t>21:0519:001027</t>
  </si>
  <si>
    <t>21:0173:000868</t>
  </si>
  <si>
    <t>21:0173:000868:0001:0001:00</t>
  </si>
  <si>
    <t>013A  :841681:80:841685:20</t>
  </si>
  <si>
    <t>21:0519:001028</t>
  </si>
  <si>
    <t>21:0173:000871</t>
  </si>
  <si>
    <t>21:0173:000871:0002:0001:02</t>
  </si>
  <si>
    <t>013A  :841682:00:------:--</t>
  </si>
  <si>
    <t>21:0519:001029</t>
  </si>
  <si>
    <t>21:0173:000869</t>
  </si>
  <si>
    <t>21:0173:000869:0001:0001:00</t>
  </si>
  <si>
    <t>013A  :841683:00:------:--</t>
  </si>
  <si>
    <t>21:0519:001030</t>
  </si>
  <si>
    <t>21:0173:000870</t>
  </si>
  <si>
    <t>21:0173:000870:0001:0001:00</t>
  </si>
  <si>
    <t>013A  :841684:10:------:--</t>
  </si>
  <si>
    <t>21:0519:001031</t>
  </si>
  <si>
    <t>21:0173:000871:0001:0001:00</t>
  </si>
  <si>
    <t>013A  :841685:20:841684:10</t>
  </si>
  <si>
    <t>21:0519:001032</t>
  </si>
  <si>
    <t>21:0173:000871:0002:0001:01</t>
  </si>
  <si>
    <t>013A  :841686:00:------:--</t>
  </si>
  <si>
    <t>21:0519:001033</t>
  </si>
  <si>
    <t>21:0173:000872</t>
  </si>
  <si>
    <t>21:0173:000872:0001:0001:00</t>
  </si>
  <si>
    <t>013A  :841687:00:------:--</t>
  </si>
  <si>
    <t>21:0519:001034</t>
  </si>
  <si>
    <t>21:0173:000873</t>
  </si>
  <si>
    <t>21:0173:000873:0001:0001:00</t>
  </si>
  <si>
    <t>013A  :841688:00:------:--</t>
  </si>
  <si>
    <t>21:0519:001035</t>
  </si>
  <si>
    <t>21:0173:000874</t>
  </si>
  <si>
    <t>21:0173:000874:0001:0001:00</t>
  </si>
  <si>
    <t>013A  :841689:00:------:--</t>
  </si>
  <si>
    <t>21:0519:001036</t>
  </si>
  <si>
    <t>21:0173:000875</t>
  </si>
  <si>
    <t>21:0173:000875:0001:0001:00</t>
  </si>
  <si>
    <t>013A  :841690:00:------:--</t>
  </si>
  <si>
    <t>21:0519:001037</t>
  </si>
  <si>
    <t>21:0173:000876</t>
  </si>
  <si>
    <t>21:0173:000876:0001:0001:00</t>
  </si>
  <si>
    <t>013A  :841691:00:------:--</t>
  </si>
  <si>
    <t>21:0519:001038</t>
  </si>
  <si>
    <t>21:0173:000877</t>
  </si>
  <si>
    <t>21:0173:000877:0001:0001:00</t>
  </si>
  <si>
    <t>013A  :841692:00:------:--</t>
  </si>
  <si>
    <t>21:0519:001039</t>
  </si>
  <si>
    <t>21:0173:000878</t>
  </si>
  <si>
    <t>21:0173:000878:0001:0001:00</t>
  </si>
  <si>
    <t>013A  :841693:9M:------:--</t>
  </si>
  <si>
    <t>21:0519:001040</t>
  </si>
  <si>
    <t>013A  :841694:00:------:--</t>
  </si>
  <si>
    <t>21:0519:001041</t>
  </si>
  <si>
    <t>21:0173:000879</t>
  </si>
  <si>
    <t>21:0173:000879:0001:0001:00</t>
  </si>
  <si>
    <t>013A  :841695:00:------:--</t>
  </si>
  <si>
    <t>21:0519:001042</t>
  </si>
  <si>
    <t>21:0173:000880</t>
  </si>
  <si>
    <t>21:0173:000880:0001:0001:00</t>
  </si>
  <si>
    <t>013A  :841696:00:------:--</t>
  </si>
  <si>
    <t>21:0519:001043</t>
  </si>
  <si>
    <t>21:0173:000881</t>
  </si>
  <si>
    <t>21:0173:000881:0001:0001:00</t>
  </si>
  <si>
    <t>013A  :841697:00:------:--</t>
  </si>
  <si>
    <t>21:0519:001044</t>
  </si>
  <si>
    <t>21:0173:000882</t>
  </si>
  <si>
    <t>21:0173:000882:0001:0001:00</t>
  </si>
  <si>
    <t>013A  :841698:00:------:--</t>
  </si>
  <si>
    <t>21:0519:001045</t>
  </si>
  <si>
    <t>21:0173:000883</t>
  </si>
  <si>
    <t>21:0173:000883:0001:0001:00</t>
  </si>
  <si>
    <t>013A  :841699:00:------:--</t>
  </si>
  <si>
    <t>21:0519:001046</t>
  </si>
  <si>
    <t>21:0173:000884</t>
  </si>
  <si>
    <t>21:0173:000884:0001:0001:00</t>
  </si>
  <si>
    <t>013A  :841700:00:------:--</t>
  </si>
  <si>
    <t>21:0519:001047</t>
  </si>
  <si>
    <t>21:0173:000885</t>
  </si>
  <si>
    <t>21:0173:000885:0001:0001:00</t>
  </si>
  <si>
    <t>013A  :841701:80:841705:20</t>
  </si>
  <si>
    <t>21:0519:001048</t>
  </si>
  <si>
    <t>21:0173:000888</t>
  </si>
  <si>
    <t>21:0173:000888:0002:0001:02</t>
  </si>
  <si>
    <t>013A  :841702:00:------:--</t>
  </si>
  <si>
    <t>21:0519:001049</t>
  </si>
  <si>
    <t>21:0173:000886</t>
  </si>
  <si>
    <t>21:0173:000886:0001:0001:00</t>
  </si>
  <si>
    <t>013A  :841703:00:------:--</t>
  </si>
  <si>
    <t>21:0519:001050</t>
  </si>
  <si>
    <t>21:0173:000887</t>
  </si>
  <si>
    <t>21:0173:000887:0001:0001:00</t>
  </si>
  <si>
    <t>013A  :841704:10:------:--</t>
  </si>
  <si>
    <t>21:0519:001051</t>
  </si>
  <si>
    <t>21:0173:000888:0001:0001:00</t>
  </si>
  <si>
    <t>013A  :841705:20:841704:10</t>
  </si>
  <si>
    <t>21:0519:001052</t>
  </si>
  <si>
    <t>21:0173:000888:0002:0001:01</t>
  </si>
  <si>
    <t>013A  :841706:00:------:--</t>
  </si>
  <si>
    <t>21:0519:001053</t>
  </si>
  <si>
    <t>21:0173:000889</t>
  </si>
  <si>
    <t>21:0173:000889:0001:0001:00</t>
  </si>
  <si>
    <t>013A  :841707:00:------:--</t>
  </si>
  <si>
    <t>21:0519:001054</t>
  </si>
  <si>
    <t>21:0173:000890</t>
  </si>
  <si>
    <t>21:0173:000890:0001:0001:00</t>
  </si>
  <si>
    <t>013A  :841708:00:------:--</t>
  </si>
  <si>
    <t>21:0519:001055</t>
  </si>
  <si>
    <t>21:0173:000891</t>
  </si>
  <si>
    <t>21:0173:000891:0001:0001:00</t>
  </si>
  <si>
    <t>013A  :841709:00:------:--</t>
  </si>
  <si>
    <t>21:0519:001056</t>
  </si>
  <si>
    <t>21:0173:000892</t>
  </si>
  <si>
    <t>21:0173:000892:0001:0001:00</t>
  </si>
  <si>
    <t>013A  :841710:00:------:--</t>
  </si>
  <si>
    <t>21:0519:001057</t>
  </si>
  <si>
    <t>21:0173:000893</t>
  </si>
  <si>
    <t>21:0173:000893:0001:0001:00</t>
  </si>
  <si>
    <t>013A  :841711:00:------:--</t>
  </si>
  <si>
    <t>21:0519:001058</t>
  </si>
  <si>
    <t>21:0173:000894</t>
  </si>
  <si>
    <t>21:0173:000894:0001:0001:00</t>
  </si>
  <si>
    <t>013A  :841712:00:------:--</t>
  </si>
  <si>
    <t>21:0519:001059</t>
  </si>
  <si>
    <t>21:0173:000895</t>
  </si>
  <si>
    <t>21:0173:000895:0001:0001:00</t>
  </si>
  <si>
    <t>013A  :841713:00:------:--</t>
  </si>
  <si>
    <t>21:0519:001060</t>
  </si>
  <si>
    <t>21:0173:000896</t>
  </si>
  <si>
    <t>21:0173:000896:0001:0001:00</t>
  </si>
  <si>
    <t>013A  :841714:00:------:--</t>
  </si>
  <si>
    <t>21:0519:001061</t>
  </si>
  <si>
    <t>21:0173:000897</t>
  </si>
  <si>
    <t>21:0173:000897:0001:0001:00</t>
  </si>
  <si>
    <t>013A  :841715:00:------:--</t>
  </si>
  <si>
    <t>21:0519:001062</t>
  </si>
  <si>
    <t>21:0173:000898</t>
  </si>
  <si>
    <t>21:0173:000898:0001:0001:00</t>
  </si>
  <si>
    <t>013A  :841716:00:------:--</t>
  </si>
  <si>
    <t>21:0519:001063</t>
  </si>
  <si>
    <t>21:0173:000899</t>
  </si>
  <si>
    <t>21:0173:000899:0001:0001:00</t>
  </si>
  <si>
    <t>013A  :841717:00:------:--</t>
  </si>
  <si>
    <t>21:0519:001064</t>
  </si>
  <si>
    <t>21:0173:000900</t>
  </si>
  <si>
    <t>21:0173:000900:0001:0001:00</t>
  </si>
  <si>
    <t>013A  :841718:00:------:--</t>
  </si>
  <si>
    <t>21:0519:001065</t>
  </si>
  <si>
    <t>21:0173:000901</t>
  </si>
  <si>
    <t>21:0173:000901:0001:0001:00</t>
  </si>
  <si>
    <t>013A  :841719:00:------:--</t>
  </si>
  <si>
    <t>21:0519:001066</t>
  </si>
  <si>
    <t>21:0173:000902</t>
  </si>
  <si>
    <t>21:0173:000902:0001:0001:00</t>
  </si>
  <si>
    <t>013A  :841720:9R:------:--</t>
  </si>
  <si>
    <t>21:0519:001067</t>
  </si>
  <si>
    <t>013A  :841721:80:841722:10</t>
  </si>
  <si>
    <t>21:0519:001068</t>
  </si>
  <si>
    <t>21:0173:000903</t>
  </si>
  <si>
    <t>21:0173:000903:0001:0001:02</t>
  </si>
  <si>
    <t>013A  :841722:10:------:--</t>
  </si>
  <si>
    <t>21:0519:001069</t>
  </si>
  <si>
    <t>21:0173:000903:0001:0001:01</t>
  </si>
  <si>
    <t>013A  :841723:20:841722:10</t>
  </si>
  <si>
    <t>21:0519:001070</t>
  </si>
  <si>
    <t>21:0173:000903:0002:0001:00</t>
  </si>
  <si>
    <t>013A  :841724:00:------:--</t>
  </si>
  <si>
    <t>21:0519:001071</t>
  </si>
  <si>
    <t>21:0173:000904</t>
  </si>
  <si>
    <t>21:0173:000904:0001:0001:00</t>
  </si>
  <si>
    <t>013A  :841725:00:------:--</t>
  </si>
  <si>
    <t>21:0519:001072</t>
  </si>
  <si>
    <t>21:0173:000905</t>
  </si>
  <si>
    <t>21:0173:000905:0001:0001:00</t>
  </si>
  <si>
    <t>013A  :841726:00:------:--</t>
  </si>
  <si>
    <t>21:0519:001073</t>
  </si>
  <si>
    <t>21:0173:000906</t>
  </si>
  <si>
    <t>21:0173:000906:0001:0001:00</t>
  </si>
  <si>
    <t>013A  :841727:00:------:--</t>
  </si>
  <si>
    <t>21:0519:001074</t>
  </si>
  <si>
    <t>21:0173:000907</t>
  </si>
  <si>
    <t>21:0173:000907:0001:0001:00</t>
  </si>
  <si>
    <t>013A  :841728:9M:------:--</t>
  </si>
  <si>
    <t>21:0519:001075</t>
  </si>
  <si>
    <t>013A  :841729:00:------:--</t>
  </si>
  <si>
    <t>21:0519:001076</t>
  </si>
  <si>
    <t>21:0173:000908</t>
  </si>
  <si>
    <t>21:0173:000908:0001:0001:00</t>
  </si>
  <si>
    <t>013A  :841730:00:------:--</t>
  </si>
  <si>
    <t>21:0519:001077</t>
  </si>
  <si>
    <t>21:0173:000909</t>
  </si>
  <si>
    <t>21:0173:000909:0001:0001:00</t>
  </si>
  <si>
    <t>013A  :841731:00:------:--</t>
  </si>
  <si>
    <t>21:0519:001078</t>
  </si>
  <si>
    <t>21:0173:000910</t>
  </si>
  <si>
    <t>21:0173:000910:0001:0001:00</t>
  </si>
  <si>
    <t>013A  :841732:00:------:--</t>
  </si>
  <si>
    <t>21:0519:001079</t>
  </si>
  <si>
    <t>21:0173:000911</t>
  </si>
  <si>
    <t>21:0173:000911:0001:0001:00</t>
  </si>
  <si>
    <t>013A  :841733:00:------:--</t>
  </si>
  <si>
    <t>21:0519:001080</t>
  </si>
  <si>
    <t>21:0173:000912</t>
  </si>
  <si>
    <t>21:0173:000912:0001:0001:00</t>
  </si>
  <si>
    <t>013A  :841734:00:------:--</t>
  </si>
  <si>
    <t>21:0519:001081</t>
  </si>
  <si>
    <t>21:0173:000913</t>
  </si>
  <si>
    <t>21:0173:000913:0001:0001:00</t>
  </si>
  <si>
    <t>013A  :841735:00:------:--</t>
  </si>
  <si>
    <t>21:0519:001082</t>
  </si>
  <si>
    <t>21:0173:000914</t>
  </si>
  <si>
    <t>21:0173:000914:0001:0001:00</t>
  </si>
  <si>
    <t>013A  :841736:00:------:--</t>
  </si>
  <si>
    <t>21:0519:001083</t>
  </si>
  <si>
    <t>21:0173:000915</t>
  </si>
  <si>
    <t>21:0173:000915:0001:0001:00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</si>
</sst>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F108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2" width="14.77734375" customWidth="1"/>
  </cols>
  <sheetData>
    <row r="1" spans="1:3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x14ac:dyDescent="0.3">
      <c r="A2" t="s">
        <v>32</v>
      </c>
      <c r="B2" t="s">
        <v>33</v>
      </c>
      <c r="C2" s="1" t="str">
        <f t="shared" ref="C2:C65" si="0">HYPERLINK("http://geochem.nrcan.gc.ca/cdogs/content/bdl/bdl210519_e.htm", "21:0519")</f>
        <v>21:0519</v>
      </c>
      <c r="D2" s="1" t="str">
        <f>HYPERLINK("http://geochem.nrcan.gc.ca/cdogs/content/svy/svy210173_e.htm", "21:0173")</f>
        <v>21:0173</v>
      </c>
      <c r="E2" t="s">
        <v>34</v>
      </c>
      <c r="F2" t="s">
        <v>35</v>
      </c>
      <c r="H2">
        <v>51.9709553</v>
      </c>
      <c r="I2">
        <v>-55.959536900000003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36</v>
      </c>
      <c r="N2">
        <v>1</v>
      </c>
      <c r="O2">
        <v>120</v>
      </c>
      <c r="P2">
        <v>140</v>
      </c>
      <c r="Q2">
        <v>6</v>
      </c>
      <c r="R2">
        <v>15</v>
      </c>
      <c r="S2">
        <v>4</v>
      </c>
      <c r="T2">
        <v>0.2</v>
      </c>
      <c r="U2">
        <v>320</v>
      </c>
      <c r="V2">
        <v>2.6</v>
      </c>
      <c r="W2">
        <v>0.2</v>
      </c>
      <c r="X2">
        <v>-1</v>
      </c>
      <c r="Y2">
        <v>-0.2</v>
      </c>
      <c r="Z2">
        <v>2</v>
      </c>
      <c r="AA2">
        <v>55</v>
      </c>
      <c r="AB2">
        <v>86</v>
      </c>
      <c r="AC2">
        <v>-2</v>
      </c>
      <c r="AD2">
        <v>40.4</v>
      </c>
      <c r="AE2">
        <v>130</v>
      </c>
      <c r="AF2">
        <v>19</v>
      </c>
    </row>
    <row r="3" spans="1:32" x14ac:dyDescent="0.3">
      <c r="A3" t="s">
        <v>37</v>
      </c>
      <c r="B3" t="s">
        <v>38</v>
      </c>
      <c r="C3" s="1" t="str">
        <f t="shared" si="0"/>
        <v>21:0519</v>
      </c>
      <c r="D3" s="1" t="str">
        <f>HYPERLINK("http://geochem.nrcan.gc.ca/cdogs/content/svy/svy210173_e.htm", "21:0173")</f>
        <v>21:0173</v>
      </c>
      <c r="E3" t="s">
        <v>34</v>
      </c>
      <c r="F3" t="s">
        <v>39</v>
      </c>
      <c r="H3">
        <v>51.9709553</v>
      </c>
      <c r="I3">
        <v>-55.959536900000003</v>
      </c>
      <c r="J3" s="1" t="str">
        <f>HYPERLINK("http://geochem.nrcan.gc.ca/cdogs/content/kwd/kwd020027_e.htm", "NGR lake sediment grab sample")</f>
        <v>NGR lake sediment grab sample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40</v>
      </c>
      <c r="N3">
        <v>2</v>
      </c>
      <c r="O3">
        <v>120</v>
      </c>
      <c r="P3">
        <v>120</v>
      </c>
      <c r="Q3">
        <v>7</v>
      </c>
      <c r="R3">
        <v>14</v>
      </c>
      <c r="S3">
        <v>4</v>
      </c>
      <c r="T3">
        <v>0.2</v>
      </c>
      <c r="U3">
        <v>325</v>
      </c>
      <c r="V3">
        <v>2.8</v>
      </c>
      <c r="W3">
        <v>0.4</v>
      </c>
      <c r="X3">
        <v>-1</v>
      </c>
      <c r="Y3">
        <v>-0.2</v>
      </c>
      <c r="Z3">
        <v>2</v>
      </c>
      <c r="AA3">
        <v>60</v>
      </c>
      <c r="AB3">
        <v>86</v>
      </c>
      <c r="AC3">
        <v>-2</v>
      </c>
      <c r="AD3">
        <v>40.6</v>
      </c>
      <c r="AE3">
        <v>130</v>
      </c>
      <c r="AF3">
        <v>19.100000000000001</v>
      </c>
    </row>
    <row r="4" spans="1:32" x14ac:dyDescent="0.3">
      <c r="A4" t="s">
        <v>41</v>
      </c>
      <c r="B4" t="s">
        <v>42</v>
      </c>
      <c r="C4" s="1" t="str">
        <f t="shared" si="0"/>
        <v>21:0519</v>
      </c>
      <c r="D4" s="1" t="str">
        <f>HYPERLINK("http://geochem.nrcan.gc.ca/cdogs/content/svy/svy210173_e.htm", "21:0173")</f>
        <v>21:0173</v>
      </c>
      <c r="E4" t="s">
        <v>34</v>
      </c>
      <c r="F4" t="s">
        <v>43</v>
      </c>
      <c r="H4">
        <v>51.9709553</v>
      </c>
      <c r="I4">
        <v>-55.959536900000003</v>
      </c>
      <c r="J4" s="1" t="str">
        <f>HYPERLINK("http://geochem.nrcan.gc.ca/cdogs/content/kwd/kwd020027_e.htm", "NGR lake sediment grab sample")</f>
        <v>NGR lake sediment grab sample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44</v>
      </c>
      <c r="N4">
        <v>3</v>
      </c>
      <c r="O4">
        <v>92</v>
      </c>
      <c r="P4">
        <v>36</v>
      </c>
      <c r="Q4">
        <v>6</v>
      </c>
      <c r="R4">
        <v>13</v>
      </c>
      <c r="S4">
        <v>3</v>
      </c>
      <c r="T4">
        <v>0.4</v>
      </c>
      <c r="U4">
        <v>270</v>
      </c>
      <c r="V4">
        <v>2.7</v>
      </c>
      <c r="W4">
        <v>0.2</v>
      </c>
      <c r="X4">
        <v>-1</v>
      </c>
      <c r="Y4">
        <v>-0.2</v>
      </c>
      <c r="Z4">
        <v>4</v>
      </c>
      <c r="AA4">
        <v>55</v>
      </c>
      <c r="AB4">
        <v>97</v>
      </c>
      <c r="AC4">
        <v>-2</v>
      </c>
      <c r="AD4">
        <v>42.4</v>
      </c>
      <c r="AE4">
        <v>220</v>
      </c>
      <c r="AF4">
        <v>21.4</v>
      </c>
    </row>
    <row r="5" spans="1:32" x14ac:dyDescent="0.3">
      <c r="A5" t="s">
        <v>45</v>
      </c>
      <c r="B5" t="s">
        <v>46</v>
      </c>
      <c r="C5" s="1" t="str">
        <f t="shared" si="0"/>
        <v>21:0519</v>
      </c>
      <c r="D5" s="1" t="str">
        <f>HYPERLINK("http://geochem.nrcan.gc.ca/cdogs/content/svy/svy210173_e.htm", "21:0173")</f>
        <v>21:0173</v>
      </c>
      <c r="E5" t="s">
        <v>47</v>
      </c>
      <c r="F5" t="s">
        <v>48</v>
      </c>
      <c r="H5">
        <v>51.984931500000002</v>
      </c>
      <c r="I5">
        <v>-55.9899244</v>
      </c>
      <c r="J5" s="1" t="str">
        <f>HYPERLINK("http://geochem.nrcan.gc.ca/cdogs/content/kwd/kwd020027_e.htm", "NGR lake sediment grab sample")</f>
        <v>NGR lake sediment grab sample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49</v>
      </c>
      <c r="N5">
        <v>4</v>
      </c>
      <c r="O5">
        <v>49</v>
      </c>
      <c r="P5">
        <v>16</v>
      </c>
      <c r="Q5">
        <v>10</v>
      </c>
      <c r="R5">
        <v>3</v>
      </c>
      <c r="S5">
        <v>12</v>
      </c>
      <c r="T5">
        <v>0.2</v>
      </c>
      <c r="U5">
        <v>565</v>
      </c>
      <c r="V5">
        <v>0.91</v>
      </c>
      <c r="W5">
        <v>-0.2</v>
      </c>
      <c r="X5">
        <v>-1</v>
      </c>
      <c r="Y5">
        <v>-0.2</v>
      </c>
      <c r="Z5">
        <v>2</v>
      </c>
      <c r="AA5">
        <v>55</v>
      </c>
      <c r="AB5">
        <v>91</v>
      </c>
      <c r="AC5">
        <v>-2</v>
      </c>
      <c r="AD5">
        <v>29.2</v>
      </c>
      <c r="AE5">
        <v>260</v>
      </c>
      <c r="AF5">
        <v>28.3</v>
      </c>
    </row>
    <row r="6" spans="1:32" x14ac:dyDescent="0.3">
      <c r="A6" t="s">
        <v>50</v>
      </c>
      <c r="B6" t="s">
        <v>51</v>
      </c>
      <c r="C6" s="1" t="str">
        <f t="shared" si="0"/>
        <v>21:0519</v>
      </c>
      <c r="D6" s="1" t="str">
        <f>HYPERLINK("http://geochem.nrcan.gc.ca/cdogs/content/svy/svy210173_e.htm", "21:0173")</f>
        <v>21:0173</v>
      </c>
      <c r="E6" t="s">
        <v>52</v>
      </c>
      <c r="F6" t="s">
        <v>53</v>
      </c>
      <c r="H6">
        <v>51.9914475</v>
      </c>
      <c r="I6">
        <v>-55.965790800000001</v>
      </c>
      <c r="J6" s="1" t="str">
        <f>HYPERLINK("http://geochem.nrcan.gc.ca/cdogs/content/kwd/kwd020027_e.htm", "NGR lake sediment grab sample")</f>
        <v>NGR lake sediment grab sample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54</v>
      </c>
      <c r="N6">
        <v>5</v>
      </c>
      <c r="O6">
        <v>32</v>
      </c>
      <c r="P6">
        <v>53</v>
      </c>
      <c r="Q6">
        <v>6</v>
      </c>
      <c r="R6">
        <v>11</v>
      </c>
      <c r="S6">
        <v>2</v>
      </c>
      <c r="T6">
        <v>0.2</v>
      </c>
      <c r="U6">
        <v>110</v>
      </c>
      <c r="V6">
        <v>0.95</v>
      </c>
      <c r="W6">
        <v>-0.2</v>
      </c>
      <c r="X6">
        <v>-1</v>
      </c>
      <c r="Y6">
        <v>-0.2</v>
      </c>
      <c r="Z6">
        <v>-2</v>
      </c>
      <c r="AA6">
        <v>30</v>
      </c>
      <c r="AB6">
        <v>97</v>
      </c>
      <c r="AC6">
        <v>-2</v>
      </c>
      <c r="AD6">
        <v>41.2</v>
      </c>
      <c r="AE6">
        <v>60</v>
      </c>
      <c r="AF6">
        <v>5</v>
      </c>
    </row>
    <row r="7" spans="1:32" hidden="1" x14ac:dyDescent="0.3">
      <c r="A7" t="s">
        <v>55</v>
      </c>
      <c r="B7" t="s">
        <v>56</v>
      </c>
      <c r="C7" s="1" t="str">
        <f t="shared" si="0"/>
        <v>21:0519</v>
      </c>
      <c r="D7" s="1" t="str">
        <f>HYPERLINK("http://geochem.nrcan.gc.ca/cdogs/content/svy/svy_e.htm", "")</f>
        <v/>
      </c>
      <c r="G7" s="1" t="str">
        <f>HYPERLINK("http://geochem.nrcan.gc.ca/cdogs/content/cr_/cr_00060_e.htm", "60")</f>
        <v>60</v>
      </c>
      <c r="J7" t="s">
        <v>57</v>
      </c>
      <c r="K7" t="s">
        <v>58</v>
      </c>
      <c r="L7">
        <v>1</v>
      </c>
      <c r="M7" t="s">
        <v>59</v>
      </c>
      <c r="N7">
        <v>6</v>
      </c>
      <c r="O7">
        <v>73</v>
      </c>
      <c r="P7">
        <v>26</v>
      </c>
      <c r="Q7">
        <v>3</v>
      </c>
      <c r="R7">
        <v>25</v>
      </c>
      <c r="S7">
        <v>5</v>
      </c>
      <c r="T7">
        <v>-0.2</v>
      </c>
      <c r="U7">
        <v>350</v>
      </c>
      <c r="V7">
        <v>2.1</v>
      </c>
      <c r="W7">
        <v>-0.2</v>
      </c>
      <c r="X7">
        <v>2</v>
      </c>
      <c r="Y7">
        <v>0.2</v>
      </c>
      <c r="Z7">
        <v>4</v>
      </c>
      <c r="AA7">
        <v>20</v>
      </c>
      <c r="AB7">
        <v>51</v>
      </c>
      <c r="AC7">
        <v>-2</v>
      </c>
      <c r="AD7">
        <v>21</v>
      </c>
      <c r="AE7">
        <v>220</v>
      </c>
      <c r="AF7">
        <v>21.3</v>
      </c>
    </row>
    <row r="8" spans="1:32" x14ac:dyDescent="0.3">
      <c r="A8" t="s">
        <v>60</v>
      </c>
      <c r="B8" t="s">
        <v>61</v>
      </c>
      <c r="C8" s="1" t="str">
        <f t="shared" si="0"/>
        <v>21:0519</v>
      </c>
      <c r="D8" s="1" t="str">
        <f t="shared" ref="D8:D13" si="1">HYPERLINK("http://geochem.nrcan.gc.ca/cdogs/content/svy/svy210173_e.htm", "21:0173")</f>
        <v>21:0173</v>
      </c>
      <c r="E8" t="s">
        <v>62</v>
      </c>
      <c r="F8" t="s">
        <v>63</v>
      </c>
      <c r="H8">
        <v>52.791677100000001</v>
      </c>
      <c r="I8">
        <v>-55.940179399999998</v>
      </c>
      <c r="J8" s="1" t="str">
        <f t="shared" ref="J8:J13" si="2">HYPERLINK("http://geochem.nrcan.gc.ca/cdogs/content/kwd/kwd020027_e.htm", "NGR lake sediment grab sample")</f>
        <v>NGR lake sediment grab sample</v>
      </c>
      <c r="K8" s="1" t="str">
        <f t="shared" ref="K8:K13" si="3">HYPERLINK("http://geochem.nrcan.gc.ca/cdogs/content/kwd/kwd080006_e.htm", "&lt;177 micron (NGR)")</f>
        <v>&lt;177 micron (NGR)</v>
      </c>
      <c r="L8">
        <v>2</v>
      </c>
      <c r="M8" t="s">
        <v>36</v>
      </c>
      <c r="N8">
        <v>7</v>
      </c>
      <c r="O8">
        <v>60</v>
      </c>
      <c r="P8">
        <v>22</v>
      </c>
      <c r="Q8">
        <v>-2</v>
      </c>
      <c r="R8">
        <v>14</v>
      </c>
      <c r="S8">
        <v>2</v>
      </c>
      <c r="T8">
        <v>0.2</v>
      </c>
      <c r="U8">
        <v>50</v>
      </c>
      <c r="V8">
        <v>0.56000000000000005</v>
      </c>
      <c r="W8">
        <v>-0.2</v>
      </c>
      <c r="X8">
        <v>-1</v>
      </c>
      <c r="Y8">
        <v>-0.2</v>
      </c>
      <c r="Z8">
        <v>-2</v>
      </c>
      <c r="AA8">
        <v>15</v>
      </c>
      <c r="AB8">
        <v>103</v>
      </c>
      <c r="AC8">
        <v>-2</v>
      </c>
      <c r="AD8">
        <v>36.6</v>
      </c>
      <c r="AE8">
        <v>50</v>
      </c>
      <c r="AF8">
        <v>-0.5</v>
      </c>
    </row>
    <row r="9" spans="1:32" x14ac:dyDescent="0.3">
      <c r="A9" t="s">
        <v>64</v>
      </c>
      <c r="B9" t="s">
        <v>65</v>
      </c>
      <c r="C9" s="1" t="str">
        <f t="shared" si="0"/>
        <v>21:0519</v>
      </c>
      <c r="D9" s="1" t="str">
        <f t="shared" si="1"/>
        <v>21:0173</v>
      </c>
      <c r="E9" t="s">
        <v>62</v>
      </c>
      <c r="F9" t="s">
        <v>66</v>
      </c>
      <c r="H9">
        <v>52.791677100000001</v>
      </c>
      <c r="I9">
        <v>-55.940179399999998</v>
      </c>
      <c r="J9" s="1" t="str">
        <f t="shared" si="2"/>
        <v>NGR lake sediment grab sample</v>
      </c>
      <c r="K9" s="1" t="str">
        <f t="shared" si="3"/>
        <v>&lt;177 micron (NGR)</v>
      </c>
      <c r="L9">
        <v>2</v>
      </c>
      <c r="M9" t="s">
        <v>44</v>
      </c>
      <c r="N9">
        <v>8</v>
      </c>
      <c r="O9">
        <v>31</v>
      </c>
      <c r="P9">
        <v>18</v>
      </c>
      <c r="Q9">
        <v>2</v>
      </c>
      <c r="R9">
        <v>10</v>
      </c>
      <c r="S9">
        <v>2</v>
      </c>
      <c r="T9">
        <v>0.2</v>
      </c>
      <c r="U9">
        <v>45</v>
      </c>
      <c r="V9">
        <v>0.44</v>
      </c>
      <c r="W9">
        <v>-0.2</v>
      </c>
      <c r="X9">
        <v>-1</v>
      </c>
      <c r="Y9">
        <v>-0.2</v>
      </c>
      <c r="Z9">
        <v>-2</v>
      </c>
      <c r="AA9">
        <v>10</v>
      </c>
      <c r="AB9">
        <v>109</v>
      </c>
      <c r="AC9">
        <v>-2</v>
      </c>
      <c r="AD9">
        <v>42</v>
      </c>
      <c r="AE9">
        <v>-40</v>
      </c>
      <c r="AF9">
        <v>-0.5</v>
      </c>
    </row>
    <row r="10" spans="1:32" x14ac:dyDescent="0.3">
      <c r="A10" t="s">
        <v>67</v>
      </c>
      <c r="B10" t="s">
        <v>68</v>
      </c>
      <c r="C10" s="1" t="str">
        <f t="shared" si="0"/>
        <v>21:0519</v>
      </c>
      <c r="D10" s="1" t="str">
        <f t="shared" si="1"/>
        <v>21:0173</v>
      </c>
      <c r="E10" t="s">
        <v>62</v>
      </c>
      <c r="F10" t="s">
        <v>69</v>
      </c>
      <c r="H10">
        <v>52.791677100000001</v>
      </c>
      <c r="I10">
        <v>-55.940179399999998</v>
      </c>
      <c r="J10" s="1" t="str">
        <f t="shared" si="2"/>
        <v>NGR lake sediment grab sample</v>
      </c>
      <c r="K10" s="1" t="str">
        <f t="shared" si="3"/>
        <v>&lt;177 micron (NGR)</v>
      </c>
      <c r="L10">
        <v>2</v>
      </c>
      <c r="M10" t="s">
        <v>40</v>
      </c>
      <c r="N10">
        <v>9</v>
      </c>
      <c r="O10">
        <v>56</v>
      </c>
      <c r="P10">
        <v>21</v>
      </c>
      <c r="Q10">
        <v>-2</v>
      </c>
      <c r="R10">
        <v>14</v>
      </c>
      <c r="S10">
        <v>2</v>
      </c>
      <c r="T10">
        <v>-0.2</v>
      </c>
      <c r="U10">
        <v>55</v>
      </c>
      <c r="V10">
        <v>0.54</v>
      </c>
      <c r="W10">
        <v>-0.2</v>
      </c>
      <c r="X10">
        <v>-1</v>
      </c>
      <c r="Y10">
        <v>-0.2</v>
      </c>
      <c r="Z10">
        <v>-2</v>
      </c>
      <c r="AA10">
        <v>15</v>
      </c>
      <c r="AB10">
        <v>103</v>
      </c>
      <c r="AC10">
        <v>-2</v>
      </c>
      <c r="AD10">
        <v>37.200000000000003</v>
      </c>
      <c r="AE10">
        <v>-40</v>
      </c>
      <c r="AF10">
        <v>-0.5</v>
      </c>
    </row>
    <row r="11" spans="1:32" x14ac:dyDescent="0.3">
      <c r="A11" t="s">
        <v>70</v>
      </c>
      <c r="B11" t="s">
        <v>71</v>
      </c>
      <c r="C11" s="1" t="str">
        <f t="shared" si="0"/>
        <v>21:0519</v>
      </c>
      <c r="D11" s="1" t="str">
        <f t="shared" si="1"/>
        <v>21:0173</v>
      </c>
      <c r="E11" t="s">
        <v>72</v>
      </c>
      <c r="F11" t="s">
        <v>73</v>
      </c>
      <c r="H11">
        <v>52.748523900000002</v>
      </c>
      <c r="I11">
        <v>-56.000118700000002</v>
      </c>
      <c r="J11" s="1" t="str">
        <f t="shared" si="2"/>
        <v>NGR lake sediment grab sample</v>
      </c>
      <c r="K11" s="1" t="str">
        <f t="shared" si="3"/>
        <v>&lt;177 micron (NGR)</v>
      </c>
      <c r="L11">
        <v>2</v>
      </c>
      <c r="M11" t="s">
        <v>49</v>
      </c>
      <c r="N11">
        <v>10</v>
      </c>
      <c r="O11">
        <v>49</v>
      </c>
      <c r="P11">
        <v>37</v>
      </c>
      <c r="Q11">
        <v>-2</v>
      </c>
      <c r="R11">
        <v>14</v>
      </c>
      <c r="S11">
        <v>3</v>
      </c>
      <c r="T11">
        <v>0.2</v>
      </c>
      <c r="U11">
        <v>50</v>
      </c>
      <c r="V11">
        <v>0.49</v>
      </c>
      <c r="W11">
        <v>-0.2</v>
      </c>
      <c r="X11">
        <v>-1</v>
      </c>
      <c r="Y11">
        <v>-0.2</v>
      </c>
      <c r="Z11">
        <v>-2</v>
      </c>
      <c r="AA11">
        <v>20</v>
      </c>
      <c r="AB11">
        <v>103</v>
      </c>
      <c r="AC11">
        <v>-2</v>
      </c>
      <c r="AD11">
        <v>52</v>
      </c>
      <c r="AE11">
        <v>80</v>
      </c>
      <c r="AF11">
        <v>-0.5</v>
      </c>
    </row>
    <row r="12" spans="1:32" x14ac:dyDescent="0.3">
      <c r="A12" t="s">
        <v>74</v>
      </c>
      <c r="B12" t="s">
        <v>75</v>
      </c>
      <c r="C12" s="1" t="str">
        <f t="shared" si="0"/>
        <v>21:0519</v>
      </c>
      <c r="D12" s="1" t="str">
        <f t="shared" si="1"/>
        <v>21:0173</v>
      </c>
      <c r="E12" t="s">
        <v>76</v>
      </c>
      <c r="F12" t="s">
        <v>77</v>
      </c>
      <c r="H12">
        <v>52.840003500000002</v>
      </c>
      <c r="I12">
        <v>-55.973564500000002</v>
      </c>
      <c r="J12" s="1" t="str">
        <f t="shared" si="2"/>
        <v>NGR lake sediment grab sample</v>
      </c>
      <c r="K12" s="1" t="str">
        <f t="shared" si="3"/>
        <v>&lt;177 micron (NGR)</v>
      </c>
      <c r="L12">
        <v>2</v>
      </c>
      <c r="M12" t="s">
        <v>54</v>
      </c>
      <c r="N12">
        <v>11</v>
      </c>
      <c r="O12">
        <v>110</v>
      </c>
      <c r="P12">
        <v>54</v>
      </c>
      <c r="Q12">
        <v>-2</v>
      </c>
      <c r="R12">
        <v>21</v>
      </c>
      <c r="S12">
        <v>36</v>
      </c>
      <c r="T12">
        <v>-0.2</v>
      </c>
      <c r="U12">
        <v>1500</v>
      </c>
      <c r="V12">
        <v>8.4</v>
      </c>
      <c r="W12">
        <v>-0.2</v>
      </c>
      <c r="X12">
        <v>-1</v>
      </c>
      <c r="Y12">
        <v>-0.2</v>
      </c>
      <c r="Z12">
        <v>2</v>
      </c>
      <c r="AA12">
        <v>60</v>
      </c>
      <c r="AB12">
        <v>188</v>
      </c>
      <c r="AC12">
        <v>-2</v>
      </c>
      <c r="AD12">
        <v>54</v>
      </c>
      <c r="AE12">
        <v>80</v>
      </c>
      <c r="AF12">
        <v>4.4000000000000004</v>
      </c>
    </row>
    <row r="13" spans="1:32" x14ac:dyDescent="0.3">
      <c r="A13" t="s">
        <v>78</v>
      </c>
      <c r="B13" t="s">
        <v>79</v>
      </c>
      <c r="C13" s="1" t="str">
        <f t="shared" si="0"/>
        <v>21:0519</v>
      </c>
      <c r="D13" s="1" t="str">
        <f t="shared" si="1"/>
        <v>21:0173</v>
      </c>
      <c r="E13" t="s">
        <v>80</v>
      </c>
      <c r="F13" t="s">
        <v>81</v>
      </c>
      <c r="H13">
        <v>52.875446199999999</v>
      </c>
      <c r="I13">
        <v>-55.971999799999999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82</v>
      </c>
      <c r="N13">
        <v>12</v>
      </c>
      <c r="O13">
        <v>150</v>
      </c>
      <c r="P13">
        <v>62</v>
      </c>
      <c r="Q13">
        <v>-2</v>
      </c>
      <c r="R13">
        <v>25</v>
      </c>
      <c r="S13">
        <v>35</v>
      </c>
      <c r="T13">
        <v>-0.2</v>
      </c>
      <c r="U13">
        <v>3600</v>
      </c>
      <c r="V13">
        <v>9.6</v>
      </c>
      <c r="W13">
        <v>0.2</v>
      </c>
      <c r="X13">
        <v>1</v>
      </c>
      <c r="Y13">
        <v>-0.2</v>
      </c>
      <c r="Z13">
        <v>2</v>
      </c>
      <c r="AA13">
        <v>65</v>
      </c>
      <c r="AB13">
        <v>97</v>
      </c>
      <c r="AC13">
        <v>-2</v>
      </c>
      <c r="AD13">
        <v>40</v>
      </c>
      <c r="AE13">
        <v>160</v>
      </c>
      <c r="AF13">
        <v>2.2999999999999998</v>
      </c>
    </row>
    <row r="14" spans="1:32" hidden="1" x14ac:dyDescent="0.3">
      <c r="A14" t="s">
        <v>83</v>
      </c>
      <c r="B14" t="s">
        <v>84</v>
      </c>
      <c r="C14" s="1" t="str">
        <f t="shared" si="0"/>
        <v>21:0519</v>
      </c>
      <c r="D14" s="1" t="str">
        <f>HYPERLINK("http://geochem.nrcan.gc.ca/cdogs/content/svy/svy_e.htm", "")</f>
        <v/>
      </c>
      <c r="G14" s="1" t="str">
        <f>HYPERLINK("http://geochem.nrcan.gc.ca/cdogs/content/cr_/cr_00060_e.htm", "60")</f>
        <v>60</v>
      </c>
      <c r="J14" t="s">
        <v>57</v>
      </c>
      <c r="K14" t="s">
        <v>58</v>
      </c>
      <c r="L14">
        <v>2</v>
      </c>
      <c r="M14" t="s">
        <v>59</v>
      </c>
      <c r="N14">
        <v>13</v>
      </c>
      <c r="O14">
        <v>71</v>
      </c>
      <c r="P14">
        <v>22</v>
      </c>
      <c r="Q14">
        <v>3</v>
      </c>
      <c r="R14">
        <v>22</v>
      </c>
      <c r="S14">
        <v>6</v>
      </c>
      <c r="T14">
        <v>0.2</v>
      </c>
      <c r="U14">
        <v>375</v>
      </c>
      <c r="V14">
        <v>1.9</v>
      </c>
      <c r="W14">
        <v>-0.2</v>
      </c>
      <c r="X14">
        <v>2</v>
      </c>
      <c r="Y14">
        <v>0.2</v>
      </c>
      <c r="Z14">
        <v>4</v>
      </c>
      <c r="AA14">
        <v>15</v>
      </c>
      <c r="AB14">
        <v>42</v>
      </c>
      <c r="AC14">
        <v>-2</v>
      </c>
      <c r="AD14">
        <v>20.8</v>
      </c>
      <c r="AE14">
        <v>240</v>
      </c>
      <c r="AF14">
        <v>19.899999999999999</v>
      </c>
    </row>
    <row r="15" spans="1:32" x14ac:dyDescent="0.3">
      <c r="A15" t="s">
        <v>85</v>
      </c>
      <c r="B15" t="s">
        <v>86</v>
      </c>
      <c r="C15" s="1" t="str">
        <f t="shared" si="0"/>
        <v>21:0519</v>
      </c>
      <c r="D15" s="1" t="str">
        <f t="shared" ref="D15:D35" si="4">HYPERLINK("http://geochem.nrcan.gc.ca/cdogs/content/svy/svy210173_e.htm", "21:0173")</f>
        <v>21:0173</v>
      </c>
      <c r="E15" t="s">
        <v>87</v>
      </c>
      <c r="F15" t="s">
        <v>88</v>
      </c>
      <c r="H15">
        <v>52.919874700000001</v>
      </c>
      <c r="I15">
        <v>-55.982534800000003</v>
      </c>
      <c r="J15" s="1" t="str">
        <f t="shared" ref="J15:J35" si="5">HYPERLINK("http://geochem.nrcan.gc.ca/cdogs/content/kwd/kwd020027_e.htm", "NGR lake sediment grab sample")</f>
        <v>NGR lake sediment grab sample</v>
      </c>
      <c r="K15" s="1" t="str">
        <f t="shared" ref="K15:K35" si="6">HYPERLINK("http://geochem.nrcan.gc.ca/cdogs/content/kwd/kwd080006_e.htm", "&lt;177 micron (NGR)")</f>
        <v>&lt;177 micron (NGR)</v>
      </c>
      <c r="L15">
        <v>2</v>
      </c>
      <c r="M15" t="s">
        <v>89</v>
      </c>
      <c r="N15">
        <v>14</v>
      </c>
      <c r="O15">
        <v>140</v>
      </c>
      <c r="P15">
        <v>63</v>
      </c>
      <c r="Q15">
        <v>-2</v>
      </c>
      <c r="R15">
        <v>17</v>
      </c>
      <c r="S15">
        <v>17</v>
      </c>
      <c r="T15">
        <v>-0.2</v>
      </c>
      <c r="U15">
        <v>420</v>
      </c>
      <c r="V15">
        <v>7.8</v>
      </c>
      <c r="W15">
        <v>0.2</v>
      </c>
      <c r="X15">
        <v>-1</v>
      </c>
      <c r="Y15">
        <v>0.2</v>
      </c>
      <c r="Z15">
        <v>2</v>
      </c>
      <c r="AA15">
        <v>85</v>
      </c>
      <c r="AB15">
        <v>85</v>
      </c>
      <c r="AC15">
        <v>-2</v>
      </c>
      <c r="AD15">
        <v>34.200000000000003</v>
      </c>
      <c r="AE15">
        <v>140</v>
      </c>
      <c r="AF15">
        <v>1.9</v>
      </c>
    </row>
    <row r="16" spans="1:32" x14ac:dyDescent="0.3">
      <c r="A16" t="s">
        <v>90</v>
      </c>
      <c r="B16" t="s">
        <v>91</v>
      </c>
      <c r="C16" s="1" t="str">
        <f t="shared" si="0"/>
        <v>21:0519</v>
      </c>
      <c r="D16" s="1" t="str">
        <f t="shared" si="4"/>
        <v>21:0173</v>
      </c>
      <c r="E16" t="s">
        <v>92</v>
      </c>
      <c r="F16" t="s">
        <v>93</v>
      </c>
      <c r="H16">
        <v>52.951679200000001</v>
      </c>
      <c r="I16">
        <v>-55.966905500000003</v>
      </c>
      <c r="J16" s="1" t="str">
        <f t="shared" si="5"/>
        <v>NGR lake sediment grab sample</v>
      </c>
      <c r="K16" s="1" t="str">
        <f t="shared" si="6"/>
        <v>&lt;177 micron (NGR)</v>
      </c>
      <c r="L16">
        <v>2</v>
      </c>
      <c r="M16" t="s">
        <v>94</v>
      </c>
      <c r="N16">
        <v>15</v>
      </c>
      <c r="O16">
        <v>160</v>
      </c>
      <c r="P16">
        <v>45</v>
      </c>
      <c r="Q16">
        <v>-2</v>
      </c>
      <c r="R16">
        <v>21</v>
      </c>
      <c r="S16">
        <v>48</v>
      </c>
      <c r="T16">
        <v>-0.2</v>
      </c>
      <c r="U16">
        <v>1150</v>
      </c>
      <c r="V16">
        <v>8.6</v>
      </c>
      <c r="W16">
        <v>0.2</v>
      </c>
      <c r="X16">
        <v>1</v>
      </c>
      <c r="Y16">
        <v>-0.2</v>
      </c>
      <c r="Z16">
        <v>4</v>
      </c>
      <c r="AA16">
        <v>70</v>
      </c>
      <c r="AB16">
        <v>79</v>
      </c>
      <c r="AC16">
        <v>-2</v>
      </c>
      <c r="AD16">
        <v>32.200000000000003</v>
      </c>
      <c r="AE16">
        <v>140</v>
      </c>
      <c r="AF16">
        <v>2.1</v>
      </c>
    </row>
    <row r="17" spans="1:32" x14ac:dyDescent="0.3">
      <c r="A17" t="s">
        <v>95</v>
      </c>
      <c r="B17" t="s">
        <v>96</v>
      </c>
      <c r="C17" s="1" t="str">
        <f t="shared" si="0"/>
        <v>21:0519</v>
      </c>
      <c r="D17" s="1" t="str">
        <f t="shared" si="4"/>
        <v>21:0173</v>
      </c>
      <c r="E17" t="s">
        <v>97</v>
      </c>
      <c r="F17" t="s">
        <v>98</v>
      </c>
      <c r="H17">
        <v>52.979893300000001</v>
      </c>
      <c r="I17">
        <v>-55.977956300000002</v>
      </c>
      <c r="J17" s="1" t="str">
        <f t="shared" si="5"/>
        <v>NGR lake sediment grab sample</v>
      </c>
      <c r="K17" s="1" t="str">
        <f t="shared" si="6"/>
        <v>&lt;177 micron (NGR)</v>
      </c>
      <c r="L17">
        <v>2</v>
      </c>
      <c r="M17" t="s">
        <v>99</v>
      </c>
      <c r="N17">
        <v>16</v>
      </c>
      <c r="O17">
        <v>65</v>
      </c>
      <c r="P17">
        <v>25</v>
      </c>
      <c r="Q17">
        <v>-2</v>
      </c>
      <c r="R17">
        <v>13</v>
      </c>
      <c r="S17">
        <v>3</v>
      </c>
      <c r="T17">
        <v>-0.2</v>
      </c>
      <c r="U17">
        <v>100</v>
      </c>
      <c r="V17">
        <v>0.7</v>
      </c>
      <c r="W17">
        <v>0.2</v>
      </c>
      <c r="X17">
        <v>-1</v>
      </c>
      <c r="Y17">
        <v>-0.2</v>
      </c>
      <c r="Z17">
        <v>-2</v>
      </c>
      <c r="AA17">
        <v>20</v>
      </c>
      <c r="AB17">
        <v>67</v>
      </c>
      <c r="AC17">
        <v>-2</v>
      </c>
      <c r="AD17">
        <v>40.200000000000003</v>
      </c>
      <c r="AE17">
        <v>120</v>
      </c>
      <c r="AF17">
        <v>1.1000000000000001</v>
      </c>
    </row>
    <row r="18" spans="1:32" x14ac:dyDescent="0.3">
      <c r="A18" t="s">
        <v>100</v>
      </c>
      <c r="B18" t="s">
        <v>101</v>
      </c>
      <c r="C18" s="1" t="str">
        <f t="shared" si="0"/>
        <v>21:0519</v>
      </c>
      <c r="D18" s="1" t="str">
        <f t="shared" si="4"/>
        <v>21:0173</v>
      </c>
      <c r="E18" t="s">
        <v>102</v>
      </c>
      <c r="F18" t="s">
        <v>103</v>
      </c>
      <c r="H18">
        <v>52.977863900000003</v>
      </c>
      <c r="I18">
        <v>-55.929167200000002</v>
      </c>
      <c r="J18" s="1" t="str">
        <f t="shared" si="5"/>
        <v>NGR lake sediment grab sample</v>
      </c>
      <c r="K18" s="1" t="str">
        <f t="shared" si="6"/>
        <v>&lt;177 micron (NGR)</v>
      </c>
      <c r="L18">
        <v>2</v>
      </c>
      <c r="M18" t="s">
        <v>104</v>
      </c>
      <c r="N18">
        <v>17</v>
      </c>
      <c r="O18">
        <v>55</v>
      </c>
      <c r="P18">
        <v>33</v>
      </c>
      <c r="Q18">
        <v>-2</v>
      </c>
      <c r="R18">
        <v>12</v>
      </c>
      <c r="S18">
        <v>4</v>
      </c>
      <c r="T18">
        <v>-0.2</v>
      </c>
      <c r="U18">
        <v>120</v>
      </c>
      <c r="V18">
        <v>0.99</v>
      </c>
      <c r="W18">
        <v>-0.2</v>
      </c>
      <c r="X18">
        <v>-1</v>
      </c>
      <c r="Y18">
        <v>-0.2</v>
      </c>
      <c r="Z18">
        <v>-2</v>
      </c>
      <c r="AA18">
        <v>35</v>
      </c>
      <c r="AB18">
        <v>133</v>
      </c>
      <c r="AC18">
        <v>-2</v>
      </c>
      <c r="AD18">
        <v>48</v>
      </c>
      <c r="AE18">
        <v>70</v>
      </c>
      <c r="AF18">
        <v>1.2</v>
      </c>
    </row>
    <row r="19" spans="1:32" x14ac:dyDescent="0.3">
      <c r="A19" t="s">
        <v>105</v>
      </c>
      <c r="B19" t="s">
        <v>106</v>
      </c>
      <c r="C19" s="1" t="str">
        <f t="shared" si="0"/>
        <v>21:0519</v>
      </c>
      <c r="D19" s="1" t="str">
        <f t="shared" si="4"/>
        <v>21:0173</v>
      </c>
      <c r="E19" t="s">
        <v>107</v>
      </c>
      <c r="F19" t="s">
        <v>108</v>
      </c>
      <c r="H19">
        <v>52.945160199999997</v>
      </c>
      <c r="I19">
        <v>-55.920195200000002</v>
      </c>
      <c r="J19" s="1" t="str">
        <f t="shared" si="5"/>
        <v>NGR lake sediment grab sample</v>
      </c>
      <c r="K19" s="1" t="str">
        <f t="shared" si="6"/>
        <v>&lt;177 micron (NGR)</v>
      </c>
      <c r="L19">
        <v>2</v>
      </c>
      <c r="M19" t="s">
        <v>109</v>
      </c>
      <c r="N19">
        <v>18</v>
      </c>
      <c r="O19">
        <v>80</v>
      </c>
      <c r="P19">
        <v>37</v>
      </c>
      <c r="Q19">
        <v>-2</v>
      </c>
      <c r="R19">
        <v>14</v>
      </c>
      <c r="S19">
        <v>14</v>
      </c>
      <c r="T19">
        <v>0.4</v>
      </c>
      <c r="U19">
        <v>330</v>
      </c>
      <c r="V19">
        <v>5.9</v>
      </c>
      <c r="W19">
        <v>-0.2</v>
      </c>
      <c r="X19">
        <v>5</v>
      </c>
      <c r="Y19">
        <v>0.2</v>
      </c>
      <c r="Z19">
        <v>24</v>
      </c>
      <c r="AA19">
        <v>65</v>
      </c>
      <c r="AB19">
        <v>115</v>
      </c>
      <c r="AC19">
        <v>7</v>
      </c>
      <c r="AD19">
        <v>42.8</v>
      </c>
      <c r="AE19">
        <v>160</v>
      </c>
      <c r="AF19">
        <v>4.2</v>
      </c>
    </row>
    <row r="20" spans="1:32" x14ac:dyDescent="0.3">
      <c r="A20" t="s">
        <v>110</v>
      </c>
      <c r="B20" t="s">
        <v>111</v>
      </c>
      <c r="C20" s="1" t="str">
        <f t="shared" si="0"/>
        <v>21:0519</v>
      </c>
      <c r="D20" s="1" t="str">
        <f t="shared" si="4"/>
        <v>21:0173</v>
      </c>
      <c r="E20" t="s">
        <v>112</v>
      </c>
      <c r="F20" t="s">
        <v>113</v>
      </c>
      <c r="H20">
        <v>52.913408099999998</v>
      </c>
      <c r="I20">
        <v>-55.929995699999999</v>
      </c>
      <c r="J20" s="1" t="str">
        <f t="shared" si="5"/>
        <v>NGR lake sediment grab sample</v>
      </c>
      <c r="K20" s="1" t="str">
        <f t="shared" si="6"/>
        <v>&lt;177 micron (NGR)</v>
      </c>
      <c r="L20">
        <v>2</v>
      </c>
      <c r="M20" t="s">
        <v>114</v>
      </c>
      <c r="N20">
        <v>19</v>
      </c>
      <c r="O20">
        <v>120</v>
      </c>
      <c r="P20">
        <v>37</v>
      </c>
      <c r="Q20">
        <v>-2</v>
      </c>
      <c r="R20">
        <v>23</v>
      </c>
      <c r="S20">
        <v>85</v>
      </c>
      <c r="T20">
        <v>0.4</v>
      </c>
      <c r="U20">
        <v>3750</v>
      </c>
      <c r="V20">
        <v>10.4</v>
      </c>
      <c r="W20">
        <v>-0.2</v>
      </c>
      <c r="X20">
        <v>-1</v>
      </c>
      <c r="Y20">
        <v>-0.2</v>
      </c>
      <c r="Z20">
        <v>2</v>
      </c>
      <c r="AA20">
        <v>25</v>
      </c>
      <c r="AB20">
        <v>131</v>
      </c>
      <c r="AC20">
        <v>-2</v>
      </c>
      <c r="AD20">
        <v>40.799999999999997</v>
      </c>
      <c r="AE20">
        <v>110</v>
      </c>
      <c r="AF20">
        <v>1.3</v>
      </c>
    </row>
    <row r="21" spans="1:32" x14ac:dyDescent="0.3">
      <c r="A21" t="s">
        <v>115</v>
      </c>
      <c r="B21" t="s">
        <v>116</v>
      </c>
      <c r="C21" s="1" t="str">
        <f t="shared" si="0"/>
        <v>21:0519</v>
      </c>
      <c r="D21" s="1" t="str">
        <f t="shared" si="4"/>
        <v>21:0173</v>
      </c>
      <c r="E21" t="s">
        <v>117</v>
      </c>
      <c r="F21" t="s">
        <v>118</v>
      </c>
      <c r="H21">
        <v>52.8851874</v>
      </c>
      <c r="I21">
        <v>-55.9189054</v>
      </c>
      <c r="J21" s="1" t="str">
        <f t="shared" si="5"/>
        <v>NGR lake sediment grab sample</v>
      </c>
      <c r="K21" s="1" t="str">
        <f t="shared" si="6"/>
        <v>&lt;177 micron (NGR)</v>
      </c>
      <c r="L21">
        <v>2</v>
      </c>
      <c r="M21" t="s">
        <v>119</v>
      </c>
      <c r="N21">
        <v>20</v>
      </c>
      <c r="O21">
        <v>160</v>
      </c>
      <c r="P21">
        <v>74</v>
      </c>
      <c r="Q21">
        <v>-2</v>
      </c>
      <c r="R21">
        <v>26</v>
      </c>
      <c r="S21">
        <v>41</v>
      </c>
      <c r="T21">
        <v>-0.2</v>
      </c>
      <c r="U21">
        <v>2000</v>
      </c>
      <c r="V21">
        <v>8.4</v>
      </c>
      <c r="W21">
        <v>0.2</v>
      </c>
      <c r="X21">
        <v>2</v>
      </c>
      <c r="Y21">
        <v>-0.2</v>
      </c>
      <c r="Z21">
        <v>2</v>
      </c>
      <c r="AA21">
        <v>75</v>
      </c>
      <c r="AB21">
        <v>81</v>
      </c>
      <c r="AC21">
        <v>-2</v>
      </c>
      <c r="AD21">
        <v>35.799999999999997</v>
      </c>
      <c r="AE21">
        <v>240</v>
      </c>
      <c r="AF21">
        <v>2.4</v>
      </c>
    </row>
    <row r="22" spans="1:32" x14ac:dyDescent="0.3">
      <c r="A22" t="s">
        <v>120</v>
      </c>
      <c r="B22" t="s">
        <v>121</v>
      </c>
      <c r="C22" s="1" t="str">
        <f t="shared" si="0"/>
        <v>21:0519</v>
      </c>
      <c r="D22" s="1" t="str">
        <f t="shared" si="4"/>
        <v>21:0173</v>
      </c>
      <c r="E22" t="s">
        <v>122</v>
      </c>
      <c r="F22" t="s">
        <v>123</v>
      </c>
      <c r="H22">
        <v>52.837190100000001</v>
      </c>
      <c r="I22">
        <v>-55.925828699999997</v>
      </c>
      <c r="J22" s="1" t="str">
        <f t="shared" si="5"/>
        <v>NGR lake sediment grab sample</v>
      </c>
      <c r="K22" s="1" t="str">
        <f t="shared" si="6"/>
        <v>&lt;177 micron (NGR)</v>
      </c>
      <c r="L22">
        <v>2</v>
      </c>
      <c r="M22" t="s">
        <v>124</v>
      </c>
      <c r="N22">
        <v>21</v>
      </c>
      <c r="O22">
        <v>150</v>
      </c>
      <c r="P22">
        <v>76</v>
      </c>
      <c r="Q22">
        <v>-2</v>
      </c>
      <c r="R22">
        <v>21</v>
      </c>
      <c r="S22">
        <v>44</v>
      </c>
      <c r="T22">
        <v>-0.2</v>
      </c>
      <c r="U22">
        <v>2650</v>
      </c>
      <c r="V22">
        <v>7.9</v>
      </c>
      <c r="W22">
        <v>0.2</v>
      </c>
      <c r="X22">
        <v>-1</v>
      </c>
      <c r="Y22">
        <v>-0.2</v>
      </c>
      <c r="Z22">
        <v>4</v>
      </c>
      <c r="AA22">
        <v>80</v>
      </c>
      <c r="AB22">
        <v>188</v>
      </c>
      <c r="AC22">
        <v>-2</v>
      </c>
      <c r="AD22">
        <v>52.4</v>
      </c>
      <c r="AE22">
        <v>100</v>
      </c>
      <c r="AF22">
        <v>2</v>
      </c>
    </row>
    <row r="23" spans="1:32" x14ac:dyDescent="0.3">
      <c r="A23" t="s">
        <v>125</v>
      </c>
      <c r="B23" t="s">
        <v>126</v>
      </c>
      <c r="C23" s="1" t="str">
        <f t="shared" si="0"/>
        <v>21:0519</v>
      </c>
      <c r="D23" s="1" t="str">
        <f t="shared" si="4"/>
        <v>21:0173</v>
      </c>
      <c r="E23" t="s">
        <v>127</v>
      </c>
      <c r="F23" t="s">
        <v>128</v>
      </c>
      <c r="H23">
        <v>52.80303</v>
      </c>
      <c r="I23">
        <v>-55.940021799999997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129</v>
      </c>
      <c r="N23">
        <v>22</v>
      </c>
      <c r="O23">
        <v>100</v>
      </c>
      <c r="P23">
        <v>57</v>
      </c>
      <c r="Q23">
        <v>-2</v>
      </c>
      <c r="R23">
        <v>17</v>
      </c>
      <c r="S23">
        <v>27</v>
      </c>
      <c r="T23">
        <v>-0.2</v>
      </c>
      <c r="U23">
        <v>875</v>
      </c>
      <c r="V23">
        <v>5.7</v>
      </c>
      <c r="W23">
        <v>-0.2</v>
      </c>
      <c r="X23">
        <v>-1</v>
      </c>
      <c r="Y23">
        <v>-0.2</v>
      </c>
      <c r="Z23">
        <v>2</v>
      </c>
      <c r="AA23">
        <v>25</v>
      </c>
      <c r="AB23">
        <v>119</v>
      </c>
      <c r="AC23">
        <v>-2</v>
      </c>
      <c r="AD23">
        <v>48.6</v>
      </c>
      <c r="AE23">
        <v>80</v>
      </c>
      <c r="AF23">
        <v>0.5</v>
      </c>
    </row>
    <row r="24" spans="1:32" x14ac:dyDescent="0.3">
      <c r="A24" t="s">
        <v>130</v>
      </c>
      <c r="B24" t="s">
        <v>131</v>
      </c>
      <c r="C24" s="1" t="str">
        <f t="shared" si="0"/>
        <v>21:0519</v>
      </c>
      <c r="D24" s="1" t="str">
        <f t="shared" si="4"/>
        <v>21:0173</v>
      </c>
      <c r="E24" t="s">
        <v>132</v>
      </c>
      <c r="F24" t="s">
        <v>133</v>
      </c>
      <c r="H24">
        <v>52.795449699999999</v>
      </c>
      <c r="I24">
        <v>-55.896424500000002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134</v>
      </c>
      <c r="N24">
        <v>23</v>
      </c>
      <c r="O24">
        <v>110</v>
      </c>
      <c r="P24">
        <v>45</v>
      </c>
      <c r="Q24">
        <v>-2</v>
      </c>
      <c r="R24">
        <v>11</v>
      </c>
      <c r="S24">
        <v>22</v>
      </c>
      <c r="T24">
        <v>0.6</v>
      </c>
      <c r="U24">
        <v>735</v>
      </c>
      <c r="V24">
        <v>6.2</v>
      </c>
      <c r="W24">
        <v>0.2</v>
      </c>
      <c r="X24">
        <v>-1</v>
      </c>
      <c r="Y24">
        <v>-0.2</v>
      </c>
      <c r="Z24">
        <v>2</v>
      </c>
      <c r="AA24">
        <v>90</v>
      </c>
      <c r="AB24">
        <v>131</v>
      </c>
      <c r="AC24">
        <v>-2</v>
      </c>
      <c r="AD24">
        <v>44.4</v>
      </c>
      <c r="AE24">
        <v>130</v>
      </c>
      <c r="AF24">
        <v>1</v>
      </c>
    </row>
    <row r="25" spans="1:32" x14ac:dyDescent="0.3">
      <c r="A25" t="s">
        <v>135</v>
      </c>
      <c r="B25" t="s">
        <v>136</v>
      </c>
      <c r="C25" s="1" t="str">
        <f t="shared" si="0"/>
        <v>21:0519</v>
      </c>
      <c r="D25" s="1" t="str">
        <f t="shared" si="4"/>
        <v>21:0173</v>
      </c>
      <c r="E25" t="s">
        <v>137</v>
      </c>
      <c r="F25" t="s">
        <v>138</v>
      </c>
      <c r="H25">
        <v>52.851486399999999</v>
      </c>
      <c r="I25">
        <v>-55.887993700000003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139</v>
      </c>
      <c r="N25">
        <v>24</v>
      </c>
      <c r="O25">
        <v>130</v>
      </c>
      <c r="P25">
        <v>64</v>
      </c>
      <c r="Q25">
        <v>-2</v>
      </c>
      <c r="R25">
        <v>20</v>
      </c>
      <c r="S25">
        <v>23</v>
      </c>
      <c r="T25">
        <v>0.4</v>
      </c>
      <c r="U25">
        <v>575</v>
      </c>
      <c r="V25">
        <v>6.6</v>
      </c>
      <c r="W25">
        <v>-0.2</v>
      </c>
      <c r="X25">
        <v>-1</v>
      </c>
      <c r="Y25">
        <v>-0.2</v>
      </c>
      <c r="Z25">
        <v>6</v>
      </c>
      <c r="AA25">
        <v>80</v>
      </c>
      <c r="AB25">
        <v>150</v>
      </c>
      <c r="AC25">
        <v>-2</v>
      </c>
      <c r="AD25">
        <v>49.2</v>
      </c>
      <c r="AE25">
        <v>520</v>
      </c>
      <c r="AF25">
        <v>4.5999999999999996</v>
      </c>
    </row>
    <row r="26" spans="1:32" x14ac:dyDescent="0.3">
      <c r="A26" t="s">
        <v>140</v>
      </c>
      <c r="B26" t="s">
        <v>141</v>
      </c>
      <c r="C26" s="1" t="str">
        <f t="shared" si="0"/>
        <v>21:0519</v>
      </c>
      <c r="D26" s="1" t="str">
        <f t="shared" si="4"/>
        <v>21:0173</v>
      </c>
      <c r="E26" t="s">
        <v>142</v>
      </c>
      <c r="F26" t="s">
        <v>143</v>
      </c>
      <c r="H26">
        <v>52.8799299</v>
      </c>
      <c r="I26">
        <v>-55.879315400000003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144</v>
      </c>
      <c r="N26">
        <v>25</v>
      </c>
      <c r="O26">
        <v>130</v>
      </c>
      <c r="P26">
        <v>38</v>
      </c>
      <c r="Q26">
        <v>-2</v>
      </c>
      <c r="R26">
        <v>14</v>
      </c>
      <c r="S26">
        <v>27</v>
      </c>
      <c r="T26">
        <v>-0.2</v>
      </c>
      <c r="U26">
        <v>1120</v>
      </c>
      <c r="V26">
        <v>8.1999999999999993</v>
      </c>
      <c r="W26">
        <v>-0.2</v>
      </c>
      <c r="X26">
        <v>1</v>
      </c>
      <c r="Y26">
        <v>-0.2</v>
      </c>
      <c r="Z26">
        <v>4</v>
      </c>
      <c r="AA26">
        <v>30</v>
      </c>
      <c r="AB26">
        <v>100</v>
      </c>
      <c r="AC26">
        <v>-2</v>
      </c>
      <c r="AD26">
        <v>40.799999999999997</v>
      </c>
      <c r="AE26">
        <v>120</v>
      </c>
      <c r="AF26">
        <v>1.5</v>
      </c>
    </row>
    <row r="27" spans="1:32" x14ac:dyDescent="0.3">
      <c r="A27" t="s">
        <v>145</v>
      </c>
      <c r="B27" t="s">
        <v>146</v>
      </c>
      <c r="C27" s="1" t="str">
        <f t="shared" si="0"/>
        <v>21:0519</v>
      </c>
      <c r="D27" s="1" t="str">
        <f t="shared" si="4"/>
        <v>21:0173</v>
      </c>
      <c r="E27" t="s">
        <v>147</v>
      </c>
      <c r="F27" t="s">
        <v>148</v>
      </c>
      <c r="H27">
        <v>52.906647399999997</v>
      </c>
      <c r="I27">
        <v>-55.887873999999996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149</v>
      </c>
      <c r="N27">
        <v>26</v>
      </c>
      <c r="O27">
        <v>95</v>
      </c>
      <c r="P27">
        <v>42</v>
      </c>
      <c r="Q27">
        <v>-2</v>
      </c>
      <c r="R27">
        <v>13</v>
      </c>
      <c r="S27">
        <v>12</v>
      </c>
      <c r="T27">
        <v>0.2</v>
      </c>
      <c r="U27">
        <v>430</v>
      </c>
      <c r="V27">
        <v>3.5</v>
      </c>
      <c r="W27">
        <v>-0.2</v>
      </c>
      <c r="X27">
        <v>-1</v>
      </c>
      <c r="Y27">
        <v>-0.2</v>
      </c>
      <c r="Z27">
        <v>4</v>
      </c>
      <c r="AA27">
        <v>40</v>
      </c>
      <c r="AB27">
        <v>150</v>
      </c>
      <c r="AC27">
        <v>-2</v>
      </c>
      <c r="AD27">
        <v>48.6</v>
      </c>
      <c r="AE27">
        <v>100</v>
      </c>
      <c r="AF27">
        <v>2.1</v>
      </c>
    </row>
    <row r="28" spans="1:32" x14ac:dyDescent="0.3">
      <c r="A28" t="s">
        <v>150</v>
      </c>
      <c r="B28" t="s">
        <v>151</v>
      </c>
      <c r="C28" s="1" t="str">
        <f t="shared" si="0"/>
        <v>21:0519</v>
      </c>
      <c r="D28" s="1" t="str">
        <f t="shared" si="4"/>
        <v>21:0173</v>
      </c>
      <c r="E28" t="s">
        <v>152</v>
      </c>
      <c r="F28" t="s">
        <v>153</v>
      </c>
      <c r="H28">
        <v>52.928722899999997</v>
      </c>
      <c r="I28">
        <v>-55.886579699999999</v>
      </c>
      <c r="J28" s="1" t="str">
        <f t="shared" si="5"/>
        <v>NGR lake sediment grab sample</v>
      </c>
      <c r="K28" s="1" t="str">
        <f t="shared" si="6"/>
        <v>&lt;177 micron (NGR)</v>
      </c>
      <c r="L28">
        <v>3</v>
      </c>
      <c r="M28" t="s">
        <v>36</v>
      </c>
      <c r="N28">
        <v>27</v>
      </c>
      <c r="O28">
        <v>105</v>
      </c>
      <c r="P28">
        <v>36</v>
      </c>
      <c r="Q28">
        <v>-2</v>
      </c>
      <c r="R28">
        <v>27</v>
      </c>
      <c r="S28">
        <v>10</v>
      </c>
      <c r="T28">
        <v>0.2</v>
      </c>
      <c r="U28">
        <v>675</v>
      </c>
      <c r="V28">
        <v>5.4</v>
      </c>
      <c r="W28">
        <v>1.4</v>
      </c>
      <c r="X28">
        <v>28</v>
      </c>
      <c r="Y28">
        <v>0.8</v>
      </c>
      <c r="Z28">
        <v>100</v>
      </c>
      <c r="AA28">
        <v>65</v>
      </c>
      <c r="AB28">
        <v>56</v>
      </c>
      <c r="AC28">
        <v>-2</v>
      </c>
      <c r="AD28">
        <v>29.8</v>
      </c>
      <c r="AE28">
        <v>320</v>
      </c>
      <c r="AF28">
        <v>16.8</v>
      </c>
    </row>
    <row r="29" spans="1:32" x14ac:dyDescent="0.3">
      <c r="A29" t="s">
        <v>154</v>
      </c>
      <c r="B29" t="s">
        <v>155</v>
      </c>
      <c r="C29" s="1" t="str">
        <f t="shared" si="0"/>
        <v>21:0519</v>
      </c>
      <c r="D29" s="1" t="str">
        <f t="shared" si="4"/>
        <v>21:0173</v>
      </c>
      <c r="E29" t="s">
        <v>152</v>
      </c>
      <c r="F29" t="s">
        <v>156</v>
      </c>
      <c r="H29">
        <v>52.928722899999997</v>
      </c>
      <c r="I29">
        <v>-55.886579699999999</v>
      </c>
      <c r="J29" s="1" t="str">
        <f t="shared" si="5"/>
        <v>NGR lake sediment grab sample</v>
      </c>
      <c r="K29" s="1" t="str">
        <f t="shared" si="6"/>
        <v>&lt;177 micron (NGR)</v>
      </c>
      <c r="L29">
        <v>3</v>
      </c>
      <c r="M29" t="s">
        <v>44</v>
      </c>
      <c r="N29">
        <v>28</v>
      </c>
      <c r="O29">
        <v>105</v>
      </c>
      <c r="P29">
        <v>35</v>
      </c>
      <c r="Q29">
        <v>-2</v>
      </c>
      <c r="R29">
        <v>26</v>
      </c>
      <c r="S29">
        <v>11</v>
      </c>
      <c r="T29">
        <v>-0.2</v>
      </c>
      <c r="U29">
        <v>605</v>
      </c>
      <c r="V29">
        <v>5.2</v>
      </c>
      <c r="W29">
        <v>1</v>
      </c>
      <c r="X29">
        <v>28</v>
      </c>
      <c r="Y29">
        <v>1</v>
      </c>
      <c r="Z29">
        <v>76</v>
      </c>
      <c r="AA29">
        <v>90</v>
      </c>
      <c r="AB29">
        <v>56</v>
      </c>
      <c r="AC29">
        <v>-2</v>
      </c>
      <c r="AD29">
        <v>28.8</v>
      </c>
      <c r="AE29">
        <v>320</v>
      </c>
      <c r="AF29">
        <v>15.4</v>
      </c>
    </row>
    <row r="30" spans="1:32" x14ac:dyDescent="0.3">
      <c r="A30" t="s">
        <v>157</v>
      </c>
      <c r="B30" t="s">
        <v>158</v>
      </c>
      <c r="C30" s="1" t="str">
        <f t="shared" si="0"/>
        <v>21:0519</v>
      </c>
      <c r="D30" s="1" t="str">
        <f t="shared" si="4"/>
        <v>21:0173</v>
      </c>
      <c r="E30" t="s">
        <v>152</v>
      </c>
      <c r="F30" t="s">
        <v>159</v>
      </c>
      <c r="H30">
        <v>52.928722899999997</v>
      </c>
      <c r="I30">
        <v>-55.886579699999999</v>
      </c>
      <c r="J30" s="1" t="str">
        <f t="shared" si="5"/>
        <v>NGR lake sediment grab sample</v>
      </c>
      <c r="K30" s="1" t="str">
        <f t="shared" si="6"/>
        <v>&lt;177 micron (NGR)</v>
      </c>
      <c r="L30">
        <v>3</v>
      </c>
      <c r="M30" t="s">
        <v>40</v>
      </c>
      <c r="N30">
        <v>29</v>
      </c>
      <c r="O30">
        <v>110</v>
      </c>
      <c r="P30">
        <v>37</v>
      </c>
      <c r="Q30">
        <v>-2</v>
      </c>
      <c r="R30">
        <v>28</v>
      </c>
      <c r="S30">
        <v>9</v>
      </c>
      <c r="T30">
        <v>-0.2</v>
      </c>
      <c r="U30">
        <v>690</v>
      </c>
      <c r="V30">
        <v>5.3</v>
      </c>
      <c r="W30">
        <v>1.4</v>
      </c>
      <c r="X30">
        <v>28</v>
      </c>
      <c r="Y30">
        <v>0.5</v>
      </c>
      <c r="Z30">
        <v>96</v>
      </c>
      <c r="AA30">
        <v>95</v>
      </c>
      <c r="AB30">
        <v>56</v>
      </c>
      <c r="AC30">
        <v>-2</v>
      </c>
      <c r="AD30">
        <v>29.2</v>
      </c>
      <c r="AE30">
        <v>320</v>
      </c>
      <c r="AF30">
        <v>15.5</v>
      </c>
    </row>
    <row r="31" spans="1:32" x14ac:dyDescent="0.3">
      <c r="A31" t="s">
        <v>160</v>
      </c>
      <c r="B31" t="s">
        <v>161</v>
      </c>
      <c r="C31" s="1" t="str">
        <f t="shared" si="0"/>
        <v>21:0519</v>
      </c>
      <c r="D31" s="1" t="str">
        <f t="shared" si="4"/>
        <v>21:0173</v>
      </c>
      <c r="E31" t="s">
        <v>162</v>
      </c>
      <c r="F31" t="s">
        <v>163</v>
      </c>
      <c r="H31">
        <v>52.996916900000002</v>
      </c>
      <c r="I31">
        <v>-55.887557000000001</v>
      </c>
      <c r="J31" s="1" t="str">
        <f t="shared" si="5"/>
        <v>NGR lake sediment grab sample</v>
      </c>
      <c r="K31" s="1" t="str">
        <f t="shared" si="6"/>
        <v>&lt;177 micron (NGR)</v>
      </c>
      <c r="L31">
        <v>3</v>
      </c>
      <c r="M31" t="s">
        <v>49</v>
      </c>
      <c r="N31">
        <v>30</v>
      </c>
      <c r="O31">
        <v>50</v>
      </c>
      <c r="P31">
        <v>25</v>
      </c>
      <c r="Q31">
        <v>4</v>
      </c>
      <c r="R31">
        <v>16</v>
      </c>
      <c r="S31">
        <v>3</v>
      </c>
      <c r="T31">
        <v>-0.2</v>
      </c>
      <c r="U31">
        <v>85</v>
      </c>
      <c r="V31">
        <v>0.93</v>
      </c>
      <c r="W31">
        <v>-0.2</v>
      </c>
      <c r="X31">
        <v>-1</v>
      </c>
      <c r="Y31">
        <v>-0.2</v>
      </c>
      <c r="Z31">
        <v>2</v>
      </c>
      <c r="AA31">
        <v>25</v>
      </c>
      <c r="AB31">
        <v>94</v>
      </c>
      <c r="AC31">
        <v>-2</v>
      </c>
      <c r="AD31">
        <v>44.2</v>
      </c>
      <c r="AE31">
        <v>100</v>
      </c>
      <c r="AF31">
        <v>0.5</v>
      </c>
    </row>
    <row r="32" spans="1:32" x14ac:dyDescent="0.3">
      <c r="A32" t="s">
        <v>164</v>
      </c>
      <c r="B32" t="s">
        <v>165</v>
      </c>
      <c r="C32" s="1" t="str">
        <f t="shared" si="0"/>
        <v>21:0519</v>
      </c>
      <c r="D32" s="1" t="str">
        <f t="shared" si="4"/>
        <v>21:0173</v>
      </c>
      <c r="E32" t="s">
        <v>166</v>
      </c>
      <c r="F32" t="s">
        <v>167</v>
      </c>
      <c r="H32">
        <v>52.996737299999999</v>
      </c>
      <c r="I32">
        <v>-55.829509600000002</v>
      </c>
      <c r="J32" s="1" t="str">
        <f t="shared" si="5"/>
        <v>NGR lake sediment grab sample</v>
      </c>
      <c r="K32" s="1" t="str">
        <f t="shared" si="6"/>
        <v>&lt;177 micron (NGR)</v>
      </c>
      <c r="L32">
        <v>3</v>
      </c>
      <c r="M32" t="s">
        <v>54</v>
      </c>
      <c r="N32">
        <v>31</v>
      </c>
      <c r="O32">
        <v>82</v>
      </c>
      <c r="P32">
        <v>32</v>
      </c>
      <c r="Q32">
        <v>-2</v>
      </c>
      <c r="R32">
        <v>10</v>
      </c>
      <c r="S32">
        <v>8</v>
      </c>
      <c r="T32">
        <v>0.4</v>
      </c>
      <c r="U32">
        <v>385</v>
      </c>
      <c r="V32">
        <v>8.5</v>
      </c>
      <c r="W32">
        <v>-0.2</v>
      </c>
      <c r="X32">
        <v>-1</v>
      </c>
      <c r="Y32">
        <v>-0.2</v>
      </c>
      <c r="Z32">
        <v>2</v>
      </c>
      <c r="AA32">
        <v>80</v>
      </c>
      <c r="AB32">
        <v>100</v>
      </c>
      <c r="AC32">
        <v>-2</v>
      </c>
      <c r="AD32">
        <v>37.4</v>
      </c>
      <c r="AE32">
        <v>80</v>
      </c>
      <c r="AF32">
        <v>1.7</v>
      </c>
    </row>
    <row r="33" spans="1:32" x14ac:dyDescent="0.3">
      <c r="A33" t="s">
        <v>168</v>
      </c>
      <c r="B33" t="s">
        <v>169</v>
      </c>
      <c r="C33" s="1" t="str">
        <f t="shared" si="0"/>
        <v>21:0519</v>
      </c>
      <c r="D33" s="1" t="str">
        <f t="shared" si="4"/>
        <v>21:0173</v>
      </c>
      <c r="E33" t="s">
        <v>170</v>
      </c>
      <c r="F33" t="s">
        <v>171</v>
      </c>
      <c r="H33">
        <v>52.976030100000003</v>
      </c>
      <c r="I33">
        <v>-55.793981500000001</v>
      </c>
      <c r="J33" s="1" t="str">
        <f t="shared" si="5"/>
        <v>NGR lake sediment grab sample</v>
      </c>
      <c r="K33" s="1" t="str">
        <f t="shared" si="6"/>
        <v>&lt;177 micron (NGR)</v>
      </c>
      <c r="L33">
        <v>3</v>
      </c>
      <c r="M33" t="s">
        <v>82</v>
      </c>
      <c r="N33">
        <v>32</v>
      </c>
      <c r="O33">
        <v>85</v>
      </c>
      <c r="P33">
        <v>45</v>
      </c>
      <c r="Q33">
        <v>-2</v>
      </c>
      <c r="R33">
        <v>15</v>
      </c>
      <c r="S33">
        <v>4</v>
      </c>
      <c r="T33">
        <v>-0.2</v>
      </c>
      <c r="U33">
        <v>185</v>
      </c>
      <c r="V33">
        <v>1.77</v>
      </c>
      <c r="W33">
        <v>0.2</v>
      </c>
      <c r="X33">
        <v>-1</v>
      </c>
      <c r="Y33">
        <v>-0.2</v>
      </c>
      <c r="Z33">
        <v>2</v>
      </c>
      <c r="AA33">
        <v>150</v>
      </c>
      <c r="AB33">
        <v>119</v>
      </c>
      <c r="AC33">
        <v>-2</v>
      </c>
      <c r="AD33">
        <v>38.6</v>
      </c>
      <c r="AE33">
        <v>140</v>
      </c>
      <c r="AF33">
        <v>3.2</v>
      </c>
    </row>
    <row r="34" spans="1:32" x14ac:dyDescent="0.3">
      <c r="A34" t="s">
        <v>172</v>
      </c>
      <c r="B34" t="s">
        <v>173</v>
      </c>
      <c r="C34" s="1" t="str">
        <f t="shared" si="0"/>
        <v>21:0519</v>
      </c>
      <c r="D34" s="1" t="str">
        <f t="shared" si="4"/>
        <v>21:0173</v>
      </c>
      <c r="E34" t="s">
        <v>174</v>
      </c>
      <c r="F34" t="s">
        <v>175</v>
      </c>
      <c r="H34">
        <v>52.874906000000003</v>
      </c>
      <c r="I34">
        <v>-55.821883499999998</v>
      </c>
      <c r="J34" s="1" t="str">
        <f t="shared" si="5"/>
        <v>NGR lake sediment grab sample</v>
      </c>
      <c r="K34" s="1" t="str">
        <f t="shared" si="6"/>
        <v>&lt;177 micron (NGR)</v>
      </c>
      <c r="L34">
        <v>3</v>
      </c>
      <c r="M34" t="s">
        <v>89</v>
      </c>
      <c r="N34">
        <v>33</v>
      </c>
      <c r="O34">
        <v>120</v>
      </c>
      <c r="P34">
        <v>35</v>
      </c>
      <c r="Q34">
        <v>-2</v>
      </c>
      <c r="R34">
        <v>15</v>
      </c>
      <c r="S34">
        <v>51</v>
      </c>
      <c r="T34">
        <v>0.2</v>
      </c>
      <c r="U34">
        <v>4300</v>
      </c>
      <c r="V34">
        <v>14.6</v>
      </c>
      <c r="W34">
        <v>-0.2</v>
      </c>
      <c r="X34">
        <v>2</v>
      </c>
      <c r="Y34">
        <v>-0.2</v>
      </c>
      <c r="Z34">
        <v>2</v>
      </c>
      <c r="AA34">
        <v>100</v>
      </c>
      <c r="AB34">
        <v>125</v>
      </c>
      <c r="AC34">
        <v>-2</v>
      </c>
      <c r="AD34">
        <v>41.2</v>
      </c>
      <c r="AE34">
        <v>120</v>
      </c>
      <c r="AF34">
        <v>1.1000000000000001</v>
      </c>
    </row>
    <row r="35" spans="1:32" x14ac:dyDescent="0.3">
      <c r="A35" t="s">
        <v>176</v>
      </c>
      <c r="B35" t="s">
        <v>177</v>
      </c>
      <c r="C35" s="1" t="str">
        <f t="shared" si="0"/>
        <v>21:0519</v>
      </c>
      <c r="D35" s="1" t="str">
        <f t="shared" si="4"/>
        <v>21:0173</v>
      </c>
      <c r="E35" t="s">
        <v>178</v>
      </c>
      <c r="F35" t="s">
        <v>179</v>
      </c>
      <c r="H35">
        <v>52.848500299999998</v>
      </c>
      <c r="I35">
        <v>-55.819867299999999</v>
      </c>
      <c r="J35" s="1" t="str">
        <f t="shared" si="5"/>
        <v>NGR lake sediment grab sample</v>
      </c>
      <c r="K35" s="1" t="str">
        <f t="shared" si="6"/>
        <v>&lt;177 micron (NGR)</v>
      </c>
      <c r="L35">
        <v>3</v>
      </c>
      <c r="M35" t="s">
        <v>94</v>
      </c>
      <c r="N35">
        <v>34</v>
      </c>
      <c r="O35">
        <v>85</v>
      </c>
      <c r="P35">
        <v>58</v>
      </c>
      <c r="Q35">
        <v>-2</v>
      </c>
      <c r="R35">
        <v>22</v>
      </c>
      <c r="S35">
        <v>2</v>
      </c>
      <c r="T35">
        <v>-0.2</v>
      </c>
      <c r="U35">
        <v>55</v>
      </c>
      <c r="V35">
        <v>1.32</v>
      </c>
      <c r="W35">
        <v>-0.2</v>
      </c>
      <c r="X35">
        <v>-1</v>
      </c>
      <c r="Y35">
        <v>-0.2</v>
      </c>
      <c r="Z35">
        <v>-2</v>
      </c>
      <c r="AA35">
        <v>45</v>
      </c>
      <c r="AB35">
        <v>125</v>
      </c>
      <c r="AC35">
        <v>-2</v>
      </c>
      <c r="AD35">
        <v>61.6</v>
      </c>
      <c r="AE35">
        <v>60</v>
      </c>
      <c r="AF35">
        <v>0.9</v>
      </c>
    </row>
    <row r="36" spans="1:32" hidden="1" x14ac:dyDescent="0.3">
      <c r="A36" t="s">
        <v>180</v>
      </c>
      <c r="B36" t="s">
        <v>181</v>
      </c>
      <c r="C36" s="1" t="str">
        <f t="shared" si="0"/>
        <v>21:0519</v>
      </c>
      <c r="D36" s="1" t="str">
        <f>HYPERLINK("http://geochem.nrcan.gc.ca/cdogs/content/svy/svy_e.htm", "")</f>
        <v/>
      </c>
      <c r="G36" s="1" t="str">
        <f>HYPERLINK("http://geochem.nrcan.gc.ca/cdogs/content/cr_/cr_00056_e.htm", "56")</f>
        <v>56</v>
      </c>
      <c r="J36" t="s">
        <v>57</v>
      </c>
      <c r="K36" t="s">
        <v>58</v>
      </c>
      <c r="L36">
        <v>3</v>
      </c>
      <c r="M36" t="s">
        <v>59</v>
      </c>
      <c r="N36">
        <v>35</v>
      </c>
      <c r="O36">
        <v>150</v>
      </c>
      <c r="P36">
        <v>95</v>
      </c>
      <c r="Q36">
        <v>22</v>
      </c>
      <c r="R36">
        <v>54</v>
      </c>
      <c r="S36">
        <v>16</v>
      </c>
      <c r="T36">
        <v>0.6</v>
      </c>
      <c r="U36">
        <v>500</v>
      </c>
      <c r="V36">
        <v>5.6</v>
      </c>
      <c r="W36">
        <v>0.2</v>
      </c>
      <c r="X36">
        <v>20</v>
      </c>
      <c r="Y36">
        <v>0.4</v>
      </c>
      <c r="Z36">
        <v>6</v>
      </c>
      <c r="AA36">
        <v>60</v>
      </c>
      <c r="AB36">
        <v>150</v>
      </c>
      <c r="AC36">
        <v>-2</v>
      </c>
      <c r="AD36">
        <v>6.2</v>
      </c>
      <c r="AE36">
        <v>560</v>
      </c>
      <c r="AF36">
        <v>30.8</v>
      </c>
    </row>
    <row r="37" spans="1:32" x14ac:dyDescent="0.3">
      <c r="A37" t="s">
        <v>182</v>
      </c>
      <c r="B37" t="s">
        <v>183</v>
      </c>
      <c r="C37" s="1" t="str">
        <f t="shared" si="0"/>
        <v>21:0519</v>
      </c>
      <c r="D37" s="1" t="str">
        <f t="shared" ref="D37:D53" si="7">HYPERLINK("http://geochem.nrcan.gc.ca/cdogs/content/svy/svy210173_e.htm", "21:0173")</f>
        <v>21:0173</v>
      </c>
      <c r="E37" t="s">
        <v>184</v>
      </c>
      <c r="F37" t="s">
        <v>185</v>
      </c>
      <c r="H37">
        <v>52.804783200000003</v>
      </c>
      <c r="I37">
        <v>-55.990594000000002</v>
      </c>
      <c r="J37" s="1" t="str">
        <f t="shared" ref="J37:J53" si="8">HYPERLINK("http://geochem.nrcan.gc.ca/cdogs/content/kwd/kwd020027_e.htm", "NGR lake sediment grab sample")</f>
        <v>NGR lake sediment grab sample</v>
      </c>
      <c r="K37" s="1" t="str">
        <f t="shared" ref="K37:K53" si="9">HYPERLINK("http://geochem.nrcan.gc.ca/cdogs/content/kwd/kwd080006_e.htm", "&lt;177 micron (NGR)")</f>
        <v>&lt;177 micron (NGR)</v>
      </c>
      <c r="L37">
        <v>3</v>
      </c>
      <c r="M37" t="s">
        <v>99</v>
      </c>
      <c r="N37">
        <v>36</v>
      </c>
      <c r="O37">
        <v>93</v>
      </c>
      <c r="P37">
        <v>63</v>
      </c>
      <c r="Q37">
        <v>-2</v>
      </c>
      <c r="R37">
        <v>34</v>
      </c>
      <c r="S37">
        <v>12</v>
      </c>
      <c r="T37">
        <v>0.2</v>
      </c>
      <c r="U37">
        <v>210</v>
      </c>
      <c r="V37">
        <v>3.2</v>
      </c>
      <c r="W37">
        <v>0.6</v>
      </c>
      <c r="X37">
        <v>8</v>
      </c>
      <c r="Y37">
        <v>0.2</v>
      </c>
      <c r="Z37">
        <v>24</v>
      </c>
      <c r="AA37">
        <v>65</v>
      </c>
      <c r="AB37">
        <v>162</v>
      </c>
      <c r="AC37">
        <v>-2</v>
      </c>
      <c r="AD37">
        <v>37.200000000000003</v>
      </c>
      <c r="AE37">
        <v>180</v>
      </c>
      <c r="AF37">
        <v>7.9</v>
      </c>
    </row>
    <row r="38" spans="1:32" x14ac:dyDescent="0.3">
      <c r="A38" t="s">
        <v>186</v>
      </c>
      <c r="B38" t="s">
        <v>187</v>
      </c>
      <c r="C38" s="1" t="str">
        <f t="shared" si="0"/>
        <v>21:0519</v>
      </c>
      <c r="D38" s="1" t="str">
        <f t="shared" si="7"/>
        <v>21:0173</v>
      </c>
      <c r="E38" t="s">
        <v>188</v>
      </c>
      <c r="F38" t="s">
        <v>189</v>
      </c>
      <c r="H38">
        <v>52.795665399999997</v>
      </c>
      <c r="I38">
        <v>-55.9871865</v>
      </c>
      <c r="J38" s="1" t="str">
        <f t="shared" si="8"/>
        <v>NGR lake sediment grab sample</v>
      </c>
      <c r="K38" s="1" t="str">
        <f t="shared" si="9"/>
        <v>&lt;177 micron (NGR)</v>
      </c>
      <c r="L38">
        <v>3</v>
      </c>
      <c r="M38" t="s">
        <v>104</v>
      </c>
      <c r="N38">
        <v>37</v>
      </c>
      <c r="O38">
        <v>59</v>
      </c>
      <c r="P38">
        <v>40</v>
      </c>
      <c r="Q38">
        <v>-2</v>
      </c>
      <c r="R38">
        <v>10</v>
      </c>
      <c r="S38">
        <v>3</v>
      </c>
      <c r="T38">
        <v>-0.2</v>
      </c>
      <c r="U38">
        <v>65</v>
      </c>
      <c r="V38">
        <v>0.62</v>
      </c>
      <c r="W38">
        <v>-0.2</v>
      </c>
      <c r="X38">
        <v>-1</v>
      </c>
      <c r="Y38">
        <v>-0.2</v>
      </c>
      <c r="Z38">
        <v>-2</v>
      </c>
      <c r="AA38">
        <v>30</v>
      </c>
      <c r="AB38">
        <v>108</v>
      </c>
      <c r="AC38">
        <v>-2</v>
      </c>
      <c r="AD38">
        <v>44</v>
      </c>
      <c r="AE38">
        <v>60</v>
      </c>
      <c r="AF38">
        <v>2.8</v>
      </c>
    </row>
    <row r="39" spans="1:32" x14ac:dyDescent="0.3">
      <c r="A39" t="s">
        <v>190</v>
      </c>
      <c r="B39" t="s">
        <v>191</v>
      </c>
      <c r="C39" s="1" t="str">
        <f t="shared" si="0"/>
        <v>21:0519</v>
      </c>
      <c r="D39" s="1" t="str">
        <f t="shared" si="7"/>
        <v>21:0173</v>
      </c>
      <c r="E39" t="s">
        <v>192</v>
      </c>
      <c r="F39" t="s">
        <v>193</v>
      </c>
      <c r="H39">
        <v>52.755637100000001</v>
      </c>
      <c r="I39">
        <v>-55.871070199999998</v>
      </c>
      <c r="J39" s="1" t="str">
        <f t="shared" si="8"/>
        <v>NGR lake sediment grab sample</v>
      </c>
      <c r="K39" s="1" t="str">
        <f t="shared" si="9"/>
        <v>&lt;177 micron (NGR)</v>
      </c>
      <c r="L39">
        <v>3</v>
      </c>
      <c r="M39" t="s">
        <v>109</v>
      </c>
      <c r="N39">
        <v>38</v>
      </c>
      <c r="O39">
        <v>63</v>
      </c>
      <c r="P39">
        <v>21</v>
      </c>
      <c r="Q39">
        <v>-2</v>
      </c>
      <c r="R39">
        <v>18</v>
      </c>
      <c r="S39">
        <v>8</v>
      </c>
      <c r="T39">
        <v>-0.2</v>
      </c>
      <c r="U39">
        <v>125</v>
      </c>
      <c r="V39">
        <v>1.43</v>
      </c>
      <c r="W39">
        <v>-0.2</v>
      </c>
      <c r="X39">
        <v>-1</v>
      </c>
      <c r="Y39">
        <v>-0.2</v>
      </c>
      <c r="Z39">
        <v>-2</v>
      </c>
      <c r="AA39">
        <v>20</v>
      </c>
      <c r="AB39">
        <v>66</v>
      </c>
      <c r="AC39">
        <v>-2</v>
      </c>
      <c r="AD39">
        <v>38.4</v>
      </c>
      <c r="AE39">
        <v>80</v>
      </c>
      <c r="AF39">
        <v>0.6</v>
      </c>
    </row>
    <row r="40" spans="1:32" x14ac:dyDescent="0.3">
      <c r="A40" t="s">
        <v>194</v>
      </c>
      <c r="B40" t="s">
        <v>195</v>
      </c>
      <c r="C40" s="1" t="str">
        <f t="shared" si="0"/>
        <v>21:0519</v>
      </c>
      <c r="D40" s="1" t="str">
        <f t="shared" si="7"/>
        <v>21:0173</v>
      </c>
      <c r="E40" t="s">
        <v>196</v>
      </c>
      <c r="F40" t="s">
        <v>197</v>
      </c>
      <c r="H40">
        <v>52.7560158</v>
      </c>
      <c r="I40">
        <v>-55.826709800000003</v>
      </c>
      <c r="J40" s="1" t="str">
        <f t="shared" si="8"/>
        <v>NGR lake sediment grab sample</v>
      </c>
      <c r="K40" s="1" t="str">
        <f t="shared" si="9"/>
        <v>&lt;177 micron (NGR)</v>
      </c>
      <c r="L40">
        <v>3</v>
      </c>
      <c r="M40" t="s">
        <v>114</v>
      </c>
      <c r="N40">
        <v>39</v>
      </c>
      <c r="O40">
        <v>110</v>
      </c>
      <c r="P40">
        <v>46</v>
      </c>
      <c r="Q40">
        <v>-2</v>
      </c>
      <c r="R40">
        <v>12</v>
      </c>
      <c r="S40">
        <v>9</v>
      </c>
      <c r="T40">
        <v>-0.2</v>
      </c>
      <c r="U40">
        <v>280</v>
      </c>
      <c r="V40">
        <v>7</v>
      </c>
      <c r="W40">
        <v>-0.2</v>
      </c>
      <c r="X40">
        <v>-1</v>
      </c>
      <c r="Y40">
        <v>-0.2</v>
      </c>
      <c r="Z40">
        <v>4</v>
      </c>
      <c r="AA40">
        <v>110</v>
      </c>
      <c r="AB40">
        <v>108</v>
      </c>
      <c r="AC40">
        <v>-2</v>
      </c>
      <c r="AD40">
        <v>37.4</v>
      </c>
      <c r="AE40">
        <v>120</v>
      </c>
      <c r="AF40">
        <v>0.9</v>
      </c>
    </row>
    <row r="41" spans="1:32" x14ac:dyDescent="0.3">
      <c r="A41" t="s">
        <v>198</v>
      </c>
      <c r="B41" t="s">
        <v>199</v>
      </c>
      <c r="C41" s="1" t="str">
        <f t="shared" si="0"/>
        <v>21:0519</v>
      </c>
      <c r="D41" s="1" t="str">
        <f t="shared" si="7"/>
        <v>21:0173</v>
      </c>
      <c r="E41" t="s">
        <v>200</v>
      </c>
      <c r="F41" t="s">
        <v>201</v>
      </c>
      <c r="H41">
        <v>52.682658400000001</v>
      </c>
      <c r="I41">
        <v>-55.809742300000003</v>
      </c>
      <c r="J41" s="1" t="str">
        <f t="shared" si="8"/>
        <v>NGR lake sediment grab sample</v>
      </c>
      <c r="K41" s="1" t="str">
        <f t="shared" si="9"/>
        <v>&lt;177 micron (NGR)</v>
      </c>
      <c r="L41">
        <v>3</v>
      </c>
      <c r="M41" t="s">
        <v>119</v>
      </c>
      <c r="N41">
        <v>40</v>
      </c>
      <c r="O41">
        <v>58</v>
      </c>
      <c r="P41">
        <v>32</v>
      </c>
      <c r="Q41">
        <v>2</v>
      </c>
      <c r="R41">
        <v>19</v>
      </c>
      <c r="S41">
        <v>5</v>
      </c>
      <c r="T41">
        <v>0.2</v>
      </c>
      <c r="U41">
        <v>85</v>
      </c>
      <c r="V41">
        <v>7.4</v>
      </c>
      <c r="W41">
        <v>-0.2</v>
      </c>
      <c r="X41">
        <v>-1</v>
      </c>
      <c r="Y41">
        <v>-0.2</v>
      </c>
      <c r="Z41">
        <v>2</v>
      </c>
      <c r="AA41">
        <v>20</v>
      </c>
      <c r="AB41">
        <v>96</v>
      </c>
      <c r="AC41">
        <v>-2</v>
      </c>
      <c r="AD41">
        <v>55.6</v>
      </c>
      <c r="AE41">
        <v>60</v>
      </c>
      <c r="AF41">
        <v>1.2</v>
      </c>
    </row>
    <row r="42" spans="1:32" x14ac:dyDescent="0.3">
      <c r="A42" t="s">
        <v>202</v>
      </c>
      <c r="B42" t="s">
        <v>203</v>
      </c>
      <c r="C42" s="1" t="str">
        <f t="shared" si="0"/>
        <v>21:0519</v>
      </c>
      <c r="D42" s="1" t="str">
        <f t="shared" si="7"/>
        <v>21:0173</v>
      </c>
      <c r="E42" t="s">
        <v>204</v>
      </c>
      <c r="F42" t="s">
        <v>205</v>
      </c>
      <c r="H42">
        <v>52.6811303</v>
      </c>
      <c r="I42">
        <v>-55.792875600000002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124</v>
      </c>
      <c r="N42">
        <v>41</v>
      </c>
      <c r="O42">
        <v>110</v>
      </c>
      <c r="P42">
        <v>47</v>
      </c>
      <c r="Q42">
        <v>4</v>
      </c>
      <c r="R42">
        <v>28</v>
      </c>
      <c r="S42">
        <v>15</v>
      </c>
      <c r="T42">
        <v>-0.2</v>
      </c>
      <c r="U42">
        <v>315</v>
      </c>
      <c r="V42">
        <v>1.27</v>
      </c>
      <c r="W42">
        <v>0.2</v>
      </c>
      <c r="X42">
        <v>-1</v>
      </c>
      <c r="Y42">
        <v>-0.2</v>
      </c>
      <c r="Z42">
        <v>2</v>
      </c>
      <c r="AA42">
        <v>35</v>
      </c>
      <c r="AB42">
        <v>90</v>
      </c>
      <c r="AC42">
        <v>-2</v>
      </c>
      <c r="AD42">
        <v>40.4</v>
      </c>
      <c r="AE42">
        <v>110</v>
      </c>
      <c r="AF42">
        <v>0.9</v>
      </c>
    </row>
    <row r="43" spans="1:32" x14ac:dyDescent="0.3">
      <c r="A43" t="s">
        <v>206</v>
      </c>
      <c r="B43" t="s">
        <v>207</v>
      </c>
      <c r="C43" s="1" t="str">
        <f t="shared" si="0"/>
        <v>21:0519</v>
      </c>
      <c r="D43" s="1" t="str">
        <f t="shared" si="7"/>
        <v>21:0173</v>
      </c>
      <c r="E43" t="s">
        <v>208</v>
      </c>
      <c r="F43" t="s">
        <v>209</v>
      </c>
      <c r="H43">
        <v>52.653086199999997</v>
      </c>
      <c r="I43">
        <v>-55.765470499999999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129</v>
      </c>
      <c r="N43">
        <v>42</v>
      </c>
      <c r="O43">
        <v>140</v>
      </c>
      <c r="P43">
        <v>38</v>
      </c>
      <c r="Q43">
        <v>-2</v>
      </c>
      <c r="R43">
        <v>13</v>
      </c>
      <c r="S43">
        <v>31</v>
      </c>
      <c r="T43">
        <v>-0.2</v>
      </c>
      <c r="U43">
        <v>1140</v>
      </c>
      <c r="V43">
        <v>7.3</v>
      </c>
      <c r="W43">
        <v>0.2</v>
      </c>
      <c r="X43">
        <v>-1</v>
      </c>
      <c r="Y43">
        <v>-0.2</v>
      </c>
      <c r="Z43">
        <v>2</v>
      </c>
      <c r="AA43">
        <v>75</v>
      </c>
      <c r="AB43">
        <v>96</v>
      </c>
      <c r="AC43">
        <v>-2</v>
      </c>
      <c r="AD43">
        <v>43.4</v>
      </c>
      <c r="AE43">
        <v>120</v>
      </c>
      <c r="AF43">
        <v>3.2</v>
      </c>
    </row>
    <row r="44" spans="1:32" x14ac:dyDescent="0.3">
      <c r="A44" t="s">
        <v>210</v>
      </c>
      <c r="B44" t="s">
        <v>211</v>
      </c>
      <c r="C44" s="1" t="str">
        <f t="shared" si="0"/>
        <v>21:0519</v>
      </c>
      <c r="D44" s="1" t="str">
        <f t="shared" si="7"/>
        <v>21:0173</v>
      </c>
      <c r="E44" t="s">
        <v>212</v>
      </c>
      <c r="F44" t="s">
        <v>213</v>
      </c>
      <c r="H44">
        <v>52.624133499999999</v>
      </c>
      <c r="I44">
        <v>-55.783303799999999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134</v>
      </c>
      <c r="N44">
        <v>43</v>
      </c>
      <c r="O44">
        <v>57</v>
      </c>
      <c r="P44">
        <v>30</v>
      </c>
      <c r="Q44">
        <v>-2</v>
      </c>
      <c r="R44">
        <v>26</v>
      </c>
      <c r="S44">
        <v>14</v>
      </c>
      <c r="T44">
        <v>-0.2</v>
      </c>
      <c r="U44">
        <v>105</v>
      </c>
      <c r="V44">
        <v>0.91</v>
      </c>
      <c r="W44">
        <v>0.2</v>
      </c>
      <c r="X44">
        <v>-1</v>
      </c>
      <c r="Y44">
        <v>-0.2</v>
      </c>
      <c r="Z44">
        <v>2</v>
      </c>
      <c r="AA44">
        <v>-10</v>
      </c>
      <c r="AB44">
        <v>96</v>
      </c>
      <c r="AC44">
        <v>-2</v>
      </c>
      <c r="AD44">
        <v>58.4</v>
      </c>
      <c r="AE44">
        <v>100</v>
      </c>
      <c r="AF44">
        <v>0.9</v>
      </c>
    </row>
    <row r="45" spans="1:32" x14ac:dyDescent="0.3">
      <c r="A45" t="s">
        <v>214</v>
      </c>
      <c r="B45" t="s">
        <v>215</v>
      </c>
      <c r="C45" s="1" t="str">
        <f t="shared" si="0"/>
        <v>21:0519</v>
      </c>
      <c r="D45" s="1" t="str">
        <f t="shared" si="7"/>
        <v>21:0173</v>
      </c>
      <c r="E45" t="s">
        <v>216</v>
      </c>
      <c r="F45" t="s">
        <v>217</v>
      </c>
      <c r="H45">
        <v>52.573708199999999</v>
      </c>
      <c r="I45">
        <v>-55.765175300000003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139</v>
      </c>
      <c r="N45">
        <v>44</v>
      </c>
      <c r="O45">
        <v>88</v>
      </c>
      <c r="P45">
        <v>22</v>
      </c>
      <c r="Q45">
        <v>6</v>
      </c>
      <c r="R45">
        <v>10</v>
      </c>
      <c r="S45">
        <v>28</v>
      </c>
      <c r="T45">
        <v>-0.2</v>
      </c>
      <c r="U45">
        <v>1800</v>
      </c>
      <c r="V45">
        <v>9.3000000000000007</v>
      </c>
      <c r="W45">
        <v>-0.2</v>
      </c>
      <c r="X45">
        <v>-1</v>
      </c>
      <c r="Y45">
        <v>-0.2</v>
      </c>
      <c r="Z45">
        <v>2</v>
      </c>
      <c r="AA45">
        <v>70</v>
      </c>
      <c r="AB45">
        <v>84</v>
      </c>
      <c r="AC45">
        <v>-2</v>
      </c>
      <c r="AD45">
        <v>40.4</v>
      </c>
      <c r="AE45">
        <v>130</v>
      </c>
      <c r="AF45">
        <v>11.4</v>
      </c>
    </row>
    <row r="46" spans="1:32" x14ac:dyDescent="0.3">
      <c r="A46" t="s">
        <v>218</v>
      </c>
      <c r="B46" t="s">
        <v>219</v>
      </c>
      <c r="C46" s="1" t="str">
        <f t="shared" si="0"/>
        <v>21:0519</v>
      </c>
      <c r="D46" s="1" t="str">
        <f t="shared" si="7"/>
        <v>21:0173</v>
      </c>
      <c r="E46" t="s">
        <v>220</v>
      </c>
      <c r="F46" t="s">
        <v>221</v>
      </c>
      <c r="H46">
        <v>52.560691900000002</v>
      </c>
      <c r="I46">
        <v>-55.743132000000003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144</v>
      </c>
      <c r="N46">
        <v>45</v>
      </c>
      <c r="O46">
        <v>70</v>
      </c>
      <c r="P46">
        <v>15</v>
      </c>
      <c r="Q46">
        <v>5</v>
      </c>
      <c r="R46">
        <v>13</v>
      </c>
      <c r="S46">
        <v>4</v>
      </c>
      <c r="T46">
        <v>-0.2</v>
      </c>
      <c r="U46">
        <v>180</v>
      </c>
      <c r="V46">
        <v>1.75</v>
      </c>
      <c r="W46">
        <v>-0.2</v>
      </c>
      <c r="X46">
        <v>-1</v>
      </c>
      <c r="Y46">
        <v>-0.2</v>
      </c>
      <c r="Z46">
        <v>2</v>
      </c>
      <c r="AA46">
        <v>30</v>
      </c>
      <c r="AB46">
        <v>60</v>
      </c>
      <c r="AC46">
        <v>-2</v>
      </c>
      <c r="AD46">
        <v>28.6</v>
      </c>
      <c r="AE46">
        <v>210</v>
      </c>
      <c r="AF46">
        <v>8</v>
      </c>
    </row>
    <row r="47" spans="1:32" x14ac:dyDescent="0.3">
      <c r="A47" t="s">
        <v>222</v>
      </c>
      <c r="B47" t="s">
        <v>223</v>
      </c>
      <c r="C47" s="1" t="str">
        <f t="shared" si="0"/>
        <v>21:0519</v>
      </c>
      <c r="D47" s="1" t="str">
        <f t="shared" si="7"/>
        <v>21:0173</v>
      </c>
      <c r="E47" t="s">
        <v>224</v>
      </c>
      <c r="F47" t="s">
        <v>225</v>
      </c>
      <c r="H47">
        <v>52.485013500000001</v>
      </c>
      <c r="I47">
        <v>-55.777852500000002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149</v>
      </c>
      <c r="N47">
        <v>46</v>
      </c>
      <c r="O47">
        <v>69</v>
      </c>
      <c r="P47">
        <v>25</v>
      </c>
      <c r="Q47">
        <v>2</v>
      </c>
      <c r="R47">
        <v>18</v>
      </c>
      <c r="S47">
        <v>19</v>
      </c>
      <c r="T47">
        <v>0.4</v>
      </c>
      <c r="U47">
        <v>610</v>
      </c>
      <c r="V47">
        <v>3.8</v>
      </c>
      <c r="W47">
        <v>-0.2</v>
      </c>
      <c r="X47">
        <v>-1</v>
      </c>
      <c r="Y47">
        <v>-0.2</v>
      </c>
      <c r="Z47">
        <v>2</v>
      </c>
      <c r="AA47">
        <v>70</v>
      </c>
      <c r="AB47">
        <v>94</v>
      </c>
      <c r="AC47">
        <v>-2</v>
      </c>
      <c r="AD47">
        <v>38</v>
      </c>
      <c r="AE47">
        <v>180</v>
      </c>
      <c r="AF47">
        <v>2</v>
      </c>
    </row>
    <row r="48" spans="1:32" x14ac:dyDescent="0.3">
      <c r="A48" t="s">
        <v>226</v>
      </c>
      <c r="B48" t="s">
        <v>227</v>
      </c>
      <c r="C48" s="1" t="str">
        <f t="shared" si="0"/>
        <v>21:0519</v>
      </c>
      <c r="D48" s="1" t="str">
        <f t="shared" si="7"/>
        <v>21:0173</v>
      </c>
      <c r="E48" t="s">
        <v>228</v>
      </c>
      <c r="F48" t="s">
        <v>229</v>
      </c>
      <c r="H48">
        <v>52.2886454</v>
      </c>
      <c r="I48">
        <v>-55.983984999999997</v>
      </c>
      <c r="J48" s="1" t="str">
        <f t="shared" si="8"/>
        <v>NGR lake sediment grab sample</v>
      </c>
      <c r="K48" s="1" t="str">
        <f t="shared" si="9"/>
        <v>&lt;177 micron (NGR)</v>
      </c>
      <c r="L48">
        <v>4</v>
      </c>
      <c r="M48" t="s">
        <v>36</v>
      </c>
      <c r="N48">
        <v>47</v>
      </c>
      <c r="O48">
        <v>70</v>
      </c>
      <c r="P48">
        <v>12</v>
      </c>
      <c r="Q48">
        <v>2</v>
      </c>
      <c r="R48">
        <v>6</v>
      </c>
      <c r="S48">
        <v>20</v>
      </c>
      <c r="T48">
        <v>0.2</v>
      </c>
      <c r="U48">
        <v>1070</v>
      </c>
      <c r="V48">
        <v>2.7</v>
      </c>
      <c r="W48">
        <v>-0.2</v>
      </c>
      <c r="X48">
        <v>-1</v>
      </c>
      <c r="Y48">
        <v>-0.2</v>
      </c>
      <c r="Z48">
        <v>2</v>
      </c>
      <c r="AA48">
        <v>50</v>
      </c>
      <c r="AB48">
        <v>76</v>
      </c>
      <c r="AC48">
        <v>-2</v>
      </c>
      <c r="AD48">
        <v>24.2</v>
      </c>
      <c r="AE48">
        <v>160</v>
      </c>
      <c r="AF48">
        <v>2.2999999999999998</v>
      </c>
    </row>
    <row r="49" spans="1:32" x14ac:dyDescent="0.3">
      <c r="A49" t="s">
        <v>230</v>
      </c>
      <c r="B49" t="s">
        <v>231</v>
      </c>
      <c r="C49" s="1" t="str">
        <f t="shared" si="0"/>
        <v>21:0519</v>
      </c>
      <c r="D49" s="1" t="str">
        <f t="shared" si="7"/>
        <v>21:0173</v>
      </c>
      <c r="E49" t="s">
        <v>232</v>
      </c>
      <c r="F49" t="s">
        <v>233</v>
      </c>
      <c r="H49">
        <v>52.454866899999999</v>
      </c>
      <c r="I49">
        <v>-55.778718599999998</v>
      </c>
      <c r="J49" s="1" t="str">
        <f t="shared" si="8"/>
        <v>NGR lake sediment grab sample</v>
      </c>
      <c r="K49" s="1" t="str">
        <f t="shared" si="9"/>
        <v>&lt;177 micron (NGR)</v>
      </c>
      <c r="L49">
        <v>4</v>
      </c>
      <c r="M49" t="s">
        <v>49</v>
      </c>
      <c r="N49">
        <v>48</v>
      </c>
      <c r="O49">
        <v>69</v>
      </c>
      <c r="P49">
        <v>49</v>
      </c>
      <c r="Q49">
        <v>3</v>
      </c>
      <c r="R49">
        <v>14</v>
      </c>
      <c r="S49">
        <v>34</v>
      </c>
      <c r="T49">
        <v>0.2</v>
      </c>
      <c r="U49">
        <v>1130</v>
      </c>
      <c r="V49">
        <v>7.9</v>
      </c>
      <c r="W49">
        <v>-0.2</v>
      </c>
      <c r="X49">
        <v>-1</v>
      </c>
      <c r="Y49">
        <v>-0.2</v>
      </c>
      <c r="Z49">
        <v>6</v>
      </c>
      <c r="AA49">
        <v>125</v>
      </c>
      <c r="AB49">
        <v>159</v>
      </c>
      <c r="AC49">
        <v>-2</v>
      </c>
      <c r="AD49">
        <v>49.8</v>
      </c>
      <c r="AE49">
        <v>160</v>
      </c>
      <c r="AF49">
        <v>5.6</v>
      </c>
    </row>
    <row r="50" spans="1:32" x14ac:dyDescent="0.3">
      <c r="A50" t="s">
        <v>234</v>
      </c>
      <c r="B50" t="s">
        <v>235</v>
      </c>
      <c r="C50" s="1" t="str">
        <f t="shared" si="0"/>
        <v>21:0519</v>
      </c>
      <c r="D50" s="1" t="str">
        <f t="shared" si="7"/>
        <v>21:0173</v>
      </c>
      <c r="E50" t="s">
        <v>236</v>
      </c>
      <c r="F50" t="s">
        <v>237</v>
      </c>
      <c r="H50">
        <v>52.459598900000003</v>
      </c>
      <c r="I50">
        <v>-55.837856899999998</v>
      </c>
      <c r="J50" s="1" t="str">
        <f t="shared" si="8"/>
        <v>NGR lake sediment grab sample</v>
      </c>
      <c r="K50" s="1" t="str">
        <f t="shared" si="9"/>
        <v>&lt;177 micron (NGR)</v>
      </c>
      <c r="L50">
        <v>4</v>
      </c>
      <c r="M50" t="s">
        <v>54</v>
      </c>
      <c r="N50">
        <v>49</v>
      </c>
      <c r="O50">
        <v>57</v>
      </c>
      <c r="P50">
        <v>48</v>
      </c>
      <c r="Q50">
        <v>2</v>
      </c>
      <c r="R50">
        <v>18</v>
      </c>
      <c r="S50">
        <v>8</v>
      </c>
      <c r="T50">
        <v>-0.2</v>
      </c>
      <c r="U50">
        <v>175</v>
      </c>
      <c r="V50">
        <v>1.24</v>
      </c>
      <c r="W50">
        <v>0.2</v>
      </c>
      <c r="X50">
        <v>-1</v>
      </c>
      <c r="Y50">
        <v>-0.2</v>
      </c>
      <c r="Z50">
        <v>6</v>
      </c>
      <c r="AA50">
        <v>55</v>
      </c>
      <c r="AB50">
        <v>141</v>
      </c>
      <c r="AC50">
        <v>-2</v>
      </c>
      <c r="AD50">
        <v>50.8</v>
      </c>
      <c r="AE50">
        <v>80</v>
      </c>
      <c r="AF50">
        <v>3</v>
      </c>
    </row>
    <row r="51" spans="1:32" x14ac:dyDescent="0.3">
      <c r="A51" t="s">
        <v>238</v>
      </c>
      <c r="B51" t="s">
        <v>239</v>
      </c>
      <c r="C51" s="1" t="str">
        <f t="shared" si="0"/>
        <v>21:0519</v>
      </c>
      <c r="D51" s="1" t="str">
        <f t="shared" si="7"/>
        <v>21:0173</v>
      </c>
      <c r="E51" t="s">
        <v>240</v>
      </c>
      <c r="F51" t="s">
        <v>241</v>
      </c>
      <c r="H51">
        <v>52.477880800000001</v>
      </c>
      <c r="I51">
        <v>-55.810193400000003</v>
      </c>
      <c r="J51" s="1" t="str">
        <f t="shared" si="8"/>
        <v>NGR lake sediment grab sample</v>
      </c>
      <c r="K51" s="1" t="str">
        <f t="shared" si="9"/>
        <v>&lt;177 micron (NGR)</v>
      </c>
      <c r="L51">
        <v>4</v>
      </c>
      <c r="M51" t="s">
        <v>82</v>
      </c>
      <c r="N51">
        <v>50</v>
      </c>
      <c r="O51">
        <v>77</v>
      </c>
      <c r="P51">
        <v>31</v>
      </c>
      <c r="Q51">
        <v>2</v>
      </c>
      <c r="R51">
        <v>16</v>
      </c>
      <c r="S51">
        <v>18</v>
      </c>
      <c r="T51">
        <v>-0.2</v>
      </c>
      <c r="U51">
        <v>310</v>
      </c>
      <c r="V51">
        <v>2.5</v>
      </c>
      <c r="W51">
        <v>0.2</v>
      </c>
      <c r="X51">
        <v>-1</v>
      </c>
      <c r="Y51">
        <v>-0.2</v>
      </c>
      <c r="Z51">
        <v>2</v>
      </c>
      <c r="AA51">
        <v>85</v>
      </c>
      <c r="AB51">
        <v>88</v>
      </c>
      <c r="AC51">
        <v>-2</v>
      </c>
      <c r="AD51">
        <v>31.6</v>
      </c>
      <c r="AE51">
        <v>170</v>
      </c>
      <c r="AF51">
        <v>2.8</v>
      </c>
    </row>
    <row r="52" spans="1:32" x14ac:dyDescent="0.3">
      <c r="A52" t="s">
        <v>242</v>
      </c>
      <c r="B52" t="s">
        <v>243</v>
      </c>
      <c r="C52" s="1" t="str">
        <f t="shared" si="0"/>
        <v>21:0519</v>
      </c>
      <c r="D52" s="1" t="str">
        <f t="shared" si="7"/>
        <v>21:0173</v>
      </c>
      <c r="E52" t="s">
        <v>244</v>
      </c>
      <c r="F52" t="s">
        <v>245</v>
      </c>
      <c r="H52">
        <v>52.5084923</v>
      </c>
      <c r="I52">
        <v>-55.857475200000003</v>
      </c>
      <c r="J52" s="1" t="str">
        <f t="shared" si="8"/>
        <v>NGR lake sediment grab sample</v>
      </c>
      <c r="K52" s="1" t="str">
        <f t="shared" si="9"/>
        <v>&lt;177 micron (NGR)</v>
      </c>
      <c r="L52">
        <v>4</v>
      </c>
      <c r="M52" t="s">
        <v>89</v>
      </c>
      <c r="N52">
        <v>51</v>
      </c>
      <c r="O52">
        <v>71</v>
      </c>
      <c r="P52">
        <v>21</v>
      </c>
      <c r="Q52">
        <v>2</v>
      </c>
      <c r="R52">
        <v>18</v>
      </c>
      <c r="S52">
        <v>11</v>
      </c>
      <c r="T52">
        <v>-0.2</v>
      </c>
      <c r="U52">
        <v>285</v>
      </c>
      <c r="V52">
        <v>3.5</v>
      </c>
      <c r="W52">
        <v>0.2</v>
      </c>
      <c r="X52">
        <v>5</v>
      </c>
      <c r="Y52">
        <v>0.2</v>
      </c>
      <c r="Z52">
        <v>40</v>
      </c>
      <c r="AA52">
        <v>45</v>
      </c>
      <c r="AB52">
        <v>88</v>
      </c>
      <c r="AC52">
        <v>-2</v>
      </c>
      <c r="AD52">
        <v>40.200000000000003</v>
      </c>
      <c r="AE52">
        <v>200</v>
      </c>
      <c r="AF52">
        <v>8.1999999999999993</v>
      </c>
    </row>
    <row r="53" spans="1:32" x14ac:dyDescent="0.3">
      <c r="A53" t="s">
        <v>246</v>
      </c>
      <c r="B53" t="s">
        <v>247</v>
      </c>
      <c r="C53" s="1" t="str">
        <f t="shared" si="0"/>
        <v>21:0519</v>
      </c>
      <c r="D53" s="1" t="str">
        <f t="shared" si="7"/>
        <v>21:0173</v>
      </c>
      <c r="E53" t="s">
        <v>248</v>
      </c>
      <c r="F53" t="s">
        <v>249</v>
      </c>
      <c r="H53">
        <v>52.545867600000001</v>
      </c>
      <c r="I53">
        <v>-55.8549139</v>
      </c>
      <c r="J53" s="1" t="str">
        <f t="shared" si="8"/>
        <v>NGR lake sediment grab sample</v>
      </c>
      <c r="K53" s="1" t="str">
        <f t="shared" si="9"/>
        <v>&lt;177 micron (NGR)</v>
      </c>
      <c r="L53">
        <v>4</v>
      </c>
      <c r="M53" t="s">
        <v>94</v>
      </c>
      <c r="N53">
        <v>52</v>
      </c>
      <c r="O53">
        <v>46</v>
      </c>
      <c r="P53">
        <v>31</v>
      </c>
      <c r="Q53">
        <v>6</v>
      </c>
      <c r="R53">
        <v>11</v>
      </c>
      <c r="S53">
        <v>3</v>
      </c>
      <c r="T53">
        <v>0.6</v>
      </c>
      <c r="U53">
        <v>85</v>
      </c>
      <c r="V53">
        <v>0.73</v>
      </c>
      <c r="W53">
        <v>-0.2</v>
      </c>
      <c r="X53">
        <v>-1</v>
      </c>
      <c r="Y53">
        <v>-0.2</v>
      </c>
      <c r="Z53">
        <v>-2</v>
      </c>
      <c r="AA53">
        <v>30</v>
      </c>
      <c r="AB53">
        <v>118</v>
      </c>
      <c r="AC53">
        <v>-2</v>
      </c>
      <c r="AD53">
        <v>50.6</v>
      </c>
      <c r="AE53">
        <v>160</v>
      </c>
      <c r="AF53">
        <v>1.6</v>
      </c>
    </row>
    <row r="54" spans="1:32" hidden="1" x14ac:dyDescent="0.3">
      <c r="A54" t="s">
        <v>250</v>
      </c>
      <c r="B54" t="s">
        <v>251</v>
      </c>
      <c r="C54" s="1" t="str">
        <f t="shared" si="0"/>
        <v>21:0519</v>
      </c>
      <c r="D54" s="1" t="str">
        <f>HYPERLINK("http://geochem.nrcan.gc.ca/cdogs/content/svy/svy_e.htm", "")</f>
        <v/>
      </c>
      <c r="G54" s="1" t="str">
        <f>HYPERLINK("http://geochem.nrcan.gc.ca/cdogs/content/cr_/cr_00056_e.htm", "56")</f>
        <v>56</v>
      </c>
      <c r="J54" t="s">
        <v>57</v>
      </c>
      <c r="K54" t="s">
        <v>58</v>
      </c>
      <c r="L54">
        <v>4</v>
      </c>
      <c r="M54" t="s">
        <v>59</v>
      </c>
      <c r="N54">
        <v>53</v>
      </c>
      <c r="O54">
        <v>150</v>
      </c>
      <c r="P54">
        <v>90</v>
      </c>
      <c r="Q54">
        <v>24</v>
      </c>
      <c r="R54">
        <v>52</v>
      </c>
      <c r="S54">
        <v>19</v>
      </c>
      <c r="T54">
        <v>-0.2</v>
      </c>
      <c r="U54">
        <v>510</v>
      </c>
      <c r="V54">
        <v>5.6</v>
      </c>
      <c r="W54">
        <v>0.2</v>
      </c>
      <c r="X54">
        <v>21</v>
      </c>
      <c r="Y54">
        <v>0.4</v>
      </c>
      <c r="Z54">
        <v>4</v>
      </c>
      <c r="AA54">
        <v>60</v>
      </c>
      <c r="AB54">
        <v>135</v>
      </c>
      <c r="AC54">
        <v>-2</v>
      </c>
      <c r="AD54">
        <v>7</v>
      </c>
      <c r="AE54">
        <v>530</v>
      </c>
      <c r="AF54">
        <v>28.6</v>
      </c>
    </row>
    <row r="55" spans="1:32" x14ac:dyDescent="0.3">
      <c r="A55" t="s">
        <v>252</v>
      </c>
      <c r="B55" t="s">
        <v>253</v>
      </c>
      <c r="C55" s="1" t="str">
        <f t="shared" si="0"/>
        <v>21:0519</v>
      </c>
      <c r="D55" s="1" t="str">
        <f t="shared" ref="D55:D84" si="10">HYPERLINK("http://geochem.nrcan.gc.ca/cdogs/content/svy/svy210173_e.htm", "21:0173")</f>
        <v>21:0173</v>
      </c>
      <c r="E55" t="s">
        <v>254</v>
      </c>
      <c r="F55" t="s">
        <v>255</v>
      </c>
      <c r="H55">
        <v>52.557669400000002</v>
      </c>
      <c r="I55">
        <v>-55.858368900000002</v>
      </c>
      <c r="J55" s="1" t="str">
        <f t="shared" ref="J55:J84" si="11">HYPERLINK("http://geochem.nrcan.gc.ca/cdogs/content/kwd/kwd020027_e.htm", "NGR lake sediment grab sample")</f>
        <v>NGR lake sediment grab sample</v>
      </c>
      <c r="K55" s="1" t="str">
        <f t="shared" ref="K55:K84" si="12">HYPERLINK("http://geochem.nrcan.gc.ca/cdogs/content/kwd/kwd080006_e.htm", "&lt;177 micron (NGR)")</f>
        <v>&lt;177 micron (NGR)</v>
      </c>
      <c r="L55">
        <v>4</v>
      </c>
      <c r="M55" t="s">
        <v>99</v>
      </c>
      <c r="N55">
        <v>54</v>
      </c>
      <c r="O55">
        <v>32</v>
      </c>
      <c r="P55">
        <v>33</v>
      </c>
      <c r="Q55">
        <v>5</v>
      </c>
      <c r="R55">
        <v>10</v>
      </c>
      <c r="S55">
        <v>3</v>
      </c>
      <c r="T55">
        <v>-0.2</v>
      </c>
      <c r="U55">
        <v>70</v>
      </c>
      <c r="V55">
        <v>0.56000000000000005</v>
      </c>
      <c r="W55">
        <v>-0.2</v>
      </c>
      <c r="X55">
        <v>-1</v>
      </c>
      <c r="Y55">
        <v>-0.2</v>
      </c>
      <c r="Z55">
        <v>-2</v>
      </c>
      <c r="AA55">
        <v>40</v>
      </c>
      <c r="AB55">
        <v>165</v>
      </c>
      <c r="AC55">
        <v>-2</v>
      </c>
      <c r="AD55">
        <v>50.4</v>
      </c>
      <c r="AE55">
        <v>120</v>
      </c>
      <c r="AF55">
        <v>2.7</v>
      </c>
    </row>
    <row r="56" spans="1:32" x14ac:dyDescent="0.3">
      <c r="A56" t="s">
        <v>256</v>
      </c>
      <c r="B56" t="s">
        <v>257</v>
      </c>
      <c r="C56" s="1" t="str">
        <f t="shared" si="0"/>
        <v>21:0519</v>
      </c>
      <c r="D56" s="1" t="str">
        <f t="shared" si="10"/>
        <v>21:0173</v>
      </c>
      <c r="E56" t="s">
        <v>258</v>
      </c>
      <c r="F56" t="s">
        <v>259</v>
      </c>
      <c r="H56">
        <v>52.635623199999998</v>
      </c>
      <c r="I56">
        <v>-55.849012199999997</v>
      </c>
      <c r="J56" s="1" t="str">
        <f t="shared" si="11"/>
        <v>NGR lake sediment grab sample</v>
      </c>
      <c r="K56" s="1" t="str">
        <f t="shared" si="12"/>
        <v>&lt;177 micron (NGR)</v>
      </c>
      <c r="L56">
        <v>4</v>
      </c>
      <c r="M56" t="s">
        <v>104</v>
      </c>
      <c r="N56">
        <v>55</v>
      </c>
      <c r="O56">
        <v>102</v>
      </c>
      <c r="P56">
        <v>46</v>
      </c>
      <c r="Q56">
        <v>-2</v>
      </c>
      <c r="R56">
        <v>23</v>
      </c>
      <c r="S56">
        <v>26</v>
      </c>
      <c r="T56">
        <v>0.2</v>
      </c>
      <c r="U56">
        <v>740</v>
      </c>
      <c r="V56">
        <v>6.8</v>
      </c>
      <c r="W56">
        <v>0.2</v>
      </c>
      <c r="X56">
        <v>-1</v>
      </c>
      <c r="Y56">
        <v>-0.2</v>
      </c>
      <c r="Z56">
        <v>2</v>
      </c>
      <c r="AA56">
        <v>70</v>
      </c>
      <c r="AB56">
        <v>93</v>
      </c>
      <c r="AC56">
        <v>-2</v>
      </c>
      <c r="AD56">
        <v>39.4</v>
      </c>
      <c r="AE56">
        <v>110</v>
      </c>
      <c r="AF56">
        <v>1.3</v>
      </c>
    </row>
    <row r="57" spans="1:32" x14ac:dyDescent="0.3">
      <c r="A57" t="s">
        <v>260</v>
      </c>
      <c r="B57" t="s">
        <v>261</v>
      </c>
      <c r="C57" s="1" t="str">
        <f t="shared" si="0"/>
        <v>21:0519</v>
      </c>
      <c r="D57" s="1" t="str">
        <f t="shared" si="10"/>
        <v>21:0173</v>
      </c>
      <c r="E57" t="s">
        <v>262</v>
      </c>
      <c r="F57" t="s">
        <v>263</v>
      </c>
      <c r="H57">
        <v>52.660744000000001</v>
      </c>
      <c r="I57">
        <v>-55.815483399999998</v>
      </c>
      <c r="J57" s="1" t="str">
        <f t="shared" si="11"/>
        <v>NGR lake sediment grab sample</v>
      </c>
      <c r="K57" s="1" t="str">
        <f t="shared" si="12"/>
        <v>&lt;177 micron (NGR)</v>
      </c>
      <c r="L57">
        <v>4</v>
      </c>
      <c r="M57" t="s">
        <v>109</v>
      </c>
      <c r="N57">
        <v>56</v>
      </c>
      <c r="O57">
        <v>82</v>
      </c>
      <c r="P57">
        <v>38</v>
      </c>
      <c r="Q57">
        <v>2</v>
      </c>
      <c r="R57">
        <v>14</v>
      </c>
      <c r="S57">
        <v>9</v>
      </c>
      <c r="T57">
        <v>-0.2</v>
      </c>
      <c r="U57">
        <v>280</v>
      </c>
      <c r="V57">
        <v>1.86</v>
      </c>
      <c r="W57">
        <v>-0.2</v>
      </c>
      <c r="X57">
        <v>-1</v>
      </c>
      <c r="Y57">
        <v>-0.2</v>
      </c>
      <c r="Z57">
        <v>2</v>
      </c>
      <c r="AA57">
        <v>45</v>
      </c>
      <c r="AB57">
        <v>168</v>
      </c>
      <c r="AC57">
        <v>-2</v>
      </c>
      <c r="AD57">
        <v>56.6</v>
      </c>
      <c r="AE57">
        <v>120</v>
      </c>
      <c r="AF57">
        <v>1.6</v>
      </c>
    </row>
    <row r="58" spans="1:32" x14ac:dyDescent="0.3">
      <c r="A58" t="s">
        <v>264</v>
      </c>
      <c r="B58" t="s">
        <v>265</v>
      </c>
      <c r="C58" s="1" t="str">
        <f t="shared" si="0"/>
        <v>21:0519</v>
      </c>
      <c r="D58" s="1" t="str">
        <f t="shared" si="10"/>
        <v>21:0173</v>
      </c>
      <c r="E58" t="s">
        <v>266</v>
      </c>
      <c r="F58" t="s">
        <v>267</v>
      </c>
      <c r="H58">
        <v>52.677250600000001</v>
      </c>
      <c r="I58">
        <v>-55.858627499999997</v>
      </c>
      <c r="J58" s="1" t="str">
        <f t="shared" si="11"/>
        <v>NGR lake sediment grab sample</v>
      </c>
      <c r="K58" s="1" t="str">
        <f t="shared" si="12"/>
        <v>&lt;177 micron (NGR)</v>
      </c>
      <c r="L58">
        <v>4</v>
      </c>
      <c r="M58" t="s">
        <v>114</v>
      </c>
      <c r="N58">
        <v>57</v>
      </c>
      <c r="O58">
        <v>56</v>
      </c>
      <c r="P58">
        <v>37</v>
      </c>
      <c r="Q58">
        <v>-2</v>
      </c>
      <c r="R58">
        <v>12</v>
      </c>
      <c r="S58">
        <v>9</v>
      </c>
      <c r="T58">
        <v>0.2</v>
      </c>
      <c r="U58">
        <v>180</v>
      </c>
      <c r="V58">
        <v>1.42</v>
      </c>
      <c r="W58">
        <v>-0.2</v>
      </c>
      <c r="X58">
        <v>-1</v>
      </c>
      <c r="Y58">
        <v>-0.2</v>
      </c>
      <c r="Z58">
        <v>-2</v>
      </c>
      <c r="AA58">
        <v>50</v>
      </c>
      <c r="AB58">
        <v>116</v>
      </c>
      <c r="AC58">
        <v>-2</v>
      </c>
      <c r="AD58">
        <v>39.799999999999997</v>
      </c>
      <c r="AE58">
        <v>80</v>
      </c>
      <c r="AF58">
        <v>1.1000000000000001</v>
      </c>
    </row>
    <row r="59" spans="1:32" x14ac:dyDescent="0.3">
      <c r="A59" t="s">
        <v>268</v>
      </c>
      <c r="B59" t="s">
        <v>269</v>
      </c>
      <c r="C59" s="1" t="str">
        <f t="shared" si="0"/>
        <v>21:0519</v>
      </c>
      <c r="D59" s="1" t="str">
        <f t="shared" si="10"/>
        <v>21:0173</v>
      </c>
      <c r="E59" t="s">
        <v>270</v>
      </c>
      <c r="F59" t="s">
        <v>271</v>
      </c>
      <c r="H59">
        <v>52.7184709</v>
      </c>
      <c r="I59">
        <v>-55.901567399999998</v>
      </c>
      <c r="J59" s="1" t="str">
        <f t="shared" si="11"/>
        <v>NGR lake sediment grab sample</v>
      </c>
      <c r="K59" s="1" t="str">
        <f t="shared" si="12"/>
        <v>&lt;177 micron (NGR)</v>
      </c>
      <c r="L59">
        <v>4</v>
      </c>
      <c r="M59" t="s">
        <v>119</v>
      </c>
      <c r="N59">
        <v>58</v>
      </c>
      <c r="O59">
        <v>80</v>
      </c>
      <c r="P59">
        <v>57</v>
      </c>
      <c r="Q59">
        <v>3</v>
      </c>
      <c r="R59">
        <v>49</v>
      </c>
      <c r="S59">
        <v>11</v>
      </c>
      <c r="T59">
        <v>-0.2</v>
      </c>
      <c r="U59">
        <v>285</v>
      </c>
      <c r="V59">
        <v>2.5</v>
      </c>
      <c r="W59">
        <v>0.2</v>
      </c>
      <c r="X59">
        <v>-1</v>
      </c>
      <c r="Y59">
        <v>-0.2</v>
      </c>
      <c r="Z59">
        <v>-2</v>
      </c>
      <c r="AA59">
        <v>40</v>
      </c>
      <c r="AB59">
        <v>104</v>
      </c>
      <c r="AC59">
        <v>-2</v>
      </c>
      <c r="AD59">
        <v>51.6</v>
      </c>
      <c r="AE59">
        <v>60</v>
      </c>
      <c r="AF59">
        <v>0.5</v>
      </c>
    </row>
    <row r="60" spans="1:32" x14ac:dyDescent="0.3">
      <c r="A60" t="s">
        <v>272</v>
      </c>
      <c r="B60" t="s">
        <v>273</v>
      </c>
      <c r="C60" s="1" t="str">
        <f t="shared" si="0"/>
        <v>21:0519</v>
      </c>
      <c r="D60" s="1" t="str">
        <f t="shared" si="10"/>
        <v>21:0173</v>
      </c>
      <c r="E60" t="s">
        <v>228</v>
      </c>
      <c r="F60" t="s">
        <v>274</v>
      </c>
      <c r="H60">
        <v>52.2886454</v>
      </c>
      <c r="I60">
        <v>-55.983984999999997</v>
      </c>
      <c r="J60" s="1" t="str">
        <f t="shared" si="11"/>
        <v>NGR lake sediment grab sample</v>
      </c>
      <c r="K60" s="1" t="str">
        <f t="shared" si="12"/>
        <v>&lt;177 micron (NGR)</v>
      </c>
      <c r="L60">
        <v>4</v>
      </c>
      <c r="M60" t="s">
        <v>44</v>
      </c>
      <c r="N60">
        <v>59</v>
      </c>
      <c r="O60">
        <v>150</v>
      </c>
      <c r="P60">
        <v>15</v>
      </c>
      <c r="Q60">
        <v>-2</v>
      </c>
      <c r="R60">
        <v>5</v>
      </c>
      <c r="S60">
        <v>130</v>
      </c>
      <c r="T60">
        <v>-0.2</v>
      </c>
      <c r="U60">
        <v>14500</v>
      </c>
      <c r="V60">
        <v>17.3</v>
      </c>
      <c r="W60">
        <v>-0.2</v>
      </c>
      <c r="X60">
        <v>-1</v>
      </c>
      <c r="Y60">
        <v>-0.2</v>
      </c>
      <c r="Z60">
        <v>8</v>
      </c>
      <c r="AA60">
        <v>125</v>
      </c>
      <c r="AB60">
        <v>75</v>
      </c>
      <c r="AC60">
        <v>-2</v>
      </c>
      <c r="AD60">
        <v>16.8</v>
      </c>
      <c r="AE60">
        <v>340</v>
      </c>
      <c r="AF60">
        <v>3.5</v>
      </c>
    </row>
    <row r="61" spans="1:32" x14ac:dyDescent="0.3">
      <c r="A61" t="s">
        <v>275</v>
      </c>
      <c r="B61" t="s">
        <v>276</v>
      </c>
      <c r="C61" s="1" t="str">
        <f t="shared" si="0"/>
        <v>21:0519</v>
      </c>
      <c r="D61" s="1" t="str">
        <f t="shared" si="10"/>
        <v>21:0173</v>
      </c>
      <c r="E61" t="s">
        <v>228</v>
      </c>
      <c r="F61" t="s">
        <v>277</v>
      </c>
      <c r="H61">
        <v>52.2886454</v>
      </c>
      <c r="I61">
        <v>-55.983984999999997</v>
      </c>
      <c r="J61" s="1" t="str">
        <f t="shared" si="11"/>
        <v>NGR lake sediment grab sample</v>
      </c>
      <c r="K61" s="1" t="str">
        <f t="shared" si="12"/>
        <v>&lt;177 micron (NGR)</v>
      </c>
      <c r="L61">
        <v>4</v>
      </c>
      <c r="M61" t="s">
        <v>40</v>
      </c>
      <c r="N61">
        <v>60</v>
      </c>
      <c r="O61">
        <v>77</v>
      </c>
      <c r="P61">
        <v>13</v>
      </c>
      <c r="Q61">
        <v>-2</v>
      </c>
      <c r="R61">
        <v>6</v>
      </c>
      <c r="S61">
        <v>21</v>
      </c>
      <c r="T61">
        <v>-0.2</v>
      </c>
      <c r="U61">
        <v>1080</v>
      </c>
      <c r="V61">
        <v>2.6</v>
      </c>
      <c r="W61">
        <v>-0.2</v>
      </c>
      <c r="X61">
        <v>-1</v>
      </c>
      <c r="Y61">
        <v>-0.2</v>
      </c>
      <c r="Z61">
        <v>2</v>
      </c>
      <c r="AA61">
        <v>55</v>
      </c>
      <c r="AB61">
        <v>75</v>
      </c>
      <c r="AC61">
        <v>-2</v>
      </c>
      <c r="AD61">
        <v>24.8</v>
      </c>
      <c r="AE61">
        <v>190</v>
      </c>
      <c r="AF61">
        <v>2.7</v>
      </c>
    </row>
    <row r="62" spans="1:32" x14ac:dyDescent="0.3">
      <c r="A62" t="s">
        <v>278</v>
      </c>
      <c r="B62" t="s">
        <v>279</v>
      </c>
      <c r="C62" s="1" t="str">
        <f t="shared" si="0"/>
        <v>21:0519</v>
      </c>
      <c r="D62" s="1" t="str">
        <f t="shared" si="10"/>
        <v>21:0173</v>
      </c>
      <c r="E62" t="s">
        <v>280</v>
      </c>
      <c r="F62" t="s">
        <v>281</v>
      </c>
      <c r="H62">
        <v>52.398822199999998</v>
      </c>
      <c r="I62">
        <v>-55.763675900000003</v>
      </c>
      <c r="J62" s="1" t="str">
        <f t="shared" si="11"/>
        <v>NGR lake sediment grab sample</v>
      </c>
      <c r="K62" s="1" t="str">
        <f t="shared" si="12"/>
        <v>&lt;177 micron (NGR)</v>
      </c>
      <c r="L62">
        <v>4</v>
      </c>
      <c r="M62" t="s">
        <v>124</v>
      </c>
      <c r="N62">
        <v>61</v>
      </c>
      <c r="O62">
        <v>250</v>
      </c>
      <c r="P62">
        <v>48</v>
      </c>
      <c r="Q62">
        <v>10</v>
      </c>
      <c r="R62">
        <v>12</v>
      </c>
      <c r="S62">
        <v>21</v>
      </c>
      <c r="T62">
        <v>-0.2</v>
      </c>
      <c r="U62">
        <v>965</v>
      </c>
      <c r="V62">
        <v>8.6</v>
      </c>
      <c r="W62">
        <v>0.6</v>
      </c>
      <c r="X62">
        <v>-1</v>
      </c>
      <c r="Y62">
        <v>-0.2</v>
      </c>
      <c r="Z62">
        <v>4</v>
      </c>
      <c r="AA62">
        <v>100</v>
      </c>
      <c r="AB62">
        <v>110</v>
      </c>
      <c r="AC62">
        <v>-2</v>
      </c>
      <c r="AD62">
        <v>40.6</v>
      </c>
      <c r="AE62">
        <v>260</v>
      </c>
      <c r="AF62">
        <v>6</v>
      </c>
    </row>
    <row r="63" spans="1:32" x14ac:dyDescent="0.3">
      <c r="A63" t="s">
        <v>282</v>
      </c>
      <c r="B63" t="s">
        <v>283</v>
      </c>
      <c r="C63" s="1" t="str">
        <f t="shared" si="0"/>
        <v>21:0519</v>
      </c>
      <c r="D63" s="1" t="str">
        <f t="shared" si="10"/>
        <v>21:0173</v>
      </c>
      <c r="E63" t="s">
        <v>284</v>
      </c>
      <c r="F63" t="s">
        <v>285</v>
      </c>
      <c r="H63">
        <v>52.392894099999999</v>
      </c>
      <c r="I63">
        <v>-55.711949400000002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129</v>
      </c>
      <c r="N63">
        <v>62</v>
      </c>
      <c r="O63">
        <v>100</v>
      </c>
      <c r="P63">
        <v>17</v>
      </c>
      <c r="Q63">
        <v>2</v>
      </c>
      <c r="R63">
        <v>17</v>
      </c>
      <c r="S63">
        <v>130</v>
      </c>
      <c r="T63">
        <v>-0.2</v>
      </c>
      <c r="U63">
        <v>2800</v>
      </c>
      <c r="V63">
        <v>8.3000000000000007</v>
      </c>
      <c r="W63">
        <v>-0.2</v>
      </c>
      <c r="X63">
        <v>-1</v>
      </c>
      <c r="Y63">
        <v>-0.2</v>
      </c>
      <c r="Z63">
        <v>2</v>
      </c>
      <c r="AA63">
        <v>65</v>
      </c>
      <c r="AB63">
        <v>46</v>
      </c>
      <c r="AC63">
        <v>-2</v>
      </c>
      <c r="AD63">
        <v>15</v>
      </c>
      <c r="AE63">
        <v>400</v>
      </c>
      <c r="AF63">
        <v>1.7</v>
      </c>
    </row>
    <row r="64" spans="1:32" x14ac:dyDescent="0.3">
      <c r="A64" t="s">
        <v>286</v>
      </c>
      <c r="B64" t="s">
        <v>287</v>
      </c>
      <c r="C64" s="1" t="str">
        <f t="shared" si="0"/>
        <v>21:0519</v>
      </c>
      <c r="D64" s="1" t="str">
        <f t="shared" si="10"/>
        <v>21:0173</v>
      </c>
      <c r="E64" t="s">
        <v>288</v>
      </c>
      <c r="F64" t="s">
        <v>289</v>
      </c>
      <c r="H64">
        <v>52.379158099999998</v>
      </c>
      <c r="I64">
        <v>-55.671462099999999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134</v>
      </c>
      <c r="N64">
        <v>63</v>
      </c>
      <c r="O64">
        <v>35</v>
      </c>
      <c r="P64">
        <v>88</v>
      </c>
      <c r="Q64">
        <v>12</v>
      </c>
      <c r="R64">
        <v>23</v>
      </c>
      <c r="S64">
        <v>23</v>
      </c>
      <c r="T64">
        <v>-0.2</v>
      </c>
      <c r="U64">
        <v>585</v>
      </c>
      <c r="V64">
        <v>8</v>
      </c>
      <c r="W64">
        <v>0.8</v>
      </c>
      <c r="X64">
        <v>-1</v>
      </c>
      <c r="Y64">
        <v>-0.2</v>
      </c>
      <c r="Z64">
        <v>8</v>
      </c>
      <c r="AA64">
        <v>85</v>
      </c>
      <c r="AB64">
        <v>99</v>
      </c>
      <c r="AC64">
        <v>6</v>
      </c>
      <c r="AD64">
        <v>36.6</v>
      </c>
      <c r="AE64">
        <v>440</v>
      </c>
      <c r="AF64">
        <v>3.4</v>
      </c>
    </row>
    <row r="65" spans="1:32" x14ac:dyDescent="0.3">
      <c r="A65" t="s">
        <v>290</v>
      </c>
      <c r="B65" t="s">
        <v>291</v>
      </c>
      <c r="C65" s="1" t="str">
        <f t="shared" si="0"/>
        <v>21:0519</v>
      </c>
      <c r="D65" s="1" t="str">
        <f t="shared" si="10"/>
        <v>21:0173</v>
      </c>
      <c r="E65" t="s">
        <v>292</v>
      </c>
      <c r="F65" t="s">
        <v>293</v>
      </c>
      <c r="H65">
        <v>52.4187212</v>
      </c>
      <c r="I65">
        <v>-55.670080400000003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139</v>
      </c>
      <c r="N65">
        <v>64</v>
      </c>
      <c r="O65">
        <v>85</v>
      </c>
      <c r="P65">
        <v>43</v>
      </c>
      <c r="Q65">
        <v>6</v>
      </c>
      <c r="R65">
        <v>19</v>
      </c>
      <c r="S65">
        <v>12</v>
      </c>
      <c r="T65">
        <v>0.2</v>
      </c>
      <c r="U65">
        <v>190</v>
      </c>
      <c r="V65">
        <v>1.47</v>
      </c>
      <c r="W65">
        <v>0.2</v>
      </c>
      <c r="X65">
        <v>-1</v>
      </c>
      <c r="Y65">
        <v>-0.2</v>
      </c>
      <c r="Z65">
        <v>6</v>
      </c>
      <c r="AA65">
        <v>60</v>
      </c>
      <c r="AB65">
        <v>103</v>
      </c>
      <c r="AC65">
        <v>-2</v>
      </c>
      <c r="AD65">
        <v>40.4</v>
      </c>
      <c r="AE65">
        <v>150</v>
      </c>
      <c r="AF65">
        <v>8.9</v>
      </c>
    </row>
    <row r="66" spans="1:32" x14ac:dyDescent="0.3">
      <c r="A66" t="s">
        <v>294</v>
      </c>
      <c r="B66" t="s">
        <v>295</v>
      </c>
      <c r="C66" s="1" t="str">
        <f t="shared" ref="C66:C129" si="13">HYPERLINK("http://geochem.nrcan.gc.ca/cdogs/content/bdl/bdl210519_e.htm", "21:0519")</f>
        <v>21:0519</v>
      </c>
      <c r="D66" s="1" t="str">
        <f t="shared" si="10"/>
        <v>21:0173</v>
      </c>
      <c r="E66" t="s">
        <v>296</v>
      </c>
      <c r="F66" t="s">
        <v>297</v>
      </c>
      <c r="H66">
        <v>52.068811699999998</v>
      </c>
      <c r="I66">
        <v>-55.8815916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144</v>
      </c>
      <c r="N66">
        <v>65</v>
      </c>
      <c r="O66">
        <v>73</v>
      </c>
      <c r="P66">
        <v>22</v>
      </c>
      <c r="Q66">
        <v>3</v>
      </c>
      <c r="R66">
        <v>7</v>
      </c>
      <c r="S66">
        <v>14</v>
      </c>
      <c r="T66">
        <v>-0.2</v>
      </c>
      <c r="U66">
        <v>845</v>
      </c>
      <c r="V66">
        <v>3.7</v>
      </c>
      <c r="W66">
        <v>-0.2</v>
      </c>
      <c r="X66">
        <v>-1</v>
      </c>
      <c r="Y66">
        <v>-0.2</v>
      </c>
      <c r="Z66">
        <v>2</v>
      </c>
      <c r="AA66">
        <v>40</v>
      </c>
      <c r="AB66">
        <v>97</v>
      </c>
      <c r="AC66">
        <v>-2</v>
      </c>
      <c r="AD66">
        <v>37.799999999999997</v>
      </c>
      <c r="AE66">
        <v>90</v>
      </c>
      <c r="AF66">
        <v>5.3</v>
      </c>
    </row>
    <row r="67" spans="1:32" x14ac:dyDescent="0.3">
      <c r="A67" t="s">
        <v>298</v>
      </c>
      <c r="B67" t="s">
        <v>299</v>
      </c>
      <c r="C67" s="1" t="str">
        <f t="shared" si="13"/>
        <v>21:0519</v>
      </c>
      <c r="D67" s="1" t="str">
        <f t="shared" si="10"/>
        <v>21:0173</v>
      </c>
      <c r="E67" t="s">
        <v>300</v>
      </c>
      <c r="F67" t="s">
        <v>301</v>
      </c>
      <c r="H67">
        <v>52.123603799999998</v>
      </c>
      <c r="I67">
        <v>-55.893107399999998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149</v>
      </c>
      <c r="N67">
        <v>66</v>
      </c>
      <c r="O67">
        <v>77</v>
      </c>
      <c r="P67">
        <v>19</v>
      </c>
      <c r="Q67">
        <v>5</v>
      </c>
      <c r="R67">
        <v>8</v>
      </c>
      <c r="S67">
        <v>13</v>
      </c>
      <c r="T67">
        <v>-0.2</v>
      </c>
      <c r="U67">
        <v>625</v>
      </c>
      <c r="V67">
        <v>3.8</v>
      </c>
      <c r="W67">
        <v>-0.2</v>
      </c>
      <c r="X67">
        <v>-1</v>
      </c>
      <c r="Y67">
        <v>-0.2</v>
      </c>
      <c r="Z67">
        <v>4</v>
      </c>
      <c r="AA67">
        <v>55</v>
      </c>
      <c r="AB67">
        <v>120</v>
      </c>
      <c r="AC67">
        <v>-2</v>
      </c>
      <c r="AD67">
        <v>35.200000000000003</v>
      </c>
      <c r="AE67">
        <v>180</v>
      </c>
      <c r="AF67">
        <v>7.9</v>
      </c>
    </row>
    <row r="68" spans="1:32" x14ac:dyDescent="0.3">
      <c r="A68" t="s">
        <v>302</v>
      </c>
      <c r="B68" t="s">
        <v>303</v>
      </c>
      <c r="C68" s="1" t="str">
        <f t="shared" si="13"/>
        <v>21:0519</v>
      </c>
      <c r="D68" s="1" t="str">
        <f t="shared" si="10"/>
        <v>21:0173</v>
      </c>
      <c r="E68" t="s">
        <v>304</v>
      </c>
      <c r="F68" t="s">
        <v>305</v>
      </c>
      <c r="H68">
        <v>52.215698199999999</v>
      </c>
      <c r="I68">
        <v>-55.886726000000003</v>
      </c>
      <c r="J68" s="1" t="str">
        <f t="shared" si="11"/>
        <v>NGR lake sediment grab sample</v>
      </c>
      <c r="K68" s="1" t="str">
        <f t="shared" si="12"/>
        <v>&lt;177 micron (NGR)</v>
      </c>
      <c r="L68">
        <v>5</v>
      </c>
      <c r="M68" t="s">
        <v>36</v>
      </c>
      <c r="N68">
        <v>67</v>
      </c>
      <c r="O68">
        <v>43</v>
      </c>
      <c r="P68">
        <v>16</v>
      </c>
      <c r="Q68">
        <v>2</v>
      </c>
      <c r="R68">
        <v>11</v>
      </c>
      <c r="S68">
        <v>4</v>
      </c>
      <c r="T68">
        <v>-0.2</v>
      </c>
      <c r="U68">
        <v>80</v>
      </c>
      <c r="V68">
        <v>0.59</v>
      </c>
      <c r="W68">
        <v>-0.2</v>
      </c>
      <c r="X68">
        <v>-1</v>
      </c>
      <c r="Y68">
        <v>-0.2</v>
      </c>
      <c r="Z68">
        <v>2</v>
      </c>
      <c r="AA68">
        <v>15</v>
      </c>
      <c r="AB68">
        <v>51</v>
      </c>
      <c r="AC68">
        <v>-2</v>
      </c>
      <c r="AD68">
        <v>40.6</v>
      </c>
      <c r="AE68">
        <v>110</v>
      </c>
      <c r="AF68">
        <v>2.6</v>
      </c>
    </row>
    <row r="69" spans="1:32" x14ac:dyDescent="0.3">
      <c r="A69" t="s">
        <v>306</v>
      </c>
      <c r="B69" t="s">
        <v>307</v>
      </c>
      <c r="C69" s="1" t="str">
        <f t="shared" si="13"/>
        <v>21:0519</v>
      </c>
      <c r="D69" s="1" t="str">
        <f t="shared" si="10"/>
        <v>21:0173</v>
      </c>
      <c r="E69" t="s">
        <v>308</v>
      </c>
      <c r="F69" t="s">
        <v>309</v>
      </c>
      <c r="H69">
        <v>52.168503800000003</v>
      </c>
      <c r="I69">
        <v>-55.893999700000002</v>
      </c>
      <c r="J69" s="1" t="str">
        <f t="shared" si="11"/>
        <v>NGR lake sediment grab sample</v>
      </c>
      <c r="K69" s="1" t="str">
        <f t="shared" si="12"/>
        <v>&lt;177 micron (NGR)</v>
      </c>
      <c r="L69">
        <v>5</v>
      </c>
      <c r="M69" t="s">
        <v>49</v>
      </c>
      <c r="N69">
        <v>68</v>
      </c>
      <c r="O69">
        <v>94</v>
      </c>
      <c r="P69">
        <v>29</v>
      </c>
      <c r="Q69">
        <v>4</v>
      </c>
      <c r="R69">
        <v>8</v>
      </c>
      <c r="S69">
        <v>15</v>
      </c>
      <c r="T69">
        <v>0.2</v>
      </c>
      <c r="U69">
        <v>760</v>
      </c>
      <c r="V69">
        <v>6.8</v>
      </c>
      <c r="W69">
        <v>0.2</v>
      </c>
      <c r="X69">
        <v>-1</v>
      </c>
      <c r="Y69">
        <v>-0.2</v>
      </c>
      <c r="Z69">
        <v>6</v>
      </c>
      <c r="AA69">
        <v>75</v>
      </c>
      <c r="AB69">
        <v>148</v>
      </c>
      <c r="AC69">
        <v>-2</v>
      </c>
      <c r="AD69">
        <v>44.6</v>
      </c>
      <c r="AE69">
        <v>110</v>
      </c>
      <c r="AF69">
        <v>5.6</v>
      </c>
    </row>
    <row r="70" spans="1:32" x14ac:dyDescent="0.3">
      <c r="A70" t="s">
        <v>310</v>
      </c>
      <c r="B70" t="s">
        <v>311</v>
      </c>
      <c r="C70" s="1" t="str">
        <f t="shared" si="13"/>
        <v>21:0519</v>
      </c>
      <c r="D70" s="1" t="str">
        <f t="shared" si="10"/>
        <v>21:0173</v>
      </c>
      <c r="E70" t="s">
        <v>304</v>
      </c>
      <c r="F70" t="s">
        <v>312</v>
      </c>
      <c r="H70">
        <v>52.215698199999999</v>
      </c>
      <c r="I70">
        <v>-55.886726000000003</v>
      </c>
      <c r="J70" s="1" t="str">
        <f t="shared" si="11"/>
        <v>NGR lake sediment grab sample</v>
      </c>
      <c r="K70" s="1" t="str">
        <f t="shared" si="12"/>
        <v>&lt;177 micron (NGR)</v>
      </c>
      <c r="L70">
        <v>5</v>
      </c>
      <c r="M70" t="s">
        <v>44</v>
      </c>
      <c r="N70">
        <v>69</v>
      </c>
      <c r="O70">
        <v>39</v>
      </c>
      <c r="P70">
        <v>18</v>
      </c>
      <c r="Q70">
        <v>2</v>
      </c>
      <c r="R70">
        <v>12</v>
      </c>
      <c r="S70">
        <v>4</v>
      </c>
      <c r="T70">
        <v>0.4</v>
      </c>
      <c r="U70">
        <v>80</v>
      </c>
      <c r="V70">
        <v>0.68</v>
      </c>
      <c r="W70">
        <v>-0.2</v>
      </c>
      <c r="X70">
        <v>-1</v>
      </c>
      <c r="Y70">
        <v>-0.2</v>
      </c>
      <c r="Z70">
        <v>2</v>
      </c>
      <c r="AA70">
        <v>20</v>
      </c>
      <c r="AB70">
        <v>51</v>
      </c>
      <c r="AC70">
        <v>-2</v>
      </c>
      <c r="AD70">
        <v>43.6</v>
      </c>
      <c r="AE70">
        <v>110</v>
      </c>
      <c r="AF70">
        <v>2.9</v>
      </c>
    </row>
    <row r="71" spans="1:32" x14ac:dyDescent="0.3">
      <c r="A71" t="s">
        <v>313</v>
      </c>
      <c r="B71" t="s">
        <v>314</v>
      </c>
      <c r="C71" s="1" t="str">
        <f t="shared" si="13"/>
        <v>21:0519</v>
      </c>
      <c r="D71" s="1" t="str">
        <f t="shared" si="10"/>
        <v>21:0173</v>
      </c>
      <c r="E71" t="s">
        <v>304</v>
      </c>
      <c r="F71" t="s">
        <v>315</v>
      </c>
      <c r="H71">
        <v>52.215698199999999</v>
      </c>
      <c r="I71">
        <v>-55.886726000000003</v>
      </c>
      <c r="J71" s="1" t="str">
        <f t="shared" si="11"/>
        <v>NGR lake sediment grab sample</v>
      </c>
      <c r="K71" s="1" t="str">
        <f t="shared" si="12"/>
        <v>&lt;177 micron (NGR)</v>
      </c>
      <c r="L71">
        <v>5</v>
      </c>
      <c r="M71" t="s">
        <v>40</v>
      </c>
      <c r="N71">
        <v>70</v>
      </c>
      <c r="O71">
        <v>43</v>
      </c>
      <c r="P71">
        <v>16</v>
      </c>
      <c r="Q71">
        <v>-2</v>
      </c>
      <c r="R71">
        <v>11</v>
      </c>
      <c r="S71">
        <v>3</v>
      </c>
      <c r="T71">
        <v>-0.2</v>
      </c>
      <c r="U71">
        <v>75</v>
      </c>
      <c r="V71">
        <v>0.63</v>
      </c>
      <c r="W71">
        <v>-0.2</v>
      </c>
      <c r="X71">
        <v>-1</v>
      </c>
      <c r="Y71">
        <v>-0.2</v>
      </c>
      <c r="Z71">
        <v>2</v>
      </c>
      <c r="AA71">
        <v>20</v>
      </c>
      <c r="AB71">
        <v>51</v>
      </c>
      <c r="AC71">
        <v>-2</v>
      </c>
      <c r="AD71">
        <v>41</v>
      </c>
      <c r="AE71">
        <v>100</v>
      </c>
      <c r="AF71">
        <v>2.2999999999999998</v>
      </c>
    </row>
    <row r="72" spans="1:32" x14ac:dyDescent="0.3">
      <c r="A72" t="s">
        <v>316</v>
      </c>
      <c r="B72" t="s">
        <v>317</v>
      </c>
      <c r="C72" s="1" t="str">
        <f t="shared" si="13"/>
        <v>21:0519</v>
      </c>
      <c r="D72" s="1" t="str">
        <f t="shared" si="10"/>
        <v>21:0173</v>
      </c>
      <c r="E72" t="s">
        <v>318</v>
      </c>
      <c r="F72" t="s">
        <v>319</v>
      </c>
      <c r="H72">
        <v>52.291893600000002</v>
      </c>
      <c r="I72">
        <v>-55.8783095</v>
      </c>
      <c r="J72" s="1" t="str">
        <f t="shared" si="11"/>
        <v>NGR lake sediment grab sample</v>
      </c>
      <c r="K72" s="1" t="str">
        <f t="shared" si="12"/>
        <v>&lt;177 micron (NGR)</v>
      </c>
      <c r="L72">
        <v>5</v>
      </c>
      <c r="M72" t="s">
        <v>54</v>
      </c>
      <c r="N72">
        <v>71</v>
      </c>
      <c r="O72">
        <v>94</v>
      </c>
      <c r="P72">
        <v>23</v>
      </c>
      <c r="Q72">
        <v>2</v>
      </c>
      <c r="R72">
        <v>14</v>
      </c>
      <c r="S72">
        <v>5</v>
      </c>
      <c r="T72">
        <v>0.2</v>
      </c>
      <c r="U72">
        <v>110</v>
      </c>
      <c r="V72">
        <v>0.76</v>
      </c>
      <c r="W72">
        <v>-0.2</v>
      </c>
      <c r="X72">
        <v>-1</v>
      </c>
      <c r="Y72">
        <v>-0.2</v>
      </c>
      <c r="Z72">
        <v>-2</v>
      </c>
      <c r="AA72">
        <v>20</v>
      </c>
      <c r="AB72">
        <v>63</v>
      </c>
      <c r="AC72">
        <v>-2</v>
      </c>
      <c r="AD72">
        <v>49.4</v>
      </c>
      <c r="AE72">
        <v>190</v>
      </c>
      <c r="AF72">
        <v>4.4000000000000004</v>
      </c>
    </row>
    <row r="73" spans="1:32" x14ac:dyDescent="0.3">
      <c r="A73" t="s">
        <v>320</v>
      </c>
      <c r="B73" t="s">
        <v>321</v>
      </c>
      <c r="C73" s="1" t="str">
        <f t="shared" si="13"/>
        <v>21:0519</v>
      </c>
      <c r="D73" s="1" t="str">
        <f t="shared" si="10"/>
        <v>21:0173</v>
      </c>
      <c r="E73" t="s">
        <v>322</v>
      </c>
      <c r="F73" t="s">
        <v>323</v>
      </c>
      <c r="H73">
        <v>52.656101700000001</v>
      </c>
      <c r="I73">
        <v>-55.871346199999998</v>
      </c>
      <c r="J73" s="1" t="str">
        <f t="shared" si="11"/>
        <v>NGR lake sediment grab sample</v>
      </c>
      <c r="K73" s="1" t="str">
        <f t="shared" si="12"/>
        <v>&lt;177 micron (NGR)</v>
      </c>
      <c r="L73">
        <v>5</v>
      </c>
      <c r="M73" t="s">
        <v>82</v>
      </c>
      <c r="N73">
        <v>72</v>
      </c>
      <c r="O73">
        <v>100</v>
      </c>
      <c r="P73">
        <v>41</v>
      </c>
      <c r="Q73">
        <v>-2</v>
      </c>
      <c r="R73">
        <v>22</v>
      </c>
      <c r="S73">
        <v>81</v>
      </c>
      <c r="T73">
        <v>-0.2</v>
      </c>
      <c r="U73">
        <v>4300</v>
      </c>
      <c r="V73">
        <v>10</v>
      </c>
      <c r="W73">
        <v>-0.2</v>
      </c>
      <c r="X73">
        <v>-1</v>
      </c>
      <c r="Y73">
        <v>-0.2</v>
      </c>
      <c r="Z73">
        <v>2</v>
      </c>
      <c r="AA73">
        <v>85</v>
      </c>
      <c r="AB73">
        <v>154</v>
      </c>
      <c r="AC73">
        <v>-2</v>
      </c>
      <c r="AD73">
        <v>46</v>
      </c>
      <c r="AE73">
        <v>110</v>
      </c>
      <c r="AF73">
        <v>1</v>
      </c>
    </row>
    <row r="74" spans="1:32" x14ac:dyDescent="0.3">
      <c r="A74" t="s">
        <v>324</v>
      </c>
      <c r="B74" t="s">
        <v>325</v>
      </c>
      <c r="C74" s="1" t="str">
        <f t="shared" si="13"/>
        <v>21:0519</v>
      </c>
      <c r="D74" s="1" t="str">
        <f t="shared" si="10"/>
        <v>21:0173</v>
      </c>
      <c r="E74" t="s">
        <v>326</v>
      </c>
      <c r="F74" t="s">
        <v>327</v>
      </c>
      <c r="H74">
        <v>52.627024300000002</v>
      </c>
      <c r="I74">
        <v>-55.865357299999999</v>
      </c>
      <c r="J74" s="1" t="str">
        <f t="shared" si="11"/>
        <v>NGR lake sediment grab sample</v>
      </c>
      <c r="K74" s="1" t="str">
        <f t="shared" si="12"/>
        <v>&lt;177 micron (NGR)</v>
      </c>
      <c r="L74">
        <v>5</v>
      </c>
      <c r="M74" t="s">
        <v>89</v>
      </c>
      <c r="N74">
        <v>73</v>
      </c>
      <c r="O74">
        <v>105</v>
      </c>
      <c r="P74">
        <v>38</v>
      </c>
      <c r="Q74">
        <v>-2</v>
      </c>
      <c r="R74">
        <v>18</v>
      </c>
      <c r="S74">
        <v>20</v>
      </c>
      <c r="T74">
        <v>0.2</v>
      </c>
      <c r="U74">
        <v>740</v>
      </c>
      <c r="V74">
        <v>4.0999999999999996</v>
      </c>
      <c r="W74">
        <v>0.2</v>
      </c>
      <c r="X74">
        <v>-1</v>
      </c>
      <c r="Y74">
        <v>-0.2</v>
      </c>
      <c r="Z74">
        <v>2</v>
      </c>
      <c r="AA74">
        <v>60</v>
      </c>
      <c r="AB74">
        <v>109</v>
      </c>
      <c r="AC74">
        <v>-2</v>
      </c>
      <c r="AD74">
        <v>40.6</v>
      </c>
      <c r="AE74">
        <v>150</v>
      </c>
      <c r="AF74">
        <v>1.6</v>
      </c>
    </row>
    <row r="75" spans="1:32" x14ac:dyDescent="0.3">
      <c r="A75" t="s">
        <v>328</v>
      </c>
      <c r="B75" t="s">
        <v>329</v>
      </c>
      <c r="C75" s="1" t="str">
        <f t="shared" si="13"/>
        <v>21:0519</v>
      </c>
      <c r="D75" s="1" t="str">
        <f t="shared" si="10"/>
        <v>21:0173</v>
      </c>
      <c r="E75" t="s">
        <v>330</v>
      </c>
      <c r="F75" t="s">
        <v>331</v>
      </c>
      <c r="H75">
        <v>52.581716700000001</v>
      </c>
      <c r="I75">
        <v>-55.892284600000004</v>
      </c>
      <c r="J75" s="1" t="str">
        <f t="shared" si="11"/>
        <v>NGR lake sediment grab sample</v>
      </c>
      <c r="K75" s="1" t="str">
        <f t="shared" si="12"/>
        <v>&lt;177 micron (NGR)</v>
      </c>
      <c r="L75">
        <v>5</v>
      </c>
      <c r="M75" t="s">
        <v>94</v>
      </c>
      <c r="N75">
        <v>74</v>
      </c>
      <c r="O75">
        <v>41</v>
      </c>
      <c r="P75">
        <v>24</v>
      </c>
      <c r="Q75">
        <v>3</v>
      </c>
      <c r="R75">
        <v>6</v>
      </c>
      <c r="S75">
        <v>3</v>
      </c>
      <c r="T75">
        <v>-0.2</v>
      </c>
      <c r="U75">
        <v>100</v>
      </c>
      <c r="V75">
        <v>0.86</v>
      </c>
      <c r="W75">
        <v>-0.2</v>
      </c>
      <c r="X75">
        <v>-1</v>
      </c>
      <c r="Y75">
        <v>-0.2</v>
      </c>
      <c r="Z75">
        <v>-2</v>
      </c>
      <c r="AA75">
        <v>35</v>
      </c>
      <c r="AB75">
        <v>109</v>
      </c>
      <c r="AC75">
        <v>-2</v>
      </c>
      <c r="AD75">
        <v>39.4</v>
      </c>
      <c r="AE75">
        <v>80</v>
      </c>
      <c r="AF75">
        <v>3.9</v>
      </c>
    </row>
    <row r="76" spans="1:32" x14ac:dyDescent="0.3">
      <c r="A76" t="s">
        <v>332</v>
      </c>
      <c r="B76" t="s">
        <v>333</v>
      </c>
      <c r="C76" s="1" t="str">
        <f t="shared" si="13"/>
        <v>21:0519</v>
      </c>
      <c r="D76" s="1" t="str">
        <f t="shared" si="10"/>
        <v>21:0173</v>
      </c>
      <c r="E76" t="s">
        <v>334</v>
      </c>
      <c r="F76" t="s">
        <v>335</v>
      </c>
      <c r="H76">
        <v>52.491971800000002</v>
      </c>
      <c r="I76">
        <v>-55.904536899999997</v>
      </c>
      <c r="J76" s="1" t="str">
        <f t="shared" si="11"/>
        <v>NGR lake sediment grab sample</v>
      </c>
      <c r="K76" s="1" t="str">
        <f t="shared" si="12"/>
        <v>&lt;177 micron (NGR)</v>
      </c>
      <c r="L76">
        <v>5</v>
      </c>
      <c r="M76" t="s">
        <v>99</v>
      </c>
      <c r="N76">
        <v>75</v>
      </c>
      <c r="O76">
        <v>69</v>
      </c>
      <c r="P76">
        <v>32</v>
      </c>
      <c r="Q76">
        <v>-2</v>
      </c>
      <c r="R76">
        <v>11</v>
      </c>
      <c r="S76">
        <v>32</v>
      </c>
      <c r="T76">
        <v>-0.2</v>
      </c>
      <c r="U76">
        <v>1110</v>
      </c>
      <c r="V76">
        <v>6</v>
      </c>
      <c r="W76">
        <v>0.2</v>
      </c>
      <c r="X76">
        <v>-1</v>
      </c>
      <c r="Y76">
        <v>-0.2</v>
      </c>
      <c r="Z76">
        <v>-2</v>
      </c>
      <c r="AA76">
        <v>80</v>
      </c>
      <c r="AB76">
        <v>137</v>
      </c>
      <c r="AC76">
        <v>-2</v>
      </c>
      <c r="AD76">
        <v>45.8</v>
      </c>
      <c r="AE76">
        <v>170</v>
      </c>
      <c r="AF76">
        <v>1.7</v>
      </c>
    </row>
    <row r="77" spans="1:32" x14ac:dyDescent="0.3">
      <c r="A77" t="s">
        <v>336</v>
      </c>
      <c r="B77" t="s">
        <v>337</v>
      </c>
      <c r="C77" s="1" t="str">
        <f t="shared" si="13"/>
        <v>21:0519</v>
      </c>
      <c r="D77" s="1" t="str">
        <f t="shared" si="10"/>
        <v>21:0173</v>
      </c>
      <c r="E77" t="s">
        <v>338</v>
      </c>
      <c r="F77" t="s">
        <v>339</v>
      </c>
      <c r="H77">
        <v>52.465928400000003</v>
      </c>
      <c r="I77">
        <v>-55.875065599999999</v>
      </c>
      <c r="J77" s="1" t="str">
        <f t="shared" si="11"/>
        <v>NGR lake sediment grab sample</v>
      </c>
      <c r="K77" s="1" t="str">
        <f t="shared" si="12"/>
        <v>&lt;177 micron (NGR)</v>
      </c>
      <c r="L77">
        <v>5</v>
      </c>
      <c r="M77" t="s">
        <v>104</v>
      </c>
      <c r="N77">
        <v>76</v>
      </c>
      <c r="O77">
        <v>90</v>
      </c>
      <c r="P77">
        <v>35</v>
      </c>
      <c r="Q77">
        <v>3</v>
      </c>
      <c r="R77">
        <v>29</v>
      </c>
      <c r="S77">
        <v>18</v>
      </c>
      <c r="T77">
        <v>0.4</v>
      </c>
      <c r="U77">
        <v>415</v>
      </c>
      <c r="V77">
        <v>3.3</v>
      </c>
      <c r="W77">
        <v>-0.2</v>
      </c>
      <c r="X77">
        <v>5</v>
      </c>
      <c r="Y77">
        <v>0.2</v>
      </c>
      <c r="Z77">
        <v>2</v>
      </c>
      <c r="AA77">
        <v>60</v>
      </c>
      <c r="AB77">
        <v>17</v>
      </c>
      <c r="AC77">
        <v>-2</v>
      </c>
      <c r="AD77">
        <v>3.8</v>
      </c>
      <c r="AE77">
        <v>600</v>
      </c>
      <c r="AF77">
        <v>3.6</v>
      </c>
    </row>
    <row r="78" spans="1:32" x14ac:dyDescent="0.3">
      <c r="A78" t="s">
        <v>340</v>
      </c>
      <c r="B78" t="s">
        <v>341</v>
      </c>
      <c r="C78" s="1" t="str">
        <f t="shared" si="13"/>
        <v>21:0519</v>
      </c>
      <c r="D78" s="1" t="str">
        <f t="shared" si="10"/>
        <v>21:0173</v>
      </c>
      <c r="E78" t="s">
        <v>342</v>
      </c>
      <c r="F78" t="s">
        <v>343</v>
      </c>
      <c r="H78">
        <v>52.425968699999999</v>
      </c>
      <c r="I78">
        <v>-55.833742700000002</v>
      </c>
      <c r="J78" s="1" t="str">
        <f t="shared" si="11"/>
        <v>NGR lake sediment grab sample</v>
      </c>
      <c r="K78" s="1" t="str">
        <f t="shared" si="12"/>
        <v>&lt;177 micron (NGR)</v>
      </c>
      <c r="L78">
        <v>5</v>
      </c>
      <c r="M78" t="s">
        <v>109</v>
      </c>
      <c r="N78">
        <v>77</v>
      </c>
      <c r="O78">
        <v>115</v>
      </c>
      <c r="P78">
        <v>36</v>
      </c>
      <c r="Q78">
        <v>4</v>
      </c>
      <c r="R78">
        <v>18</v>
      </c>
      <c r="S78">
        <v>14</v>
      </c>
      <c r="T78">
        <v>-0.2</v>
      </c>
      <c r="U78">
        <v>380</v>
      </c>
      <c r="V78">
        <v>2.8</v>
      </c>
      <c r="W78">
        <v>0.2</v>
      </c>
      <c r="X78">
        <v>-1</v>
      </c>
      <c r="Y78">
        <v>-0.2</v>
      </c>
      <c r="Z78">
        <v>4</v>
      </c>
      <c r="AA78">
        <v>65</v>
      </c>
      <c r="AB78">
        <v>69</v>
      </c>
      <c r="AC78">
        <v>-2</v>
      </c>
      <c r="AD78">
        <v>18</v>
      </c>
      <c r="AE78">
        <v>400</v>
      </c>
      <c r="AF78">
        <v>4.5</v>
      </c>
    </row>
    <row r="79" spans="1:32" x14ac:dyDescent="0.3">
      <c r="A79" t="s">
        <v>344</v>
      </c>
      <c r="B79" t="s">
        <v>345</v>
      </c>
      <c r="C79" s="1" t="str">
        <f t="shared" si="13"/>
        <v>21:0519</v>
      </c>
      <c r="D79" s="1" t="str">
        <f t="shared" si="10"/>
        <v>21:0173</v>
      </c>
      <c r="E79" t="s">
        <v>346</v>
      </c>
      <c r="F79" t="s">
        <v>347</v>
      </c>
      <c r="H79">
        <v>52.407897900000002</v>
      </c>
      <c r="I79">
        <v>-55.808670399999997</v>
      </c>
      <c r="J79" s="1" t="str">
        <f t="shared" si="11"/>
        <v>NGR lake sediment grab sample</v>
      </c>
      <c r="K79" s="1" t="str">
        <f t="shared" si="12"/>
        <v>&lt;177 micron (NGR)</v>
      </c>
      <c r="L79">
        <v>5</v>
      </c>
      <c r="M79" t="s">
        <v>114</v>
      </c>
      <c r="N79">
        <v>78</v>
      </c>
      <c r="O79">
        <v>95</v>
      </c>
      <c r="P79">
        <v>32</v>
      </c>
      <c r="Q79">
        <v>2</v>
      </c>
      <c r="R79">
        <v>16</v>
      </c>
      <c r="S79">
        <v>7</v>
      </c>
      <c r="T79">
        <v>-0.2</v>
      </c>
      <c r="U79">
        <v>215</v>
      </c>
      <c r="V79">
        <v>6.1</v>
      </c>
      <c r="W79">
        <v>0.2</v>
      </c>
      <c r="X79">
        <v>-1</v>
      </c>
      <c r="Y79">
        <v>-0.2</v>
      </c>
      <c r="Z79">
        <v>2</v>
      </c>
      <c r="AA79">
        <v>55</v>
      </c>
      <c r="AB79">
        <v>86</v>
      </c>
      <c r="AC79">
        <v>-2</v>
      </c>
      <c r="AD79">
        <v>35.6</v>
      </c>
      <c r="AE79">
        <v>200</v>
      </c>
      <c r="AF79">
        <v>2.2000000000000002</v>
      </c>
    </row>
    <row r="80" spans="1:32" x14ac:dyDescent="0.3">
      <c r="A80" t="s">
        <v>348</v>
      </c>
      <c r="B80" t="s">
        <v>349</v>
      </c>
      <c r="C80" s="1" t="str">
        <f t="shared" si="13"/>
        <v>21:0519</v>
      </c>
      <c r="D80" s="1" t="str">
        <f t="shared" si="10"/>
        <v>21:0173</v>
      </c>
      <c r="E80" t="s">
        <v>350</v>
      </c>
      <c r="F80" t="s">
        <v>351</v>
      </c>
      <c r="H80">
        <v>52.419165399999997</v>
      </c>
      <c r="I80">
        <v>-55.778001699999997</v>
      </c>
      <c r="J80" s="1" t="str">
        <f t="shared" si="11"/>
        <v>NGR lake sediment grab sample</v>
      </c>
      <c r="K80" s="1" t="str">
        <f t="shared" si="12"/>
        <v>&lt;177 micron (NGR)</v>
      </c>
      <c r="L80">
        <v>5</v>
      </c>
      <c r="M80" t="s">
        <v>119</v>
      </c>
      <c r="N80">
        <v>79</v>
      </c>
      <c r="O80">
        <v>88</v>
      </c>
      <c r="P80">
        <v>37</v>
      </c>
      <c r="Q80">
        <v>4</v>
      </c>
      <c r="R80">
        <v>12</v>
      </c>
      <c r="S80">
        <v>11</v>
      </c>
      <c r="T80">
        <v>0.2</v>
      </c>
      <c r="U80">
        <v>370</v>
      </c>
      <c r="V80">
        <v>3.3</v>
      </c>
      <c r="W80">
        <v>0.2</v>
      </c>
      <c r="X80">
        <v>-1</v>
      </c>
      <c r="Y80">
        <v>-0.2</v>
      </c>
      <c r="Z80">
        <v>4</v>
      </c>
      <c r="AA80">
        <v>55</v>
      </c>
      <c r="AB80">
        <v>149</v>
      </c>
      <c r="AC80">
        <v>-2</v>
      </c>
      <c r="AD80">
        <v>42.8</v>
      </c>
      <c r="AE80">
        <v>140</v>
      </c>
      <c r="AF80">
        <v>2.8</v>
      </c>
    </row>
    <row r="81" spans="1:32" x14ac:dyDescent="0.3">
      <c r="A81" t="s">
        <v>352</v>
      </c>
      <c r="B81" t="s">
        <v>353</v>
      </c>
      <c r="C81" s="1" t="str">
        <f t="shared" si="13"/>
        <v>21:0519</v>
      </c>
      <c r="D81" s="1" t="str">
        <f t="shared" si="10"/>
        <v>21:0173</v>
      </c>
      <c r="E81" t="s">
        <v>354</v>
      </c>
      <c r="F81" t="s">
        <v>355</v>
      </c>
      <c r="H81">
        <v>52.433700299999998</v>
      </c>
      <c r="I81">
        <v>-55.753563800000002</v>
      </c>
      <c r="J81" s="1" t="str">
        <f t="shared" si="11"/>
        <v>NGR lake sediment grab sample</v>
      </c>
      <c r="K81" s="1" t="str">
        <f t="shared" si="12"/>
        <v>&lt;177 micron (NGR)</v>
      </c>
      <c r="L81">
        <v>5</v>
      </c>
      <c r="M81" t="s">
        <v>124</v>
      </c>
      <c r="N81">
        <v>80</v>
      </c>
      <c r="O81">
        <v>43</v>
      </c>
      <c r="P81">
        <v>30</v>
      </c>
      <c r="Q81">
        <v>-2</v>
      </c>
      <c r="R81">
        <v>11</v>
      </c>
      <c r="S81">
        <v>16</v>
      </c>
      <c r="T81">
        <v>-0.2</v>
      </c>
      <c r="U81">
        <v>105</v>
      </c>
      <c r="V81">
        <v>1.33</v>
      </c>
      <c r="W81">
        <v>0.2</v>
      </c>
      <c r="X81">
        <v>-1</v>
      </c>
      <c r="Y81">
        <v>-0.2</v>
      </c>
      <c r="Z81">
        <v>-2</v>
      </c>
      <c r="AA81">
        <v>30</v>
      </c>
      <c r="AB81">
        <v>86</v>
      </c>
      <c r="AC81">
        <v>-2</v>
      </c>
      <c r="AD81">
        <v>32.4</v>
      </c>
      <c r="AE81">
        <v>90</v>
      </c>
      <c r="AF81">
        <v>2.5</v>
      </c>
    </row>
    <row r="82" spans="1:32" x14ac:dyDescent="0.3">
      <c r="A82" t="s">
        <v>356</v>
      </c>
      <c r="B82" t="s">
        <v>357</v>
      </c>
      <c r="C82" s="1" t="str">
        <f t="shared" si="13"/>
        <v>21:0519</v>
      </c>
      <c r="D82" s="1" t="str">
        <f t="shared" si="10"/>
        <v>21:0173</v>
      </c>
      <c r="E82" t="s">
        <v>358</v>
      </c>
      <c r="F82" t="s">
        <v>359</v>
      </c>
      <c r="H82">
        <v>52.3685239</v>
      </c>
      <c r="I82">
        <v>-55.815885199999997</v>
      </c>
      <c r="J82" s="1" t="str">
        <f t="shared" si="11"/>
        <v>NGR lake sediment grab sample</v>
      </c>
      <c r="K82" s="1" t="str">
        <f t="shared" si="12"/>
        <v>&lt;177 micron (NGR)</v>
      </c>
      <c r="L82">
        <v>5</v>
      </c>
      <c r="M82" t="s">
        <v>129</v>
      </c>
      <c r="N82">
        <v>81</v>
      </c>
      <c r="O82">
        <v>105</v>
      </c>
      <c r="P82">
        <v>45</v>
      </c>
      <c r="Q82">
        <v>7</v>
      </c>
      <c r="R82">
        <v>24</v>
      </c>
      <c r="S82">
        <v>11</v>
      </c>
      <c r="T82">
        <v>-0.2</v>
      </c>
      <c r="U82">
        <v>450</v>
      </c>
      <c r="V82">
        <v>3.6</v>
      </c>
      <c r="W82">
        <v>0.4</v>
      </c>
      <c r="X82">
        <v>3</v>
      </c>
      <c r="Y82">
        <v>-0.2</v>
      </c>
      <c r="Z82">
        <v>6</v>
      </c>
      <c r="AA82">
        <v>85</v>
      </c>
      <c r="AB82">
        <v>34</v>
      </c>
      <c r="AC82">
        <v>-2</v>
      </c>
      <c r="AD82">
        <v>12.4</v>
      </c>
      <c r="AE82">
        <v>580</v>
      </c>
      <c r="AF82">
        <v>26.9</v>
      </c>
    </row>
    <row r="83" spans="1:32" x14ac:dyDescent="0.3">
      <c r="A83" t="s">
        <v>360</v>
      </c>
      <c r="B83" t="s">
        <v>361</v>
      </c>
      <c r="C83" s="1" t="str">
        <f t="shared" si="13"/>
        <v>21:0519</v>
      </c>
      <c r="D83" s="1" t="str">
        <f t="shared" si="10"/>
        <v>21:0173</v>
      </c>
      <c r="E83" t="s">
        <v>362</v>
      </c>
      <c r="F83" t="s">
        <v>363</v>
      </c>
      <c r="H83">
        <v>52.314334799999997</v>
      </c>
      <c r="I83">
        <v>-55.849605599999997</v>
      </c>
      <c r="J83" s="1" t="str">
        <f t="shared" si="11"/>
        <v>NGR lake sediment grab sample</v>
      </c>
      <c r="K83" s="1" t="str">
        <f t="shared" si="12"/>
        <v>&lt;177 micron (NGR)</v>
      </c>
      <c r="L83">
        <v>5</v>
      </c>
      <c r="M83" t="s">
        <v>134</v>
      </c>
      <c r="N83">
        <v>82</v>
      </c>
      <c r="O83">
        <v>12</v>
      </c>
      <c r="P83">
        <v>16</v>
      </c>
      <c r="Q83">
        <v>4</v>
      </c>
      <c r="R83">
        <v>6</v>
      </c>
      <c r="S83">
        <v>2</v>
      </c>
      <c r="T83">
        <v>-0.2</v>
      </c>
      <c r="U83">
        <v>40</v>
      </c>
      <c r="V83">
        <v>3.2</v>
      </c>
      <c r="W83">
        <v>-0.2</v>
      </c>
      <c r="X83">
        <v>-1</v>
      </c>
      <c r="Y83">
        <v>-0.2</v>
      </c>
      <c r="Z83">
        <v>-2</v>
      </c>
      <c r="AA83">
        <v>10</v>
      </c>
      <c r="AB83">
        <v>91</v>
      </c>
      <c r="AC83">
        <v>-2</v>
      </c>
      <c r="AD83">
        <v>45.8</v>
      </c>
      <c r="AE83">
        <v>80</v>
      </c>
      <c r="AF83">
        <v>3.7</v>
      </c>
    </row>
    <row r="84" spans="1:32" x14ac:dyDescent="0.3">
      <c r="A84" t="s">
        <v>364</v>
      </c>
      <c r="B84" t="s">
        <v>365</v>
      </c>
      <c r="C84" s="1" t="str">
        <f t="shared" si="13"/>
        <v>21:0519</v>
      </c>
      <c r="D84" s="1" t="str">
        <f t="shared" si="10"/>
        <v>21:0173</v>
      </c>
      <c r="E84" t="s">
        <v>366</v>
      </c>
      <c r="F84" t="s">
        <v>367</v>
      </c>
      <c r="H84">
        <v>52.291032800000004</v>
      </c>
      <c r="I84">
        <v>-55.830442900000001</v>
      </c>
      <c r="J84" s="1" t="str">
        <f t="shared" si="11"/>
        <v>NGR lake sediment grab sample</v>
      </c>
      <c r="K84" s="1" t="str">
        <f t="shared" si="12"/>
        <v>&lt;177 micron (NGR)</v>
      </c>
      <c r="L84">
        <v>5</v>
      </c>
      <c r="M84" t="s">
        <v>139</v>
      </c>
      <c r="N84">
        <v>83</v>
      </c>
      <c r="O84">
        <v>25</v>
      </c>
      <c r="P84">
        <v>12</v>
      </c>
      <c r="Q84">
        <v>3</v>
      </c>
      <c r="R84">
        <v>5</v>
      </c>
      <c r="S84">
        <v>2</v>
      </c>
      <c r="T84">
        <v>-0.2</v>
      </c>
      <c r="U84">
        <v>70</v>
      </c>
      <c r="V84">
        <v>10.1</v>
      </c>
      <c r="W84">
        <v>-0.2</v>
      </c>
      <c r="X84">
        <v>-1</v>
      </c>
      <c r="Y84">
        <v>-0.2</v>
      </c>
      <c r="Z84">
        <v>-2</v>
      </c>
      <c r="AA84">
        <v>15</v>
      </c>
      <c r="AB84">
        <v>91</v>
      </c>
      <c r="AC84">
        <v>-2</v>
      </c>
      <c r="AD84">
        <v>35.799999999999997</v>
      </c>
      <c r="AE84">
        <v>90</v>
      </c>
      <c r="AF84">
        <v>1.3</v>
      </c>
    </row>
    <row r="85" spans="1:32" hidden="1" x14ac:dyDescent="0.3">
      <c r="A85" t="s">
        <v>368</v>
      </c>
      <c r="B85" t="s">
        <v>369</v>
      </c>
      <c r="C85" s="1" t="str">
        <f t="shared" si="13"/>
        <v>21:0519</v>
      </c>
      <c r="D85" s="1" t="str">
        <f>HYPERLINK("http://geochem.nrcan.gc.ca/cdogs/content/svy/svy_e.htm", "")</f>
        <v/>
      </c>
      <c r="G85" s="1" t="str">
        <f>HYPERLINK("http://geochem.nrcan.gc.ca/cdogs/content/cr_/cr_00060_e.htm", "60")</f>
        <v>60</v>
      </c>
      <c r="J85" t="s">
        <v>57</v>
      </c>
      <c r="K85" t="s">
        <v>58</v>
      </c>
      <c r="L85">
        <v>5</v>
      </c>
      <c r="M85" t="s">
        <v>59</v>
      </c>
      <c r="N85">
        <v>84</v>
      </c>
      <c r="O85">
        <v>49</v>
      </c>
      <c r="P85">
        <v>25</v>
      </c>
      <c r="Q85">
        <v>3</v>
      </c>
      <c r="R85">
        <v>21</v>
      </c>
      <c r="S85">
        <v>7</v>
      </c>
      <c r="T85">
        <v>-0.2</v>
      </c>
      <c r="U85">
        <v>355</v>
      </c>
      <c r="V85">
        <v>1.87</v>
      </c>
      <c r="W85">
        <v>0.2</v>
      </c>
      <c r="X85">
        <v>2</v>
      </c>
      <c r="Y85">
        <v>-0.2</v>
      </c>
      <c r="Z85">
        <v>2</v>
      </c>
      <c r="AA85">
        <v>25</v>
      </c>
      <c r="AB85">
        <v>51</v>
      </c>
      <c r="AC85">
        <v>-2</v>
      </c>
      <c r="AD85">
        <v>21</v>
      </c>
      <c r="AE85">
        <v>260</v>
      </c>
      <c r="AF85">
        <v>19.2</v>
      </c>
    </row>
    <row r="86" spans="1:32" x14ac:dyDescent="0.3">
      <c r="A86" t="s">
        <v>370</v>
      </c>
      <c r="B86" t="s">
        <v>371</v>
      </c>
      <c r="C86" s="1" t="str">
        <f t="shared" si="13"/>
        <v>21:0519</v>
      </c>
      <c r="D86" s="1" t="str">
        <f t="shared" ref="D86:D105" si="14">HYPERLINK("http://geochem.nrcan.gc.ca/cdogs/content/svy/svy210173_e.htm", "21:0173")</f>
        <v>21:0173</v>
      </c>
      <c r="E86" t="s">
        <v>372</v>
      </c>
      <c r="F86" t="s">
        <v>373</v>
      </c>
      <c r="H86">
        <v>52.268481000000001</v>
      </c>
      <c r="I86">
        <v>-55.789649400000002</v>
      </c>
      <c r="J86" s="1" t="str">
        <f t="shared" ref="J86:J105" si="15">HYPERLINK("http://geochem.nrcan.gc.ca/cdogs/content/kwd/kwd020027_e.htm", "NGR lake sediment grab sample")</f>
        <v>NGR lake sediment grab sample</v>
      </c>
      <c r="K86" s="1" t="str">
        <f t="shared" ref="K86:K105" si="16">HYPERLINK("http://geochem.nrcan.gc.ca/cdogs/content/kwd/kwd080006_e.htm", "&lt;177 micron (NGR)")</f>
        <v>&lt;177 micron (NGR)</v>
      </c>
      <c r="L86">
        <v>5</v>
      </c>
      <c r="M86" t="s">
        <v>144</v>
      </c>
      <c r="N86">
        <v>85</v>
      </c>
      <c r="O86">
        <v>65</v>
      </c>
      <c r="P86">
        <v>21</v>
      </c>
      <c r="Q86">
        <v>7</v>
      </c>
      <c r="R86">
        <v>6</v>
      </c>
      <c r="S86">
        <v>3</v>
      </c>
      <c r="T86">
        <v>-0.2</v>
      </c>
      <c r="U86">
        <v>205</v>
      </c>
      <c r="V86">
        <v>1.22</v>
      </c>
      <c r="W86">
        <v>0.2</v>
      </c>
      <c r="X86">
        <v>-1</v>
      </c>
      <c r="Y86">
        <v>-0.2</v>
      </c>
      <c r="Z86">
        <v>-2</v>
      </c>
      <c r="AA86">
        <v>50</v>
      </c>
      <c r="AB86">
        <v>120</v>
      </c>
      <c r="AC86">
        <v>-2</v>
      </c>
      <c r="AD86">
        <v>39.200000000000003</v>
      </c>
      <c r="AE86">
        <v>140</v>
      </c>
      <c r="AF86">
        <v>2.6</v>
      </c>
    </row>
    <row r="87" spans="1:32" x14ac:dyDescent="0.3">
      <c r="A87" t="s">
        <v>374</v>
      </c>
      <c r="B87" t="s">
        <v>375</v>
      </c>
      <c r="C87" s="1" t="str">
        <f t="shared" si="13"/>
        <v>21:0519</v>
      </c>
      <c r="D87" s="1" t="str">
        <f t="shared" si="14"/>
        <v>21:0173</v>
      </c>
      <c r="E87" t="s">
        <v>376</v>
      </c>
      <c r="F87" t="s">
        <v>377</v>
      </c>
      <c r="H87">
        <v>52.230113099999997</v>
      </c>
      <c r="I87">
        <v>-55.740906099999997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149</v>
      </c>
      <c r="N87">
        <v>86</v>
      </c>
      <c r="O87">
        <v>93</v>
      </c>
      <c r="P87">
        <v>29</v>
      </c>
      <c r="Q87">
        <v>5</v>
      </c>
      <c r="R87">
        <v>10</v>
      </c>
      <c r="S87">
        <v>13</v>
      </c>
      <c r="T87">
        <v>-0.2</v>
      </c>
      <c r="U87">
        <v>525</v>
      </c>
      <c r="V87">
        <v>4.5999999999999996</v>
      </c>
      <c r="W87">
        <v>0.2</v>
      </c>
      <c r="X87">
        <v>-1</v>
      </c>
      <c r="Y87">
        <v>-0.2</v>
      </c>
      <c r="Z87">
        <v>2</v>
      </c>
      <c r="AA87">
        <v>135</v>
      </c>
      <c r="AB87">
        <v>103</v>
      </c>
      <c r="AC87">
        <v>-2</v>
      </c>
      <c r="AD87">
        <v>34.200000000000003</v>
      </c>
      <c r="AE87">
        <v>290</v>
      </c>
      <c r="AF87">
        <v>13.4</v>
      </c>
    </row>
    <row r="88" spans="1:32" x14ac:dyDescent="0.3">
      <c r="A88" t="s">
        <v>378</v>
      </c>
      <c r="B88" t="s">
        <v>379</v>
      </c>
      <c r="C88" s="1" t="str">
        <f t="shared" si="13"/>
        <v>21:0519</v>
      </c>
      <c r="D88" s="1" t="str">
        <f t="shared" si="14"/>
        <v>21:0173</v>
      </c>
      <c r="E88" t="s">
        <v>380</v>
      </c>
      <c r="F88" t="s">
        <v>381</v>
      </c>
      <c r="H88">
        <v>52.089865400000001</v>
      </c>
      <c r="I88">
        <v>-55.712083100000001</v>
      </c>
      <c r="J88" s="1" t="str">
        <f t="shared" si="15"/>
        <v>NGR lake sediment grab sample</v>
      </c>
      <c r="K88" s="1" t="str">
        <f t="shared" si="16"/>
        <v>&lt;177 micron (NGR)</v>
      </c>
      <c r="L88">
        <v>6</v>
      </c>
      <c r="M88" t="s">
        <v>36</v>
      </c>
      <c r="N88">
        <v>87</v>
      </c>
      <c r="O88">
        <v>190</v>
      </c>
      <c r="P88">
        <v>38</v>
      </c>
      <c r="Q88">
        <v>40</v>
      </c>
      <c r="R88">
        <v>10</v>
      </c>
      <c r="S88">
        <v>8</v>
      </c>
      <c r="T88">
        <v>0.4</v>
      </c>
      <c r="U88">
        <v>520</v>
      </c>
      <c r="V88">
        <v>3</v>
      </c>
      <c r="W88">
        <v>0.4</v>
      </c>
      <c r="X88">
        <v>-1</v>
      </c>
      <c r="Y88">
        <v>-0.2</v>
      </c>
      <c r="Z88">
        <v>8</v>
      </c>
      <c r="AA88">
        <v>45</v>
      </c>
      <c r="AB88">
        <v>103</v>
      </c>
      <c r="AC88">
        <v>-2</v>
      </c>
      <c r="AD88">
        <v>29</v>
      </c>
      <c r="AE88">
        <v>850</v>
      </c>
      <c r="AF88">
        <v>8.1999999999999993</v>
      </c>
    </row>
    <row r="89" spans="1:32" x14ac:dyDescent="0.3">
      <c r="A89" t="s">
        <v>382</v>
      </c>
      <c r="B89" t="s">
        <v>383</v>
      </c>
      <c r="C89" s="1" t="str">
        <f t="shared" si="13"/>
        <v>21:0519</v>
      </c>
      <c r="D89" s="1" t="str">
        <f t="shared" si="14"/>
        <v>21:0173</v>
      </c>
      <c r="E89" t="s">
        <v>384</v>
      </c>
      <c r="F89" t="s">
        <v>385</v>
      </c>
      <c r="H89">
        <v>52.227708800000002</v>
      </c>
      <c r="I89">
        <v>-55.697444900000001</v>
      </c>
      <c r="J89" s="1" t="str">
        <f t="shared" si="15"/>
        <v>NGR lake sediment grab sample</v>
      </c>
      <c r="K89" s="1" t="str">
        <f t="shared" si="16"/>
        <v>&lt;177 micron (NGR)</v>
      </c>
      <c r="L89">
        <v>6</v>
      </c>
      <c r="M89" t="s">
        <v>49</v>
      </c>
      <c r="N89">
        <v>88</v>
      </c>
      <c r="O89">
        <v>145</v>
      </c>
      <c r="P89">
        <v>21</v>
      </c>
      <c r="Q89">
        <v>8</v>
      </c>
      <c r="R89">
        <v>8</v>
      </c>
      <c r="S89">
        <v>9</v>
      </c>
      <c r="T89">
        <v>-0.2</v>
      </c>
      <c r="U89">
        <v>825</v>
      </c>
      <c r="V89">
        <v>3.7</v>
      </c>
      <c r="W89">
        <v>0.6</v>
      </c>
      <c r="X89">
        <v>-1</v>
      </c>
      <c r="Y89">
        <v>-0.2</v>
      </c>
      <c r="Z89">
        <v>4</v>
      </c>
      <c r="AA89">
        <v>55</v>
      </c>
      <c r="AB89">
        <v>137</v>
      </c>
      <c r="AC89">
        <v>-2</v>
      </c>
      <c r="AD89">
        <v>37</v>
      </c>
      <c r="AE89">
        <v>170</v>
      </c>
      <c r="AF89">
        <v>10.8</v>
      </c>
    </row>
    <row r="90" spans="1:32" x14ac:dyDescent="0.3">
      <c r="A90" t="s">
        <v>386</v>
      </c>
      <c r="B90" t="s">
        <v>387</v>
      </c>
      <c r="C90" s="1" t="str">
        <f t="shared" si="13"/>
        <v>21:0519</v>
      </c>
      <c r="D90" s="1" t="str">
        <f t="shared" si="14"/>
        <v>21:0173</v>
      </c>
      <c r="E90" t="s">
        <v>388</v>
      </c>
      <c r="F90" t="s">
        <v>389</v>
      </c>
      <c r="H90">
        <v>52.212437100000002</v>
      </c>
      <c r="I90">
        <v>-55.674369800000001</v>
      </c>
      <c r="J90" s="1" t="str">
        <f t="shared" si="15"/>
        <v>NGR lake sediment grab sample</v>
      </c>
      <c r="K90" s="1" t="str">
        <f t="shared" si="16"/>
        <v>&lt;177 micron (NGR)</v>
      </c>
      <c r="L90">
        <v>6</v>
      </c>
      <c r="M90" t="s">
        <v>54</v>
      </c>
      <c r="N90">
        <v>89</v>
      </c>
      <c r="O90">
        <v>87</v>
      </c>
      <c r="P90">
        <v>15</v>
      </c>
      <c r="Q90">
        <v>2</v>
      </c>
      <c r="R90">
        <v>11</v>
      </c>
      <c r="S90">
        <v>5</v>
      </c>
      <c r="T90">
        <v>-0.2</v>
      </c>
      <c r="U90">
        <v>270</v>
      </c>
      <c r="V90">
        <v>2.4</v>
      </c>
      <c r="W90">
        <v>-0.2</v>
      </c>
      <c r="X90">
        <v>-1</v>
      </c>
      <c r="Y90">
        <v>-0.2</v>
      </c>
      <c r="Z90">
        <v>-2</v>
      </c>
      <c r="AA90">
        <v>50</v>
      </c>
      <c r="AB90">
        <v>69</v>
      </c>
      <c r="AC90">
        <v>-2</v>
      </c>
      <c r="AD90">
        <v>44.8</v>
      </c>
      <c r="AE90">
        <v>270</v>
      </c>
      <c r="AF90">
        <v>11.3</v>
      </c>
    </row>
    <row r="91" spans="1:32" x14ac:dyDescent="0.3">
      <c r="A91" t="s">
        <v>390</v>
      </c>
      <c r="B91" t="s">
        <v>391</v>
      </c>
      <c r="C91" s="1" t="str">
        <f t="shared" si="13"/>
        <v>21:0519</v>
      </c>
      <c r="D91" s="1" t="str">
        <f t="shared" si="14"/>
        <v>21:0173</v>
      </c>
      <c r="E91" t="s">
        <v>392</v>
      </c>
      <c r="F91" t="s">
        <v>393</v>
      </c>
      <c r="H91">
        <v>52.169049200000003</v>
      </c>
      <c r="I91">
        <v>-55.709508100000001</v>
      </c>
      <c r="J91" s="1" t="str">
        <f t="shared" si="15"/>
        <v>NGR lake sediment grab sample</v>
      </c>
      <c r="K91" s="1" t="str">
        <f t="shared" si="16"/>
        <v>&lt;177 micron (NGR)</v>
      </c>
      <c r="L91">
        <v>6</v>
      </c>
      <c r="M91" t="s">
        <v>82</v>
      </c>
      <c r="N91">
        <v>90</v>
      </c>
      <c r="O91">
        <v>84</v>
      </c>
      <c r="P91">
        <v>15</v>
      </c>
      <c r="Q91">
        <v>6</v>
      </c>
      <c r="R91">
        <v>8</v>
      </c>
      <c r="S91">
        <v>5</v>
      </c>
      <c r="T91">
        <v>-0.2</v>
      </c>
      <c r="U91">
        <v>415</v>
      </c>
      <c r="V91">
        <v>3.1</v>
      </c>
      <c r="W91">
        <v>0.2</v>
      </c>
      <c r="X91">
        <v>-1</v>
      </c>
      <c r="Y91">
        <v>-0.2</v>
      </c>
      <c r="Z91">
        <v>2</v>
      </c>
      <c r="AA91">
        <v>50</v>
      </c>
      <c r="AB91">
        <v>143</v>
      </c>
      <c r="AC91">
        <v>-2</v>
      </c>
      <c r="AD91">
        <v>39.4</v>
      </c>
      <c r="AE91">
        <v>110</v>
      </c>
      <c r="AF91">
        <v>3</v>
      </c>
    </row>
    <row r="92" spans="1:32" x14ac:dyDescent="0.3">
      <c r="A92" t="s">
        <v>394</v>
      </c>
      <c r="B92" t="s">
        <v>395</v>
      </c>
      <c r="C92" s="1" t="str">
        <f t="shared" si="13"/>
        <v>21:0519</v>
      </c>
      <c r="D92" s="1" t="str">
        <f t="shared" si="14"/>
        <v>21:0173</v>
      </c>
      <c r="E92" t="s">
        <v>396</v>
      </c>
      <c r="F92" t="s">
        <v>397</v>
      </c>
      <c r="H92">
        <v>52.158364599999999</v>
      </c>
      <c r="I92">
        <v>-55.748454700000003</v>
      </c>
      <c r="J92" s="1" t="str">
        <f t="shared" si="15"/>
        <v>NGR lake sediment grab sample</v>
      </c>
      <c r="K92" s="1" t="str">
        <f t="shared" si="16"/>
        <v>&lt;177 micron (NGR)</v>
      </c>
      <c r="L92">
        <v>6</v>
      </c>
      <c r="M92" t="s">
        <v>89</v>
      </c>
      <c r="N92">
        <v>91</v>
      </c>
      <c r="O92">
        <v>175</v>
      </c>
      <c r="P92">
        <v>16</v>
      </c>
      <c r="Q92">
        <v>-2</v>
      </c>
      <c r="R92">
        <v>9</v>
      </c>
      <c r="S92">
        <v>38</v>
      </c>
      <c r="T92">
        <v>0.2</v>
      </c>
      <c r="U92">
        <v>20000</v>
      </c>
      <c r="V92">
        <v>11.3</v>
      </c>
      <c r="W92">
        <v>0.2</v>
      </c>
      <c r="X92">
        <v>-1</v>
      </c>
      <c r="Y92">
        <v>-0.2</v>
      </c>
      <c r="Z92">
        <v>2</v>
      </c>
      <c r="AA92">
        <v>50</v>
      </c>
      <c r="AB92">
        <v>126</v>
      </c>
      <c r="AC92">
        <v>-2</v>
      </c>
      <c r="AD92">
        <v>35.6</v>
      </c>
      <c r="AE92">
        <v>120</v>
      </c>
      <c r="AF92">
        <v>10.7</v>
      </c>
    </row>
    <row r="93" spans="1:32" x14ac:dyDescent="0.3">
      <c r="A93" t="s">
        <v>398</v>
      </c>
      <c r="B93" t="s">
        <v>399</v>
      </c>
      <c r="C93" s="1" t="str">
        <f t="shared" si="13"/>
        <v>21:0519</v>
      </c>
      <c r="D93" s="1" t="str">
        <f t="shared" si="14"/>
        <v>21:0173</v>
      </c>
      <c r="E93" t="s">
        <v>400</v>
      </c>
      <c r="F93" t="s">
        <v>401</v>
      </c>
      <c r="H93">
        <v>52.119367699999998</v>
      </c>
      <c r="I93">
        <v>-55.744813499999999</v>
      </c>
      <c r="J93" s="1" t="str">
        <f t="shared" si="15"/>
        <v>NGR lake sediment grab sample</v>
      </c>
      <c r="K93" s="1" t="str">
        <f t="shared" si="16"/>
        <v>&lt;177 micron (NGR)</v>
      </c>
      <c r="L93">
        <v>6</v>
      </c>
      <c r="M93" t="s">
        <v>94</v>
      </c>
      <c r="N93">
        <v>92</v>
      </c>
      <c r="O93">
        <v>115</v>
      </c>
      <c r="P93">
        <v>33</v>
      </c>
      <c r="Q93">
        <v>6</v>
      </c>
      <c r="R93">
        <v>7</v>
      </c>
      <c r="S93">
        <v>18</v>
      </c>
      <c r="T93">
        <v>0.4</v>
      </c>
      <c r="U93">
        <v>2700</v>
      </c>
      <c r="V93">
        <v>0.85</v>
      </c>
      <c r="W93">
        <v>0.2</v>
      </c>
      <c r="X93">
        <v>-1</v>
      </c>
      <c r="Y93">
        <v>-0.2</v>
      </c>
      <c r="Z93">
        <v>4</v>
      </c>
      <c r="AA93">
        <v>55</v>
      </c>
      <c r="AB93">
        <v>200</v>
      </c>
      <c r="AC93">
        <v>-2</v>
      </c>
      <c r="AD93">
        <v>49.8</v>
      </c>
      <c r="AE93">
        <v>130</v>
      </c>
      <c r="AF93">
        <v>28</v>
      </c>
    </row>
    <row r="94" spans="1:32" x14ac:dyDescent="0.3">
      <c r="A94" t="s">
        <v>402</v>
      </c>
      <c r="B94" t="s">
        <v>403</v>
      </c>
      <c r="C94" s="1" t="str">
        <f t="shared" si="13"/>
        <v>21:0519</v>
      </c>
      <c r="D94" s="1" t="str">
        <f t="shared" si="14"/>
        <v>21:0173</v>
      </c>
      <c r="E94" t="s">
        <v>404</v>
      </c>
      <c r="F94" t="s">
        <v>405</v>
      </c>
      <c r="H94">
        <v>52.1071861</v>
      </c>
      <c r="I94">
        <v>-55.734845999999997</v>
      </c>
      <c r="J94" s="1" t="str">
        <f t="shared" si="15"/>
        <v>NGR lake sediment grab sample</v>
      </c>
      <c r="K94" s="1" t="str">
        <f t="shared" si="16"/>
        <v>&lt;177 micron (NGR)</v>
      </c>
      <c r="L94">
        <v>6</v>
      </c>
      <c r="M94" t="s">
        <v>99</v>
      </c>
      <c r="N94">
        <v>93</v>
      </c>
      <c r="O94">
        <v>230</v>
      </c>
      <c r="P94">
        <v>28</v>
      </c>
      <c r="Q94">
        <v>-2</v>
      </c>
      <c r="R94">
        <v>12</v>
      </c>
      <c r="S94">
        <v>31</v>
      </c>
      <c r="T94">
        <v>-0.2</v>
      </c>
      <c r="U94">
        <v>17500</v>
      </c>
      <c r="V94">
        <v>11.9</v>
      </c>
      <c r="W94">
        <v>0.4</v>
      </c>
      <c r="X94">
        <v>-1</v>
      </c>
      <c r="Y94">
        <v>-0.2</v>
      </c>
      <c r="Z94">
        <v>2</v>
      </c>
      <c r="AA94">
        <v>55</v>
      </c>
      <c r="AB94">
        <v>137</v>
      </c>
      <c r="AC94">
        <v>-2</v>
      </c>
      <c r="AD94">
        <v>39.200000000000003</v>
      </c>
      <c r="AE94">
        <v>140</v>
      </c>
      <c r="AF94">
        <v>6.8</v>
      </c>
    </row>
    <row r="95" spans="1:32" x14ac:dyDescent="0.3">
      <c r="A95" t="s">
        <v>406</v>
      </c>
      <c r="B95" t="s">
        <v>407</v>
      </c>
      <c r="C95" s="1" t="str">
        <f t="shared" si="13"/>
        <v>21:0519</v>
      </c>
      <c r="D95" s="1" t="str">
        <f t="shared" si="14"/>
        <v>21:0173</v>
      </c>
      <c r="E95" t="s">
        <v>380</v>
      </c>
      <c r="F95" t="s">
        <v>408</v>
      </c>
      <c r="H95">
        <v>52.089865400000001</v>
      </c>
      <c r="I95">
        <v>-55.712083100000001</v>
      </c>
      <c r="J95" s="1" t="str">
        <f t="shared" si="15"/>
        <v>NGR lake sediment grab sample</v>
      </c>
      <c r="K95" s="1" t="str">
        <f t="shared" si="16"/>
        <v>&lt;177 micron (NGR)</v>
      </c>
      <c r="L95">
        <v>6</v>
      </c>
      <c r="M95" t="s">
        <v>44</v>
      </c>
      <c r="N95">
        <v>94</v>
      </c>
      <c r="O95">
        <v>215</v>
      </c>
      <c r="P95">
        <v>31</v>
      </c>
      <c r="Q95">
        <v>30</v>
      </c>
      <c r="R95">
        <v>9</v>
      </c>
      <c r="S95">
        <v>7</v>
      </c>
      <c r="T95">
        <v>0.2</v>
      </c>
      <c r="U95">
        <v>670</v>
      </c>
      <c r="V95">
        <v>3.1</v>
      </c>
      <c r="W95">
        <v>0.4</v>
      </c>
      <c r="X95">
        <v>-1</v>
      </c>
      <c r="Y95">
        <v>-0.2</v>
      </c>
      <c r="Z95">
        <v>6</v>
      </c>
      <c r="AA95">
        <v>40</v>
      </c>
      <c r="AB95">
        <v>80</v>
      </c>
      <c r="AC95">
        <v>-2</v>
      </c>
      <c r="AD95">
        <v>27.2</v>
      </c>
      <c r="AE95">
        <v>640</v>
      </c>
      <c r="AF95">
        <v>6.9</v>
      </c>
    </row>
    <row r="96" spans="1:32" x14ac:dyDescent="0.3">
      <c r="A96" t="s">
        <v>409</v>
      </c>
      <c r="B96" t="s">
        <v>410</v>
      </c>
      <c r="C96" s="1" t="str">
        <f t="shared" si="13"/>
        <v>21:0519</v>
      </c>
      <c r="D96" s="1" t="str">
        <f t="shared" si="14"/>
        <v>21:0173</v>
      </c>
      <c r="E96" t="s">
        <v>380</v>
      </c>
      <c r="F96" t="s">
        <v>411</v>
      </c>
      <c r="H96">
        <v>52.089865400000001</v>
      </c>
      <c r="I96">
        <v>-55.712083100000001</v>
      </c>
      <c r="J96" s="1" t="str">
        <f t="shared" si="15"/>
        <v>NGR lake sediment grab sample</v>
      </c>
      <c r="K96" s="1" t="str">
        <f t="shared" si="16"/>
        <v>&lt;177 micron (NGR)</v>
      </c>
      <c r="L96">
        <v>6</v>
      </c>
      <c r="M96" t="s">
        <v>40</v>
      </c>
      <c r="N96">
        <v>95</v>
      </c>
      <c r="O96">
        <v>205</v>
      </c>
      <c r="P96">
        <v>39</v>
      </c>
      <c r="Q96">
        <v>40</v>
      </c>
      <c r="R96">
        <v>10</v>
      </c>
      <c r="S96">
        <v>7</v>
      </c>
      <c r="T96">
        <v>-0.2</v>
      </c>
      <c r="U96">
        <v>535</v>
      </c>
      <c r="V96">
        <v>2.6</v>
      </c>
      <c r="W96">
        <v>0.6</v>
      </c>
      <c r="X96">
        <v>-1</v>
      </c>
      <c r="Y96">
        <v>-0.2</v>
      </c>
      <c r="Z96">
        <v>8</v>
      </c>
      <c r="AA96">
        <v>45</v>
      </c>
      <c r="AB96">
        <v>103</v>
      </c>
      <c r="AC96">
        <v>-2</v>
      </c>
      <c r="AD96">
        <v>28.8</v>
      </c>
      <c r="AE96">
        <v>920</v>
      </c>
      <c r="AF96">
        <v>8</v>
      </c>
    </row>
    <row r="97" spans="1:32" x14ac:dyDescent="0.3">
      <c r="A97" t="s">
        <v>412</v>
      </c>
      <c r="B97" t="s">
        <v>413</v>
      </c>
      <c r="C97" s="1" t="str">
        <f t="shared" si="13"/>
        <v>21:0519</v>
      </c>
      <c r="D97" s="1" t="str">
        <f t="shared" si="14"/>
        <v>21:0173</v>
      </c>
      <c r="E97" t="s">
        <v>414</v>
      </c>
      <c r="F97" t="s">
        <v>415</v>
      </c>
      <c r="H97">
        <v>52.050506900000002</v>
      </c>
      <c r="I97">
        <v>-55.8136808</v>
      </c>
      <c r="J97" s="1" t="str">
        <f t="shared" si="15"/>
        <v>NGR lake sediment grab sample</v>
      </c>
      <c r="K97" s="1" t="str">
        <f t="shared" si="16"/>
        <v>&lt;177 micron (NGR)</v>
      </c>
      <c r="L97">
        <v>6</v>
      </c>
      <c r="M97" t="s">
        <v>104</v>
      </c>
      <c r="N97">
        <v>96</v>
      </c>
      <c r="O97">
        <v>48</v>
      </c>
      <c r="P97">
        <v>15</v>
      </c>
      <c r="Q97">
        <v>2</v>
      </c>
      <c r="R97">
        <v>5</v>
      </c>
      <c r="S97">
        <v>3</v>
      </c>
      <c r="T97">
        <v>-0.2</v>
      </c>
      <c r="U97">
        <v>245</v>
      </c>
      <c r="V97">
        <v>1.04</v>
      </c>
      <c r="W97">
        <v>0.2</v>
      </c>
      <c r="X97">
        <v>-1</v>
      </c>
      <c r="Y97">
        <v>-0.2</v>
      </c>
      <c r="Z97">
        <v>-2</v>
      </c>
      <c r="AA97">
        <v>25</v>
      </c>
      <c r="AB97">
        <v>108</v>
      </c>
      <c r="AC97">
        <v>-2</v>
      </c>
      <c r="AD97">
        <v>37.4</v>
      </c>
      <c r="AE97">
        <v>80</v>
      </c>
      <c r="AF97">
        <v>3.6</v>
      </c>
    </row>
    <row r="98" spans="1:32" x14ac:dyDescent="0.3">
      <c r="A98" t="s">
        <v>416</v>
      </c>
      <c r="B98" t="s">
        <v>417</v>
      </c>
      <c r="C98" s="1" t="str">
        <f t="shared" si="13"/>
        <v>21:0519</v>
      </c>
      <c r="D98" s="1" t="str">
        <f t="shared" si="14"/>
        <v>21:0173</v>
      </c>
      <c r="E98" t="s">
        <v>418</v>
      </c>
      <c r="F98" t="s">
        <v>419</v>
      </c>
      <c r="H98">
        <v>52.062572299999999</v>
      </c>
      <c r="I98">
        <v>-55.805586300000002</v>
      </c>
      <c r="J98" s="1" t="str">
        <f t="shared" si="15"/>
        <v>NGR lake sediment grab sample</v>
      </c>
      <c r="K98" s="1" t="str">
        <f t="shared" si="16"/>
        <v>&lt;177 micron (NGR)</v>
      </c>
      <c r="L98">
        <v>6</v>
      </c>
      <c r="M98" t="s">
        <v>109</v>
      </c>
      <c r="N98">
        <v>97</v>
      </c>
      <c r="O98">
        <v>53</v>
      </c>
      <c r="P98">
        <v>17</v>
      </c>
      <c r="Q98">
        <v>3</v>
      </c>
      <c r="R98">
        <v>9</v>
      </c>
      <c r="S98">
        <v>2</v>
      </c>
      <c r="T98">
        <v>-0.2</v>
      </c>
      <c r="U98">
        <v>115</v>
      </c>
      <c r="V98">
        <v>0.72</v>
      </c>
      <c r="W98">
        <v>-0.2</v>
      </c>
      <c r="X98">
        <v>-1</v>
      </c>
      <c r="Y98">
        <v>-0.2</v>
      </c>
      <c r="Z98">
        <v>-2</v>
      </c>
      <c r="AA98">
        <v>25</v>
      </c>
      <c r="AB98">
        <v>97</v>
      </c>
      <c r="AC98">
        <v>-2</v>
      </c>
      <c r="AD98">
        <v>35.6</v>
      </c>
      <c r="AE98">
        <v>90</v>
      </c>
      <c r="AF98">
        <v>1.3</v>
      </c>
    </row>
    <row r="99" spans="1:32" x14ac:dyDescent="0.3">
      <c r="A99" t="s">
        <v>420</v>
      </c>
      <c r="B99" t="s">
        <v>421</v>
      </c>
      <c r="C99" s="1" t="str">
        <f t="shared" si="13"/>
        <v>21:0519</v>
      </c>
      <c r="D99" s="1" t="str">
        <f t="shared" si="14"/>
        <v>21:0173</v>
      </c>
      <c r="E99" t="s">
        <v>422</v>
      </c>
      <c r="F99" t="s">
        <v>423</v>
      </c>
      <c r="H99">
        <v>52.103447199999998</v>
      </c>
      <c r="I99">
        <v>-55.776739599999999</v>
      </c>
      <c r="J99" s="1" t="str">
        <f t="shared" si="15"/>
        <v>NGR lake sediment grab sample</v>
      </c>
      <c r="K99" s="1" t="str">
        <f t="shared" si="16"/>
        <v>&lt;177 micron (NGR)</v>
      </c>
      <c r="L99">
        <v>6</v>
      </c>
      <c r="M99" t="s">
        <v>114</v>
      </c>
      <c r="N99">
        <v>98</v>
      </c>
      <c r="O99">
        <v>21</v>
      </c>
      <c r="P99">
        <v>12</v>
      </c>
      <c r="Q99">
        <v>2</v>
      </c>
      <c r="R99">
        <v>6</v>
      </c>
      <c r="S99">
        <v>2</v>
      </c>
      <c r="T99">
        <v>0.4</v>
      </c>
      <c r="U99">
        <v>145</v>
      </c>
      <c r="V99">
        <v>0.26</v>
      </c>
      <c r="W99">
        <v>-0.2</v>
      </c>
      <c r="X99">
        <v>-1</v>
      </c>
      <c r="Y99">
        <v>-0.2</v>
      </c>
      <c r="Z99">
        <v>-2</v>
      </c>
      <c r="AA99">
        <v>15</v>
      </c>
      <c r="AB99">
        <v>97</v>
      </c>
      <c r="AC99">
        <v>-2</v>
      </c>
      <c r="AD99">
        <v>41.8</v>
      </c>
      <c r="AE99">
        <v>60</v>
      </c>
      <c r="AF99">
        <v>2.2999999999999998</v>
      </c>
    </row>
    <row r="100" spans="1:32" x14ac:dyDescent="0.3">
      <c r="A100" t="s">
        <v>424</v>
      </c>
      <c r="B100" t="s">
        <v>425</v>
      </c>
      <c r="C100" s="1" t="str">
        <f t="shared" si="13"/>
        <v>21:0519</v>
      </c>
      <c r="D100" s="1" t="str">
        <f t="shared" si="14"/>
        <v>21:0173</v>
      </c>
      <c r="E100" t="s">
        <v>426</v>
      </c>
      <c r="F100" t="s">
        <v>427</v>
      </c>
      <c r="H100">
        <v>52.141919199999997</v>
      </c>
      <c r="I100">
        <v>-55.793238500000001</v>
      </c>
      <c r="J100" s="1" t="str">
        <f t="shared" si="15"/>
        <v>NGR lake sediment grab sample</v>
      </c>
      <c r="K100" s="1" t="str">
        <f t="shared" si="16"/>
        <v>&lt;177 micron (NGR)</v>
      </c>
      <c r="L100">
        <v>6</v>
      </c>
      <c r="M100" t="s">
        <v>119</v>
      </c>
      <c r="N100">
        <v>99</v>
      </c>
      <c r="O100">
        <v>28</v>
      </c>
      <c r="P100">
        <v>12</v>
      </c>
      <c r="Q100">
        <v>3</v>
      </c>
      <c r="R100">
        <v>5</v>
      </c>
      <c r="S100">
        <v>3</v>
      </c>
      <c r="T100">
        <v>0.2</v>
      </c>
      <c r="U100">
        <v>140</v>
      </c>
      <c r="V100">
        <v>0.89</v>
      </c>
      <c r="W100">
        <v>-0.2</v>
      </c>
      <c r="X100">
        <v>-1</v>
      </c>
      <c r="Y100">
        <v>-0.2</v>
      </c>
      <c r="Z100">
        <v>2</v>
      </c>
      <c r="AA100">
        <v>20</v>
      </c>
      <c r="AB100">
        <v>103</v>
      </c>
      <c r="AC100">
        <v>-2</v>
      </c>
      <c r="AD100">
        <v>23.2</v>
      </c>
      <c r="AE100">
        <v>100</v>
      </c>
      <c r="AF100">
        <v>10.6</v>
      </c>
    </row>
    <row r="101" spans="1:32" x14ac:dyDescent="0.3">
      <c r="A101" t="s">
        <v>428</v>
      </c>
      <c r="B101" t="s">
        <v>429</v>
      </c>
      <c r="C101" s="1" t="str">
        <f t="shared" si="13"/>
        <v>21:0519</v>
      </c>
      <c r="D101" s="1" t="str">
        <f t="shared" si="14"/>
        <v>21:0173</v>
      </c>
      <c r="E101" t="s">
        <v>430</v>
      </c>
      <c r="F101" t="s">
        <v>431</v>
      </c>
      <c r="H101">
        <v>52.1738705</v>
      </c>
      <c r="I101">
        <v>-55.791220099999997</v>
      </c>
      <c r="J101" s="1" t="str">
        <f t="shared" si="15"/>
        <v>NGR lake sediment grab sample</v>
      </c>
      <c r="K101" s="1" t="str">
        <f t="shared" si="16"/>
        <v>&lt;177 micron (NGR)</v>
      </c>
      <c r="L101">
        <v>6</v>
      </c>
      <c r="M101" t="s">
        <v>124</v>
      </c>
      <c r="N101">
        <v>100</v>
      </c>
      <c r="O101">
        <v>57</v>
      </c>
      <c r="P101">
        <v>18</v>
      </c>
      <c r="Q101">
        <v>5</v>
      </c>
      <c r="R101">
        <v>6</v>
      </c>
      <c r="S101">
        <v>3</v>
      </c>
      <c r="T101">
        <v>-0.2</v>
      </c>
      <c r="U101">
        <v>375</v>
      </c>
      <c r="V101">
        <v>1.5</v>
      </c>
      <c r="W101">
        <v>-0.2</v>
      </c>
      <c r="X101">
        <v>-1</v>
      </c>
      <c r="Y101">
        <v>-0.2</v>
      </c>
      <c r="Z101">
        <v>2</v>
      </c>
      <c r="AA101">
        <v>30</v>
      </c>
      <c r="AB101">
        <v>114</v>
      </c>
      <c r="AC101">
        <v>-2</v>
      </c>
      <c r="AD101">
        <v>35.200000000000003</v>
      </c>
      <c r="AE101">
        <v>160</v>
      </c>
      <c r="AF101">
        <v>4</v>
      </c>
    </row>
    <row r="102" spans="1:32" x14ac:dyDescent="0.3">
      <c r="A102" t="s">
        <v>432</v>
      </c>
      <c r="B102" t="s">
        <v>433</v>
      </c>
      <c r="C102" s="1" t="str">
        <f t="shared" si="13"/>
        <v>21:0519</v>
      </c>
      <c r="D102" s="1" t="str">
        <f t="shared" si="14"/>
        <v>21:0173</v>
      </c>
      <c r="E102" t="s">
        <v>434</v>
      </c>
      <c r="F102" t="s">
        <v>435</v>
      </c>
      <c r="H102">
        <v>52.200123099999999</v>
      </c>
      <c r="I102">
        <v>-55.798220399999998</v>
      </c>
      <c r="J102" s="1" t="str">
        <f t="shared" si="15"/>
        <v>NGR lake sediment grab sample</v>
      </c>
      <c r="K102" s="1" t="str">
        <f t="shared" si="16"/>
        <v>&lt;177 micron (NGR)</v>
      </c>
      <c r="L102">
        <v>6</v>
      </c>
      <c r="M102" t="s">
        <v>129</v>
      </c>
      <c r="N102">
        <v>101</v>
      </c>
      <c r="O102">
        <v>65</v>
      </c>
      <c r="P102">
        <v>41</v>
      </c>
      <c r="Q102">
        <v>2</v>
      </c>
      <c r="R102">
        <v>10</v>
      </c>
      <c r="S102">
        <v>5</v>
      </c>
      <c r="T102">
        <v>-0.2</v>
      </c>
      <c r="U102">
        <v>145</v>
      </c>
      <c r="V102">
        <v>0.84</v>
      </c>
      <c r="W102">
        <v>-0.2</v>
      </c>
      <c r="X102">
        <v>-1</v>
      </c>
      <c r="Y102">
        <v>-0.2</v>
      </c>
      <c r="Z102">
        <v>4</v>
      </c>
      <c r="AA102">
        <v>35</v>
      </c>
      <c r="AB102">
        <v>86</v>
      </c>
      <c r="AC102">
        <v>-2</v>
      </c>
      <c r="AD102">
        <v>39.200000000000003</v>
      </c>
      <c r="AE102">
        <v>260</v>
      </c>
      <c r="AF102">
        <v>17.100000000000001</v>
      </c>
    </row>
    <row r="103" spans="1:32" x14ac:dyDescent="0.3">
      <c r="A103" t="s">
        <v>436</v>
      </c>
      <c r="B103" t="s">
        <v>437</v>
      </c>
      <c r="C103" s="1" t="str">
        <f t="shared" si="13"/>
        <v>21:0519</v>
      </c>
      <c r="D103" s="1" t="str">
        <f t="shared" si="14"/>
        <v>21:0173</v>
      </c>
      <c r="E103" t="s">
        <v>438</v>
      </c>
      <c r="F103" t="s">
        <v>439</v>
      </c>
      <c r="H103">
        <v>52.220570199999997</v>
      </c>
      <c r="I103">
        <v>-55.785240299999998</v>
      </c>
      <c r="J103" s="1" t="str">
        <f t="shared" si="15"/>
        <v>NGR lake sediment grab sample</v>
      </c>
      <c r="K103" s="1" t="str">
        <f t="shared" si="16"/>
        <v>&lt;177 micron (NGR)</v>
      </c>
      <c r="L103">
        <v>6</v>
      </c>
      <c r="M103" t="s">
        <v>134</v>
      </c>
      <c r="N103">
        <v>102</v>
      </c>
      <c r="O103">
        <v>43</v>
      </c>
      <c r="P103">
        <v>12</v>
      </c>
      <c r="Q103">
        <v>2</v>
      </c>
      <c r="R103">
        <v>8</v>
      </c>
      <c r="S103">
        <v>4</v>
      </c>
      <c r="T103">
        <v>0.2</v>
      </c>
      <c r="U103">
        <v>160</v>
      </c>
      <c r="V103">
        <v>0.73</v>
      </c>
      <c r="W103">
        <v>-0.2</v>
      </c>
      <c r="X103">
        <v>-1</v>
      </c>
      <c r="Y103">
        <v>-0.2</v>
      </c>
      <c r="Z103">
        <v>2</v>
      </c>
      <c r="AA103">
        <v>25</v>
      </c>
      <c r="AB103">
        <v>57</v>
      </c>
      <c r="AC103">
        <v>-2</v>
      </c>
      <c r="AD103">
        <v>20.6</v>
      </c>
      <c r="AE103">
        <v>230</v>
      </c>
      <c r="AF103">
        <v>2.9</v>
      </c>
    </row>
    <row r="104" spans="1:32" x14ac:dyDescent="0.3">
      <c r="A104" t="s">
        <v>440</v>
      </c>
      <c r="B104" t="s">
        <v>441</v>
      </c>
      <c r="C104" s="1" t="str">
        <f t="shared" si="13"/>
        <v>21:0519</v>
      </c>
      <c r="D104" s="1" t="str">
        <f t="shared" si="14"/>
        <v>21:0173</v>
      </c>
      <c r="E104" t="s">
        <v>442</v>
      </c>
      <c r="F104" t="s">
        <v>443</v>
      </c>
      <c r="H104">
        <v>52.260275499999999</v>
      </c>
      <c r="I104">
        <v>-55.827455399999998</v>
      </c>
      <c r="J104" s="1" t="str">
        <f t="shared" si="15"/>
        <v>NGR lake sediment grab sample</v>
      </c>
      <c r="K104" s="1" t="str">
        <f t="shared" si="16"/>
        <v>&lt;177 micron (NGR)</v>
      </c>
      <c r="L104">
        <v>6</v>
      </c>
      <c r="M104" t="s">
        <v>139</v>
      </c>
      <c r="N104">
        <v>103</v>
      </c>
      <c r="O104">
        <v>110</v>
      </c>
      <c r="P104">
        <v>33</v>
      </c>
      <c r="Q104">
        <v>2</v>
      </c>
      <c r="R104">
        <v>25</v>
      </c>
      <c r="S104">
        <v>14</v>
      </c>
      <c r="T104">
        <v>-0.2</v>
      </c>
      <c r="U104">
        <v>525</v>
      </c>
      <c r="V104">
        <v>3.9</v>
      </c>
      <c r="W104">
        <v>0.2</v>
      </c>
      <c r="X104">
        <v>9</v>
      </c>
      <c r="Y104">
        <v>0.3</v>
      </c>
      <c r="Z104">
        <v>10</v>
      </c>
      <c r="AA104">
        <v>75</v>
      </c>
      <c r="AB104">
        <v>29</v>
      </c>
      <c r="AC104">
        <v>-2</v>
      </c>
      <c r="AD104">
        <v>9</v>
      </c>
      <c r="AE104">
        <v>650</v>
      </c>
      <c r="AF104">
        <v>7.4</v>
      </c>
    </row>
    <row r="105" spans="1:32" x14ac:dyDescent="0.3">
      <c r="A105" t="s">
        <v>444</v>
      </c>
      <c r="B105" t="s">
        <v>445</v>
      </c>
      <c r="C105" s="1" t="str">
        <f t="shared" si="13"/>
        <v>21:0519</v>
      </c>
      <c r="D105" s="1" t="str">
        <f t="shared" si="14"/>
        <v>21:0173</v>
      </c>
      <c r="E105" t="s">
        <v>446</v>
      </c>
      <c r="F105" t="s">
        <v>447</v>
      </c>
      <c r="H105">
        <v>52.2688627</v>
      </c>
      <c r="I105">
        <v>-55.871972499999998</v>
      </c>
      <c r="J105" s="1" t="str">
        <f t="shared" si="15"/>
        <v>NGR lake sediment grab sample</v>
      </c>
      <c r="K105" s="1" t="str">
        <f t="shared" si="16"/>
        <v>&lt;177 micron (NGR)</v>
      </c>
      <c r="L105">
        <v>6</v>
      </c>
      <c r="M105" t="s">
        <v>144</v>
      </c>
      <c r="N105">
        <v>104</v>
      </c>
      <c r="O105">
        <v>92</v>
      </c>
      <c r="P105">
        <v>32</v>
      </c>
      <c r="Q105">
        <v>8</v>
      </c>
      <c r="R105">
        <v>9</v>
      </c>
      <c r="S105">
        <v>10</v>
      </c>
      <c r="T105">
        <v>0.2</v>
      </c>
      <c r="U105">
        <v>380</v>
      </c>
      <c r="V105">
        <v>1.89</v>
      </c>
      <c r="W105">
        <v>0.2</v>
      </c>
      <c r="X105">
        <v>-1</v>
      </c>
      <c r="Y105">
        <v>-0.2</v>
      </c>
      <c r="Z105">
        <v>2</v>
      </c>
      <c r="AA105">
        <v>95</v>
      </c>
      <c r="AB105">
        <v>171</v>
      </c>
      <c r="AC105">
        <v>-2</v>
      </c>
      <c r="AD105">
        <v>42.6</v>
      </c>
      <c r="AE105">
        <v>210</v>
      </c>
      <c r="AF105">
        <v>8.5</v>
      </c>
    </row>
    <row r="106" spans="1:32" hidden="1" x14ac:dyDescent="0.3">
      <c r="A106" t="s">
        <v>448</v>
      </c>
      <c r="B106" t="s">
        <v>449</v>
      </c>
      <c r="C106" s="1" t="str">
        <f t="shared" si="13"/>
        <v>21:0519</v>
      </c>
      <c r="D106" s="1" t="str">
        <f>HYPERLINK("http://geochem.nrcan.gc.ca/cdogs/content/svy/svy_e.htm", "")</f>
        <v/>
      </c>
      <c r="G106" s="1" t="str">
        <f>HYPERLINK("http://geochem.nrcan.gc.ca/cdogs/content/cr_/cr_00055_e.htm", "55")</f>
        <v>55</v>
      </c>
      <c r="J106" t="s">
        <v>57</v>
      </c>
      <c r="K106" t="s">
        <v>58</v>
      </c>
      <c r="L106">
        <v>6</v>
      </c>
      <c r="M106" t="s">
        <v>59</v>
      </c>
      <c r="N106">
        <v>105</v>
      </c>
      <c r="O106">
        <v>61</v>
      </c>
      <c r="P106">
        <v>17</v>
      </c>
      <c r="Q106">
        <v>2</v>
      </c>
      <c r="R106">
        <v>17</v>
      </c>
      <c r="S106">
        <v>6</v>
      </c>
      <c r="T106">
        <v>-0.2</v>
      </c>
      <c r="U106">
        <v>250</v>
      </c>
      <c r="V106">
        <v>1.89</v>
      </c>
      <c r="W106">
        <v>0.2</v>
      </c>
      <c r="X106">
        <v>2</v>
      </c>
      <c r="Y106">
        <v>-0.2</v>
      </c>
      <c r="Z106">
        <v>4</v>
      </c>
      <c r="AA106">
        <v>25</v>
      </c>
      <c r="AB106">
        <v>86</v>
      </c>
      <c r="AC106">
        <v>-2</v>
      </c>
      <c r="AD106">
        <v>38.799999999999997</v>
      </c>
      <c r="AE106">
        <v>230</v>
      </c>
      <c r="AF106">
        <v>5.0999999999999996</v>
      </c>
    </row>
    <row r="107" spans="1:32" x14ac:dyDescent="0.3">
      <c r="A107" t="s">
        <v>450</v>
      </c>
      <c r="B107" t="s">
        <v>451</v>
      </c>
      <c r="C107" s="1" t="str">
        <f t="shared" si="13"/>
        <v>21:0519</v>
      </c>
      <c r="D107" s="1" t="str">
        <f t="shared" ref="D107:D116" si="17">HYPERLINK("http://geochem.nrcan.gc.ca/cdogs/content/svy/svy210173_e.htm", "21:0173")</f>
        <v>21:0173</v>
      </c>
      <c r="E107" t="s">
        <v>452</v>
      </c>
      <c r="F107" t="s">
        <v>453</v>
      </c>
      <c r="H107">
        <v>52.370142100000002</v>
      </c>
      <c r="I107">
        <v>-55.898347000000001</v>
      </c>
      <c r="J107" s="1" t="str">
        <f t="shared" ref="J107:J116" si="18">HYPERLINK("http://geochem.nrcan.gc.ca/cdogs/content/kwd/kwd020027_e.htm", "NGR lake sediment grab sample")</f>
        <v>NGR lake sediment grab sample</v>
      </c>
      <c r="K107" s="1" t="str">
        <f t="shared" ref="K107:K116" si="19">HYPERLINK("http://geochem.nrcan.gc.ca/cdogs/content/kwd/kwd080006_e.htm", "&lt;177 micron (NGR)")</f>
        <v>&lt;177 micron (NGR)</v>
      </c>
      <c r="L107">
        <v>6</v>
      </c>
      <c r="M107" t="s">
        <v>149</v>
      </c>
      <c r="N107">
        <v>106</v>
      </c>
      <c r="O107">
        <v>100</v>
      </c>
      <c r="P107">
        <v>37</v>
      </c>
      <c r="Q107">
        <v>3</v>
      </c>
      <c r="R107">
        <v>22</v>
      </c>
      <c r="S107">
        <v>15</v>
      </c>
      <c r="T107">
        <v>0.2</v>
      </c>
      <c r="U107">
        <v>480</v>
      </c>
      <c r="V107">
        <v>2.5</v>
      </c>
      <c r="W107">
        <v>-0.2</v>
      </c>
      <c r="X107">
        <v>4</v>
      </c>
      <c r="Y107">
        <v>-0.2</v>
      </c>
      <c r="Z107">
        <v>4</v>
      </c>
      <c r="AA107">
        <v>55</v>
      </c>
      <c r="AB107">
        <v>23</v>
      </c>
      <c r="AC107">
        <v>-2</v>
      </c>
      <c r="AD107">
        <v>6.8</v>
      </c>
      <c r="AE107">
        <v>570</v>
      </c>
      <c r="AF107">
        <v>8.8000000000000007</v>
      </c>
    </row>
    <row r="108" spans="1:32" x14ac:dyDescent="0.3">
      <c r="A108" t="s">
        <v>454</v>
      </c>
      <c r="B108" t="s">
        <v>455</v>
      </c>
      <c r="C108" s="1" t="str">
        <f t="shared" si="13"/>
        <v>21:0519</v>
      </c>
      <c r="D108" s="1" t="str">
        <f t="shared" si="17"/>
        <v>21:0173</v>
      </c>
      <c r="E108" t="s">
        <v>456</v>
      </c>
      <c r="F108" t="s">
        <v>457</v>
      </c>
      <c r="H108">
        <v>52.390886799999997</v>
      </c>
      <c r="I108">
        <v>-55.894699500000002</v>
      </c>
      <c r="J108" s="1" t="str">
        <f t="shared" si="18"/>
        <v>NGR lake sediment grab sample</v>
      </c>
      <c r="K108" s="1" t="str">
        <f t="shared" si="19"/>
        <v>&lt;177 micron (NGR)</v>
      </c>
      <c r="L108">
        <v>7</v>
      </c>
      <c r="M108" t="s">
        <v>36</v>
      </c>
      <c r="N108">
        <v>107</v>
      </c>
      <c r="O108">
        <v>65</v>
      </c>
      <c r="P108">
        <v>16</v>
      </c>
      <c r="Q108">
        <v>2</v>
      </c>
      <c r="R108">
        <v>9</v>
      </c>
      <c r="S108">
        <v>5</v>
      </c>
      <c r="T108">
        <v>-0.2</v>
      </c>
      <c r="U108">
        <v>180</v>
      </c>
      <c r="V108">
        <v>1.54</v>
      </c>
      <c r="W108">
        <v>-0.2</v>
      </c>
      <c r="X108">
        <v>-1</v>
      </c>
      <c r="Y108">
        <v>-0.2</v>
      </c>
      <c r="Z108">
        <v>2</v>
      </c>
      <c r="AA108">
        <v>25</v>
      </c>
      <c r="AB108">
        <v>74</v>
      </c>
      <c r="AC108">
        <v>-2</v>
      </c>
      <c r="AD108">
        <v>27.8</v>
      </c>
      <c r="AE108">
        <v>150</v>
      </c>
      <c r="AF108">
        <v>2.9</v>
      </c>
    </row>
    <row r="109" spans="1:32" x14ac:dyDescent="0.3">
      <c r="A109" t="s">
        <v>458</v>
      </c>
      <c r="B109" t="s">
        <v>459</v>
      </c>
      <c r="C109" s="1" t="str">
        <f t="shared" si="13"/>
        <v>21:0519</v>
      </c>
      <c r="D109" s="1" t="str">
        <f t="shared" si="17"/>
        <v>21:0173</v>
      </c>
      <c r="E109" t="s">
        <v>456</v>
      </c>
      <c r="F109" t="s">
        <v>460</v>
      </c>
      <c r="H109">
        <v>52.390886799999997</v>
      </c>
      <c r="I109">
        <v>-55.894699500000002</v>
      </c>
      <c r="J109" s="1" t="str">
        <f t="shared" si="18"/>
        <v>NGR lake sediment grab sample</v>
      </c>
      <c r="K109" s="1" t="str">
        <f t="shared" si="19"/>
        <v>&lt;177 micron (NGR)</v>
      </c>
      <c r="L109">
        <v>7</v>
      </c>
      <c r="M109" t="s">
        <v>40</v>
      </c>
      <c r="N109">
        <v>108</v>
      </c>
      <c r="O109">
        <v>64</v>
      </c>
      <c r="P109">
        <v>16</v>
      </c>
      <c r="Q109">
        <v>2</v>
      </c>
      <c r="R109">
        <v>8</v>
      </c>
      <c r="S109">
        <v>5</v>
      </c>
      <c r="T109">
        <v>-0.2</v>
      </c>
      <c r="U109">
        <v>170</v>
      </c>
      <c r="V109">
        <v>1.57</v>
      </c>
      <c r="W109">
        <v>-0.2</v>
      </c>
      <c r="X109">
        <v>-1</v>
      </c>
      <c r="Y109">
        <v>-0.2</v>
      </c>
      <c r="Z109">
        <v>2</v>
      </c>
      <c r="AA109">
        <v>25</v>
      </c>
      <c r="AB109">
        <v>74</v>
      </c>
      <c r="AC109">
        <v>-2</v>
      </c>
      <c r="AD109">
        <v>28</v>
      </c>
      <c r="AE109">
        <v>140</v>
      </c>
      <c r="AF109">
        <v>3.4</v>
      </c>
    </row>
    <row r="110" spans="1:32" x14ac:dyDescent="0.3">
      <c r="A110" t="s">
        <v>461</v>
      </c>
      <c r="B110" t="s">
        <v>462</v>
      </c>
      <c r="C110" s="1" t="str">
        <f t="shared" si="13"/>
        <v>21:0519</v>
      </c>
      <c r="D110" s="1" t="str">
        <f t="shared" si="17"/>
        <v>21:0173</v>
      </c>
      <c r="E110" t="s">
        <v>456</v>
      </c>
      <c r="F110" t="s">
        <v>463</v>
      </c>
      <c r="H110">
        <v>52.390886799999997</v>
      </c>
      <c r="I110">
        <v>-55.894699500000002</v>
      </c>
      <c r="J110" s="1" t="str">
        <f t="shared" si="18"/>
        <v>NGR lake sediment grab sample</v>
      </c>
      <c r="K110" s="1" t="str">
        <f t="shared" si="19"/>
        <v>&lt;177 micron (NGR)</v>
      </c>
      <c r="L110">
        <v>7</v>
      </c>
      <c r="M110" t="s">
        <v>44</v>
      </c>
      <c r="N110">
        <v>109</v>
      </c>
      <c r="O110">
        <v>105</v>
      </c>
      <c r="P110">
        <v>18</v>
      </c>
      <c r="Q110">
        <v>-2</v>
      </c>
      <c r="R110">
        <v>8</v>
      </c>
      <c r="S110">
        <v>4</v>
      </c>
      <c r="T110">
        <v>-0.2</v>
      </c>
      <c r="U110">
        <v>180</v>
      </c>
      <c r="V110">
        <v>1.39</v>
      </c>
      <c r="W110">
        <v>0.2</v>
      </c>
      <c r="X110">
        <v>-1</v>
      </c>
      <c r="Y110">
        <v>-0.2</v>
      </c>
      <c r="Z110">
        <v>-2</v>
      </c>
      <c r="AA110">
        <v>25</v>
      </c>
      <c r="AB110">
        <v>76</v>
      </c>
      <c r="AC110">
        <v>-2</v>
      </c>
      <c r="AD110">
        <v>26.6</v>
      </c>
      <c r="AE110">
        <v>140</v>
      </c>
      <c r="AF110">
        <v>3.4</v>
      </c>
    </row>
    <row r="111" spans="1:32" x14ac:dyDescent="0.3">
      <c r="A111" t="s">
        <v>464</v>
      </c>
      <c r="B111" t="s">
        <v>465</v>
      </c>
      <c r="C111" s="1" t="str">
        <f t="shared" si="13"/>
        <v>21:0519</v>
      </c>
      <c r="D111" s="1" t="str">
        <f t="shared" si="17"/>
        <v>21:0173</v>
      </c>
      <c r="E111" t="s">
        <v>466</v>
      </c>
      <c r="F111" t="s">
        <v>467</v>
      </c>
      <c r="H111">
        <v>52.4230904</v>
      </c>
      <c r="I111">
        <v>-55.874407599999998</v>
      </c>
      <c r="J111" s="1" t="str">
        <f t="shared" si="18"/>
        <v>NGR lake sediment grab sample</v>
      </c>
      <c r="K111" s="1" t="str">
        <f t="shared" si="19"/>
        <v>&lt;177 micron (NGR)</v>
      </c>
      <c r="L111">
        <v>7</v>
      </c>
      <c r="M111" t="s">
        <v>49</v>
      </c>
      <c r="N111">
        <v>110</v>
      </c>
      <c r="O111">
        <v>69</v>
      </c>
      <c r="P111">
        <v>52</v>
      </c>
      <c r="Q111">
        <v>7</v>
      </c>
      <c r="R111">
        <v>12</v>
      </c>
      <c r="S111">
        <v>11</v>
      </c>
      <c r="T111">
        <v>0.2</v>
      </c>
      <c r="U111">
        <v>350</v>
      </c>
      <c r="V111">
        <v>3.4</v>
      </c>
      <c r="W111">
        <v>0.2</v>
      </c>
      <c r="X111">
        <v>-1</v>
      </c>
      <c r="Y111">
        <v>-0.2</v>
      </c>
      <c r="Z111">
        <v>2</v>
      </c>
      <c r="AA111">
        <v>95</v>
      </c>
      <c r="AB111">
        <v>129</v>
      </c>
      <c r="AC111">
        <v>-2</v>
      </c>
      <c r="AD111">
        <v>37.6</v>
      </c>
      <c r="AE111">
        <v>190</v>
      </c>
      <c r="AF111">
        <v>3.5</v>
      </c>
    </row>
    <row r="112" spans="1:32" x14ac:dyDescent="0.3">
      <c r="A112" t="s">
        <v>468</v>
      </c>
      <c r="B112" t="s">
        <v>469</v>
      </c>
      <c r="C112" s="1" t="str">
        <f t="shared" si="13"/>
        <v>21:0519</v>
      </c>
      <c r="D112" s="1" t="str">
        <f t="shared" si="17"/>
        <v>21:0173</v>
      </c>
      <c r="E112" t="s">
        <v>470</v>
      </c>
      <c r="F112" t="s">
        <v>471</v>
      </c>
      <c r="H112">
        <v>52.451735300000003</v>
      </c>
      <c r="I112">
        <v>-55.926683400000002</v>
      </c>
      <c r="J112" s="1" t="str">
        <f t="shared" si="18"/>
        <v>NGR lake sediment grab sample</v>
      </c>
      <c r="K112" s="1" t="str">
        <f t="shared" si="19"/>
        <v>&lt;177 micron (NGR)</v>
      </c>
      <c r="L112">
        <v>7</v>
      </c>
      <c r="M112" t="s">
        <v>54</v>
      </c>
      <c r="N112">
        <v>111</v>
      </c>
      <c r="O112">
        <v>70</v>
      </c>
      <c r="P112">
        <v>60</v>
      </c>
      <c r="Q112">
        <v>2</v>
      </c>
      <c r="R112">
        <v>10</v>
      </c>
      <c r="S112">
        <v>19</v>
      </c>
      <c r="T112">
        <v>-0.2</v>
      </c>
      <c r="U112">
        <v>490</v>
      </c>
      <c r="V112">
        <v>4.0999999999999996</v>
      </c>
      <c r="W112">
        <v>0.2</v>
      </c>
      <c r="X112">
        <v>-1</v>
      </c>
      <c r="Y112">
        <v>-0.2</v>
      </c>
      <c r="Z112">
        <v>-2</v>
      </c>
      <c r="AA112">
        <v>70</v>
      </c>
      <c r="AB112">
        <v>112</v>
      </c>
      <c r="AC112">
        <v>-2</v>
      </c>
      <c r="AD112">
        <v>37.4</v>
      </c>
      <c r="AE112">
        <v>110</v>
      </c>
      <c r="AF112">
        <v>2.6</v>
      </c>
    </row>
    <row r="113" spans="1:32" x14ac:dyDescent="0.3">
      <c r="A113" t="s">
        <v>472</v>
      </c>
      <c r="B113" t="s">
        <v>473</v>
      </c>
      <c r="C113" s="1" t="str">
        <f t="shared" si="13"/>
        <v>21:0519</v>
      </c>
      <c r="D113" s="1" t="str">
        <f t="shared" si="17"/>
        <v>21:0173</v>
      </c>
      <c r="E113" t="s">
        <v>474</v>
      </c>
      <c r="F113" t="s">
        <v>475</v>
      </c>
      <c r="H113">
        <v>52.486818999999997</v>
      </c>
      <c r="I113">
        <v>-55.953093000000003</v>
      </c>
      <c r="J113" s="1" t="str">
        <f t="shared" si="18"/>
        <v>NGR lake sediment grab sample</v>
      </c>
      <c r="K113" s="1" t="str">
        <f t="shared" si="19"/>
        <v>&lt;177 micron (NGR)</v>
      </c>
      <c r="L113">
        <v>7</v>
      </c>
      <c r="M113" t="s">
        <v>82</v>
      </c>
      <c r="N113">
        <v>112</v>
      </c>
      <c r="O113">
        <v>67</v>
      </c>
      <c r="P113">
        <v>51</v>
      </c>
      <c r="Q113">
        <v>-2</v>
      </c>
      <c r="R113">
        <v>14</v>
      </c>
      <c r="S113">
        <v>37</v>
      </c>
      <c r="T113">
        <v>-0.2</v>
      </c>
      <c r="U113">
        <v>895</v>
      </c>
      <c r="V113">
        <v>6.4</v>
      </c>
      <c r="W113">
        <v>-0.2</v>
      </c>
      <c r="X113">
        <v>-1</v>
      </c>
      <c r="Y113">
        <v>-0.2</v>
      </c>
      <c r="Z113">
        <v>4</v>
      </c>
      <c r="AA113">
        <v>75</v>
      </c>
      <c r="AB113">
        <v>118</v>
      </c>
      <c r="AC113">
        <v>-2</v>
      </c>
      <c r="AD113">
        <v>36.6</v>
      </c>
      <c r="AE113">
        <v>100</v>
      </c>
      <c r="AF113">
        <v>2.2999999999999998</v>
      </c>
    </row>
    <row r="114" spans="1:32" x14ac:dyDescent="0.3">
      <c r="A114" t="s">
        <v>476</v>
      </c>
      <c r="B114" t="s">
        <v>477</v>
      </c>
      <c r="C114" s="1" t="str">
        <f t="shared" si="13"/>
        <v>21:0519</v>
      </c>
      <c r="D114" s="1" t="str">
        <f t="shared" si="17"/>
        <v>21:0173</v>
      </c>
      <c r="E114" t="s">
        <v>478</v>
      </c>
      <c r="F114" t="s">
        <v>479</v>
      </c>
      <c r="H114">
        <v>52.5471705</v>
      </c>
      <c r="I114">
        <v>-55.973532300000002</v>
      </c>
      <c r="J114" s="1" t="str">
        <f t="shared" si="18"/>
        <v>NGR lake sediment grab sample</v>
      </c>
      <c r="K114" s="1" t="str">
        <f t="shared" si="19"/>
        <v>&lt;177 micron (NGR)</v>
      </c>
      <c r="L114">
        <v>7</v>
      </c>
      <c r="M114" t="s">
        <v>89</v>
      </c>
      <c r="N114">
        <v>113</v>
      </c>
      <c r="O114">
        <v>42</v>
      </c>
      <c r="P114">
        <v>27</v>
      </c>
      <c r="Q114">
        <v>-2</v>
      </c>
      <c r="R114">
        <v>8</v>
      </c>
      <c r="S114">
        <v>3</v>
      </c>
      <c r="T114">
        <v>-0.2</v>
      </c>
      <c r="U114">
        <v>95</v>
      </c>
      <c r="V114">
        <v>0.9</v>
      </c>
      <c r="W114">
        <v>0.2</v>
      </c>
      <c r="X114">
        <v>-1</v>
      </c>
      <c r="Y114">
        <v>-0.2</v>
      </c>
      <c r="Z114">
        <v>-2</v>
      </c>
      <c r="AA114">
        <v>50</v>
      </c>
      <c r="AB114">
        <v>147</v>
      </c>
      <c r="AC114">
        <v>-2</v>
      </c>
      <c r="AD114">
        <v>42.6</v>
      </c>
      <c r="AE114">
        <v>80</v>
      </c>
      <c r="AF114">
        <v>1.6</v>
      </c>
    </row>
    <row r="115" spans="1:32" x14ac:dyDescent="0.3">
      <c r="A115" t="s">
        <v>480</v>
      </c>
      <c r="B115" t="s">
        <v>481</v>
      </c>
      <c r="C115" s="1" t="str">
        <f t="shared" si="13"/>
        <v>21:0519</v>
      </c>
      <c r="D115" s="1" t="str">
        <f t="shared" si="17"/>
        <v>21:0173</v>
      </c>
      <c r="E115" t="s">
        <v>482</v>
      </c>
      <c r="F115" t="s">
        <v>483</v>
      </c>
      <c r="H115">
        <v>52.582787000000003</v>
      </c>
      <c r="I115">
        <v>-55.935490999999999</v>
      </c>
      <c r="J115" s="1" t="str">
        <f t="shared" si="18"/>
        <v>NGR lake sediment grab sample</v>
      </c>
      <c r="K115" s="1" t="str">
        <f t="shared" si="19"/>
        <v>&lt;177 micron (NGR)</v>
      </c>
      <c r="L115">
        <v>7</v>
      </c>
      <c r="M115" t="s">
        <v>94</v>
      </c>
      <c r="N115">
        <v>114</v>
      </c>
      <c r="O115">
        <v>36</v>
      </c>
      <c r="P115">
        <v>25</v>
      </c>
      <c r="Q115">
        <v>2</v>
      </c>
      <c r="R115">
        <v>10</v>
      </c>
      <c r="S115">
        <v>3</v>
      </c>
      <c r="T115">
        <v>-0.2</v>
      </c>
      <c r="U115">
        <v>60</v>
      </c>
      <c r="V115">
        <v>0.31</v>
      </c>
      <c r="W115">
        <v>0.2</v>
      </c>
      <c r="X115">
        <v>-1</v>
      </c>
      <c r="Y115">
        <v>-0.2</v>
      </c>
      <c r="Z115">
        <v>-2</v>
      </c>
      <c r="AA115">
        <v>50</v>
      </c>
      <c r="AB115">
        <v>88</v>
      </c>
      <c r="AC115">
        <v>-2</v>
      </c>
      <c r="AD115">
        <v>41.2</v>
      </c>
      <c r="AE115">
        <v>70</v>
      </c>
      <c r="AF115">
        <v>1.7</v>
      </c>
    </row>
    <row r="116" spans="1:32" x14ac:dyDescent="0.3">
      <c r="A116" t="s">
        <v>484</v>
      </c>
      <c r="B116" t="s">
        <v>485</v>
      </c>
      <c r="C116" s="1" t="str">
        <f t="shared" si="13"/>
        <v>21:0519</v>
      </c>
      <c r="D116" s="1" t="str">
        <f t="shared" si="17"/>
        <v>21:0173</v>
      </c>
      <c r="E116" t="s">
        <v>486</v>
      </c>
      <c r="F116" t="s">
        <v>487</v>
      </c>
      <c r="H116">
        <v>52.607545100000003</v>
      </c>
      <c r="I116">
        <v>-55.933397800000002</v>
      </c>
      <c r="J116" s="1" t="str">
        <f t="shared" si="18"/>
        <v>NGR lake sediment grab sample</v>
      </c>
      <c r="K116" s="1" t="str">
        <f t="shared" si="19"/>
        <v>&lt;177 micron (NGR)</v>
      </c>
      <c r="L116">
        <v>7</v>
      </c>
      <c r="M116" t="s">
        <v>99</v>
      </c>
      <c r="N116">
        <v>115</v>
      </c>
      <c r="O116">
        <v>71</v>
      </c>
      <c r="P116">
        <v>30</v>
      </c>
      <c r="Q116">
        <v>2</v>
      </c>
      <c r="R116">
        <v>24</v>
      </c>
      <c r="S116">
        <v>14</v>
      </c>
      <c r="T116">
        <v>-0.2</v>
      </c>
      <c r="U116">
        <v>365</v>
      </c>
      <c r="V116">
        <v>2.23</v>
      </c>
      <c r="W116">
        <v>-0.2</v>
      </c>
      <c r="X116">
        <v>3</v>
      </c>
      <c r="Y116">
        <v>-0.2</v>
      </c>
      <c r="Z116">
        <v>2</v>
      </c>
      <c r="AA116">
        <v>50</v>
      </c>
      <c r="AB116">
        <v>24</v>
      </c>
      <c r="AC116">
        <v>-2</v>
      </c>
      <c r="AD116">
        <v>10.199999999999999</v>
      </c>
      <c r="AE116">
        <v>440</v>
      </c>
      <c r="AF116">
        <v>34.799999999999997</v>
      </c>
    </row>
    <row r="117" spans="1:32" hidden="1" x14ac:dyDescent="0.3">
      <c r="A117" t="s">
        <v>488</v>
      </c>
      <c r="B117" t="s">
        <v>489</v>
      </c>
      <c r="C117" s="1" t="str">
        <f t="shared" si="13"/>
        <v>21:0519</v>
      </c>
      <c r="D117" s="1" t="str">
        <f>HYPERLINK("http://geochem.nrcan.gc.ca/cdogs/content/svy/svy_e.htm", "")</f>
        <v/>
      </c>
      <c r="G117" s="1" t="str">
        <f>HYPERLINK("http://geochem.nrcan.gc.ca/cdogs/content/cr_/cr_00060_e.htm", "60")</f>
        <v>60</v>
      </c>
      <c r="J117" t="s">
        <v>57</v>
      </c>
      <c r="K117" t="s">
        <v>58</v>
      </c>
      <c r="L117">
        <v>7</v>
      </c>
      <c r="M117" t="s">
        <v>59</v>
      </c>
      <c r="N117">
        <v>116</v>
      </c>
      <c r="O117">
        <v>65</v>
      </c>
      <c r="P117">
        <v>25</v>
      </c>
      <c r="Q117">
        <v>3</v>
      </c>
      <c r="R117">
        <v>18</v>
      </c>
      <c r="S117">
        <v>7</v>
      </c>
      <c r="T117">
        <v>-0.2</v>
      </c>
      <c r="U117">
        <v>380</v>
      </c>
      <c r="V117">
        <v>1.87</v>
      </c>
      <c r="W117">
        <v>0.2</v>
      </c>
      <c r="X117">
        <v>2</v>
      </c>
      <c r="Y117">
        <v>0.2</v>
      </c>
      <c r="Z117">
        <v>4</v>
      </c>
      <c r="AA117">
        <v>25</v>
      </c>
      <c r="AB117">
        <v>53</v>
      </c>
      <c r="AC117">
        <v>-2</v>
      </c>
      <c r="AD117">
        <v>20.6</v>
      </c>
      <c r="AE117">
        <v>250</v>
      </c>
      <c r="AF117">
        <v>20.9</v>
      </c>
    </row>
    <row r="118" spans="1:32" x14ac:dyDescent="0.3">
      <c r="A118" t="s">
        <v>490</v>
      </c>
      <c r="B118" t="s">
        <v>491</v>
      </c>
      <c r="C118" s="1" t="str">
        <f t="shared" si="13"/>
        <v>21:0519</v>
      </c>
      <c r="D118" s="1" t="str">
        <f t="shared" ref="D118:D141" si="20">HYPERLINK("http://geochem.nrcan.gc.ca/cdogs/content/svy/svy210173_e.htm", "21:0173")</f>
        <v>21:0173</v>
      </c>
      <c r="E118" t="s">
        <v>492</v>
      </c>
      <c r="F118" t="s">
        <v>493</v>
      </c>
      <c r="H118">
        <v>52.6233006</v>
      </c>
      <c r="I118">
        <v>-55.984071</v>
      </c>
      <c r="J118" s="1" t="str">
        <f t="shared" ref="J118:J141" si="21">HYPERLINK("http://geochem.nrcan.gc.ca/cdogs/content/kwd/kwd020027_e.htm", "NGR lake sediment grab sample")</f>
        <v>NGR lake sediment grab sample</v>
      </c>
      <c r="K118" s="1" t="str">
        <f t="shared" ref="K118:K141" si="22">HYPERLINK("http://geochem.nrcan.gc.ca/cdogs/content/kwd/kwd080006_e.htm", "&lt;177 micron (NGR)")</f>
        <v>&lt;177 micron (NGR)</v>
      </c>
      <c r="L118">
        <v>7</v>
      </c>
      <c r="M118" t="s">
        <v>104</v>
      </c>
      <c r="N118">
        <v>117</v>
      </c>
      <c r="O118">
        <v>70</v>
      </c>
      <c r="P118">
        <v>32</v>
      </c>
      <c r="Q118">
        <v>-2</v>
      </c>
      <c r="R118">
        <v>18</v>
      </c>
      <c r="S118">
        <v>8</v>
      </c>
      <c r="T118">
        <v>-0.2</v>
      </c>
      <c r="U118">
        <v>265</v>
      </c>
      <c r="V118">
        <v>2.2000000000000002</v>
      </c>
      <c r="W118">
        <v>0.4</v>
      </c>
      <c r="X118">
        <v>4</v>
      </c>
      <c r="Y118">
        <v>-0.2</v>
      </c>
      <c r="Z118">
        <v>28</v>
      </c>
      <c r="AA118">
        <v>65</v>
      </c>
      <c r="AB118">
        <v>71</v>
      </c>
      <c r="AC118">
        <v>-2</v>
      </c>
      <c r="AD118">
        <v>42.4</v>
      </c>
      <c r="AE118">
        <v>170</v>
      </c>
      <c r="AF118">
        <v>9.9</v>
      </c>
    </row>
    <row r="119" spans="1:32" x14ac:dyDescent="0.3">
      <c r="A119" t="s">
        <v>494</v>
      </c>
      <c r="B119" t="s">
        <v>495</v>
      </c>
      <c r="C119" s="1" t="str">
        <f t="shared" si="13"/>
        <v>21:0519</v>
      </c>
      <c r="D119" s="1" t="str">
        <f t="shared" si="20"/>
        <v>21:0173</v>
      </c>
      <c r="E119" t="s">
        <v>496</v>
      </c>
      <c r="F119" t="s">
        <v>497</v>
      </c>
      <c r="H119">
        <v>52.654500599999999</v>
      </c>
      <c r="I119">
        <v>-55.9866867</v>
      </c>
      <c r="J119" s="1" t="str">
        <f t="shared" si="21"/>
        <v>NGR lake sediment grab sample</v>
      </c>
      <c r="K119" s="1" t="str">
        <f t="shared" si="22"/>
        <v>&lt;177 micron (NGR)</v>
      </c>
      <c r="L119">
        <v>7</v>
      </c>
      <c r="M119" t="s">
        <v>109</v>
      </c>
      <c r="N119">
        <v>118</v>
      </c>
      <c r="O119">
        <v>49</v>
      </c>
      <c r="P119">
        <v>28</v>
      </c>
      <c r="Q119">
        <v>2</v>
      </c>
      <c r="R119">
        <v>12</v>
      </c>
      <c r="S119">
        <v>3</v>
      </c>
      <c r="T119">
        <v>-0.2</v>
      </c>
      <c r="U119">
        <v>80</v>
      </c>
      <c r="V119">
        <v>0.65</v>
      </c>
      <c r="W119">
        <v>0.2</v>
      </c>
      <c r="X119">
        <v>-1</v>
      </c>
      <c r="Y119">
        <v>-0.2</v>
      </c>
      <c r="Z119">
        <v>-2</v>
      </c>
      <c r="AA119">
        <v>25</v>
      </c>
      <c r="AB119">
        <v>169</v>
      </c>
      <c r="AC119">
        <v>-2</v>
      </c>
      <c r="AD119">
        <v>40.200000000000003</v>
      </c>
      <c r="AE119">
        <v>100</v>
      </c>
      <c r="AF119">
        <v>1.1000000000000001</v>
      </c>
    </row>
    <row r="120" spans="1:32" x14ac:dyDescent="0.3">
      <c r="A120" t="s">
        <v>498</v>
      </c>
      <c r="B120" t="s">
        <v>499</v>
      </c>
      <c r="C120" s="1" t="str">
        <f t="shared" si="13"/>
        <v>21:0519</v>
      </c>
      <c r="D120" s="1" t="str">
        <f t="shared" si="20"/>
        <v>21:0173</v>
      </c>
      <c r="E120" t="s">
        <v>500</v>
      </c>
      <c r="F120" t="s">
        <v>501</v>
      </c>
      <c r="H120">
        <v>52.660600000000002</v>
      </c>
      <c r="I120">
        <v>-55.933878</v>
      </c>
      <c r="J120" s="1" t="str">
        <f t="shared" si="21"/>
        <v>NGR lake sediment grab sample</v>
      </c>
      <c r="K120" s="1" t="str">
        <f t="shared" si="22"/>
        <v>&lt;177 micron (NGR)</v>
      </c>
      <c r="L120">
        <v>7</v>
      </c>
      <c r="M120" t="s">
        <v>114</v>
      </c>
      <c r="N120">
        <v>119</v>
      </c>
      <c r="O120">
        <v>76</v>
      </c>
      <c r="P120">
        <v>38</v>
      </c>
      <c r="Q120">
        <v>-2</v>
      </c>
      <c r="R120">
        <v>24</v>
      </c>
      <c r="S120">
        <v>19</v>
      </c>
      <c r="T120">
        <v>-0.2</v>
      </c>
      <c r="U120">
        <v>420</v>
      </c>
      <c r="V120">
        <v>2.9</v>
      </c>
      <c r="W120">
        <v>0.2</v>
      </c>
      <c r="X120">
        <v>2</v>
      </c>
      <c r="Y120">
        <v>-0.2</v>
      </c>
      <c r="Z120">
        <v>2</v>
      </c>
      <c r="AA120">
        <v>80</v>
      </c>
      <c r="AB120">
        <v>75</v>
      </c>
      <c r="AC120">
        <v>-2</v>
      </c>
      <c r="AD120">
        <v>28</v>
      </c>
      <c r="AE120">
        <v>210</v>
      </c>
      <c r="AF120">
        <v>1.5</v>
      </c>
    </row>
    <row r="121" spans="1:32" x14ac:dyDescent="0.3">
      <c r="A121" t="s">
        <v>502</v>
      </c>
      <c r="B121" t="s">
        <v>503</v>
      </c>
      <c r="C121" s="1" t="str">
        <f t="shared" si="13"/>
        <v>21:0519</v>
      </c>
      <c r="D121" s="1" t="str">
        <f t="shared" si="20"/>
        <v>21:0173</v>
      </c>
      <c r="E121" t="s">
        <v>504</v>
      </c>
      <c r="F121" t="s">
        <v>505</v>
      </c>
      <c r="H121">
        <v>52.669306499999998</v>
      </c>
      <c r="I121">
        <v>-55.9283565</v>
      </c>
      <c r="J121" s="1" t="str">
        <f t="shared" si="21"/>
        <v>NGR lake sediment grab sample</v>
      </c>
      <c r="K121" s="1" t="str">
        <f t="shared" si="22"/>
        <v>&lt;177 micron (NGR)</v>
      </c>
      <c r="L121">
        <v>7</v>
      </c>
      <c r="M121" t="s">
        <v>119</v>
      </c>
      <c r="N121">
        <v>120</v>
      </c>
      <c r="O121">
        <v>76</v>
      </c>
      <c r="P121">
        <v>38</v>
      </c>
      <c r="Q121">
        <v>-2</v>
      </c>
      <c r="R121">
        <v>19</v>
      </c>
      <c r="S121">
        <v>10</v>
      </c>
      <c r="T121">
        <v>-0.2</v>
      </c>
      <c r="U121">
        <v>320</v>
      </c>
      <c r="V121">
        <v>1.37</v>
      </c>
      <c r="W121">
        <v>0.2</v>
      </c>
      <c r="X121">
        <v>-1</v>
      </c>
      <c r="Y121">
        <v>-0.2</v>
      </c>
      <c r="Z121">
        <v>-2</v>
      </c>
      <c r="AA121">
        <v>35</v>
      </c>
      <c r="AB121">
        <v>81</v>
      </c>
      <c r="AC121">
        <v>-2</v>
      </c>
      <c r="AD121">
        <v>42.2</v>
      </c>
      <c r="AE121">
        <v>80</v>
      </c>
      <c r="AF121">
        <v>0.7</v>
      </c>
    </row>
    <row r="122" spans="1:32" x14ac:dyDescent="0.3">
      <c r="A122" t="s">
        <v>506</v>
      </c>
      <c r="B122" t="s">
        <v>507</v>
      </c>
      <c r="C122" s="1" t="str">
        <f t="shared" si="13"/>
        <v>21:0519</v>
      </c>
      <c r="D122" s="1" t="str">
        <f t="shared" si="20"/>
        <v>21:0173</v>
      </c>
      <c r="E122" t="s">
        <v>508</v>
      </c>
      <c r="F122" t="s">
        <v>509</v>
      </c>
      <c r="H122">
        <v>52.673198399999997</v>
      </c>
      <c r="I122">
        <v>-55.962618599999999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124</v>
      </c>
      <c r="N122">
        <v>121</v>
      </c>
      <c r="O122">
        <v>35</v>
      </c>
      <c r="P122">
        <v>31</v>
      </c>
      <c r="Q122">
        <v>-2</v>
      </c>
      <c r="R122">
        <v>15</v>
      </c>
      <c r="S122">
        <v>15</v>
      </c>
      <c r="T122">
        <v>-0.2</v>
      </c>
      <c r="U122">
        <v>155</v>
      </c>
      <c r="V122">
        <v>1.86</v>
      </c>
      <c r="W122">
        <v>-0.2</v>
      </c>
      <c r="X122">
        <v>-1</v>
      </c>
      <c r="Y122">
        <v>-0.2</v>
      </c>
      <c r="Z122">
        <v>-2</v>
      </c>
      <c r="AA122">
        <v>35</v>
      </c>
      <c r="AB122">
        <v>100</v>
      </c>
      <c r="AC122">
        <v>-2</v>
      </c>
      <c r="AD122">
        <v>39</v>
      </c>
      <c r="AE122">
        <v>180</v>
      </c>
      <c r="AF122">
        <v>0.9</v>
      </c>
    </row>
    <row r="123" spans="1:32" x14ac:dyDescent="0.3">
      <c r="A123" t="s">
        <v>510</v>
      </c>
      <c r="B123" t="s">
        <v>511</v>
      </c>
      <c r="C123" s="1" t="str">
        <f t="shared" si="13"/>
        <v>21:0519</v>
      </c>
      <c r="D123" s="1" t="str">
        <f t="shared" si="20"/>
        <v>21:0173</v>
      </c>
      <c r="E123" t="s">
        <v>512</v>
      </c>
      <c r="F123" t="s">
        <v>513</v>
      </c>
      <c r="H123">
        <v>52.723534000000001</v>
      </c>
      <c r="I123">
        <v>-55.954478799999997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129</v>
      </c>
      <c r="N123">
        <v>122</v>
      </c>
      <c r="O123">
        <v>47</v>
      </c>
      <c r="P123">
        <v>35</v>
      </c>
      <c r="Q123">
        <v>-2</v>
      </c>
      <c r="R123">
        <v>50</v>
      </c>
      <c r="S123">
        <v>9</v>
      </c>
      <c r="T123">
        <v>-0.2</v>
      </c>
      <c r="U123">
        <v>235</v>
      </c>
      <c r="V123">
        <v>2.1800000000000002</v>
      </c>
      <c r="W123">
        <v>0.6</v>
      </c>
      <c r="X123">
        <v>5</v>
      </c>
      <c r="Y123">
        <v>0.2</v>
      </c>
      <c r="Z123">
        <v>20</v>
      </c>
      <c r="AA123">
        <v>45</v>
      </c>
      <c r="AB123">
        <v>31</v>
      </c>
      <c r="AC123">
        <v>-2</v>
      </c>
      <c r="AD123">
        <v>23.8</v>
      </c>
      <c r="AE123">
        <v>320</v>
      </c>
      <c r="AF123">
        <v>6.4</v>
      </c>
    </row>
    <row r="124" spans="1:32" x14ac:dyDescent="0.3">
      <c r="A124" t="s">
        <v>514</v>
      </c>
      <c r="B124" t="s">
        <v>515</v>
      </c>
      <c r="C124" s="1" t="str">
        <f t="shared" si="13"/>
        <v>21:0519</v>
      </c>
      <c r="D124" s="1" t="str">
        <f t="shared" si="20"/>
        <v>21:0173</v>
      </c>
      <c r="E124" t="s">
        <v>516</v>
      </c>
      <c r="F124" t="s">
        <v>517</v>
      </c>
      <c r="H124">
        <v>52.724360900000001</v>
      </c>
      <c r="I124">
        <v>-55.972982799999997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134</v>
      </c>
      <c r="N124">
        <v>123</v>
      </c>
      <c r="O124">
        <v>53</v>
      </c>
      <c r="P124">
        <v>30</v>
      </c>
      <c r="Q124">
        <v>-2</v>
      </c>
      <c r="R124">
        <v>41</v>
      </c>
      <c r="S124">
        <v>8</v>
      </c>
      <c r="T124">
        <v>-0.2</v>
      </c>
      <c r="U124">
        <v>205</v>
      </c>
      <c r="V124">
        <v>2.6</v>
      </c>
      <c r="W124">
        <v>0.4</v>
      </c>
      <c r="X124">
        <v>7</v>
      </c>
      <c r="Y124">
        <v>0.2</v>
      </c>
      <c r="Z124">
        <v>22</v>
      </c>
      <c r="AA124">
        <v>45</v>
      </c>
      <c r="AB124">
        <v>44</v>
      </c>
      <c r="AC124">
        <v>-2</v>
      </c>
      <c r="AD124">
        <v>30</v>
      </c>
      <c r="AE124">
        <v>350</v>
      </c>
      <c r="AF124">
        <v>8.6999999999999993</v>
      </c>
    </row>
    <row r="125" spans="1:32" x14ac:dyDescent="0.3">
      <c r="A125" t="s">
        <v>518</v>
      </c>
      <c r="B125" t="s">
        <v>519</v>
      </c>
      <c r="C125" s="1" t="str">
        <f t="shared" si="13"/>
        <v>21:0519</v>
      </c>
      <c r="D125" s="1" t="str">
        <f t="shared" si="20"/>
        <v>21:0173</v>
      </c>
      <c r="E125" t="s">
        <v>520</v>
      </c>
      <c r="F125" t="s">
        <v>521</v>
      </c>
      <c r="H125">
        <v>52.422675300000002</v>
      </c>
      <c r="I125">
        <v>-55.942360200000003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139</v>
      </c>
      <c r="N125">
        <v>124</v>
      </c>
      <c r="O125">
        <v>150</v>
      </c>
      <c r="P125">
        <v>33</v>
      </c>
      <c r="Q125">
        <v>5</v>
      </c>
      <c r="R125">
        <v>26</v>
      </c>
      <c r="S125">
        <v>23</v>
      </c>
      <c r="T125">
        <v>-0.2</v>
      </c>
      <c r="U125">
        <v>515</v>
      </c>
      <c r="V125">
        <v>3.8</v>
      </c>
      <c r="W125">
        <v>-0.2</v>
      </c>
      <c r="X125">
        <v>6</v>
      </c>
      <c r="Y125">
        <v>-0.2</v>
      </c>
      <c r="Z125">
        <v>2</v>
      </c>
      <c r="AA125">
        <v>65</v>
      </c>
      <c r="AB125">
        <v>31</v>
      </c>
      <c r="AC125">
        <v>-2</v>
      </c>
      <c r="AD125">
        <v>11</v>
      </c>
      <c r="AE125">
        <v>580</v>
      </c>
      <c r="AF125">
        <v>3.6</v>
      </c>
    </row>
    <row r="126" spans="1:32" x14ac:dyDescent="0.3">
      <c r="A126" t="s">
        <v>522</v>
      </c>
      <c r="B126" t="s">
        <v>523</v>
      </c>
      <c r="C126" s="1" t="str">
        <f t="shared" si="13"/>
        <v>21:0519</v>
      </c>
      <c r="D126" s="1" t="str">
        <f t="shared" si="20"/>
        <v>21:0173</v>
      </c>
      <c r="E126" t="s">
        <v>524</v>
      </c>
      <c r="F126" t="s">
        <v>525</v>
      </c>
      <c r="H126">
        <v>52.401877399999996</v>
      </c>
      <c r="I126">
        <v>-55.976827900000004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144</v>
      </c>
      <c r="N126">
        <v>125</v>
      </c>
      <c r="O126">
        <v>125</v>
      </c>
      <c r="P126">
        <v>48</v>
      </c>
      <c r="Q126">
        <v>4</v>
      </c>
      <c r="R126">
        <v>8</v>
      </c>
      <c r="S126">
        <v>8</v>
      </c>
      <c r="T126">
        <v>-0.2</v>
      </c>
      <c r="U126">
        <v>365</v>
      </c>
      <c r="V126">
        <v>4</v>
      </c>
      <c r="W126">
        <v>0.4</v>
      </c>
      <c r="X126">
        <v>-1</v>
      </c>
      <c r="Y126">
        <v>-0.2</v>
      </c>
      <c r="Z126">
        <v>2</v>
      </c>
      <c r="AA126">
        <v>75</v>
      </c>
      <c r="AB126">
        <v>112</v>
      </c>
      <c r="AC126">
        <v>-2</v>
      </c>
      <c r="AD126">
        <v>38.799999999999997</v>
      </c>
      <c r="AE126">
        <v>200</v>
      </c>
      <c r="AF126">
        <v>6</v>
      </c>
    </row>
    <row r="127" spans="1:32" x14ac:dyDescent="0.3">
      <c r="A127" t="s">
        <v>526</v>
      </c>
      <c r="B127" t="s">
        <v>527</v>
      </c>
      <c r="C127" s="1" t="str">
        <f t="shared" si="13"/>
        <v>21:0519</v>
      </c>
      <c r="D127" s="1" t="str">
        <f t="shared" si="20"/>
        <v>21:0173</v>
      </c>
      <c r="E127" t="s">
        <v>528</v>
      </c>
      <c r="F127" t="s">
        <v>529</v>
      </c>
      <c r="H127">
        <v>52.396218300000001</v>
      </c>
      <c r="I127">
        <v>-55.935718299999998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149</v>
      </c>
      <c r="N127">
        <v>126</v>
      </c>
      <c r="O127">
        <v>71</v>
      </c>
      <c r="P127">
        <v>30</v>
      </c>
      <c r="Q127">
        <v>4</v>
      </c>
      <c r="R127">
        <v>9</v>
      </c>
      <c r="S127">
        <v>6</v>
      </c>
      <c r="T127">
        <v>-0.2</v>
      </c>
      <c r="U127">
        <v>260</v>
      </c>
      <c r="V127">
        <v>1.99</v>
      </c>
      <c r="W127">
        <v>0.2</v>
      </c>
      <c r="X127">
        <v>-1</v>
      </c>
      <c r="Y127">
        <v>-0.2</v>
      </c>
      <c r="Z127">
        <v>2</v>
      </c>
      <c r="AA127">
        <v>50</v>
      </c>
      <c r="AB127">
        <v>100</v>
      </c>
      <c r="AC127">
        <v>-2</v>
      </c>
      <c r="AD127">
        <v>37</v>
      </c>
      <c r="AE127">
        <v>160</v>
      </c>
      <c r="AF127">
        <v>3.3</v>
      </c>
    </row>
    <row r="128" spans="1:32" x14ac:dyDescent="0.3">
      <c r="A128" t="s">
        <v>530</v>
      </c>
      <c r="B128" t="s">
        <v>531</v>
      </c>
      <c r="C128" s="1" t="str">
        <f t="shared" si="13"/>
        <v>21:0519</v>
      </c>
      <c r="D128" s="1" t="str">
        <f t="shared" si="20"/>
        <v>21:0173</v>
      </c>
      <c r="E128" t="s">
        <v>532</v>
      </c>
      <c r="F128" t="s">
        <v>533</v>
      </c>
      <c r="H128">
        <v>52.338765199999997</v>
      </c>
      <c r="I128">
        <v>-55.981442199999996</v>
      </c>
      <c r="J128" s="1" t="str">
        <f t="shared" si="21"/>
        <v>NGR lake sediment grab sample</v>
      </c>
      <c r="K128" s="1" t="str">
        <f t="shared" si="22"/>
        <v>&lt;177 micron (NGR)</v>
      </c>
      <c r="L128">
        <v>8</v>
      </c>
      <c r="M128" t="s">
        <v>36</v>
      </c>
      <c r="N128">
        <v>127</v>
      </c>
      <c r="O128">
        <v>48</v>
      </c>
      <c r="P128">
        <v>20</v>
      </c>
      <c r="Q128">
        <v>-2</v>
      </c>
      <c r="R128">
        <v>8</v>
      </c>
      <c r="S128">
        <v>3</v>
      </c>
      <c r="T128">
        <v>-0.2</v>
      </c>
      <c r="U128">
        <v>145</v>
      </c>
      <c r="V128">
        <v>0.99</v>
      </c>
      <c r="W128">
        <v>-0.2</v>
      </c>
      <c r="X128">
        <v>-1</v>
      </c>
      <c r="Y128">
        <v>-0.2</v>
      </c>
      <c r="Z128">
        <v>-2</v>
      </c>
      <c r="AA128">
        <v>25</v>
      </c>
      <c r="AB128">
        <v>93</v>
      </c>
      <c r="AC128">
        <v>-2</v>
      </c>
      <c r="AD128">
        <v>32.200000000000003</v>
      </c>
      <c r="AE128">
        <v>80</v>
      </c>
      <c r="AF128">
        <v>5</v>
      </c>
    </row>
    <row r="129" spans="1:32" x14ac:dyDescent="0.3">
      <c r="A129" t="s">
        <v>534</v>
      </c>
      <c r="B129" t="s">
        <v>535</v>
      </c>
      <c r="C129" s="1" t="str">
        <f t="shared" si="13"/>
        <v>21:0519</v>
      </c>
      <c r="D129" s="1" t="str">
        <f t="shared" si="20"/>
        <v>21:0173</v>
      </c>
      <c r="E129" t="s">
        <v>532</v>
      </c>
      <c r="F129" t="s">
        <v>536</v>
      </c>
      <c r="H129">
        <v>52.338765199999997</v>
      </c>
      <c r="I129">
        <v>-55.981442199999996</v>
      </c>
      <c r="J129" s="1" t="str">
        <f t="shared" si="21"/>
        <v>NGR lake sediment grab sample</v>
      </c>
      <c r="K129" s="1" t="str">
        <f t="shared" si="22"/>
        <v>&lt;177 micron (NGR)</v>
      </c>
      <c r="L129">
        <v>8</v>
      </c>
      <c r="M129" t="s">
        <v>40</v>
      </c>
      <c r="N129">
        <v>128</v>
      </c>
      <c r="O129">
        <v>47</v>
      </c>
      <c r="P129">
        <v>21</v>
      </c>
      <c r="Q129">
        <v>-2</v>
      </c>
      <c r="R129">
        <v>6</v>
      </c>
      <c r="S129">
        <v>3</v>
      </c>
      <c r="T129">
        <v>-0.2</v>
      </c>
      <c r="U129">
        <v>130</v>
      </c>
      <c r="V129">
        <v>0.94</v>
      </c>
      <c r="W129">
        <v>0.2</v>
      </c>
      <c r="X129">
        <v>-1</v>
      </c>
      <c r="Y129">
        <v>-0.2</v>
      </c>
      <c r="Z129">
        <v>-2</v>
      </c>
      <c r="AA129">
        <v>25</v>
      </c>
      <c r="AB129">
        <v>87</v>
      </c>
      <c r="AC129">
        <v>-2</v>
      </c>
      <c r="AD129">
        <v>32.4</v>
      </c>
      <c r="AE129">
        <v>80</v>
      </c>
      <c r="AF129">
        <v>4.0999999999999996</v>
      </c>
    </row>
    <row r="130" spans="1:32" x14ac:dyDescent="0.3">
      <c r="A130" t="s">
        <v>537</v>
      </c>
      <c r="B130" t="s">
        <v>538</v>
      </c>
      <c r="C130" s="1" t="str">
        <f t="shared" ref="C130:C193" si="23">HYPERLINK("http://geochem.nrcan.gc.ca/cdogs/content/bdl/bdl210519_e.htm", "21:0519")</f>
        <v>21:0519</v>
      </c>
      <c r="D130" s="1" t="str">
        <f t="shared" si="20"/>
        <v>21:0173</v>
      </c>
      <c r="E130" t="s">
        <v>532</v>
      </c>
      <c r="F130" t="s">
        <v>539</v>
      </c>
      <c r="H130">
        <v>52.338765199999997</v>
      </c>
      <c r="I130">
        <v>-55.981442199999996</v>
      </c>
      <c r="J130" s="1" t="str">
        <f t="shared" si="21"/>
        <v>NGR lake sediment grab sample</v>
      </c>
      <c r="K130" s="1" t="str">
        <f t="shared" si="22"/>
        <v>&lt;177 micron (NGR)</v>
      </c>
      <c r="L130">
        <v>8</v>
      </c>
      <c r="M130" t="s">
        <v>44</v>
      </c>
      <c r="N130">
        <v>129</v>
      </c>
      <c r="O130">
        <v>58</v>
      </c>
      <c r="P130">
        <v>19</v>
      </c>
      <c r="Q130">
        <v>2</v>
      </c>
      <c r="R130">
        <v>7</v>
      </c>
      <c r="S130">
        <v>4</v>
      </c>
      <c r="T130">
        <v>0.2</v>
      </c>
      <c r="U130">
        <v>130</v>
      </c>
      <c r="V130">
        <v>0.85</v>
      </c>
      <c r="W130">
        <v>0.2</v>
      </c>
      <c r="X130">
        <v>-1</v>
      </c>
      <c r="Y130">
        <v>-0.2</v>
      </c>
      <c r="Z130">
        <v>-2</v>
      </c>
      <c r="AA130">
        <v>25</v>
      </c>
      <c r="AB130">
        <v>73</v>
      </c>
      <c r="AC130">
        <v>-2</v>
      </c>
      <c r="AD130">
        <v>31.8</v>
      </c>
      <c r="AE130">
        <v>80</v>
      </c>
      <c r="AF130">
        <v>4.7</v>
      </c>
    </row>
    <row r="131" spans="1:32" x14ac:dyDescent="0.3">
      <c r="A131" t="s">
        <v>540</v>
      </c>
      <c r="B131" t="s">
        <v>541</v>
      </c>
      <c r="C131" s="1" t="str">
        <f t="shared" si="23"/>
        <v>21:0519</v>
      </c>
      <c r="D131" s="1" t="str">
        <f t="shared" si="20"/>
        <v>21:0173</v>
      </c>
      <c r="E131" t="s">
        <v>542</v>
      </c>
      <c r="F131" t="s">
        <v>543</v>
      </c>
      <c r="H131">
        <v>52.323349200000003</v>
      </c>
      <c r="I131">
        <v>-55.956177699999998</v>
      </c>
      <c r="J131" s="1" t="str">
        <f t="shared" si="21"/>
        <v>NGR lake sediment grab sample</v>
      </c>
      <c r="K131" s="1" t="str">
        <f t="shared" si="22"/>
        <v>&lt;177 micron (NGR)</v>
      </c>
      <c r="L131">
        <v>8</v>
      </c>
      <c r="M131" t="s">
        <v>49</v>
      </c>
      <c r="N131">
        <v>130</v>
      </c>
      <c r="O131">
        <v>115</v>
      </c>
      <c r="P131">
        <v>26</v>
      </c>
      <c r="Q131">
        <v>3</v>
      </c>
      <c r="R131">
        <v>6</v>
      </c>
      <c r="S131">
        <v>15</v>
      </c>
      <c r="T131">
        <v>0.2</v>
      </c>
      <c r="U131">
        <v>1240</v>
      </c>
      <c r="V131">
        <v>4.2</v>
      </c>
      <c r="W131">
        <v>0.2</v>
      </c>
      <c r="X131">
        <v>-1</v>
      </c>
      <c r="Y131">
        <v>-0.2</v>
      </c>
      <c r="Z131">
        <v>4</v>
      </c>
      <c r="AA131">
        <v>65</v>
      </c>
      <c r="AB131">
        <v>140</v>
      </c>
      <c r="AC131">
        <v>-2</v>
      </c>
      <c r="AD131">
        <v>38.799999999999997</v>
      </c>
      <c r="AE131">
        <v>100</v>
      </c>
      <c r="AF131">
        <v>6.2</v>
      </c>
    </row>
    <row r="132" spans="1:32" x14ac:dyDescent="0.3">
      <c r="A132" t="s">
        <v>544</v>
      </c>
      <c r="B132" t="s">
        <v>545</v>
      </c>
      <c r="C132" s="1" t="str">
        <f t="shared" si="23"/>
        <v>21:0519</v>
      </c>
      <c r="D132" s="1" t="str">
        <f t="shared" si="20"/>
        <v>21:0173</v>
      </c>
      <c r="E132" t="s">
        <v>546</v>
      </c>
      <c r="F132" t="s">
        <v>547</v>
      </c>
      <c r="H132">
        <v>52.287199200000003</v>
      </c>
      <c r="I132">
        <v>-55.936325500000002</v>
      </c>
      <c r="J132" s="1" t="str">
        <f t="shared" si="21"/>
        <v>NGR lake sediment grab sample</v>
      </c>
      <c r="K132" s="1" t="str">
        <f t="shared" si="22"/>
        <v>&lt;177 micron (NGR)</v>
      </c>
      <c r="L132">
        <v>8</v>
      </c>
      <c r="M132" t="s">
        <v>54</v>
      </c>
      <c r="N132">
        <v>131</v>
      </c>
      <c r="O132">
        <v>95</v>
      </c>
      <c r="P132">
        <v>18</v>
      </c>
      <c r="Q132">
        <v>-2</v>
      </c>
      <c r="R132">
        <v>8</v>
      </c>
      <c r="S132">
        <v>21</v>
      </c>
      <c r="T132">
        <v>-0.2</v>
      </c>
      <c r="U132">
        <v>1180</v>
      </c>
      <c r="V132">
        <v>5.5</v>
      </c>
      <c r="W132">
        <v>0.2</v>
      </c>
      <c r="X132">
        <v>-1</v>
      </c>
      <c r="Y132">
        <v>-0.2</v>
      </c>
      <c r="Z132">
        <v>4</v>
      </c>
      <c r="AA132">
        <v>90</v>
      </c>
      <c r="AB132">
        <v>120</v>
      </c>
      <c r="AC132">
        <v>-2</v>
      </c>
      <c r="AD132">
        <v>29.4</v>
      </c>
      <c r="AE132">
        <v>200</v>
      </c>
      <c r="AF132">
        <v>4.3</v>
      </c>
    </row>
    <row r="133" spans="1:32" x14ac:dyDescent="0.3">
      <c r="A133" t="s">
        <v>548</v>
      </c>
      <c r="B133" t="s">
        <v>549</v>
      </c>
      <c r="C133" s="1" t="str">
        <f t="shared" si="23"/>
        <v>21:0519</v>
      </c>
      <c r="D133" s="1" t="str">
        <f t="shared" si="20"/>
        <v>21:0173</v>
      </c>
      <c r="E133" t="s">
        <v>550</v>
      </c>
      <c r="F133" t="s">
        <v>551</v>
      </c>
      <c r="H133">
        <v>52.262051399999997</v>
      </c>
      <c r="I133">
        <v>-55.979933299999999</v>
      </c>
      <c r="J133" s="1" t="str">
        <f t="shared" si="21"/>
        <v>NGR lake sediment grab sample</v>
      </c>
      <c r="K133" s="1" t="str">
        <f t="shared" si="22"/>
        <v>&lt;177 micron (NGR)</v>
      </c>
      <c r="L133">
        <v>8</v>
      </c>
      <c r="M133" t="s">
        <v>82</v>
      </c>
      <c r="N133">
        <v>132</v>
      </c>
      <c r="O133">
        <v>33</v>
      </c>
      <c r="P133">
        <v>10</v>
      </c>
      <c r="Q133">
        <v>2</v>
      </c>
      <c r="R133">
        <v>7</v>
      </c>
      <c r="S133">
        <v>2</v>
      </c>
      <c r="T133">
        <v>-0.2</v>
      </c>
      <c r="U133">
        <v>80</v>
      </c>
      <c r="V133">
        <v>0.3</v>
      </c>
      <c r="W133">
        <v>-0.2</v>
      </c>
      <c r="X133">
        <v>-1</v>
      </c>
      <c r="Y133">
        <v>-0.2</v>
      </c>
      <c r="Z133">
        <v>2</v>
      </c>
      <c r="AA133">
        <v>10</v>
      </c>
      <c r="AB133">
        <v>67</v>
      </c>
      <c r="AC133">
        <v>-2</v>
      </c>
      <c r="AD133">
        <v>32.4</v>
      </c>
      <c r="AE133">
        <v>210</v>
      </c>
      <c r="AF133">
        <v>20.5</v>
      </c>
    </row>
    <row r="134" spans="1:32" x14ac:dyDescent="0.3">
      <c r="A134" t="s">
        <v>552</v>
      </c>
      <c r="B134" t="s">
        <v>553</v>
      </c>
      <c r="C134" s="1" t="str">
        <f t="shared" si="23"/>
        <v>21:0519</v>
      </c>
      <c r="D134" s="1" t="str">
        <f t="shared" si="20"/>
        <v>21:0173</v>
      </c>
      <c r="E134" t="s">
        <v>554</v>
      </c>
      <c r="F134" t="s">
        <v>555</v>
      </c>
      <c r="H134">
        <v>52.258434700000002</v>
      </c>
      <c r="I134">
        <v>-55.948016699999997</v>
      </c>
      <c r="J134" s="1" t="str">
        <f t="shared" si="21"/>
        <v>NGR lake sediment grab sample</v>
      </c>
      <c r="K134" s="1" t="str">
        <f t="shared" si="22"/>
        <v>&lt;177 micron (NGR)</v>
      </c>
      <c r="L134">
        <v>8</v>
      </c>
      <c r="M134" t="s">
        <v>89</v>
      </c>
      <c r="N134">
        <v>133</v>
      </c>
      <c r="O134">
        <v>49</v>
      </c>
      <c r="P134">
        <v>14</v>
      </c>
      <c r="Q134">
        <v>3</v>
      </c>
      <c r="R134">
        <v>6</v>
      </c>
      <c r="S134">
        <v>3</v>
      </c>
      <c r="T134">
        <v>0.2</v>
      </c>
      <c r="U134">
        <v>145</v>
      </c>
      <c r="V134">
        <v>0.54</v>
      </c>
      <c r="W134">
        <v>0.2</v>
      </c>
      <c r="X134">
        <v>-1</v>
      </c>
      <c r="Y134">
        <v>-0.2</v>
      </c>
      <c r="Z134">
        <v>2</v>
      </c>
      <c r="AA134">
        <v>25</v>
      </c>
      <c r="AB134">
        <v>73</v>
      </c>
      <c r="AC134">
        <v>-2</v>
      </c>
      <c r="AD134">
        <v>28.8</v>
      </c>
      <c r="AE134">
        <v>60</v>
      </c>
      <c r="AF134">
        <v>7.1</v>
      </c>
    </row>
    <row r="135" spans="1:32" x14ac:dyDescent="0.3">
      <c r="A135" t="s">
        <v>556</v>
      </c>
      <c r="B135" t="s">
        <v>557</v>
      </c>
      <c r="C135" s="1" t="str">
        <f t="shared" si="23"/>
        <v>21:0519</v>
      </c>
      <c r="D135" s="1" t="str">
        <f t="shared" si="20"/>
        <v>21:0173</v>
      </c>
      <c r="E135" t="s">
        <v>558</v>
      </c>
      <c r="F135" t="s">
        <v>559</v>
      </c>
      <c r="H135">
        <v>52.2370406</v>
      </c>
      <c r="I135">
        <v>-55.944391899999999</v>
      </c>
      <c r="J135" s="1" t="str">
        <f t="shared" si="21"/>
        <v>NGR lake sediment grab sample</v>
      </c>
      <c r="K135" s="1" t="str">
        <f t="shared" si="22"/>
        <v>&lt;177 micron (NGR)</v>
      </c>
      <c r="L135">
        <v>8</v>
      </c>
      <c r="M135" t="s">
        <v>94</v>
      </c>
      <c r="N135">
        <v>134</v>
      </c>
      <c r="O135">
        <v>33</v>
      </c>
      <c r="P135">
        <v>13</v>
      </c>
      <c r="Q135">
        <v>2</v>
      </c>
      <c r="R135">
        <v>6</v>
      </c>
      <c r="S135">
        <v>3</v>
      </c>
      <c r="T135">
        <v>-0.2</v>
      </c>
      <c r="U135">
        <v>110</v>
      </c>
      <c r="V135">
        <v>0.6</v>
      </c>
      <c r="W135">
        <v>0.2</v>
      </c>
      <c r="X135">
        <v>-1</v>
      </c>
      <c r="Y135">
        <v>-0.2</v>
      </c>
      <c r="Z135">
        <v>2</v>
      </c>
      <c r="AA135">
        <v>25</v>
      </c>
      <c r="AB135">
        <v>60</v>
      </c>
      <c r="AC135">
        <v>-2</v>
      </c>
      <c r="AD135">
        <v>28.4</v>
      </c>
      <c r="AE135">
        <v>80</v>
      </c>
      <c r="AF135">
        <v>9.1999999999999993</v>
      </c>
    </row>
    <row r="136" spans="1:32" x14ac:dyDescent="0.3">
      <c r="A136" t="s">
        <v>560</v>
      </c>
      <c r="B136" t="s">
        <v>561</v>
      </c>
      <c r="C136" s="1" t="str">
        <f t="shared" si="23"/>
        <v>21:0519</v>
      </c>
      <c r="D136" s="1" t="str">
        <f t="shared" si="20"/>
        <v>21:0173</v>
      </c>
      <c r="E136" t="s">
        <v>562</v>
      </c>
      <c r="F136" t="s">
        <v>563</v>
      </c>
      <c r="H136">
        <v>52.190596599999999</v>
      </c>
      <c r="I136">
        <v>-55.994907900000001</v>
      </c>
      <c r="J136" s="1" t="str">
        <f t="shared" si="21"/>
        <v>NGR lake sediment grab sample</v>
      </c>
      <c r="K136" s="1" t="str">
        <f t="shared" si="22"/>
        <v>&lt;177 micron (NGR)</v>
      </c>
      <c r="L136">
        <v>8</v>
      </c>
      <c r="M136" t="s">
        <v>99</v>
      </c>
      <c r="N136">
        <v>135</v>
      </c>
      <c r="O136">
        <v>27</v>
      </c>
      <c r="P136">
        <v>28</v>
      </c>
      <c r="Q136">
        <v>-2</v>
      </c>
      <c r="R136">
        <v>6</v>
      </c>
      <c r="S136">
        <v>2</v>
      </c>
      <c r="T136">
        <v>-0.2</v>
      </c>
      <c r="U136">
        <v>135</v>
      </c>
      <c r="V136">
        <v>0.42</v>
      </c>
      <c r="W136">
        <v>0.2</v>
      </c>
      <c r="X136">
        <v>-1</v>
      </c>
      <c r="Y136">
        <v>-0.2</v>
      </c>
      <c r="Z136">
        <v>2</v>
      </c>
      <c r="AA136">
        <v>30</v>
      </c>
      <c r="AB136">
        <v>87</v>
      </c>
      <c r="AC136">
        <v>-2</v>
      </c>
      <c r="AD136">
        <v>31.4</v>
      </c>
      <c r="AE136">
        <v>180</v>
      </c>
      <c r="AF136">
        <v>3</v>
      </c>
    </row>
    <row r="137" spans="1:32" x14ac:dyDescent="0.3">
      <c r="A137" t="s">
        <v>564</v>
      </c>
      <c r="B137" t="s">
        <v>565</v>
      </c>
      <c r="C137" s="1" t="str">
        <f t="shared" si="23"/>
        <v>21:0519</v>
      </c>
      <c r="D137" s="1" t="str">
        <f t="shared" si="20"/>
        <v>21:0173</v>
      </c>
      <c r="E137" t="s">
        <v>566</v>
      </c>
      <c r="F137" t="s">
        <v>567</v>
      </c>
      <c r="H137">
        <v>52.193294799999997</v>
      </c>
      <c r="I137">
        <v>-55.9546724</v>
      </c>
      <c r="J137" s="1" t="str">
        <f t="shared" si="21"/>
        <v>NGR lake sediment grab sample</v>
      </c>
      <c r="K137" s="1" t="str">
        <f t="shared" si="22"/>
        <v>&lt;177 micron (NGR)</v>
      </c>
      <c r="L137">
        <v>8</v>
      </c>
      <c r="M137" t="s">
        <v>104</v>
      </c>
      <c r="N137">
        <v>136</v>
      </c>
      <c r="O137">
        <v>67</v>
      </c>
      <c r="P137">
        <v>14</v>
      </c>
      <c r="Q137">
        <v>2</v>
      </c>
      <c r="R137">
        <v>6</v>
      </c>
      <c r="S137">
        <v>5</v>
      </c>
      <c r="T137">
        <v>-0.2</v>
      </c>
      <c r="U137">
        <v>215</v>
      </c>
      <c r="V137">
        <v>1.04</v>
      </c>
      <c r="W137">
        <v>-0.2</v>
      </c>
      <c r="X137">
        <v>-1</v>
      </c>
      <c r="Y137">
        <v>-0.2</v>
      </c>
      <c r="Z137">
        <v>4</v>
      </c>
      <c r="AA137">
        <v>30</v>
      </c>
      <c r="AB137">
        <v>65</v>
      </c>
      <c r="AC137">
        <v>-2</v>
      </c>
      <c r="AD137">
        <v>25.8</v>
      </c>
      <c r="AE137">
        <v>240</v>
      </c>
      <c r="AF137">
        <v>7.6</v>
      </c>
    </row>
    <row r="138" spans="1:32" x14ac:dyDescent="0.3">
      <c r="A138" t="s">
        <v>568</v>
      </c>
      <c r="B138" t="s">
        <v>569</v>
      </c>
      <c r="C138" s="1" t="str">
        <f t="shared" si="23"/>
        <v>21:0519</v>
      </c>
      <c r="D138" s="1" t="str">
        <f t="shared" si="20"/>
        <v>21:0173</v>
      </c>
      <c r="E138" t="s">
        <v>570</v>
      </c>
      <c r="F138" t="s">
        <v>571</v>
      </c>
      <c r="H138">
        <v>52.201083099999998</v>
      </c>
      <c r="I138">
        <v>-55.9161079</v>
      </c>
      <c r="J138" s="1" t="str">
        <f t="shared" si="21"/>
        <v>NGR lake sediment grab sample</v>
      </c>
      <c r="K138" s="1" t="str">
        <f t="shared" si="22"/>
        <v>&lt;177 micron (NGR)</v>
      </c>
      <c r="L138">
        <v>8</v>
      </c>
      <c r="M138" t="s">
        <v>109</v>
      </c>
      <c r="N138">
        <v>137</v>
      </c>
      <c r="O138">
        <v>58</v>
      </c>
      <c r="P138">
        <v>11</v>
      </c>
      <c r="Q138">
        <v>2</v>
      </c>
      <c r="R138">
        <v>8</v>
      </c>
      <c r="S138">
        <v>5</v>
      </c>
      <c r="T138">
        <v>-0.2</v>
      </c>
      <c r="U138">
        <v>230</v>
      </c>
      <c r="V138">
        <v>0.98</v>
      </c>
      <c r="W138">
        <v>-0.2</v>
      </c>
      <c r="X138">
        <v>-1</v>
      </c>
      <c r="Y138">
        <v>0.2</v>
      </c>
      <c r="Z138">
        <v>4</v>
      </c>
      <c r="AA138">
        <v>40</v>
      </c>
      <c r="AB138">
        <v>71</v>
      </c>
      <c r="AC138">
        <v>-2</v>
      </c>
      <c r="AD138">
        <v>22</v>
      </c>
      <c r="AE138">
        <v>240</v>
      </c>
      <c r="AF138">
        <v>5</v>
      </c>
    </row>
    <row r="139" spans="1:32" x14ac:dyDescent="0.3">
      <c r="A139" t="s">
        <v>572</v>
      </c>
      <c r="B139" t="s">
        <v>573</v>
      </c>
      <c r="C139" s="1" t="str">
        <f t="shared" si="23"/>
        <v>21:0519</v>
      </c>
      <c r="D139" s="1" t="str">
        <f t="shared" si="20"/>
        <v>21:0173</v>
      </c>
      <c r="E139" t="s">
        <v>574</v>
      </c>
      <c r="F139" t="s">
        <v>575</v>
      </c>
      <c r="H139">
        <v>52.168863000000002</v>
      </c>
      <c r="I139">
        <v>-55.950111300000003</v>
      </c>
      <c r="J139" s="1" t="str">
        <f t="shared" si="21"/>
        <v>NGR lake sediment grab sample</v>
      </c>
      <c r="K139" s="1" t="str">
        <f t="shared" si="22"/>
        <v>&lt;177 micron (NGR)</v>
      </c>
      <c r="L139">
        <v>8</v>
      </c>
      <c r="M139" t="s">
        <v>114</v>
      </c>
      <c r="N139">
        <v>138</v>
      </c>
      <c r="O139">
        <v>49</v>
      </c>
      <c r="P139">
        <v>11</v>
      </c>
      <c r="Q139">
        <v>-2</v>
      </c>
      <c r="R139">
        <v>8</v>
      </c>
      <c r="S139">
        <v>5</v>
      </c>
      <c r="T139">
        <v>-0.2</v>
      </c>
      <c r="U139">
        <v>205</v>
      </c>
      <c r="V139">
        <v>10.6</v>
      </c>
      <c r="W139">
        <v>-0.2</v>
      </c>
      <c r="X139">
        <v>-1</v>
      </c>
      <c r="Y139">
        <v>-0.2</v>
      </c>
      <c r="Z139">
        <v>4</v>
      </c>
      <c r="AA139">
        <v>25</v>
      </c>
      <c r="AB139">
        <v>65</v>
      </c>
      <c r="AC139">
        <v>-2</v>
      </c>
      <c r="AD139">
        <v>26.4</v>
      </c>
      <c r="AE139">
        <v>280</v>
      </c>
      <c r="AF139">
        <v>6.3</v>
      </c>
    </row>
    <row r="140" spans="1:32" x14ac:dyDescent="0.3">
      <c r="A140" t="s">
        <v>576</v>
      </c>
      <c r="B140" t="s">
        <v>577</v>
      </c>
      <c r="C140" s="1" t="str">
        <f t="shared" si="23"/>
        <v>21:0519</v>
      </c>
      <c r="D140" s="1" t="str">
        <f t="shared" si="20"/>
        <v>21:0173</v>
      </c>
      <c r="E140" t="s">
        <v>578</v>
      </c>
      <c r="F140" t="s">
        <v>579</v>
      </c>
      <c r="H140">
        <v>52.123940500000003</v>
      </c>
      <c r="I140">
        <v>-55.957708199999999</v>
      </c>
      <c r="J140" s="1" t="str">
        <f t="shared" si="21"/>
        <v>NGR lake sediment grab sample</v>
      </c>
      <c r="K140" s="1" t="str">
        <f t="shared" si="22"/>
        <v>&lt;177 micron (NGR)</v>
      </c>
      <c r="L140">
        <v>8</v>
      </c>
      <c r="M140" t="s">
        <v>119</v>
      </c>
      <c r="N140">
        <v>139</v>
      </c>
      <c r="O140">
        <v>155</v>
      </c>
      <c r="P140">
        <v>55</v>
      </c>
      <c r="Q140">
        <v>3</v>
      </c>
      <c r="R140">
        <v>15</v>
      </c>
      <c r="S140">
        <v>22</v>
      </c>
      <c r="T140">
        <v>0.2</v>
      </c>
      <c r="U140">
        <v>150</v>
      </c>
      <c r="V140">
        <v>1.42</v>
      </c>
      <c r="W140">
        <v>-0.2</v>
      </c>
      <c r="X140">
        <v>-1</v>
      </c>
      <c r="Y140">
        <v>-0.2</v>
      </c>
      <c r="Z140">
        <v>16</v>
      </c>
      <c r="AA140">
        <v>40</v>
      </c>
      <c r="AB140">
        <v>71</v>
      </c>
      <c r="AC140">
        <v>-2</v>
      </c>
      <c r="AD140">
        <v>24</v>
      </c>
      <c r="AE140">
        <v>480</v>
      </c>
      <c r="AF140">
        <v>37.299999999999997</v>
      </c>
    </row>
    <row r="141" spans="1:32" x14ac:dyDescent="0.3">
      <c r="A141" t="s">
        <v>580</v>
      </c>
      <c r="B141" t="s">
        <v>581</v>
      </c>
      <c r="C141" s="1" t="str">
        <f t="shared" si="23"/>
        <v>21:0519</v>
      </c>
      <c r="D141" s="1" t="str">
        <f t="shared" si="20"/>
        <v>21:0173</v>
      </c>
      <c r="E141" t="s">
        <v>582</v>
      </c>
      <c r="F141" t="s">
        <v>583</v>
      </c>
      <c r="H141">
        <v>52.111268199999998</v>
      </c>
      <c r="I141">
        <v>-55.953169099999997</v>
      </c>
      <c r="J141" s="1" t="str">
        <f t="shared" si="21"/>
        <v>NGR lake sediment grab sample</v>
      </c>
      <c r="K141" s="1" t="str">
        <f t="shared" si="22"/>
        <v>&lt;177 micron (NGR)</v>
      </c>
      <c r="L141">
        <v>8</v>
      </c>
      <c r="M141" t="s">
        <v>124</v>
      </c>
      <c r="N141">
        <v>140</v>
      </c>
      <c r="O141">
        <v>30</v>
      </c>
      <c r="P141">
        <v>24</v>
      </c>
      <c r="Q141">
        <v>3</v>
      </c>
      <c r="R141">
        <v>9</v>
      </c>
      <c r="S141">
        <v>4</v>
      </c>
      <c r="T141">
        <v>-0.2</v>
      </c>
      <c r="U141">
        <v>180</v>
      </c>
      <c r="V141">
        <v>0.56000000000000005</v>
      </c>
      <c r="W141">
        <v>0.2</v>
      </c>
      <c r="X141">
        <v>-1</v>
      </c>
      <c r="Y141">
        <v>-0.2</v>
      </c>
      <c r="Z141">
        <v>4</v>
      </c>
      <c r="AA141">
        <v>45</v>
      </c>
      <c r="AB141">
        <v>142</v>
      </c>
      <c r="AC141">
        <v>-2</v>
      </c>
      <c r="AD141">
        <v>42.6</v>
      </c>
      <c r="AE141">
        <v>110</v>
      </c>
      <c r="AF141">
        <v>18.899999999999999</v>
      </c>
    </row>
    <row r="142" spans="1:32" hidden="1" x14ac:dyDescent="0.3">
      <c r="A142" t="s">
        <v>584</v>
      </c>
      <c r="B142" t="s">
        <v>585</v>
      </c>
      <c r="C142" s="1" t="str">
        <f t="shared" si="23"/>
        <v>21:0519</v>
      </c>
      <c r="D142" s="1" t="str">
        <f>HYPERLINK("http://geochem.nrcan.gc.ca/cdogs/content/svy/svy_e.htm", "")</f>
        <v/>
      </c>
      <c r="G142" s="1" t="str">
        <f>HYPERLINK("http://geochem.nrcan.gc.ca/cdogs/content/cr_/cr_00055_e.htm", "55")</f>
        <v>55</v>
      </c>
      <c r="J142" t="s">
        <v>57</v>
      </c>
      <c r="K142" t="s">
        <v>58</v>
      </c>
      <c r="L142">
        <v>8</v>
      </c>
      <c r="M142" t="s">
        <v>59</v>
      </c>
      <c r="N142">
        <v>141</v>
      </c>
      <c r="O142">
        <v>59</v>
      </c>
      <c r="P142">
        <v>18</v>
      </c>
      <c r="Q142">
        <v>2</v>
      </c>
      <c r="R142">
        <v>21</v>
      </c>
      <c r="S142">
        <v>6</v>
      </c>
      <c r="T142">
        <v>-0.2</v>
      </c>
      <c r="U142">
        <v>275</v>
      </c>
      <c r="V142">
        <v>1.77</v>
      </c>
      <c r="W142">
        <v>0.2</v>
      </c>
      <c r="X142">
        <v>2</v>
      </c>
      <c r="Y142">
        <v>-0.2</v>
      </c>
      <c r="Z142">
        <v>4</v>
      </c>
      <c r="AA142">
        <v>30</v>
      </c>
      <c r="AB142">
        <v>90</v>
      </c>
      <c r="AC142">
        <v>-2</v>
      </c>
      <c r="AD142">
        <v>37.799999999999997</v>
      </c>
      <c r="AE142">
        <v>230</v>
      </c>
      <c r="AF142">
        <v>5.4</v>
      </c>
    </row>
    <row r="143" spans="1:32" x14ac:dyDescent="0.3">
      <c r="A143" t="s">
        <v>586</v>
      </c>
      <c r="B143" t="s">
        <v>587</v>
      </c>
      <c r="C143" s="1" t="str">
        <f t="shared" si="23"/>
        <v>21:0519</v>
      </c>
      <c r="D143" s="1" t="str">
        <f t="shared" ref="D143:D148" si="24">HYPERLINK("http://geochem.nrcan.gc.ca/cdogs/content/svy/svy210173_e.htm", "21:0173")</f>
        <v>21:0173</v>
      </c>
      <c r="E143" t="s">
        <v>588</v>
      </c>
      <c r="F143" t="s">
        <v>589</v>
      </c>
      <c r="H143">
        <v>52.074589500000002</v>
      </c>
      <c r="I143">
        <v>-55.926651399999997</v>
      </c>
      <c r="J143" s="1" t="str">
        <f t="shared" ref="J143:J148" si="25">HYPERLINK("http://geochem.nrcan.gc.ca/cdogs/content/kwd/kwd020027_e.htm", "NGR lake sediment grab sample")</f>
        <v>NGR lake sediment grab sample</v>
      </c>
      <c r="K143" s="1" t="str">
        <f t="shared" ref="K143:K148" si="26">HYPERLINK("http://geochem.nrcan.gc.ca/cdogs/content/kwd/kwd080006_e.htm", "&lt;177 micron (NGR)")</f>
        <v>&lt;177 micron (NGR)</v>
      </c>
      <c r="L143">
        <v>8</v>
      </c>
      <c r="M143" t="s">
        <v>129</v>
      </c>
      <c r="N143">
        <v>142</v>
      </c>
      <c r="O143">
        <v>94</v>
      </c>
      <c r="P143">
        <v>16</v>
      </c>
      <c r="Q143">
        <v>-2</v>
      </c>
      <c r="R143">
        <v>6</v>
      </c>
      <c r="S143">
        <v>25</v>
      </c>
      <c r="T143">
        <v>-0.2</v>
      </c>
      <c r="U143">
        <v>2200</v>
      </c>
      <c r="V143">
        <v>6.8</v>
      </c>
      <c r="W143">
        <v>0.2</v>
      </c>
      <c r="X143">
        <v>-1</v>
      </c>
      <c r="Y143">
        <v>-0.2</v>
      </c>
      <c r="Z143">
        <v>2</v>
      </c>
      <c r="AA143">
        <v>50</v>
      </c>
      <c r="AB143">
        <v>90</v>
      </c>
      <c r="AC143">
        <v>-2</v>
      </c>
      <c r="AD143">
        <v>30.6</v>
      </c>
      <c r="AE143">
        <v>60</v>
      </c>
      <c r="AF143">
        <v>7</v>
      </c>
    </row>
    <row r="144" spans="1:32" x14ac:dyDescent="0.3">
      <c r="A144" t="s">
        <v>590</v>
      </c>
      <c r="B144" t="s">
        <v>591</v>
      </c>
      <c r="C144" s="1" t="str">
        <f t="shared" si="23"/>
        <v>21:0519</v>
      </c>
      <c r="D144" s="1" t="str">
        <f t="shared" si="24"/>
        <v>21:0173</v>
      </c>
      <c r="E144" t="s">
        <v>592</v>
      </c>
      <c r="F144" t="s">
        <v>593</v>
      </c>
      <c r="H144">
        <v>52.043763400000003</v>
      </c>
      <c r="I144">
        <v>-55.883601400000003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134</v>
      </c>
      <c r="N144">
        <v>143</v>
      </c>
      <c r="O144">
        <v>290</v>
      </c>
      <c r="P144">
        <v>98</v>
      </c>
      <c r="Q144">
        <v>8</v>
      </c>
      <c r="R144">
        <v>30</v>
      </c>
      <c r="S144">
        <v>19</v>
      </c>
      <c r="T144">
        <v>-0.2</v>
      </c>
      <c r="U144">
        <v>1200</v>
      </c>
      <c r="V144">
        <v>5.6</v>
      </c>
      <c r="W144">
        <v>0.2</v>
      </c>
      <c r="X144">
        <v>-1</v>
      </c>
      <c r="Y144">
        <v>-0.2</v>
      </c>
      <c r="Z144">
        <v>2</v>
      </c>
      <c r="AA144">
        <v>70</v>
      </c>
      <c r="AB144">
        <v>58</v>
      </c>
      <c r="AC144">
        <v>-2</v>
      </c>
      <c r="AD144">
        <v>15.2</v>
      </c>
      <c r="AE144">
        <v>740</v>
      </c>
      <c r="AF144">
        <v>15.1</v>
      </c>
    </row>
    <row r="145" spans="1:32" x14ac:dyDescent="0.3">
      <c r="A145" t="s">
        <v>594</v>
      </c>
      <c r="B145" t="s">
        <v>595</v>
      </c>
      <c r="C145" s="1" t="str">
        <f t="shared" si="23"/>
        <v>21:0519</v>
      </c>
      <c r="D145" s="1" t="str">
        <f t="shared" si="24"/>
        <v>21:0173</v>
      </c>
      <c r="E145" t="s">
        <v>596</v>
      </c>
      <c r="F145" t="s">
        <v>597</v>
      </c>
      <c r="H145">
        <v>52.0414186</v>
      </c>
      <c r="I145">
        <v>-55.859397899999998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139</v>
      </c>
      <c r="N145">
        <v>144</v>
      </c>
      <c r="O145">
        <v>165</v>
      </c>
      <c r="P145">
        <v>21</v>
      </c>
      <c r="Q145">
        <v>-2</v>
      </c>
      <c r="R145">
        <v>7</v>
      </c>
      <c r="S145">
        <v>20</v>
      </c>
      <c r="T145">
        <v>-0.2</v>
      </c>
      <c r="U145">
        <v>2100</v>
      </c>
      <c r="V145">
        <v>6</v>
      </c>
      <c r="W145">
        <v>0.2</v>
      </c>
      <c r="X145">
        <v>-1</v>
      </c>
      <c r="Y145">
        <v>-0.2</v>
      </c>
      <c r="Z145">
        <v>2</v>
      </c>
      <c r="AA145">
        <v>40</v>
      </c>
      <c r="AB145">
        <v>103</v>
      </c>
      <c r="AC145">
        <v>-2</v>
      </c>
      <c r="AD145">
        <v>35</v>
      </c>
      <c r="AE145">
        <v>80</v>
      </c>
      <c r="AF145">
        <v>21.9</v>
      </c>
    </row>
    <row r="146" spans="1:32" x14ac:dyDescent="0.3">
      <c r="A146" t="s">
        <v>598</v>
      </c>
      <c r="B146" t="s">
        <v>599</v>
      </c>
      <c r="C146" s="1" t="str">
        <f t="shared" si="23"/>
        <v>21:0519</v>
      </c>
      <c r="D146" s="1" t="str">
        <f t="shared" si="24"/>
        <v>21:0173</v>
      </c>
      <c r="E146" t="s">
        <v>600</v>
      </c>
      <c r="F146" t="s">
        <v>601</v>
      </c>
      <c r="H146">
        <v>52.0604485</v>
      </c>
      <c r="I146">
        <v>-55.850613899999999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144</v>
      </c>
      <c r="N146">
        <v>145</v>
      </c>
      <c r="O146">
        <v>250</v>
      </c>
      <c r="P146">
        <v>74</v>
      </c>
      <c r="Q146">
        <v>7</v>
      </c>
      <c r="R146">
        <v>25</v>
      </c>
      <c r="S146">
        <v>18</v>
      </c>
      <c r="T146">
        <v>0.2</v>
      </c>
      <c r="U146">
        <v>1130</v>
      </c>
      <c r="V146">
        <v>4.4000000000000004</v>
      </c>
      <c r="W146">
        <v>-0.2</v>
      </c>
      <c r="X146">
        <v>-1</v>
      </c>
      <c r="Y146">
        <v>-0.2</v>
      </c>
      <c r="Z146">
        <v>2</v>
      </c>
      <c r="AA146">
        <v>65</v>
      </c>
      <c r="AB146">
        <v>18</v>
      </c>
      <c r="AC146">
        <v>-2</v>
      </c>
      <c r="AD146">
        <v>9.8000000000000007</v>
      </c>
      <c r="AE146">
        <v>740</v>
      </c>
      <c r="AF146">
        <v>21.5</v>
      </c>
    </row>
    <row r="147" spans="1:32" x14ac:dyDescent="0.3">
      <c r="A147" t="s">
        <v>602</v>
      </c>
      <c r="B147" t="s">
        <v>603</v>
      </c>
      <c r="C147" s="1" t="str">
        <f t="shared" si="23"/>
        <v>21:0519</v>
      </c>
      <c r="D147" s="1" t="str">
        <f t="shared" si="24"/>
        <v>21:0173</v>
      </c>
      <c r="E147" t="s">
        <v>604</v>
      </c>
      <c r="F147" t="s">
        <v>605</v>
      </c>
      <c r="H147">
        <v>52.101098800000003</v>
      </c>
      <c r="I147">
        <v>-55.840650099999998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149</v>
      </c>
      <c r="N147">
        <v>146</v>
      </c>
      <c r="O147">
        <v>56</v>
      </c>
      <c r="P147">
        <v>13</v>
      </c>
      <c r="Q147">
        <v>8</v>
      </c>
      <c r="R147">
        <v>5</v>
      </c>
      <c r="S147">
        <v>10</v>
      </c>
      <c r="T147">
        <v>-0.2</v>
      </c>
      <c r="U147">
        <v>575</v>
      </c>
      <c r="V147">
        <v>1.29</v>
      </c>
      <c r="W147">
        <v>0.2</v>
      </c>
      <c r="X147">
        <v>-1</v>
      </c>
      <c r="Y147">
        <v>-0.2</v>
      </c>
      <c r="Z147">
        <v>2</v>
      </c>
      <c r="AA147">
        <v>20</v>
      </c>
      <c r="AB147">
        <v>70</v>
      </c>
      <c r="AC147">
        <v>-2</v>
      </c>
      <c r="AD147">
        <v>39.4</v>
      </c>
      <c r="AE147">
        <v>340</v>
      </c>
      <c r="AF147">
        <v>84.4</v>
      </c>
    </row>
    <row r="148" spans="1:32" x14ac:dyDescent="0.3">
      <c r="A148" t="s">
        <v>606</v>
      </c>
      <c r="B148" t="s">
        <v>607</v>
      </c>
      <c r="C148" s="1" t="str">
        <f t="shared" si="23"/>
        <v>21:0519</v>
      </c>
      <c r="D148" s="1" t="str">
        <f t="shared" si="24"/>
        <v>21:0173</v>
      </c>
      <c r="E148" t="s">
        <v>608</v>
      </c>
      <c r="F148" t="s">
        <v>609</v>
      </c>
      <c r="H148">
        <v>52.1637372</v>
      </c>
      <c r="I148">
        <v>-55.839509200000002</v>
      </c>
      <c r="J148" s="1" t="str">
        <f t="shared" si="25"/>
        <v>NGR lake sediment grab sample</v>
      </c>
      <c r="K148" s="1" t="str">
        <f t="shared" si="26"/>
        <v>&lt;177 micron (NGR)</v>
      </c>
      <c r="L148">
        <v>9</v>
      </c>
      <c r="M148" t="s">
        <v>36</v>
      </c>
      <c r="N148">
        <v>147</v>
      </c>
      <c r="O148">
        <v>90</v>
      </c>
      <c r="P148">
        <v>31</v>
      </c>
      <c r="Q148">
        <v>5</v>
      </c>
      <c r="R148">
        <v>8</v>
      </c>
      <c r="S148">
        <v>5</v>
      </c>
      <c r="T148">
        <v>0.2</v>
      </c>
      <c r="U148">
        <v>425</v>
      </c>
      <c r="V148">
        <v>3</v>
      </c>
      <c r="W148">
        <v>0.2</v>
      </c>
      <c r="X148">
        <v>-1</v>
      </c>
      <c r="Y148">
        <v>-0.2</v>
      </c>
      <c r="Z148">
        <v>4</v>
      </c>
      <c r="AA148">
        <v>60</v>
      </c>
      <c r="AB148">
        <v>101</v>
      </c>
      <c r="AC148">
        <v>-2</v>
      </c>
      <c r="AD148">
        <v>44.8</v>
      </c>
      <c r="AE148">
        <v>210</v>
      </c>
      <c r="AF148">
        <v>11.3</v>
      </c>
    </row>
    <row r="149" spans="1:32" hidden="1" x14ac:dyDescent="0.3">
      <c r="A149" t="s">
        <v>610</v>
      </c>
      <c r="B149" t="s">
        <v>611</v>
      </c>
      <c r="C149" s="1" t="str">
        <f t="shared" si="23"/>
        <v>21:0519</v>
      </c>
      <c r="D149" s="1" t="str">
        <f>HYPERLINK("http://geochem.nrcan.gc.ca/cdogs/content/svy/svy_e.htm", "")</f>
        <v/>
      </c>
      <c r="G149" s="1" t="str">
        <f>HYPERLINK("http://geochem.nrcan.gc.ca/cdogs/content/cr_/cr_00055_e.htm", "55")</f>
        <v>55</v>
      </c>
      <c r="J149" t="s">
        <v>57</v>
      </c>
      <c r="K149" t="s">
        <v>58</v>
      </c>
      <c r="L149">
        <v>9</v>
      </c>
      <c r="M149" t="s">
        <v>59</v>
      </c>
      <c r="N149">
        <v>148</v>
      </c>
      <c r="O149">
        <v>59</v>
      </c>
      <c r="P149">
        <v>18</v>
      </c>
      <c r="Q149">
        <v>2</v>
      </c>
      <c r="R149">
        <v>18</v>
      </c>
      <c r="S149">
        <v>6</v>
      </c>
      <c r="T149">
        <v>-0.2</v>
      </c>
      <c r="U149">
        <v>225</v>
      </c>
      <c r="V149">
        <v>1.84</v>
      </c>
      <c r="W149">
        <v>0.2</v>
      </c>
      <c r="X149">
        <v>2</v>
      </c>
      <c r="Y149">
        <v>-0.2</v>
      </c>
      <c r="Z149">
        <v>2</v>
      </c>
      <c r="AA149">
        <v>25</v>
      </c>
      <c r="AB149">
        <v>64</v>
      </c>
      <c r="AC149">
        <v>-2</v>
      </c>
      <c r="AD149">
        <v>38.200000000000003</v>
      </c>
      <c r="AE149">
        <v>210</v>
      </c>
      <c r="AF149">
        <v>6.2</v>
      </c>
    </row>
    <row r="150" spans="1:32" x14ac:dyDescent="0.3">
      <c r="A150" t="s">
        <v>612</v>
      </c>
      <c r="B150" t="s">
        <v>613</v>
      </c>
      <c r="C150" s="1" t="str">
        <f t="shared" si="23"/>
        <v>21:0519</v>
      </c>
      <c r="D150" s="1" t="str">
        <f t="shared" ref="D150:D161" si="27">HYPERLINK("http://geochem.nrcan.gc.ca/cdogs/content/svy/svy210173_e.htm", "21:0173")</f>
        <v>21:0173</v>
      </c>
      <c r="E150" t="s">
        <v>614</v>
      </c>
      <c r="F150" t="s">
        <v>615</v>
      </c>
      <c r="H150">
        <v>52.105015999999999</v>
      </c>
      <c r="I150">
        <v>-55.890821299999999</v>
      </c>
      <c r="J150" s="1" t="str">
        <f t="shared" ref="J150:J161" si="28">HYPERLINK("http://geochem.nrcan.gc.ca/cdogs/content/kwd/kwd020027_e.htm", "NGR lake sediment grab sample")</f>
        <v>NGR lake sediment grab sample</v>
      </c>
      <c r="K150" s="1" t="str">
        <f t="shared" ref="K150:K161" si="29">HYPERLINK("http://geochem.nrcan.gc.ca/cdogs/content/kwd/kwd080006_e.htm", "&lt;177 micron (NGR)")</f>
        <v>&lt;177 micron (NGR)</v>
      </c>
      <c r="L150">
        <v>9</v>
      </c>
      <c r="M150" t="s">
        <v>49</v>
      </c>
      <c r="N150">
        <v>149</v>
      </c>
      <c r="O150">
        <v>27</v>
      </c>
      <c r="P150">
        <v>18</v>
      </c>
      <c r="Q150">
        <v>4</v>
      </c>
      <c r="R150">
        <v>5</v>
      </c>
      <c r="S150">
        <v>4</v>
      </c>
      <c r="T150">
        <v>-0.2</v>
      </c>
      <c r="U150">
        <v>165</v>
      </c>
      <c r="V150">
        <v>1</v>
      </c>
      <c r="W150">
        <v>-0.2</v>
      </c>
      <c r="X150">
        <v>-1</v>
      </c>
      <c r="Y150">
        <v>-0.2</v>
      </c>
      <c r="Z150">
        <v>-2</v>
      </c>
      <c r="AA150">
        <v>30</v>
      </c>
      <c r="AB150">
        <v>99</v>
      </c>
      <c r="AC150">
        <v>-2</v>
      </c>
      <c r="AD150">
        <v>30.8</v>
      </c>
      <c r="AE150">
        <v>110</v>
      </c>
      <c r="AF150">
        <v>8.5</v>
      </c>
    </row>
    <row r="151" spans="1:32" x14ac:dyDescent="0.3">
      <c r="A151" t="s">
        <v>616</v>
      </c>
      <c r="B151" t="s">
        <v>617</v>
      </c>
      <c r="C151" s="1" t="str">
        <f t="shared" si="23"/>
        <v>21:0519</v>
      </c>
      <c r="D151" s="1" t="str">
        <f t="shared" si="27"/>
        <v>21:0173</v>
      </c>
      <c r="E151" t="s">
        <v>618</v>
      </c>
      <c r="F151" t="s">
        <v>619</v>
      </c>
      <c r="H151">
        <v>52.128666899999999</v>
      </c>
      <c r="I151">
        <v>-55.843544899999998</v>
      </c>
      <c r="J151" s="1" t="str">
        <f t="shared" si="28"/>
        <v>NGR lake sediment grab sample</v>
      </c>
      <c r="K151" s="1" t="str">
        <f t="shared" si="29"/>
        <v>&lt;177 micron (NGR)</v>
      </c>
      <c r="L151">
        <v>9</v>
      </c>
      <c r="M151" t="s">
        <v>54</v>
      </c>
      <c r="N151">
        <v>150</v>
      </c>
      <c r="O151">
        <v>38</v>
      </c>
      <c r="P151">
        <v>13</v>
      </c>
      <c r="Q151">
        <v>2</v>
      </c>
      <c r="R151">
        <v>6</v>
      </c>
      <c r="S151">
        <v>3</v>
      </c>
      <c r="T151">
        <v>-0.2</v>
      </c>
      <c r="U151">
        <v>210</v>
      </c>
      <c r="V151">
        <v>0.83</v>
      </c>
      <c r="W151">
        <v>-0.2</v>
      </c>
      <c r="X151">
        <v>-1</v>
      </c>
      <c r="Y151">
        <v>-0.2</v>
      </c>
      <c r="Z151">
        <v>-2</v>
      </c>
      <c r="AA151">
        <v>20</v>
      </c>
      <c r="AB151">
        <v>82</v>
      </c>
      <c r="AC151">
        <v>-2</v>
      </c>
      <c r="AD151">
        <v>30.4</v>
      </c>
      <c r="AE151">
        <v>100</v>
      </c>
      <c r="AF151">
        <v>9.1999999999999993</v>
      </c>
    </row>
    <row r="152" spans="1:32" x14ac:dyDescent="0.3">
      <c r="A152" t="s">
        <v>620</v>
      </c>
      <c r="B152" t="s">
        <v>621</v>
      </c>
      <c r="C152" s="1" t="str">
        <f t="shared" si="23"/>
        <v>21:0519</v>
      </c>
      <c r="D152" s="1" t="str">
        <f t="shared" si="27"/>
        <v>21:0173</v>
      </c>
      <c r="E152" t="s">
        <v>608</v>
      </c>
      <c r="F152" t="s">
        <v>622</v>
      </c>
      <c r="H152">
        <v>52.1637372</v>
      </c>
      <c r="I152">
        <v>-55.839509200000002</v>
      </c>
      <c r="J152" s="1" t="str">
        <f t="shared" si="28"/>
        <v>NGR lake sediment grab sample</v>
      </c>
      <c r="K152" s="1" t="str">
        <f t="shared" si="29"/>
        <v>&lt;177 micron (NGR)</v>
      </c>
      <c r="L152">
        <v>9</v>
      </c>
      <c r="M152" t="s">
        <v>44</v>
      </c>
      <c r="N152">
        <v>151</v>
      </c>
      <c r="O152">
        <v>64</v>
      </c>
      <c r="P152">
        <v>17</v>
      </c>
      <c r="Q152">
        <v>2</v>
      </c>
      <c r="R152">
        <v>6</v>
      </c>
      <c r="S152">
        <v>5</v>
      </c>
      <c r="T152">
        <v>-0.2</v>
      </c>
      <c r="U152">
        <v>410</v>
      </c>
      <c r="V152">
        <v>3</v>
      </c>
      <c r="W152">
        <v>-0.2</v>
      </c>
      <c r="X152">
        <v>-1</v>
      </c>
      <c r="Y152">
        <v>-0.2</v>
      </c>
      <c r="Z152">
        <v>2</v>
      </c>
      <c r="AA152">
        <v>45</v>
      </c>
      <c r="AB152">
        <v>99</v>
      </c>
      <c r="AC152">
        <v>-2</v>
      </c>
      <c r="AD152">
        <v>41.4</v>
      </c>
      <c r="AE152">
        <v>170</v>
      </c>
      <c r="AF152">
        <v>6.7</v>
      </c>
    </row>
    <row r="153" spans="1:32" x14ac:dyDescent="0.3">
      <c r="A153" t="s">
        <v>623</v>
      </c>
      <c r="B153" t="s">
        <v>624</v>
      </c>
      <c r="C153" s="1" t="str">
        <f t="shared" si="23"/>
        <v>21:0519</v>
      </c>
      <c r="D153" s="1" t="str">
        <f t="shared" si="27"/>
        <v>21:0173</v>
      </c>
      <c r="E153" t="s">
        <v>608</v>
      </c>
      <c r="F153" t="s">
        <v>625</v>
      </c>
      <c r="H153">
        <v>52.1637372</v>
      </c>
      <c r="I153">
        <v>-55.839509200000002</v>
      </c>
      <c r="J153" s="1" t="str">
        <f t="shared" si="28"/>
        <v>NGR lake sediment grab sample</v>
      </c>
      <c r="K153" s="1" t="str">
        <f t="shared" si="29"/>
        <v>&lt;177 micron (NGR)</v>
      </c>
      <c r="L153">
        <v>9</v>
      </c>
      <c r="M153" t="s">
        <v>40</v>
      </c>
      <c r="N153">
        <v>152</v>
      </c>
      <c r="O153">
        <v>92</v>
      </c>
      <c r="P153">
        <v>30</v>
      </c>
      <c r="Q153">
        <v>4</v>
      </c>
      <c r="R153">
        <v>7</v>
      </c>
      <c r="S153">
        <v>5</v>
      </c>
      <c r="T153">
        <v>-0.2</v>
      </c>
      <c r="U153">
        <v>430</v>
      </c>
      <c r="V153">
        <v>3</v>
      </c>
      <c r="W153">
        <v>0.2</v>
      </c>
      <c r="X153">
        <v>-1</v>
      </c>
      <c r="Y153">
        <v>-0.2</v>
      </c>
      <c r="Z153">
        <v>6</v>
      </c>
      <c r="AA153">
        <v>65</v>
      </c>
      <c r="AB153">
        <v>123</v>
      </c>
      <c r="AC153">
        <v>-2</v>
      </c>
      <c r="AD153">
        <v>45</v>
      </c>
      <c r="AE153">
        <v>210</v>
      </c>
      <c r="AF153">
        <v>10.3</v>
      </c>
    </row>
    <row r="154" spans="1:32" x14ac:dyDescent="0.3">
      <c r="A154" t="s">
        <v>626</v>
      </c>
      <c r="B154" t="s">
        <v>627</v>
      </c>
      <c r="C154" s="1" t="str">
        <f t="shared" si="23"/>
        <v>21:0519</v>
      </c>
      <c r="D154" s="1" t="str">
        <f t="shared" si="27"/>
        <v>21:0173</v>
      </c>
      <c r="E154" t="s">
        <v>628</v>
      </c>
      <c r="F154" t="s">
        <v>629</v>
      </c>
      <c r="H154">
        <v>52.211972500000002</v>
      </c>
      <c r="I154">
        <v>-55.846933900000003</v>
      </c>
      <c r="J154" s="1" t="str">
        <f t="shared" si="28"/>
        <v>NGR lake sediment grab sample</v>
      </c>
      <c r="K154" s="1" t="str">
        <f t="shared" si="29"/>
        <v>&lt;177 micron (NGR)</v>
      </c>
      <c r="L154">
        <v>9</v>
      </c>
      <c r="M154" t="s">
        <v>82</v>
      </c>
      <c r="N154">
        <v>153</v>
      </c>
      <c r="O154">
        <v>64</v>
      </c>
      <c r="P154">
        <v>18</v>
      </c>
      <c r="Q154">
        <v>4</v>
      </c>
      <c r="R154">
        <v>6</v>
      </c>
      <c r="S154">
        <v>7</v>
      </c>
      <c r="T154">
        <v>-0.2</v>
      </c>
      <c r="U154">
        <v>325</v>
      </c>
      <c r="V154">
        <v>1.55</v>
      </c>
      <c r="W154">
        <v>-0.2</v>
      </c>
      <c r="X154">
        <v>-1</v>
      </c>
      <c r="Y154">
        <v>-0.2</v>
      </c>
      <c r="Z154">
        <v>4</v>
      </c>
      <c r="AA154">
        <v>65</v>
      </c>
      <c r="AB154">
        <v>111</v>
      </c>
      <c r="AC154">
        <v>-2</v>
      </c>
      <c r="AD154">
        <v>28.6</v>
      </c>
      <c r="AE154">
        <v>160</v>
      </c>
      <c r="AF154">
        <v>6.3</v>
      </c>
    </row>
    <row r="155" spans="1:32" x14ac:dyDescent="0.3">
      <c r="A155" t="s">
        <v>630</v>
      </c>
      <c r="B155" t="s">
        <v>631</v>
      </c>
      <c r="C155" s="1" t="str">
        <f t="shared" si="23"/>
        <v>21:0519</v>
      </c>
      <c r="D155" s="1" t="str">
        <f t="shared" si="27"/>
        <v>21:0173</v>
      </c>
      <c r="E155" t="s">
        <v>632</v>
      </c>
      <c r="F155" t="s">
        <v>633</v>
      </c>
      <c r="H155">
        <v>52.246072900000001</v>
      </c>
      <c r="I155">
        <v>-55.857066600000003</v>
      </c>
      <c r="J155" s="1" t="str">
        <f t="shared" si="28"/>
        <v>NGR lake sediment grab sample</v>
      </c>
      <c r="K155" s="1" t="str">
        <f t="shared" si="29"/>
        <v>&lt;177 micron (NGR)</v>
      </c>
      <c r="L155">
        <v>9</v>
      </c>
      <c r="M155" t="s">
        <v>89</v>
      </c>
      <c r="N155">
        <v>154</v>
      </c>
      <c r="O155">
        <v>74</v>
      </c>
      <c r="P155">
        <v>10</v>
      </c>
      <c r="Q155">
        <v>3</v>
      </c>
      <c r="R155">
        <v>7</v>
      </c>
      <c r="S155">
        <v>6</v>
      </c>
      <c r="T155">
        <v>-0.2</v>
      </c>
      <c r="U155">
        <v>215</v>
      </c>
      <c r="V155">
        <v>1.31</v>
      </c>
      <c r="W155">
        <v>0.2</v>
      </c>
      <c r="X155">
        <v>-1</v>
      </c>
      <c r="Y155">
        <v>-0.2</v>
      </c>
      <c r="Z155">
        <v>2</v>
      </c>
      <c r="AA155">
        <v>55</v>
      </c>
      <c r="AB155">
        <v>109</v>
      </c>
      <c r="AC155">
        <v>-2</v>
      </c>
      <c r="AD155">
        <v>33.6</v>
      </c>
      <c r="AE155">
        <v>160</v>
      </c>
      <c r="AF155">
        <v>5.2</v>
      </c>
    </row>
    <row r="156" spans="1:32" x14ac:dyDescent="0.3">
      <c r="A156" t="s">
        <v>634</v>
      </c>
      <c r="B156" t="s">
        <v>635</v>
      </c>
      <c r="C156" s="1" t="str">
        <f t="shared" si="23"/>
        <v>21:0519</v>
      </c>
      <c r="D156" s="1" t="str">
        <f t="shared" si="27"/>
        <v>21:0173</v>
      </c>
      <c r="E156" t="s">
        <v>636</v>
      </c>
      <c r="F156" t="s">
        <v>637</v>
      </c>
      <c r="H156">
        <v>51.938071000000001</v>
      </c>
      <c r="I156">
        <v>-57.051399600000003</v>
      </c>
      <c r="J156" s="1" t="str">
        <f t="shared" si="28"/>
        <v>NGR lake sediment grab sample</v>
      </c>
      <c r="K156" s="1" t="str">
        <f t="shared" si="29"/>
        <v>&lt;177 micron (NGR)</v>
      </c>
      <c r="L156">
        <v>10</v>
      </c>
      <c r="M156" t="s">
        <v>36</v>
      </c>
      <c r="N156">
        <v>155</v>
      </c>
      <c r="O156">
        <v>61</v>
      </c>
      <c r="P156">
        <v>7</v>
      </c>
      <c r="Q156">
        <v>-2</v>
      </c>
      <c r="R156">
        <v>6</v>
      </c>
      <c r="S156">
        <v>4</v>
      </c>
      <c r="T156">
        <v>-0.2</v>
      </c>
      <c r="U156">
        <v>115</v>
      </c>
      <c r="V156">
        <v>2.3199999999999998</v>
      </c>
      <c r="W156">
        <v>-0.2</v>
      </c>
      <c r="X156">
        <v>-1</v>
      </c>
      <c r="Y156">
        <v>-0.2</v>
      </c>
      <c r="Z156">
        <v>-2</v>
      </c>
      <c r="AA156">
        <v>50</v>
      </c>
      <c r="AB156">
        <v>63</v>
      </c>
      <c r="AC156">
        <v>-2</v>
      </c>
      <c r="AD156">
        <v>30</v>
      </c>
      <c r="AE156">
        <v>100</v>
      </c>
      <c r="AF156">
        <v>0.6</v>
      </c>
    </row>
    <row r="157" spans="1:32" x14ac:dyDescent="0.3">
      <c r="A157" t="s">
        <v>638</v>
      </c>
      <c r="B157" t="s">
        <v>639</v>
      </c>
      <c r="C157" s="1" t="str">
        <f t="shared" si="23"/>
        <v>21:0519</v>
      </c>
      <c r="D157" s="1" t="str">
        <f t="shared" si="27"/>
        <v>21:0173</v>
      </c>
      <c r="E157" t="s">
        <v>640</v>
      </c>
      <c r="F157" t="s">
        <v>641</v>
      </c>
      <c r="H157">
        <v>51.9650058</v>
      </c>
      <c r="I157">
        <v>-57.055420300000002</v>
      </c>
      <c r="J157" s="1" t="str">
        <f t="shared" si="28"/>
        <v>NGR lake sediment grab sample</v>
      </c>
      <c r="K157" s="1" t="str">
        <f t="shared" si="29"/>
        <v>&lt;177 micron (NGR)</v>
      </c>
      <c r="L157">
        <v>10</v>
      </c>
      <c r="M157" t="s">
        <v>49</v>
      </c>
      <c r="N157">
        <v>156</v>
      </c>
      <c r="O157">
        <v>66</v>
      </c>
      <c r="P157">
        <v>9</v>
      </c>
      <c r="Q157">
        <v>-2</v>
      </c>
      <c r="R157">
        <v>8</v>
      </c>
      <c r="S157">
        <v>7</v>
      </c>
      <c r="T157">
        <v>-0.2</v>
      </c>
      <c r="U157">
        <v>200</v>
      </c>
      <c r="V157">
        <v>2.17</v>
      </c>
      <c r="W157">
        <v>-0.2</v>
      </c>
      <c r="X157">
        <v>-1</v>
      </c>
      <c r="Y157">
        <v>-0.2</v>
      </c>
      <c r="Z157">
        <v>-2</v>
      </c>
      <c r="AA157">
        <v>25</v>
      </c>
      <c r="AB157">
        <v>63</v>
      </c>
      <c r="AC157">
        <v>-2</v>
      </c>
      <c r="AD157">
        <v>34.200000000000003</v>
      </c>
      <c r="AE157">
        <v>170</v>
      </c>
      <c r="AF157">
        <v>-0.5</v>
      </c>
    </row>
    <row r="158" spans="1:32" x14ac:dyDescent="0.3">
      <c r="A158" t="s">
        <v>642</v>
      </c>
      <c r="B158" t="s">
        <v>643</v>
      </c>
      <c r="C158" s="1" t="str">
        <f t="shared" si="23"/>
        <v>21:0519</v>
      </c>
      <c r="D158" s="1" t="str">
        <f t="shared" si="27"/>
        <v>21:0173</v>
      </c>
      <c r="E158" t="s">
        <v>636</v>
      </c>
      <c r="F158" t="s">
        <v>644</v>
      </c>
      <c r="H158">
        <v>51.938071000000001</v>
      </c>
      <c r="I158">
        <v>-57.051399600000003</v>
      </c>
      <c r="J158" s="1" t="str">
        <f t="shared" si="28"/>
        <v>NGR lake sediment grab sample</v>
      </c>
      <c r="K158" s="1" t="str">
        <f t="shared" si="29"/>
        <v>&lt;177 micron (NGR)</v>
      </c>
      <c r="L158">
        <v>10</v>
      </c>
      <c r="M158" t="s">
        <v>44</v>
      </c>
      <c r="N158">
        <v>157</v>
      </c>
      <c r="O158">
        <v>54</v>
      </c>
      <c r="P158">
        <v>10</v>
      </c>
      <c r="Q158">
        <v>-2</v>
      </c>
      <c r="R158">
        <v>9</v>
      </c>
      <c r="S158">
        <v>4</v>
      </c>
      <c r="T158">
        <v>-0.2</v>
      </c>
      <c r="U158">
        <v>125</v>
      </c>
      <c r="V158">
        <v>2.2999999999999998</v>
      </c>
      <c r="W158">
        <v>-0.2</v>
      </c>
      <c r="X158">
        <v>-1</v>
      </c>
      <c r="Y158">
        <v>-0.2</v>
      </c>
      <c r="Z158">
        <v>-2</v>
      </c>
      <c r="AA158">
        <v>50</v>
      </c>
      <c r="AB158">
        <v>57</v>
      </c>
      <c r="AC158">
        <v>-2</v>
      </c>
      <c r="AD158">
        <v>30.2</v>
      </c>
      <c r="AE158">
        <v>100</v>
      </c>
      <c r="AF158">
        <v>-0.5</v>
      </c>
    </row>
    <row r="159" spans="1:32" x14ac:dyDescent="0.3">
      <c r="A159" t="s">
        <v>645</v>
      </c>
      <c r="B159" t="s">
        <v>646</v>
      </c>
      <c r="C159" s="1" t="str">
        <f t="shared" si="23"/>
        <v>21:0519</v>
      </c>
      <c r="D159" s="1" t="str">
        <f t="shared" si="27"/>
        <v>21:0173</v>
      </c>
      <c r="E159" t="s">
        <v>636</v>
      </c>
      <c r="F159" t="s">
        <v>647</v>
      </c>
      <c r="H159">
        <v>51.938071000000001</v>
      </c>
      <c r="I159">
        <v>-57.051399600000003</v>
      </c>
      <c r="J159" s="1" t="str">
        <f t="shared" si="28"/>
        <v>NGR lake sediment grab sample</v>
      </c>
      <c r="K159" s="1" t="str">
        <f t="shared" si="29"/>
        <v>&lt;177 micron (NGR)</v>
      </c>
      <c r="L159">
        <v>10</v>
      </c>
      <c r="M159" t="s">
        <v>40</v>
      </c>
      <c r="N159">
        <v>158</v>
      </c>
      <c r="O159">
        <v>62</v>
      </c>
      <c r="P159">
        <v>10</v>
      </c>
      <c r="Q159">
        <v>-2</v>
      </c>
      <c r="R159">
        <v>9</v>
      </c>
      <c r="S159">
        <v>4</v>
      </c>
      <c r="T159">
        <v>-0.2</v>
      </c>
      <c r="U159">
        <v>130</v>
      </c>
      <c r="V159">
        <v>2.5</v>
      </c>
      <c r="W159">
        <v>-0.2</v>
      </c>
      <c r="X159">
        <v>-1</v>
      </c>
      <c r="Y159">
        <v>-0.2</v>
      </c>
      <c r="Z159">
        <v>-2</v>
      </c>
      <c r="AA159">
        <v>50</v>
      </c>
      <c r="AB159">
        <v>57</v>
      </c>
      <c r="AC159">
        <v>-2</v>
      </c>
      <c r="AD159">
        <v>30.6</v>
      </c>
      <c r="AE159">
        <v>90</v>
      </c>
      <c r="AF159">
        <v>-0.5</v>
      </c>
    </row>
    <row r="160" spans="1:32" x14ac:dyDescent="0.3">
      <c r="A160" t="s">
        <v>648</v>
      </c>
      <c r="B160" t="s">
        <v>649</v>
      </c>
      <c r="C160" s="1" t="str">
        <f t="shared" si="23"/>
        <v>21:0519</v>
      </c>
      <c r="D160" s="1" t="str">
        <f t="shared" si="27"/>
        <v>21:0173</v>
      </c>
      <c r="E160" t="s">
        <v>650</v>
      </c>
      <c r="F160" t="s">
        <v>651</v>
      </c>
      <c r="H160">
        <v>51.834939599999998</v>
      </c>
      <c r="I160">
        <v>-57.099884899999999</v>
      </c>
      <c r="J160" s="1" t="str">
        <f t="shared" si="28"/>
        <v>NGR lake sediment grab sample</v>
      </c>
      <c r="K160" s="1" t="str">
        <f t="shared" si="29"/>
        <v>&lt;177 micron (NGR)</v>
      </c>
      <c r="L160">
        <v>10</v>
      </c>
      <c r="M160" t="s">
        <v>54</v>
      </c>
      <c r="N160">
        <v>159</v>
      </c>
      <c r="O160">
        <v>260</v>
      </c>
      <c r="P160">
        <v>4</v>
      </c>
      <c r="Q160">
        <v>-2</v>
      </c>
      <c r="R160">
        <v>4</v>
      </c>
      <c r="S160">
        <v>8</v>
      </c>
      <c r="T160">
        <v>-0.2</v>
      </c>
      <c r="U160">
        <v>420</v>
      </c>
      <c r="V160">
        <v>3.9</v>
      </c>
      <c r="W160">
        <v>0.2</v>
      </c>
      <c r="X160">
        <v>-1</v>
      </c>
      <c r="Y160">
        <v>-0.2</v>
      </c>
      <c r="Z160">
        <v>2</v>
      </c>
      <c r="AA160">
        <v>50</v>
      </c>
      <c r="AB160">
        <v>51</v>
      </c>
      <c r="AC160">
        <v>2</v>
      </c>
      <c r="AD160">
        <v>18.399999999999999</v>
      </c>
      <c r="AE160">
        <v>390</v>
      </c>
      <c r="AF160">
        <v>-0.5</v>
      </c>
    </row>
    <row r="161" spans="1:32" x14ac:dyDescent="0.3">
      <c r="A161" t="s">
        <v>652</v>
      </c>
      <c r="B161" t="s">
        <v>653</v>
      </c>
      <c r="C161" s="1" t="str">
        <f t="shared" si="23"/>
        <v>21:0519</v>
      </c>
      <c r="D161" s="1" t="str">
        <f t="shared" si="27"/>
        <v>21:0173</v>
      </c>
      <c r="E161" t="s">
        <v>654</v>
      </c>
      <c r="F161" t="s">
        <v>655</v>
      </c>
      <c r="H161">
        <v>51.820314500000002</v>
      </c>
      <c r="I161">
        <v>-57.106337500000002</v>
      </c>
      <c r="J161" s="1" t="str">
        <f t="shared" si="28"/>
        <v>NGR lake sediment grab sample</v>
      </c>
      <c r="K161" s="1" t="str">
        <f t="shared" si="29"/>
        <v>&lt;177 micron (NGR)</v>
      </c>
      <c r="L161">
        <v>10</v>
      </c>
      <c r="M161" t="s">
        <v>82</v>
      </c>
      <c r="N161">
        <v>160</v>
      </c>
      <c r="O161">
        <v>270</v>
      </c>
      <c r="P161">
        <v>6</v>
      </c>
      <c r="Q161">
        <v>-2</v>
      </c>
      <c r="R161">
        <v>-2</v>
      </c>
      <c r="S161">
        <v>9</v>
      </c>
      <c r="T161">
        <v>-0.2</v>
      </c>
      <c r="U161">
        <v>545</v>
      </c>
      <c r="V161">
        <v>4.3</v>
      </c>
      <c r="W161">
        <v>0.2</v>
      </c>
      <c r="X161">
        <v>-1</v>
      </c>
      <c r="Y161">
        <v>-0.2</v>
      </c>
      <c r="Z161">
        <v>2</v>
      </c>
      <c r="AA161">
        <v>25</v>
      </c>
      <c r="AB161">
        <v>46</v>
      </c>
      <c r="AC161">
        <v>-2</v>
      </c>
      <c r="AD161">
        <v>9.6</v>
      </c>
      <c r="AE161">
        <v>290</v>
      </c>
      <c r="AF161">
        <v>-0.5</v>
      </c>
    </row>
    <row r="162" spans="1:32" hidden="1" x14ac:dyDescent="0.3">
      <c r="A162" t="s">
        <v>656</v>
      </c>
      <c r="B162" t="s">
        <v>657</v>
      </c>
      <c r="C162" s="1" t="str">
        <f t="shared" si="23"/>
        <v>21:0519</v>
      </c>
      <c r="D162" s="1" t="str">
        <f>HYPERLINK("http://geochem.nrcan.gc.ca/cdogs/content/svy/svy_e.htm", "")</f>
        <v/>
      </c>
      <c r="G162" s="1" t="str">
        <f>HYPERLINK("http://geochem.nrcan.gc.ca/cdogs/content/cr_/cr_00060_e.htm", "60")</f>
        <v>60</v>
      </c>
      <c r="J162" t="s">
        <v>57</v>
      </c>
      <c r="K162" t="s">
        <v>58</v>
      </c>
      <c r="L162">
        <v>10</v>
      </c>
      <c r="M162" t="s">
        <v>59</v>
      </c>
      <c r="N162">
        <v>161</v>
      </c>
      <c r="O162">
        <v>66</v>
      </c>
      <c r="P162">
        <v>25</v>
      </c>
      <c r="Q162">
        <v>2</v>
      </c>
      <c r="R162">
        <v>19</v>
      </c>
      <c r="S162">
        <v>6</v>
      </c>
      <c r="T162">
        <v>-0.2</v>
      </c>
      <c r="U162">
        <v>385</v>
      </c>
      <c r="V162">
        <v>1.77</v>
      </c>
      <c r="W162">
        <v>0.2</v>
      </c>
      <c r="X162">
        <v>2</v>
      </c>
      <c r="Y162">
        <v>-0.2</v>
      </c>
      <c r="Z162">
        <v>4</v>
      </c>
      <c r="AA162">
        <v>20</v>
      </c>
      <c r="AB162">
        <v>51</v>
      </c>
      <c r="AC162">
        <v>-2</v>
      </c>
      <c r="AD162">
        <v>21.4</v>
      </c>
      <c r="AE162">
        <v>240</v>
      </c>
      <c r="AF162">
        <v>20.7</v>
      </c>
    </row>
    <row r="163" spans="1:32" x14ac:dyDescent="0.3">
      <c r="A163" t="s">
        <v>658</v>
      </c>
      <c r="B163" t="s">
        <v>659</v>
      </c>
      <c r="C163" s="1" t="str">
        <f t="shared" si="23"/>
        <v>21:0519</v>
      </c>
      <c r="D163" s="1" t="str">
        <f t="shared" ref="D163:D183" si="30">HYPERLINK("http://geochem.nrcan.gc.ca/cdogs/content/svy/svy210173_e.htm", "21:0173")</f>
        <v>21:0173</v>
      </c>
      <c r="E163" t="s">
        <v>660</v>
      </c>
      <c r="F163" t="s">
        <v>661</v>
      </c>
      <c r="H163">
        <v>51.793544400000002</v>
      </c>
      <c r="I163">
        <v>-57.089308899999999</v>
      </c>
      <c r="J163" s="1" t="str">
        <f t="shared" ref="J163:J183" si="31">HYPERLINK("http://geochem.nrcan.gc.ca/cdogs/content/kwd/kwd020027_e.htm", "NGR lake sediment grab sample")</f>
        <v>NGR lake sediment grab sample</v>
      </c>
      <c r="K163" s="1" t="str">
        <f t="shared" ref="K163:K183" si="32">HYPERLINK("http://geochem.nrcan.gc.ca/cdogs/content/kwd/kwd080006_e.htm", "&lt;177 micron (NGR)")</f>
        <v>&lt;177 micron (NGR)</v>
      </c>
      <c r="L163">
        <v>10</v>
      </c>
      <c r="M163" t="s">
        <v>89</v>
      </c>
      <c r="N163">
        <v>162</v>
      </c>
      <c r="O163">
        <v>350</v>
      </c>
      <c r="P163">
        <v>21</v>
      </c>
      <c r="Q163">
        <v>-2</v>
      </c>
      <c r="R163">
        <v>8</v>
      </c>
      <c r="S163">
        <v>12</v>
      </c>
      <c r="T163">
        <v>-0.2</v>
      </c>
      <c r="U163">
        <v>1270</v>
      </c>
      <c r="V163">
        <v>8.6999999999999993</v>
      </c>
      <c r="W163">
        <v>0.4</v>
      </c>
      <c r="X163">
        <v>-1</v>
      </c>
      <c r="Y163">
        <v>-0.2</v>
      </c>
      <c r="Z163">
        <v>4</v>
      </c>
      <c r="AA163">
        <v>75</v>
      </c>
      <c r="AB163">
        <v>91</v>
      </c>
      <c r="AC163">
        <v>-2</v>
      </c>
      <c r="AD163">
        <v>32.4</v>
      </c>
      <c r="AE163">
        <v>140</v>
      </c>
      <c r="AF163">
        <v>1.5</v>
      </c>
    </row>
    <row r="164" spans="1:32" x14ac:dyDescent="0.3">
      <c r="A164" t="s">
        <v>662</v>
      </c>
      <c r="B164" t="s">
        <v>663</v>
      </c>
      <c r="C164" s="1" t="str">
        <f t="shared" si="23"/>
        <v>21:0519</v>
      </c>
      <c r="D164" s="1" t="str">
        <f t="shared" si="30"/>
        <v>21:0173</v>
      </c>
      <c r="E164" t="s">
        <v>664</v>
      </c>
      <c r="F164" t="s">
        <v>665</v>
      </c>
      <c r="H164">
        <v>51.739886900000002</v>
      </c>
      <c r="I164">
        <v>-57.0872466</v>
      </c>
      <c r="J164" s="1" t="str">
        <f t="shared" si="31"/>
        <v>NGR lake sediment grab sample</v>
      </c>
      <c r="K164" s="1" t="str">
        <f t="shared" si="32"/>
        <v>&lt;177 micron (NGR)</v>
      </c>
      <c r="L164">
        <v>10</v>
      </c>
      <c r="M164" t="s">
        <v>94</v>
      </c>
      <c r="N164">
        <v>163</v>
      </c>
      <c r="O164">
        <v>140</v>
      </c>
      <c r="P164">
        <v>17</v>
      </c>
      <c r="Q164">
        <v>-2</v>
      </c>
      <c r="R164">
        <v>9</v>
      </c>
      <c r="S164">
        <v>6</v>
      </c>
      <c r="T164">
        <v>-0.2</v>
      </c>
      <c r="U164">
        <v>180</v>
      </c>
      <c r="V164">
        <v>4.2</v>
      </c>
      <c r="W164">
        <v>-0.2</v>
      </c>
      <c r="X164">
        <v>-1</v>
      </c>
      <c r="Y164">
        <v>-0.2</v>
      </c>
      <c r="Z164">
        <v>2</v>
      </c>
      <c r="AA164">
        <v>45</v>
      </c>
      <c r="AB164">
        <v>56</v>
      </c>
      <c r="AC164">
        <v>-2</v>
      </c>
      <c r="AD164">
        <v>27.2</v>
      </c>
      <c r="AE164">
        <v>260</v>
      </c>
      <c r="AF164">
        <v>2.1</v>
      </c>
    </row>
    <row r="165" spans="1:32" x14ac:dyDescent="0.3">
      <c r="A165" t="s">
        <v>666</v>
      </c>
      <c r="B165" t="s">
        <v>667</v>
      </c>
      <c r="C165" s="1" t="str">
        <f t="shared" si="23"/>
        <v>21:0519</v>
      </c>
      <c r="D165" s="1" t="str">
        <f t="shared" si="30"/>
        <v>21:0173</v>
      </c>
      <c r="E165" t="s">
        <v>668</v>
      </c>
      <c r="F165" t="s">
        <v>669</v>
      </c>
      <c r="H165">
        <v>51.748260700000003</v>
      </c>
      <c r="I165">
        <v>-57.052266199999998</v>
      </c>
      <c r="J165" s="1" t="str">
        <f t="shared" si="31"/>
        <v>NGR lake sediment grab sample</v>
      </c>
      <c r="K165" s="1" t="str">
        <f t="shared" si="32"/>
        <v>&lt;177 micron (NGR)</v>
      </c>
      <c r="L165">
        <v>10</v>
      </c>
      <c r="M165" t="s">
        <v>99</v>
      </c>
      <c r="N165">
        <v>164</v>
      </c>
      <c r="O165">
        <v>170</v>
      </c>
      <c r="P165">
        <v>15</v>
      </c>
      <c r="Q165">
        <v>-2</v>
      </c>
      <c r="R165">
        <v>8</v>
      </c>
      <c r="S165">
        <v>10</v>
      </c>
      <c r="T165">
        <v>-0.2</v>
      </c>
      <c r="U165">
        <v>435</v>
      </c>
      <c r="V165">
        <v>7.1</v>
      </c>
      <c r="W165">
        <v>-0.2</v>
      </c>
      <c r="X165">
        <v>-1</v>
      </c>
      <c r="Y165">
        <v>-0.2</v>
      </c>
      <c r="Z165">
        <v>2</v>
      </c>
      <c r="AA165">
        <v>70</v>
      </c>
      <c r="AB165">
        <v>78</v>
      </c>
      <c r="AC165">
        <v>-2</v>
      </c>
      <c r="AD165">
        <v>28.4</v>
      </c>
      <c r="AE165">
        <v>250</v>
      </c>
      <c r="AF165">
        <v>3.5</v>
      </c>
    </row>
    <row r="166" spans="1:32" x14ac:dyDescent="0.3">
      <c r="A166" t="s">
        <v>670</v>
      </c>
      <c r="B166" t="s">
        <v>671</v>
      </c>
      <c r="C166" s="1" t="str">
        <f t="shared" si="23"/>
        <v>21:0519</v>
      </c>
      <c r="D166" s="1" t="str">
        <f t="shared" si="30"/>
        <v>21:0173</v>
      </c>
      <c r="E166" t="s">
        <v>672</v>
      </c>
      <c r="F166" t="s">
        <v>673</v>
      </c>
      <c r="H166">
        <v>51.766188900000003</v>
      </c>
      <c r="I166">
        <v>-57.026116799999997</v>
      </c>
      <c r="J166" s="1" t="str">
        <f t="shared" si="31"/>
        <v>NGR lake sediment grab sample</v>
      </c>
      <c r="K166" s="1" t="str">
        <f t="shared" si="32"/>
        <v>&lt;177 micron (NGR)</v>
      </c>
      <c r="L166">
        <v>10</v>
      </c>
      <c r="M166" t="s">
        <v>104</v>
      </c>
      <c r="N166">
        <v>165</v>
      </c>
      <c r="O166">
        <v>175</v>
      </c>
      <c r="P166">
        <v>14</v>
      </c>
      <c r="Q166">
        <v>-2</v>
      </c>
      <c r="R166">
        <v>7</v>
      </c>
      <c r="S166">
        <v>25</v>
      </c>
      <c r="T166">
        <v>-0.2</v>
      </c>
      <c r="U166">
        <v>1060</v>
      </c>
      <c r="V166">
        <v>8.1</v>
      </c>
      <c r="W166">
        <v>-0.2</v>
      </c>
      <c r="X166">
        <v>-1</v>
      </c>
      <c r="Y166">
        <v>-0.2</v>
      </c>
      <c r="Z166">
        <v>2</v>
      </c>
      <c r="AA166">
        <v>80</v>
      </c>
      <c r="AB166">
        <v>122</v>
      </c>
      <c r="AC166">
        <v>-2</v>
      </c>
      <c r="AD166">
        <v>30.4</v>
      </c>
      <c r="AE166">
        <v>210</v>
      </c>
      <c r="AF166">
        <v>1.4</v>
      </c>
    </row>
    <row r="167" spans="1:32" x14ac:dyDescent="0.3">
      <c r="A167" t="s">
        <v>674</v>
      </c>
      <c r="B167" t="s">
        <v>675</v>
      </c>
      <c r="C167" s="1" t="str">
        <f t="shared" si="23"/>
        <v>21:0519</v>
      </c>
      <c r="D167" s="1" t="str">
        <f t="shared" si="30"/>
        <v>21:0173</v>
      </c>
      <c r="E167" t="s">
        <v>676</v>
      </c>
      <c r="F167" t="s">
        <v>677</v>
      </c>
      <c r="H167">
        <v>51.814990799999997</v>
      </c>
      <c r="I167">
        <v>-57.0725531</v>
      </c>
      <c r="J167" s="1" t="str">
        <f t="shared" si="31"/>
        <v>NGR lake sediment grab sample</v>
      </c>
      <c r="K167" s="1" t="str">
        <f t="shared" si="32"/>
        <v>&lt;177 micron (NGR)</v>
      </c>
      <c r="L167">
        <v>10</v>
      </c>
      <c r="M167" t="s">
        <v>109</v>
      </c>
      <c r="N167">
        <v>166</v>
      </c>
      <c r="O167">
        <v>135</v>
      </c>
      <c r="P167">
        <v>10</v>
      </c>
      <c r="Q167">
        <v>-2</v>
      </c>
      <c r="R167">
        <v>8</v>
      </c>
      <c r="S167">
        <v>8</v>
      </c>
      <c r="T167">
        <v>-0.2</v>
      </c>
      <c r="U167">
        <v>835</v>
      </c>
      <c r="V167">
        <v>3</v>
      </c>
      <c r="W167">
        <v>0.2</v>
      </c>
      <c r="X167">
        <v>-1</v>
      </c>
      <c r="Y167">
        <v>-0.2</v>
      </c>
      <c r="Z167">
        <v>-2</v>
      </c>
      <c r="AA167">
        <v>50</v>
      </c>
      <c r="AB167">
        <v>56</v>
      </c>
      <c r="AC167">
        <v>-2</v>
      </c>
      <c r="AD167">
        <v>23.2</v>
      </c>
      <c r="AE167">
        <v>280</v>
      </c>
      <c r="AF167">
        <v>0.6</v>
      </c>
    </row>
    <row r="168" spans="1:32" x14ac:dyDescent="0.3">
      <c r="A168" t="s">
        <v>678</v>
      </c>
      <c r="B168" t="s">
        <v>679</v>
      </c>
      <c r="C168" s="1" t="str">
        <f t="shared" si="23"/>
        <v>21:0519</v>
      </c>
      <c r="D168" s="1" t="str">
        <f t="shared" si="30"/>
        <v>21:0173</v>
      </c>
      <c r="E168" t="s">
        <v>680</v>
      </c>
      <c r="F168" t="s">
        <v>681</v>
      </c>
      <c r="H168">
        <v>51.8466849</v>
      </c>
      <c r="I168">
        <v>-57.071472399999998</v>
      </c>
      <c r="J168" s="1" t="str">
        <f t="shared" si="31"/>
        <v>NGR lake sediment grab sample</v>
      </c>
      <c r="K168" s="1" t="str">
        <f t="shared" si="32"/>
        <v>&lt;177 micron (NGR)</v>
      </c>
      <c r="L168">
        <v>10</v>
      </c>
      <c r="M168" t="s">
        <v>114</v>
      </c>
      <c r="N168">
        <v>167</v>
      </c>
      <c r="O168">
        <v>115</v>
      </c>
      <c r="P168">
        <v>9</v>
      </c>
      <c r="Q168">
        <v>-2</v>
      </c>
      <c r="R168">
        <v>8</v>
      </c>
      <c r="S168">
        <v>7</v>
      </c>
      <c r="T168">
        <v>-0.2</v>
      </c>
      <c r="U168">
        <v>385</v>
      </c>
      <c r="V168">
        <v>5.4</v>
      </c>
      <c r="W168">
        <v>-0.2</v>
      </c>
      <c r="X168">
        <v>-1</v>
      </c>
      <c r="Y168">
        <v>-0.2</v>
      </c>
      <c r="Z168">
        <v>-2</v>
      </c>
      <c r="AA168">
        <v>65</v>
      </c>
      <c r="AB168">
        <v>50</v>
      </c>
      <c r="AC168">
        <v>-2</v>
      </c>
      <c r="AD168">
        <v>24.4</v>
      </c>
      <c r="AE168">
        <v>240</v>
      </c>
      <c r="AF168">
        <v>-0.5</v>
      </c>
    </row>
    <row r="169" spans="1:32" x14ac:dyDescent="0.3">
      <c r="A169" t="s">
        <v>682</v>
      </c>
      <c r="B169" t="s">
        <v>683</v>
      </c>
      <c r="C169" s="1" t="str">
        <f t="shared" si="23"/>
        <v>21:0519</v>
      </c>
      <c r="D169" s="1" t="str">
        <f t="shared" si="30"/>
        <v>21:0173</v>
      </c>
      <c r="E169" t="s">
        <v>684</v>
      </c>
      <c r="F169" t="s">
        <v>685</v>
      </c>
      <c r="H169">
        <v>51.898180799999999</v>
      </c>
      <c r="I169">
        <v>-57.005906600000003</v>
      </c>
      <c r="J169" s="1" t="str">
        <f t="shared" si="31"/>
        <v>NGR lake sediment grab sample</v>
      </c>
      <c r="K169" s="1" t="str">
        <f t="shared" si="32"/>
        <v>&lt;177 micron (NGR)</v>
      </c>
      <c r="L169">
        <v>10</v>
      </c>
      <c r="M169" t="s">
        <v>119</v>
      </c>
      <c r="N169">
        <v>168</v>
      </c>
      <c r="O169">
        <v>54</v>
      </c>
      <c r="P169">
        <v>6</v>
      </c>
      <c r="Q169">
        <v>-2</v>
      </c>
      <c r="R169">
        <v>5</v>
      </c>
      <c r="S169">
        <v>5</v>
      </c>
      <c r="T169">
        <v>-0.2</v>
      </c>
      <c r="U169">
        <v>225</v>
      </c>
      <c r="V169">
        <v>5.7</v>
      </c>
      <c r="W169">
        <v>-0.2</v>
      </c>
      <c r="X169">
        <v>-1</v>
      </c>
      <c r="Y169">
        <v>-0.2</v>
      </c>
      <c r="Z169">
        <v>-2</v>
      </c>
      <c r="AA169">
        <v>20</v>
      </c>
      <c r="AB169">
        <v>61</v>
      </c>
      <c r="AC169">
        <v>-2</v>
      </c>
      <c r="AD169">
        <v>24.8</v>
      </c>
      <c r="AE169">
        <v>200</v>
      </c>
      <c r="AF169">
        <v>-0.5</v>
      </c>
    </row>
    <row r="170" spans="1:32" x14ac:dyDescent="0.3">
      <c r="A170" t="s">
        <v>686</v>
      </c>
      <c r="B170" t="s">
        <v>687</v>
      </c>
      <c r="C170" s="1" t="str">
        <f t="shared" si="23"/>
        <v>21:0519</v>
      </c>
      <c r="D170" s="1" t="str">
        <f t="shared" si="30"/>
        <v>21:0173</v>
      </c>
      <c r="E170" t="s">
        <v>688</v>
      </c>
      <c r="F170" t="s">
        <v>689</v>
      </c>
      <c r="H170">
        <v>51.904048299999999</v>
      </c>
      <c r="I170">
        <v>-57.028829600000002</v>
      </c>
      <c r="J170" s="1" t="str">
        <f t="shared" si="31"/>
        <v>NGR lake sediment grab sample</v>
      </c>
      <c r="K170" s="1" t="str">
        <f t="shared" si="32"/>
        <v>&lt;177 micron (NGR)</v>
      </c>
      <c r="L170">
        <v>10</v>
      </c>
      <c r="M170" t="s">
        <v>124</v>
      </c>
      <c r="N170">
        <v>169</v>
      </c>
      <c r="O170">
        <v>93</v>
      </c>
      <c r="P170">
        <v>8</v>
      </c>
      <c r="Q170">
        <v>-2</v>
      </c>
      <c r="R170">
        <v>6</v>
      </c>
      <c r="S170">
        <v>8</v>
      </c>
      <c r="T170">
        <v>-0.2</v>
      </c>
      <c r="U170">
        <v>295</v>
      </c>
      <c r="V170">
        <v>5.4</v>
      </c>
      <c r="W170">
        <v>-0.2</v>
      </c>
      <c r="X170">
        <v>-1</v>
      </c>
      <c r="Y170">
        <v>-0.2</v>
      </c>
      <c r="Z170">
        <v>-2</v>
      </c>
      <c r="AA170">
        <v>40</v>
      </c>
      <c r="AB170">
        <v>89</v>
      </c>
      <c r="AC170">
        <v>-2</v>
      </c>
      <c r="AD170">
        <v>21.4</v>
      </c>
      <c r="AE170">
        <v>320</v>
      </c>
      <c r="AF170">
        <v>0.7</v>
      </c>
    </row>
    <row r="171" spans="1:32" x14ac:dyDescent="0.3">
      <c r="A171" t="s">
        <v>690</v>
      </c>
      <c r="B171" t="s">
        <v>691</v>
      </c>
      <c r="C171" s="1" t="str">
        <f t="shared" si="23"/>
        <v>21:0519</v>
      </c>
      <c r="D171" s="1" t="str">
        <f t="shared" si="30"/>
        <v>21:0173</v>
      </c>
      <c r="E171" t="s">
        <v>692</v>
      </c>
      <c r="F171" t="s">
        <v>693</v>
      </c>
      <c r="H171">
        <v>51.989649300000004</v>
      </c>
      <c r="I171">
        <v>-56.925443700000002</v>
      </c>
      <c r="J171" s="1" t="str">
        <f t="shared" si="31"/>
        <v>NGR lake sediment grab sample</v>
      </c>
      <c r="K171" s="1" t="str">
        <f t="shared" si="32"/>
        <v>&lt;177 micron (NGR)</v>
      </c>
      <c r="L171">
        <v>10</v>
      </c>
      <c r="M171" t="s">
        <v>129</v>
      </c>
      <c r="N171">
        <v>170</v>
      </c>
      <c r="O171">
        <v>34</v>
      </c>
      <c r="P171">
        <v>6</v>
      </c>
      <c r="Q171">
        <v>-2</v>
      </c>
      <c r="R171">
        <v>6</v>
      </c>
      <c r="S171">
        <v>5</v>
      </c>
      <c r="T171">
        <v>-0.2</v>
      </c>
      <c r="U171">
        <v>120</v>
      </c>
      <c r="V171">
        <v>2.7</v>
      </c>
      <c r="W171">
        <v>-0.2</v>
      </c>
      <c r="X171">
        <v>-1</v>
      </c>
      <c r="Y171">
        <v>-0.2</v>
      </c>
      <c r="Z171">
        <v>-2</v>
      </c>
      <c r="AA171">
        <v>35</v>
      </c>
      <c r="AB171">
        <v>78</v>
      </c>
      <c r="AC171">
        <v>-2</v>
      </c>
      <c r="AD171">
        <v>27.8</v>
      </c>
      <c r="AE171">
        <v>180</v>
      </c>
      <c r="AF171">
        <v>-0.5</v>
      </c>
    </row>
    <row r="172" spans="1:32" x14ac:dyDescent="0.3">
      <c r="A172" t="s">
        <v>694</v>
      </c>
      <c r="B172" t="s">
        <v>695</v>
      </c>
      <c r="C172" s="1" t="str">
        <f t="shared" si="23"/>
        <v>21:0519</v>
      </c>
      <c r="D172" s="1" t="str">
        <f t="shared" si="30"/>
        <v>21:0173</v>
      </c>
      <c r="E172" t="s">
        <v>696</v>
      </c>
      <c r="F172" t="s">
        <v>697</v>
      </c>
      <c r="H172">
        <v>52.000136599999998</v>
      </c>
      <c r="I172">
        <v>-57.011664099999997</v>
      </c>
      <c r="J172" s="1" t="str">
        <f t="shared" si="31"/>
        <v>NGR lake sediment grab sample</v>
      </c>
      <c r="K172" s="1" t="str">
        <f t="shared" si="32"/>
        <v>&lt;177 micron (NGR)</v>
      </c>
      <c r="L172">
        <v>10</v>
      </c>
      <c r="M172" t="s">
        <v>134</v>
      </c>
      <c r="N172">
        <v>171</v>
      </c>
      <c r="O172">
        <v>93</v>
      </c>
      <c r="P172">
        <v>9</v>
      </c>
      <c r="Q172">
        <v>-2</v>
      </c>
      <c r="R172">
        <v>9</v>
      </c>
      <c r="S172">
        <v>7</v>
      </c>
      <c r="T172">
        <v>-0.2</v>
      </c>
      <c r="U172">
        <v>560</v>
      </c>
      <c r="V172">
        <v>4</v>
      </c>
      <c r="W172">
        <v>-0.2</v>
      </c>
      <c r="X172">
        <v>-1</v>
      </c>
      <c r="Y172">
        <v>-0.2</v>
      </c>
      <c r="Z172">
        <v>-2</v>
      </c>
      <c r="AA172">
        <v>55</v>
      </c>
      <c r="AB172">
        <v>56</v>
      </c>
      <c r="AC172">
        <v>-2</v>
      </c>
      <c r="AD172">
        <v>52</v>
      </c>
      <c r="AE172">
        <v>90</v>
      </c>
      <c r="AF172">
        <v>-0.5</v>
      </c>
    </row>
    <row r="173" spans="1:32" x14ac:dyDescent="0.3">
      <c r="A173" t="s">
        <v>698</v>
      </c>
      <c r="B173" t="s">
        <v>699</v>
      </c>
      <c r="C173" s="1" t="str">
        <f t="shared" si="23"/>
        <v>21:0519</v>
      </c>
      <c r="D173" s="1" t="str">
        <f t="shared" si="30"/>
        <v>21:0173</v>
      </c>
      <c r="E173" t="s">
        <v>700</v>
      </c>
      <c r="F173" t="s">
        <v>701</v>
      </c>
      <c r="H173">
        <v>51.999808700000003</v>
      </c>
      <c r="I173">
        <v>-56.924975199999999</v>
      </c>
      <c r="J173" s="1" t="str">
        <f t="shared" si="31"/>
        <v>NGR lake sediment grab sample</v>
      </c>
      <c r="K173" s="1" t="str">
        <f t="shared" si="32"/>
        <v>&lt;177 micron (NGR)</v>
      </c>
      <c r="L173">
        <v>10</v>
      </c>
      <c r="M173" t="s">
        <v>139</v>
      </c>
      <c r="N173">
        <v>172</v>
      </c>
      <c r="O173">
        <v>21</v>
      </c>
      <c r="P173">
        <v>3</v>
      </c>
      <c r="Q173">
        <v>-2</v>
      </c>
      <c r="R173">
        <v>4</v>
      </c>
      <c r="S173">
        <v>2</v>
      </c>
      <c r="T173">
        <v>-0.2</v>
      </c>
      <c r="U173">
        <v>90</v>
      </c>
      <c r="V173">
        <v>1.32</v>
      </c>
      <c r="W173">
        <v>-0.2</v>
      </c>
      <c r="X173">
        <v>-1</v>
      </c>
      <c r="Y173">
        <v>-0.2</v>
      </c>
      <c r="Z173">
        <v>-2</v>
      </c>
      <c r="AA173">
        <v>10</v>
      </c>
      <c r="AB173">
        <v>30</v>
      </c>
      <c r="AC173">
        <v>-2</v>
      </c>
      <c r="AD173">
        <v>11.4</v>
      </c>
      <c r="AE173">
        <v>200</v>
      </c>
      <c r="AF173">
        <v>0.7</v>
      </c>
    </row>
    <row r="174" spans="1:32" x14ac:dyDescent="0.3">
      <c r="A174" t="s">
        <v>702</v>
      </c>
      <c r="B174" t="s">
        <v>703</v>
      </c>
      <c r="C174" s="1" t="str">
        <f t="shared" si="23"/>
        <v>21:0519</v>
      </c>
      <c r="D174" s="1" t="str">
        <f t="shared" si="30"/>
        <v>21:0173</v>
      </c>
      <c r="E174" t="s">
        <v>704</v>
      </c>
      <c r="F174" t="s">
        <v>705</v>
      </c>
      <c r="H174">
        <v>51.989579900000003</v>
      </c>
      <c r="I174">
        <v>-56.220914</v>
      </c>
      <c r="J174" s="1" t="str">
        <f t="shared" si="31"/>
        <v>NGR lake sediment grab sample</v>
      </c>
      <c r="K174" s="1" t="str">
        <f t="shared" si="32"/>
        <v>&lt;177 micron (NGR)</v>
      </c>
      <c r="L174">
        <v>10</v>
      </c>
      <c r="M174" t="s">
        <v>144</v>
      </c>
      <c r="N174">
        <v>173</v>
      </c>
      <c r="O174">
        <v>93</v>
      </c>
      <c r="P174">
        <v>14</v>
      </c>
      <c r="Q174">
        <v>3</v>
      </c>
      <c r="R174">
        <v>7</v>
      </c>
      <c r="S174">
        <v>7</v>
      </c>
      <c r="T174">
        <v>0.2</v>
      </c>
      <c r="U174">
        <v>470</v>
      </c>
      <c r="V174">
        <v>5.4</v>
      </c>
      <c r="W174">
        <v>-0.2</v>
      </c>
      <c r="X174">
        <v>-1</v>
      </c>
      <c r="Y174">
        <v>-0.2</v>
      </c>
      <c r="Z174">
        <v>4</v>
      </c>
      <c r="AA174">
        <v>50</v>
      </c>
      <c r="AB174">
        <v>70</v>
      </c>
      <c r="AC174">
        <v>-2</v>
      </c>
      <c r="AD174">
        <v>27.8</v>
      </c>
      <c r="AE174">
        <v>210</v>
      </c>
      <c r="AF174">
        <v>10.9</v>
      </c>
    </row>
    <row r="175" spans="1:32" x14ac:dyDescent="0.3">
      <c r="A175" t="s">
        <v>706</v>
      </c>
      <c r="B175" t="s">
        <v>707</v>
      </c>
      <c r="C175" s="1" t="str">
        <f t="shared" si="23"/>
        <v>21:0519</v>
      </c>
      <c r="D175" s="1" t="str">
        <f t="shared" si="30"/>
        <v>21:0173</v>
      </c>
      <c r="E175" t="s">
        <v>708</v>
      </c>
      <c r="F175" t="s">
        <v>709</v>
      </c>
      <c r="H175">
        <v>51.975219600000003</v>
      </c>
      <c r="I175">
        <v>-56.1429391</v>
      </c>
      <c r="J175" s="1" t="str">
        <f t="shared" si="31"/>
        <v>NGR lake sediment grab sample</v>
      </c>
      <c r="K175" s="1" t="str">
        <f t="shared" si="32"/>
        <v>&lt;177 micron (NGR)</v>
      </c>
      <c r="L175">
        <v>10</v>
      </c>
      <c r="M175" t="s">
        <v>149</v>
      </c>
      <c r="N175">
        <v>174</v>
      </c>
      <c r="O175">
        <v>145</v>
      </c>
      <c r="P175">
        <v>22</v>
      </c>
      <c r="Q175">
        <v>10</v>
      </c>
      <c r="R175">
        <v>6</v>
      </c>
      <c r="S175">
        <v>8</v>
      </c>
      <c r="T175">
        <v>0.4</v>
      </c>
      <c r="U175">
        <v>1270</v>
      </c>
      <c r="V175">
        <v>4.0999999999999996</v>
      </c>
      <c r="W175">
        <v>0.6</v>
      </c>
      <c r="X175">
        <v>-1</v>
      </c>
      <c r="Y175">
        <v>-0.2</v>
      </c>
      <c r="Z175">
        <v>4</v>
      </c>
      <c r="AA175">
        <v>60</v>
      </c>
      <c r="AB175">
        <v>130</v>
      </c>
      <c r="AC175">
        <v>-2</v>
      </c>
      <c r="AD175">
        <v>44.8</v>
      </c>
      <c r="AE175">
        <v>210</v>
      </c>
      <c r="AF175">
        <v>28.3</v>
      </c>
    </row>
    <row r="176" spans="1:32" x14ac:dyDescent="0.3">
      <c r="A176" t="s">
        <v>710</v>
      </c>
      <c r="B176" t="s">
        <v>711</v>
      </c>
      <c r="C176" s="1" t="str">
        <f t="shared" si="23"/>
        <v>21:0519</v>
      </c>
      <c r="D176" s="1" t="str">
        <f t="shared" si="30"/>
        <v>21:0173</v>
      </c>
      <c r="E176" t="s">
        <v>712</v>
      </c>
      <c r="F176" t="s">
        <v>713</v>
      </c>
      <c r="H176">
        <v>51.972340500000001</v>
      </c>
      <c r="I176">
        <v>-56.087571599999997</v>
      </c>
      <c r="J176" s="1" t="str">
        <f t="shared" si="31"/>
        <v>NGR lake sediment grab sample</v>
      </c>
      <c r="K176" s="1" t="str">
        <f t="shared" si="32"/>
        <v>&lt;177 micron (NGR)</v>
      </c>
      <c r="L176">
        <v>11</v>
      </c>
      <c r="M176" t="s">
        <v>36</v>
      </c>
      <c r="N176">
        <v>175</v>
      </c>
      <c r="O176">
        <v>63</v>
      </c>
      <c r="P176">
        <v>23</v>
      </c>
      <c r="Q176">
        <v>7</v>
      </c>
      <c r="R176">
        <v>11</v>
      </c>
      <c r="S176">
        <v>8</v>
      </c>
      <c r="T176">
        <v>0.4</v>
      </c>
      <c r="U176">
        <v>360</v>
      </c>
      <c r="V176">
        <v>2.4</v>
      </c>
      <c r="W176">
        <v>0.4</v>
      </c>
      <c r="X176">
        <v>-1</v>
      </c>
      <c r="Y176">
        <v>-0.2</v>
      </c>
      <c r="Z176">
        <v>-2</v>
      </c>
      <c r="AA176">
        <v>40</v>
      </c>
      <c r="AB176">
        <v>140</v>
      </c>
      <c r="AC176">
        <v>-2</v>
      </c>
      <c r="AD176">
        <v>50.2</v>
      </c>
      <c r="AE176">
        <v>160</v>
      </c>
      <c r="AF176">
        <v>101</v>
      </c>
    </row>
    <row r="177" spans="1:32" x14ac:dyDescent="0.3">
      <c r="A177" t="s">
        <v>714</v>
      </c>
      <c r="B177" t="s">
        <v>715</v>
      </c>
      <c r="C177" s="1" t="str">
        <f t="shared" si="23"/>
        <v>21:0519</v>
      </c>
      <c r="D177" s="1" t="str">
        <f t="shared" si="30"/>
        <v>21:0173</v>
      </c>
      <c r="E177" t="s">
        <v>712</v>
      </c>
      <c r="F177" t="s">
        <v>716</v>
      </c>
      <c r="H177">
        <v>51.972340500000001</v>
      </c>
      <c r="I177">
        <v>-56.087571599999997</v>
      </c>
      <c r="J177" s="1" t="str">
        <f t="shared" si="31"/>
        <v>NGR lake sediment grab sample</v>
      </c>
      <c r="K177" s="1" t="str">
        <f t="shared" si="32"/>
        <v>&lt;177 micron (NGR)</v>
      </c>
      <c r="L177">
        <v>11</v>
      </c>
      <c r="M177" t="s">
        <v>44</v>
      </c>
      <c r="N177">
        <v>176</v>
      </c>
      <c r="O177">
        <v>86</v>
      </c>
      <c r="P177">
        <v>24</v>
      </c>
      <c r="Q177">
        <v>5</v>
      </c>
      <c r="R177">
        <v>11</v>
      </c>
      <c r="S177">
        <v>15</v>
      </c>
      <c r="T177">
        <v>0.2</v>
      </c>
      <c r="U177">
        <v>245</v>
      </c>
      <c r="V177">
        <v>5.2</v>
      </c>
      <c r="W177">
        <v>0.2</v>
      </c>
      <c r="X177">
        <v>-1</v>
      </c>
      <c r="Y177">
        <v>-0.2</v>
      </c>
      <c r="Z177">
        <v>-2</v>
      </c>
      <c r="AA177">
        <v>45</v>
      </c>
      <c r="AB177">
        <v>140</v>
      </c>
      <c r="AC177">
        <v>-2</v>
      </c>
      <c r="AD177">
        <v>48.4</v>
      </c>
      <c r="AE177">
        <v>150</v>
      </c>
      <c r="AF177">
        <v>101</v>
      </c>
    </row>
    <row r="178" spans="1:32" x14ac:dyDescent="0.3">
      <c r="A178" t="s">
        <v>717</v>
      </c>
      <c r="B178" t="s">
        <v>718</v>
      </c>
      <c r="C178" s="1" t="str">
        <f t="shared" si="23"/>
        <v>21:0519</v>
      </c>
      <c r="D178" s="1" t="str">
        <f t="shared" si="30"/>
        <v>21:0173</v>
      </c>
      <c r="E178" t="s">
        <v>712</v>
      </c>
      <c r="F178" t="s">
        <v>719</v>
      </c>
      <c r="H178">
        <v>51.972340500000001</v>
      </c>
      <c r="I178">
        <v>-56.087571599999997</v>
      </c>
      <c r="J178" s="1" t="str">
        <f t="shared" si="31"/>
        <v>NGR lake sediment grab sample</v>
      </c>
      <c r="K178" s="1" t="str">
        <f t="shared" si="32"/>
        <v>&lt;177 micron (NGR)</v>
      </c>
      <c r="L178">
        <v>11</v>
      </c>
      <c r="M178" t="s">
        <v>40</v>
      </c>
      <c r="N178">
        <v>177</v>
      </c>
      <c r="O178">
        <v>63</v>
      </c>
      <c r="P178">
        <v>24</v>
      </c>
      <c r="Q178">
        <v>6</v>
      </c>
      <c r="R178">
        <v>12</v>
      </c>
      <c r="S178">
        <v>8</v>
      </c>
      <c r="T178">
        <v>0.2</v>
      </c>
      <c r="U178">
        <v>355</v>
      </c>
      <c r="V178">
        <v>2.5</v>
      </c>
      <c r="W178">
        <v>0.4</v>
      </c>
      <c r="X178">
        <v>-1</v>
      </c>
      <c r="Y178">
        <v>-0.2</v>
      </c>
      <c r="Z178">
        <v>-2</v>
      </c>
      <c r="AA178">
        <v>45</v>
      </c>
      <c r="AB178">
        <v>150</v>
      </c>
      <c r="AC178">
        <v>2</v>
      </c>
      <c r="AD178">
        <v>50.2</v>
      </c>
      <c r="AE178">
        <v>150</v>
      </c>
      <c r="AF178">
        <v>99.8</v>
      </c>
    </row>
    <row r="179" spans="1:32" x14ac:dyDescent="0.3">
      <c r="A179" t="s">
        <v>720</v>
      </c>
      <c r="B179" t="s">
        <v>721</v>
      </c>
      <c r="C179" s="1" t="str">
        <f t="shared" si="23"/>
        <v>21:0519</v>
      </c>
      <c r="D179" s="1" t="str">
        <f t="shared" si="30"/>
        <v>21:0173</v>
      </c>
      <c r="E179" t="s">
        <v>722</v>
      </c>
      <c r="F179" t="s">
        <v>723</v>
      </c>
      <c r="H179">
        <v>51.983591500000003</v>
      </c>
      <c r="I179">
        <v>-56.048186700000002</v>
      </c>
      <c r="J179" s="1" t="str">
        <f t="shared" si="31"/>
        <v>NGR lake sediment grab sample</v>
      </c>
      <c r="K179" s="1" t="str">
        <f t="shared" si="32"/>
        <v>&lt;177 micron (NGR)</v>
      </c>
      <c r="L179">
        <v>11</v>
      </c>
      <c r="M179" t="s">
        <v>49</v>
      </c>
      <c r="N179">
        <v>178</v>
      </c>
      <c r="O179">
        <v>104</v>
      </c>
      <c r="P179">
        <v>21</v>
      </c>
      <c r="Q179">
        <v>4</v>
      </c>
      <c r="R179">
        <v>9</v>
      </c>
      <c r="S179">
        <v>23</v>
      </c>
      <c r="T179">
        <v>0.4</v>
      </c>
      <c r="U179">
        <v>155</v>
      </c>
      <c r="V179">
        <v>5.9</v>
      </c>
      <c r="W179">
        <v>0.2</v>
      </c>
      <c r="X179">
        <v>-1</v>
      </c>
      <c r="Y179">
        <v>-0.2</v>
      </c>
      <c r="Z179">
        <v>4</v>
      </c>
      <c r="AA179">
        <v>65</v>
      </c>
      <c r="AB179">
        <v>120</v>
      </c>
      <c r="AC179">
        <v>-2</v>
      </c>
      <c r="AD179">
        <v>32.200000000000003</v>
      </c>
      <c r="AE179">
        <v>100</v>
      </c>
      <c r="AF179">
        <v>35.200000000000003</v>
      </c>
    </row>
    <row r="180" spans="1:32" x14ac:dyDescent="0.3">
      <c r="A180" t="s">
        <v>724</v>
      </c>
      <c r="B180" t="s">
        <v>725</v>
      </c>
      <c r="C180" s="1" t="str">
        <f t="shared" si="23"/>
        <v>21:0519</v>
      </c>
      <c r="D180" s="1" t="str">
        <f t="shared" si="30"/>
        <v>21:0173</v>
      </c>
      <c r="E180" t="s">
        <v>726</v>
      </c>
      <c r="F180" t="s">
        <v>727</v>
      </c>
      <c r="H180">
        <v>51.9902941</v>
      </c>
      <c r="I180">
        <v>-56.020184</v>
      </c>
      <c r="J180" s="1" t="str">
        <f t="shared" si="31"/>
        <v>NGR lake sediment grab sample</v>
      </c>
      <c r="K180" s="1" t="str">
        <f t="shared" si="32"/>
        <v>&lt;177 micron (NGR)</v>
      </c>
      <c r="L180">
        <v>11</v>
      </c>
      <c r="M180" t="s">
        <v>54</v>
      </c>
      <c r="N180">
        <v>179</v>
      </c>
      <c r="O180">
        <v>50</v>
      </c>
      <c r="P180">
        <v>18</v>
      </c>
      <c r="Q180">
        <v>4</v>
      </c>
      <c r="R180">
        <v>12</v>
      </c>
      <c r="S180">
        <v>6</v>
      </c>
      <c r="T180">
        <v>-0.2</v>
      </c>
      <c r="U180">
        <v>420</v>
      </c>
      <c r="V180">
        <v>1.35</v>
      </c>
      <c r="W180">
        <v>-0.2</v>
      </c>
      <c r="X180">
        <v>-1</v>
      </c>
      <c r="Y180">
        <v>-0.2</v>
      </c>
      <c r="Z180">
        <v>2</v>
      </c>
      <c r="AA180">
        <v>45</v>
      </c>
      <c r="AB180">
        <v>120</v>
      </c>
      <c r="AC180">
        <v>-2</v>
      </c>
      <c r="AD180">
        <v>32.799999999999997</v>
      </c>
      <c r="AE180">
        <v>70</v>
      </c>
      <c r="AF180">
        <v>30.1</v>
      </c>
    </row>
    <row r="181" spans="1:32" x14ac:dyDescent="0.3">
      <c r="A181" t="s">
        <v>728</v>
      </c>
      <c r="B181" t="s">
        <v>729</v>
      </c>
      <c r="C181" s="1" t="str">
        <f t="shared" si="23"/>
        <v>21:0519</v>
      </c>
      <c r="D181" s="1" t="str">
        <f t="shared" si="30"/>
        <v>21:0173</v>
      </c>
      <c r="E181" t="s">
        <v>730</v>
      </c>
      <c r="F181" t="s">
        <v>731</v>
      </c>
      <c r="H181">
        <v>51.956288299999997</v>
      </c>
      <c r="I181">
        <v>-56.148524600000002</v>
      </c>
      <c r="J181" s="1" t="str">
        <f t="shared" si="31"/>
        <v>NGR lake sediment grab sample</v>
      </c>
      <c r="K181" s="1" t="str">
        <f t="shared" si="32"/>
        <v>&lt;177 micron (NGR)</v>
      </c>
      <c r="L181">
        <v>11</v>
      </c>
      <c r="M181" t="s">
        <v>82</v>
      </c>
      <c r="N181">
        <v>180</v>
      </c>
      <c r="O181">
        <v>73</v>
      </c>
      <c r="P181">
        <v>27</v>
      </c>
      <c r="Q181">
        <v>8</v>
      </c>
      <c r="R181">
        <v>10</v>
      </c>
      <c r="S181">
        <v>8</v>
      </c>
      <c r="T181">
        <v>0.4</v>
      </c>
      <c r="U181">
        <v>400</v>
      </c>
      <c r="V181">
        <v>1.49</v>
      </c>
      <c r="W181">
        <v>0.4</v>
      </c>
      <c r="X181">
        <v>-1</v>
      </c>
      <c r="Y181">
        <v>-0.2</v>
      </c>
      <c r="Z181">
        <v>2</v>
      </c>
      <c r="AA181">
        <v>45</v>
      </c>
      <c r="AB181">
        <v>150</v>
      </c>
      <c r="AC181">
        <v>-2</v>
      </c>
      <c r="AD181">
        <v>44.6</v>
      </c>
      <c r="AE181">
        <v>140</v>
      </c>
      <c r="AF181">
        <v>185</v>
      </c>
    </row>
    <row r="182" spans="1:32" x14ac:dyDescent="0.3">
      <c r="A182" t="s">
        <v>732</v>
      </c>
      <c r="B182" t="s">
        <v>733</v>
      </c>
      <c r="C182" s="1" t="str">
        <f t="shared" si="23"/>
        <v>21:0519</v>
      </c>
      <c r="D182" s="1" t="str">
        <f t="shared" si="30"/>
        <v>21:0173</v>
      </c>
      <c r="E182" t="s">
        <v>734</v>
      </c>
      <c r="F182" t="s">
        <v>735</v>
      </c>
      <c r="H182">
        <v>51.907730899999997</v>
      </c>
      <c r="I182">
        <v>-56.1356185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11</v>
      </c>
      <c r="M182" t="s">
        <v>89</v>
      </c>
      <c r="N182">
        <v>181</v>
      </c>
      <c r="O182">
        <v>83</v>
      </c>
      <c r="P182">
        <v>25</v>
      </c>
      <c r="Q182">
        <v>8</v>
      </c>
      <c r="R182">
        <v>9</v>
      </c>
      <c r="S182">
        <v>7</v>
      </c>
      <c r="T182">
        <v>0.4</v>
      </c>
      <c r="U182">
        <v>435</v>
      </c>
      <c r="V182">
        <v>1.43</v>
      </c>
      <c r="W182">
        <v>0.2</v>
      </c>
      <c r="X182">
        <v>-1</v>
      </c>
      <c r="Y182">
        <v>-0.2</v>
      </c>
      <c r="Z182">
        <v>2</v>
      </c>
      <c r="AA182">
        <v>35</v>
      </c>
      <c r="AB182">
        <v>200</v>
      </c>
      <c r="AC182">
        <v>-2</v>
      </c>
      <c r="AD182">
        <v>45.2</v>
      </c>
      <c r="AE182">
        <v>160</v>
      </c>
      <c r="AF182">
        <v>50</v>
      </c>
    </row>
    <row r="183" spans="1:32" x14ac:dyDescent="0.3">
      <c r="A183" t="s">
        <v>736</v>
      </c>
      <c r="B183" t="s">
        <v>737</v>
      </c>
      <c r="C183" s="1" t="str">
        <f t="shared" si="23"/>
        <v>21:0519</v>
      </c>
      <c r="D183" s="1" t="str">
        <f t="shared" si="30"/>
        <v>21:0173</v>
      </c>
      <c r="E183" t="s">
        <v>738</v>
      </c>
      <c r="F183" t="s">
        <v>739</v>
      </c>
      <c r="H183">
        <v>51.944085800000003</v>
      </c>
      <c r="I183">
        <v>-56.230795999999998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11</v>
      </c>
      <c r="M183" t="s">
        <v>94</v>
      </c>
      <c r="N183">
        <v>182</v>
      </c>
      <c r="O183">
        <v>140</v>
      </c>
      <c r="P183">
        <v>58</v>
      </c>
      <c r="Q183">
        <v>8</v>
      </c>
      <c r="R183">
        <v>22</v>
      </c>
      <c r="S183">
        <v>10</v>
      </c>
      <c r="T183">
        <v>-0.2</v>
      </c>
      <c r="U183">
        <v>485</v>
      </c>
      <c r="V183">
        <v>2.27</v>
      </c>
      <c r="W183">
        <v>0.2</v>
      </c>
      <c r="X183">
        <v>-1</v>
      </c>
      <c r="Y183">
        <v>-0.2</v>
      </c>
      <c r="Z183">
        <v>-2</v>
      </c>
      <c r="AA183">
        <v>40</v>
      </c>
      <c r="AB183">
        <v>67</v>
      </c>
      <c r="AC183">
        <v>-2</v>
      </c>
      <c r="AD183">
        <v>20.8</v>
      </c>
      <c r="AE183">
        <v>580</v>
      </c>
      <c r="AF183">
        <v>6.3</v>
      </c>
    </row>
    <row r="184" spans="1:32" hidden="1" x14ac:dyDescent="0.3">
      <c r="A184" t="s">
        <v>740</v>
      </c>
      <c r="B184" t="s">
        <v>741</v>
      </c>
      <c r="C184" s="1" t="str">
        <f t="shared" si="23"/>
        <v>21:0519</v>
      </c>
      <c r="D184" s="1" t="str">
        <f>HYPERLINK("http://geochem.nrcan.gc.ca/cdogs/content/svy/svy_e.htm", "")</f>
        <v/>
      </c>
      <c r="G184" s="1" t="str">
        <f>HYPERLINK("http://geochem.nrcan.gc.ca/cdogs/content/cr_/cr_00060_e.htm", "60")</f>
        <v>60</v>
      </c>
      <c r="J184" t="s">
        <v>57</v>
      </c>
      <c r="K184" t="s">
        <v>58</v>
      </c>
      <c r="L184">
        <v>11</v>
      </c>
      <c r="M184" t="s">
        <v>59</v>
      </c>
      <c r="N184">
        <v>183</v>
      </c>
      <c r="O184">
        <v>66</v>
      </c>
      <c r="P184">
        <v>25</v>
      </c>
      <c r="Q184">
        <v>2</v>
      </c>
      <c r="R184">
        <v>21</v>
      </c>
      <c r="S184">
        <v>7</v>
      </c>
      <c r="T184">
        <v>-0.2</v>
      </c>
      <c r="U184">
        <v>360</v>
      </c>
      <c r="V184">
        <v>1.78</v>
      </c>
      <c r="W184">
        <v>-0.2</v>
      </c>
      <c r="X184">
        <v>3</v>
      </c>
      <c r="Y184">
        <v>-0.2</v>
      </c>
      <c r="Z184">
        <v>4</v>
      </c>
      <c r="AA184">
        <v>20</v>
      </c>
      <c r="AB184">
        <v>57</v>
      </c>
      <c r="AC184">
        <v>-2</v>
      </c>
      <c r="AD184">
        <v>20.8</v>
      </c>
      <c r="AE184">
        <v>260</v>
      </c>
      <c r="AF184">
        <v>22</v>
      </c>
    </row>
    <row r="185" spans="1:32" x14ac:dyDescent="0.3">
      <c r="A185" t="s">
        <v>742</v>
      </c>
      <c r="B185" t="s">
        <v>743</v>
      </c>
      <c r="C185" s="1" t="str">
        <f t="shared" si="23"/>
        <v>21:0519</v>
      </c>
      <c r="D185" s="1" t="str">
        <f t="shared" ref="D185:D201" si="33">HYPERLINK("http://geochem.nrcan.gc.ca/cdogs/content/svy/svy210173_e.htm", "21:0173")</f>
        <v>21:0173</v>
      </c>
      <c r="E185" t="s">
        <v>744</v>
      </c>
      <c r="F185" t="s">
        <v>745</v>
      </c>
      <c r="H185">
        <v>51.915332800000002</v>
      </c>
      <c r="I185">
        <v>-56.2119359</v>
      </c>
      <c r="J185" s="1" t="str">
        <f t="shared" ref="J185:J201" si="34">HYPERLINK("http://geochem.nrcan.gc.ca/cdogs/content/kwd/kwd020027_e.htm", "NGR lake sediment grab sample")</f>
        <v>NGR lake sediment grab sample</v>
      </c>
      <c r="K185" s="1" t="str">
        <f t="shared" ref="K185:K201" si="35">HYPERLINK("http://geochem.nrcan.gc.ca/cdogs/content/kwd/kwd080006_e.htm", "&lt;177 micron (NGR)")</f>
        <v>&lt;177 micron (NGR)</v>
      </c>
      <c r="L185">
        <v>11</v>
      </c>
      <c r="M185" t="s">
        <v>99</v>
      </c>
      <c r="N185">
        <v>184</v>
      </c>
      <c r="O185">
        <v>65</v>
      </c>
      <c r="P185">
        <v>18</v>
      </c>
      <c r="Q185">
        <v>-2</v>
      </c>
      <c r="R185">
        <v>7</v>
      </c>
      <c r="S185">
        <v>41</v>
      </c>
      <c r="T185">
        <v>-0.2</v>
      </c>
      <c r="U185">
        <v>8900</v>
      </c>
      <c r="V185">
        <v>10</v>
      </c>
      <c r="W185">
        <v>-0.2</v>
      </c>
      <c r="X185">
        <v>2</v>
      </c>
      <c r="Y185">
        <v>-0.2</v>
      </c>
      <c r="Z185">
        <v>54</v>
      </c>
      <c r="AA185">
        <v>45</v>
      </c>
      <c r="AB185">
        <v>38</v>
      </c>
      <c r="AC185">
        <v>-2</v>
      </c>
      <c r="AD185">
        <v>6.8</v>
      </c>
      <c r="AE185">
        <v>-40</v>
      </c>
      <c r="AF185">
        <v>16.399999999999999</v>
      </c>
    </row>
    <row r="186" spans="1:32" x14ac:dyDescent="0.3">
      <c r="A186" t="s">
        <v>746</v>
      </c>
      <c r="B186" t="s">
        <v>747</v>
      </c>
      <c r="C186" s="1" t="str">
        <f t="shared" si="23"/>
        <v>21:0519</v>
      </c>
      <c r="D186" s="1" t="str">
        <f t="shared" si="33"/>
        <v>21:0173</v>
      </c>
      <c r="E186" t="s">
        <v>748</v>
      </c>
      <c r="F186" t="s">
        <v>749</v>
      </c>
      <c r="H186">
        <v>51.876562700000001</v>
      </c>
      <c r="I186">
        <v>-56.238036899999997</v>
      </c>
      <c r="J186" s="1" t="str">
        <f t="shared" si="34"/>
        <v>NGR lake sediment grab sample</v>
      </c>
      <c r="K186" s="1" t="str">
        <f t="shared" si="35"/>
        <v>&lt;177 micron (NGR)</v>
      </c>
      <c r="L186">
        <v>11</v>
      </c>
      <c r="M186" t="s">
        <v>104</v>
      </c>
      <c r="N186">
        <v>185</v>
      </c>
      <c r="O186">
        <v>120</v>
      </c>
      <c r="P186">
        <v>8</v>
      </c>
      <c r="Q186">
        <v>5</v>
      </c>
      <c r="R186">
        <v>5</v>
      </c>
      <c r="S186">
        <v>8</v>
      </c>
      <c r="T186">
        <v>-0.2</v>
      </c>
      <c r="U186">
        <v>675</v>
      </c>
      <c r="V186">
        <v>2.7</v>
      </c>
      <c r="W186">
        <v>-0.2</v>
      </c>
      <c r="X186">
        <v>-1</v>
      </c>
      <c r="Y186">
        <v>-0.2</v>
      </c>
      <c r="Z186">
        <v>-2</v>
      </c>
      <c r="AA186">
        <v>50</v>
      </c>
      <c r="AB186">
        <v>76</v>
      </c>
      <c r="AC186">
        <v>-2</v>
      </c>
      <c r="AD186">
        <v>30.2</v>
      </c>
      <c r="AE186">
        <v>570</v>
      </c>
      <c r="AF186">
        <v>10.1</v>
      </c>
    </row>
    <row r="187" spans="1:32" x14ac:dyDescent="0.3">
      <c r="A187" t="s">
        <v>750</v>
      </c>
      <c r="B187" t="s">
        <v>751</v>
      </c>
      <c r="C187" s="1" t="str">
        <f t="shared" si="23"/>
        <v>21:0519</v>
      </c>
      <c r="D187" s="1" t="str">
        <f t="shared" si="33"/>
        <v>21:0173</v>
      </c>
      <c r="E187" t="s">
        <v>752</v>
      </c>
      <c r="F187" t="s">
        <v>753</v>
      </c>
      <c r="H187">
        <v>51.8486817</v>
      </c>
      <c r="I187">
        <v>-56.238247100000002</v>
      </c>
      <c r="J187" s="1" t="str">
        <f t="shared" si="34"/>
        <v>NGR lake sediment grab sample</v>
      </c>
      <c r="K187" s="1" t="str">
        <f t="shared" si="35"/>
        <v>&lt;177 micron (NGR)</v>
      </c>
      <c r="L187">
        <v>11</v>
      </c>
      <c r="M187" t="s">
        <v>109</v>
      </c>
      <c r="N187">
        <v>186</v>
      </c>
      <c r="O187">
        <v>120</v>
      </c>
      <c r="P187">
        <v>69</v>
      </c>
      <c r="Q187">
        <v>6</v>
      </c>
      <c r="R187">
        <v>13</v>
      </c>
      <c r="S187">
        <v>10</v>
      </c>
      <c r="T187">
        <v>0.2</v>
      </c>
      <c r="U187">
        <v>405</v>
      </c>
      <c r="V187">
        <v>3.8</v>
      </c>
      <c r="W187">
        <v>0.4</v>
      </c>
      <c r="X187">
        <v>-1</v>
      </c>
      <c r="Y187">
        <v>-0.2</v>
      </c>
      <c r="Z187">
        <v>2</v>
      </c>
      <c r="AA187">
        <v>55</v>
      </c>
      <c r="AB187">
        <v>124</v>
      </c>
      <c r="AC187">
        <v>-2</v>
      </c>
      <c r="AD187">
        <v>45.2</v>
      </c>
      <c r="AE187">
        <v>210</v>
      </c>
      <c r="AF187">
        <v>12.3</v>
      </c>
    </row>
    <row r="188" spans="1:32" x14ac:dyDescent="0.3">
      <c r="A188" t="s">
        <v>754</v>
      </c>
      <c r="B188" t="s">
        <v>755</v>
      </c>
      <c r="C188" s="1" t="str">
        <f t="shared" si="23"/>
        <v>21:0519</v>
      </c>
      <c r="D188" s="1" t="str">
        <f t="shared" si="33"/>
        <v>21:0173</v>
      </c>
      <c r="E188" t="s">
        <v>756</v>
      </c>
      <c r="F188" t="s">
        <v>757</v>
      </c>
      <c r="H188">
        <v>51.765965600000001</v>
      </c>
      <c r="I188">
        <v>-56.376468899999999</v>
      </c>
      <c r="J188" s="1" t="str">
        <f t="shared" si="34"/>
        <v>NGR lake sediment grab sample</v>
      </c>
      <c r="K188" s="1" t="str">
        <f t="shared" si="35"/>
        <v>&lt;177 micron (NGR)</v>
      </c>
      <c r="L188">
        <v>11</v>
      </c>
      <c r="M188" t="s">
        <v>114</v>
      </c>
      <c r="N188">
        <v>187</v>
      </c>
      <c r="O188">
        <v>71</v>
      </c>
      <c r="P188">
        <v>11</v>
      </c>
      <c r="Q188">
        <v>3</v>
      </c>
      <c r="R188">
        <v>8</v>
      </c>
      <c r="S188">
        <v>5</v>
      </c>
      <c r="T188">
        <v>-0.2</v>
      </c>
      <c r="U188">
        <v>230</v>
      </c>
      <c r="V188">
        <v>1.06</v>
      </c>
      <c r="W188">
        <v>-0.2</v>
      </c>
      <c r="X188">
        <v>-1</v>
      </c>
      <c r="Y188">
        <v>-0.2</v>
      </c>
      <c r="Z188">
        <v>-2</v>
      </c>
      <c r="AA188">
        <v>30</v>
      </c>
      <c r="AB188">
        <v>114</v>
      </c>
      <c r="AC188">
        <v>-2</v>
      </c>
      <c r="AD188">
        <v>33</v>
      </c>
      <c r="AE188">
        <v>110</v>
      </c>
      <c r="AF188">
        <v>2</v>
      </c>
    </row>
    <row r="189" spans="1:32" x14ac:dyDescent="0.3">
      <c r="A189" t="s">
        <v>758</v>
      </c>
      <c r="B189" t="s">
        <v>759</v>
      </c>
      <c r="C189" s="1" t="str">
        <f t="shared" si="23"/>
        <v>21:0519</v>
      </c>
      <c r="D189" s="1" t="str">
        <f t="shared" si="33"/>
        <v>21:0173</v>
      </c>
      <c r="E189" t="s">
        <v>760</v>
      </c>
      <c r="F189" t="s">
        <v>761</v>
      </c>
      <c r="H189">
        <v>51.7602148</v>
      </c>
      <c r="I189">
        <v>-56.401383299999999</v>
      </c>
      <c r="J189" s="1" t="str">
        <f t="shared" si="34"/>
        <v>NGR lake sediment grab sample</v>
      </c>
      <c r="K189" s="1" t="str">
        <f t="shared" si="35"/>
        <v>&lt;177 micron (NGR)</v>
      </c>
      <c r="L189">
        <v>11</v>
      </c>
      <c r="M189" t="s">
        <v>119</v>
      </c>
      <c r="N189">
        <v>188</v>
      </c>
      <c r="O189">
        <v>130</v>
      </c>
      <c r="P189">
        <v>12</v>
      </c>
      <c r="Q189">
        <v>-2</v>
      </c>
      <c r="R189">
        <v>10</v>
      </c>
      <c r="S189">
        <v>15</v>
      </c>
      <c r="T189">
        <v>-0.2</v>
      </c>
      <c r="U189">
        <v>370</v>
      </c>
      <c r="V189">
        <v>3</v>
      </c>
      <c r="W189">
        <v>-0.2</v>
      </c>
      <c r="X189">
        <v>-1</v>
      </c>
      <c r="Y189">
        <v>-0.2</v>
      </c>
      <c r="Z189">
        <v>-2</v>
      </c>
      <c r="AA189">
        <v>50</v>
      </c>
      <c r="AB189">
        <v>95</v>
      </c>
      <c r="AC189">
        <v>-2</v>
      </c>
      <c r="AD189">
        <v>27.8</v>
      </c>
      <c r="AE189">
        <v>300</v>
      </c>
      <c r="AF189">
        <v>1.6</v>
      </c>
    </row>
    <row r="190" spans="1:32" x14ac:dyDescent="0.3">
      <c r="A190" t="s">
        <v>762</v>
      </c>
      <c r="B190" t="s">
        <v>763</v>
      </c>
      <c r="C190" s="1" t="str">
        <f t="shared" si="23"/>
        <v>21:0519</v>
      </c>
      <c r="D190" s="1" t="str">
        <f t="shared" si="33"/>
        <v>21:0173</v>
      </c>
      <c r="E190" t="s">
        <v>764</v>
      </c>
      <c r="F190" t="s">
        <v>765</v>
      </c>
      <c r="H190">
        <v>51.741832500000001</v>
      </c>
      <c r="I190">
        <v>-56.469843500000003</v>
      </c>
      <c r="J190" s="1" t="str">
        <f t="shared" si="34"/>
        <v>NGR lake sediment grab sample</v>
      </c>
      <c r="K190" s="1" t="str">
        <f t="shared" si="35"/>
        <v>&lt;177 micron (NGR)</v>
      </c>
      <c r="L190">
        <v>11</v>
      </c>
      <c r="M190" t="s">
        <v>124</v>
      </c>
      <c r="N190">
        <v>189</v>
      </c>
      <c r="O190">
        <v>38</v>
      </c>
      <c r="P190">
        <v>19</v>
      </c>
      <c r="Q190">
        <v>4</v>
      </c>
      <c r="R190">
        <v>8</v>
      </c>
      <c r="S190">
        <v>4</v>
      </c>
      <c r="T190">
        <v>-0.2</v>
      </c>
      <c r="U190">
        <v>170</v>
      </c>
      <c r="V190">
        <v>1.32</v>
      </c>
      <c r="W190">
        <v>-0.2</v>
      </c>
      <c r="X190">
        <v>-1</v>
      </c>
      <c r="Y190">
        <v>-0.2</v>
      </c>
      <c r="Z190">
        <v>-2</v>
      </c>
      <c r="AA190">
        <v>55</v>
      </c>
      <c r="AB190">
        <v>152</v>
      </c>
      <c r="AC190">
        <v>-2</v>
      </c>
      <c r="AD190">
        <v>41.2</v>
      </c>
      <c r="AE190">
        <v>130</v>
      </c>
      <c r="AF190">
        <v>1.5</v>
      </c>
    </row>
    <row r="191" spans="1:32" x14ac:dyDescent="0.3">
      <c r="A191" t="s">
        <v>766</v>
      </c>
      <c r="B191" t="s">
        <v>767</v>
      </c>
      <c r="C191" s="1" t="str">
        <f t="shared" si="23"/>
        <v>21:0519</v>
      </c>
      <c r="D191" s="1" t="str">
        <f t="shared" si="33"/>
        <v>21:0173</v>
      </c>
      <c r="E191" t="s">
        <v>768</v>
      </c>
      <c r="F191" t="s">
        <v>769</v>
      </c>
      <c r="H191">
        <v>51.714159500000001</v>
      </c>
      <c r="I191">
        <v>-56.480473500000002</v>
      </c>
      <c r="J191" s="1" t="str">
        <f t="shared" si="34"/>
        <v>NGR lake sediment grab sample</v>
      </c>
      <c r="K191" s="1" t="str">
        <f t="shared" si="35"/>
        <v>&lt;177 micron (NGR)</v>
      </c>
      <c r="L191">
        <v>11</v>
      </c>
      <c r="M191" t="s">
        <v>129</v>
      </c>
      <c r="N191">
        <v>190</v>
      </c>
      <c r="O191">
        <v>50</v>
      </c>
      <c r="P191">
        <v>19</v>
      </c>
      <c r="Q191">
        <v>2</v>
      </c>
      <c r="R191">
        <v>8</v>
      </c>
      <c r="S191">
        <v>3</v>
      </c>
      <c r="T191">
        <v>-0.2</v>
      </c>
      <c r="U191">
        <v>115</v>
      </c>
      <c r="V191">
        <v>1.02</v>
      </c>
      <c r="W191">
        <v>-0.2</v>
      </c>
      <c r="X191">
        <v>-1</v>
      </c>
      <c r="Y191">
        <v>-0.2</v>
      </c>
      <c r="Z191">
        <v>-2</v>
      </c>
      <c r="AA191">
        <v>55</v>
      </c>
      <c r="AB191">
        <v>85</v>
      </c>
      <c r="AC191">
        <v>-2</v>
      </c>
      <c r="AD191">
        <v>31.2</v>
      </c>
      <c r="AE191">
        <v>200</v>
      </c>
      <c r="AF191">
        <v>0.7</v>
      </c>
    </row>
    <row r="192" spans="1:32" x14ac:dyDescent="0.3">
      <c r="A192" t="s">
        <v>770</v>
      </c>
      <c r="B192" t="s">
        <v>771</v>
      </c>
      <c r="C192" s="1" t="str">
        <f t="shared" si="23"/>
        <v>21:0519</v>
      </c>
      <c r="D192" s="1" t="str">
        <f t="shared" si="33"/>
        <v>21:0173</v>
      </c>
      <c r="E192" t="s">
        <v>772</v>
      </c>
      <c r="F192" t="s">
        <v>773</v>
      </c>
      <c r="H192">
        <v>51.696995399999999</v>
      </c>
      <c r="I192">
        <v>-56.507800099999997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11</v>
      </c>
      <c r="M192" t="s">
        <v>134</v>
      </c>
      <c r="N192">
        <v>191</v>
      </c>
      <c r="O192">
        <v>76</v>
      </c>
      <c r="P192">
        <v>29</v>
      </c>
      <c r="Q192">
        <v>-2</v>
      </c>
      <c r="R192">
        <v>17</v>
      </c>
      <c r="S192">
        <v>12</v>
      </c>
      <c r="T192">
        <v>-0.2</v>
      </c>
      <c r="U192">
        <v>285</v>
      </c>
      <c r="V192">
        <v>2.7</v>
      </c>
      <c r="W192">
        <v>0.2</v>
      </c>
      <c r="X192">
        <v>3</v>
      </c>
      <c r="Y192">
        <v>0.2</v>
      </c>
      <c r="Z192">
        <v>8</v>
      </c>
      <c r="AA192">
        <v>50</v>
      </c>
      <c r="AB192">
        <v>43</v>
      </c>
      <c r="AC192">
        <v>-2</v>
      </c>
      <c r="AD192">
        <v>9.6</v>
      </c>
      <c r="AE192">
        <v>560</v>
      </c>
      <c r="AF192">
        <v>1.9</v>
      </c>
    </row>
    <row r="193" spans="1:32" x14ac:dyDescent="0.3">
      <c r="A193" t="s">
        <v>774</v>
      </c>
      <c r="B193" t="s">
        <v>775</v>
      </c>
      <c r="C193" s="1" t="str">
        <f t="shared" si="23"/>
        <v>21:0519</v>
      </c>
      <c r="D193" s="1" t="str">
        <f t="shared" si="33"/>
        <v>21:0173</v>
      </c>
      <c r="E193" t="s">
        <v>776</v>
      </c>
      <c r="F193" t="s">
        <v>777</v>
      </c>
      <c r="H193">
        <v>51.669019400000003</v>
      </c>
      <c r="I193">
        <v>-56.568939899999997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11</v>
      </c>
      <c r="M193" t="s">
        <v>139</v>
      </c>
      <c r="N193">
        <v>192</v>
      </c>
      <c r="O193">
        <v>63</v>
      </c>
      <c r="P193">
        <v>19</v>
      </c>
      <c r="Q193">
        <v>-2</v>
      </c>
      <c r="R193">
        <v>10</v>
      </c>
      <c r="S193">
        <v>7</v>
      </c>
      <c r="T193">
        <v>-0.2</v>
      </c>
      <c r="U193">
        <v>115</v>
      </c>
      <c r="V193">
        <v>1.2</v>
      </c>
      <c r="W193">
        <v>-0.2</v>
      </c>
      <c r="X193">
        <v>-1</v>
      </c>
      <c r="Y193">
        <v>-0.2</v>
      </c>
      <c r="Z193">
        <v>2</v>
      </c>
      <c r="AA193">
        <v>35</v>
      </c>
      <c r="AB193">
        <v>34</v>
      </c>
      <c r="AC193">
        <v>-2</v>
      </c>
      <c r="AD193">
        <v>7.8</v>
      </c>
      <c r="AE193">
        <v>440</v>
      </c>
      <c r="AF193">
        <v>1.2</v>
      </c>
    </row>
    <row r="194" spans="1:32" x14ac:dyDescent="0.3">
      <c r="A194" t="s">
        <v>778</v>
      </c>
      <c r="B194" t="s">
        <v>779</v>
      </c>
      <c r="C194" s="1" t="str">
        <f t="shared" ref="C194:C257" si="36">HYPERLINK("http://geochem.nrcan.gc.ca/cdogs/content/bdl/bdl210519_e.htm", "21:0519")</f>
        <v>21:0519</v>
      </c>
      <c r="D194" s="1" t="str">
        <f t="shared" si="33"/>
        <v>21:0173</v>
      </c>
      <c r="E194" t="s">
        <v>780</v>
      </c>
      <c r="F194" t="s">
        <v>781</v>
      </c>
      <c r="H194">
        <v>51.5844314</v>
      </c>
      <c r="I194">
        <v>-56.735036800000003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11</v>
      </c>
      <c r="M194" t="s">
        <v>144</v>
      </c>
      <c r="N194">
        <v>193</v>
      </c>
      <c r="O194">
        <v>77</v>
      </c>
      <c r="P194">
        <v>9</v>
      </c>
      <c r="Q194">
        <v>3</v>
      </c>
      <c r="R194">
        <v>11</v>
      </c>
      <c r="S194">
        <v>6</v>
      </c>
      <c r="T194">
        <v>-0.2</v>
      </c>
      <c r="U194">
        <v>105</v>
      </c>
      <c r="V194">
        <v>0.93</v>
      </c>
      <c r="W194">
        <v>-0.2</v>
      </c>
      <c r="X194">
        <v>-1</v>
      </c>
      <c r="Y194">
        <v>-0.2</v>
      </c>
      <c r="Z194">
        <v>-2</v>
      </c>
      <c r="AA194">
        <v>25</v>
      </c>
      <c r="AB194">
        <v>43</v>
      </c>
      <c r="AC194">
        <v>-2</v>
      </c>
      <c r="AD194">
        <v>37.6</v>
      </c>
      <c r="AE194">
        <v>420</v>
      </c>
      <c r="AF194">
        <v>2.5</v>
      </c>
    </row>
    <row r="195" spans="1:32" x14ac:dyDescent="0.3">
      <c r="A195" t="s">
        <v>782</v>
      </c>
      <c r="B195" t="s">
        <v>783</v>
      </c>
      <c r="C195" s="1" t="str">
        <f t="shared" si="36"/>
        <v>21:0519</v>
      </c>
      <c r="D195" s="1" t="str">
        <f t="shared" si="33"/>
        <v>21:0173</v>
      </c>
      <c r="E195" t="s">
        <v>784</v>
      </c>
      <c r="F195" t="s">
        <v>785</v>
      </c>
      <c r="H195">
        <v>51.516043699999997</v>
      </c>
      <c r="I195">
        <v>-56.9099462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11</v>
      </c>
      <c r="M195" t="s">
        <v>149</v>
      </c>
      <c r="N195">
        <v>194</v>
      </c>
      <c r="O195">
        <v>73</v>
      </c>
      <c r="P195">
        <v>13</v>
      </c>
      <c r="Q195">
        <v>14</v>
      </c>
      <c r="R195">
        <v>17</v>
      </c>
      <c r="S195">
        <v>11</v>
      </c>
      <c r="T195">
        <v>-0.2</v>
      </c>
      <c r="U195">
        <v>1650</v>
      </c>
      <c r="V195">
        <v>4.4000000000000004</v>
      </c>
      <c r="W195">
        <v>-0.2</v>
      </c>
      <c r="X195">
        <v>3</v>
      </c>
      <c r="Y195">
        <v>-0.2</v>
      </c>
      <c r="Z195">
        <v>-2</v>
      </c>
      <c r="AA195">
        <v>25</v>
      </c>
      <c r="AB195">
        <v>68</v>
      </c>
      <c r="AC195">
        <v>-2</v>
      </c>
      <c r="AD195">
        <v>20.2</v>
      </c>
      <c r="AE195">
        <v>760</v>
      </c>
      <c r="AF195">
        <v>2.9</v>
      </c>
    </row>
    <row r="196" spans="1:32" x14ac:dyDescent="0.3">
      <c r="A196" t="s">
        <v>786</v>
      </c>
      <c r="B196" t="s">
        <v>787</v>
      </c>
      <c r="C196" s="1" t="str">
        <f t="shared" si="36"/>
        <v>21:0519</v>
      </c>
      <c r="D196" s="1" t="str">
        <f t="shared" si="33"/>
        <v>21:0173</v>
      </c>
      <c r="E196" t="s">
        <v>788</v>
      </c>
      <c r="F196" t="s">
        <v>789</v>
      </c>
      <c r="H196">
        <v>51.5051469</v>
      </c>
      <c r="I196">
        <v>-56.962514400000003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12</v>
      </c>
      <c r="M196" t="s">
        <v>36</v>
      </c>
      <c r="N196">
        <v>195</v>
      </c>
      <c r="O196">
        <v>175</v>
      </c>
      <c r="P196">
        <v>7</v>
      </c>
      <c r="Q196">
        <v>4</v>
      </c>
      <c r="R196">
        <v>5</v>
      </c>
      <c r="S196">
        <v>8</v>
      </c>
      <c r="T196">
        <v>-0.2</v>
      </c>
      <c r="U196">
        <v>425</v>
      </c>
      <c r="V196">
        <v>3</v>
      </c>
      <c r="W196">
        <v>0.2</v>
      </c>
      <c r="X196">
        <v>2</v>
      </c>
      <c r="Y196">
        <v>-0.2</v>
      </c>
      <c r="Z196">
        <v>2</v>
      </c>
      <c r="AA196">
        <v>30</v>
      </c>
      <c r="AB196">
        <v>51</v>
      </c>
      <c r="AC196">
        <v>-2</v>
      </c>
      <c r="AD196">
        <v>13.6</v>
      </c>
      <c r="AE196">
        <v>450</v>
      </c>
      <c r="AF196">
        <v>5.8</v>
      </c>
    </row>
    <row r="197" spans="1:32" x14ac:dyDescent="0.3">
      <c r="A197" t="s">
        <v>790</v>
      </c>
      <c r="B197" t="s">
        <v>791</v>
      </c>
      <c r="C197" s="1" t="str">
        <f t="shared" si="36"/>
        <v>21:0519</v>
      </c>
      <c r="D197" s="1" t="str">
        <f t="shared" si="33"/>
        <v>21:0173</v>
      </c>
      <c r="E197" t="s">
        <v>788</v>
      </c>
      <c r="F197" t="s">
        <v>792</v>
      </c>
      <c r="H197">
        <v>51.5051469</v>
      </c>
      <c r="I197">
        <v>-56.962514400000003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12</v>
      </c>
      <c r="M197" t="s">
        <v>40</v>
      </c>
      <c r="N197">
        <v>196</v>
      </c>
      <c r="O197">
        <v>175</v>
      </c>
      <c r="P197">
        <v>7</v>
      </c>
      <c r="Q197">
        <v>4</v>
      </c>
      <c r="R197">
        <v>8</v>
      </c>
      <c r="S197">
        <v>9</v>
      </c>
      <c r="T197">
        <v>-0.2</v>
      </c>
      <c r="U197">
        <v>470</v>
      </c>
      <c r="V197">
        <v>3.2</v>
      </c>
      <c r="W197">
        <v>0.2</v>
      </c>
      <c r="X197">
        <v>2</v>
      </c>
      <c r="Y197">
        <v>-0.2</v>
      </c>
      <c r="Z197">
        <v>2</v>
      </c>
      <c r="AA197">
        <v>30</v>
      </c>
      <c r="AB197">
        <v>43</v>
      </c>
      <c r="AC197">
        <v>-2</v>
      </c>
      <c r="AD197">
        <v>13.2</v>
      </c>
      <c r="AE197">
        <v>450</v>
      </c>
      <c r="AF197">
        <v>6.2</v>
      </c>
    </row>
    <row r="198" spans="1:32" x14ac:dyDescent="0.3">
      <c r="A198" t="s">
        <v>793</v>
      </c>
      <c r="B198" t="s">
        <v>794</v>
      </c>
      <c r="C198" s="1" t="str">
        <f t="shared" si="36"/>
        <v>21:0519</v>
      </c>
      <c r="D198" s="1" t="str">
        <f t="shared" si="33"/>
        <v>21:0173</v>
      </c>
      <c r="E198" t="s">
        <v>788</v>
      </c>
      <c r="F198" t="s">
        <v>795</v>
      </c>
      <c r="H198">
        <v>51.5051469</v>
      </c>
      <c r="I198">
        <v>-56.962514400000003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12</v>
      </c>
      <c r="M198" t="s">
        <v>44</v>
      </c>
      <c r="N198">
        <v>197</v>
      </c>
      <c r="O198">
        <v>170</v>
      </c>
      <c r="P198">
        <v>7</v>
      </c>
      <c r="Q198">
        <v>-2</v>
      </c>
      <c r="R198">
        <v>7</v>
      </c>
      <c r="S198">
        <v>9</v>
      </c>
      <c r="T198">
        <v>-0.2</v>
      </c>
      <c r="U198">
        <v>450</v>
      </c>
      <c r="V198">
        <v>3.5</v>
      </c>
      <c r="W198">
        <v>-0.2</v>
      </c>
      <c r="X198">
        <v>2</v>
      </c>
      <c r="Y198">
        <v>-0.2</v>
      </c>
      <c r="Z198">
        <v>-2</v>
      </c>
      <c r="AA198">
        <v>35</v>
      </c>
      <c r="AB198">
        <v>43</v>
      </c>
      <c r="AC198">
        <v>-2</v>
      </c>
      <c r="AD198">
        <v>14.2</v>
      </c>
      <c r="AE198">
        <v>460</v>
      </c>
      <c r="AF198">
        <v>6.6</v>
      </c>
    </row>
    <row r="199" spans="1:32" x14ac:dyDescent="0.3">
      <c r="A199" t="s">
        <v>796</v>
      </c>
      <c r="B199" t="s">
        <v>797</v>
      </c>
      <c r="C199" s="1" t="str">
        <f t="shared" si="36"/>
        <v>21:0519</v>
      </c>
      <c r="D199" s="1" t="str">
        <f t="shared" si="33"/>
        <v>21:0173</v>
      </c>
      <c r="E199" t="s">
        <v>798</v>
      </c>
      <c r="F199" t="s">
        <v>799</v>
      </c>
      <c r="H199">
        <v>51.524843300000001</v>
      </c>
      <c r="I199">
        <v>-56.984580999999999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12</v>
      </c>
      <c r="M199" t="s">
        <v>49</v>
      </c>
      <c r="N199">
        <v>198</v>
      </c>
      <c r="O199">
        <v>155</v>
      </c>
      <c r="P199">
        <v>4</v>
      </c>
      <c r="Q199">
        <v>-2</v>
      </c>
      <c r="R199">
        <v>4</v>
      </c>
      <c r="S199">
        <v>6</v>
      </c>
      <c r="T199">
        <v>-0.2</v>
      </c>
      <c r="U199">
        <v>385</v>
      </c>
      <c r="V199">
        <v>1.83</v>
      </c>
      <c r="W199">
        <v>-0.2</v>
      </c>
      <c r="X199">
        <v>-1</v>
      </c>
      <c r="Y199">
        <v>-0.2</v>
      </c>
      <c r="Z199">
        <v>-2</v>
      </c>
      <c r="AA199">
        <v>30</v>
      </c>
      <c r="AB199">
        <v>34</v>
      </c>
      <c r="AC199">
        <v>-2</v>
      </c>
      <c r="AD199">
        <v>12.4</v>
      </c>
      <c r="AE199">
        <v>350</v>
      </c>
      <c r="AF199">
        <v>5</v>
      </c>
    </row>
    <row r="200" spans="1:32" x14ac:dyDescent="0.3">
      <c r="A200" t="s">
        <v>800</v>
      </c>
      <c r="B200" t="s">
        <v>801</v>
      </c>
      <c r="C200" s="1" t="str">
        <f t="shared" si="36"/>
        <v>21:0519</v>
      </c>
      <c r="D200" s="1" t="str">
        <f t="shared" si="33"/>
        <v>21:0173</v>
      </c>
      <c r="E200" t="s">
        <v>802</v>
      </c>
      <c r="F200" t="s">
        <v>803</v>
      </c>
      <c r="H200">
        <v>51.546837600000003</v>
      </c>
      <c r="I200">
        <v>-57.002585600000003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12</v>
      </c>
      <c r="M200" t="s">
        <v>54</v>
      </c>
      <c r="N200">
        <v>199</v>
      </c>
      <c r="O200">
        <v>350</v>
      </c>
      <c r="P200">
        <v>12</v>
      </c>
      <c r="Q200">
        <v>-2</v>
      </c>
      <c r="R200">
        <v>8</v>
      </c>
      <c r="S200">
        <v>19</v>
      </c>
      <c r="T200">
        <v>-0.2</v>
      </c>
      <c r="U200">
        <v>1800</v>
      </c>
      <c r="V200">
        <v>9.1999999999999993</v>
      </c>
      <c r="W200">
        <v>0.4</v>
      </c>
      <c r="X200">
        <v>2</v>
      </c>
      <c r="Y200">
        <v>-0.2</v>
      </c>
      <c r="Z200">
        <v>4</v>
      </c>
      <c r="AA200">
        <v>55</v>
      </c>
      <c r="AB200">
        <v>91</v>
      </c>
      <c r="AC200">
        <v>-2</v>
      </c>
      <c r="AD200">
        <v>31.2</v>
      </c>
      <c r="AE200">
        <v>360</v>
      </c>
      <c r="AF200">
        <v>16.8</v>
      </c>
    </row>
    <row r="201" spans="1:32" x14ac:dyDescent="0.3">
      <c r="A201" t="s">
        <v>804</v>
      </c>
      <c r="B201" t="s">
        <v>805</v>
      </c>
      <c r="C201" s="1" t="str">
        <f t="shared" si="36"/>
        <v>21:0519</v>
      </c>
      <c r="D201" s="1" t="str">
        <f t="shared" si="33"/>
        <v>21:0173</v>
      </c>
      <c r="E201" t="s">
        <v>806</v>
      </c>
      <c r="F201" t="s">
        <v>807</v>
      </c>
      <c r="H201">
        <v>51.642488299999997</v>
      </c>
      <c r="I201">
        <v>-56.981374799999998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12</v>
      </c>
      <c r="M201" t="s">
        <v>82</v>
      </c>
      <c r="N201">
        <v>200</v>
      </c>
      <c r="O201">
        <v>215</v>
      </c>
      <c r="P201">
        <v>10</v>
      </c>
      <c r="Q201">
        <v>4</v>
      </c>
      <c r="R201">
        <v>-2</v>
      </c>
      <c r="S201">
        <v>25</v>
      </c>
      <c r="T201">
        <v>-0.2</v>
      </c>
      <c r="U201">
        <v>4150</v>
      </c>
      <c r="V201">
        <v>13.7</v>
      </c>
      <c r="W201">
        <v>-0.2</v>
      </c>
      <c r="X201">
        <v>1</v>
      </c>
      <c r="Y201">
        <v>0.2</v>
      </c>
      <c r="Z201">
        <v>2</v>
      </c>
      <c r="AA201">
        <v>45</v>
      </c>
      <c r="AB201">
        <v>121</v>
      </c>
      <c r="AC201">
        <v>-2</v>
      </c>
      <c r="AD201">
        <v>35.6</v>
      </c>
      <c r="AE201">
        <v>170</v>
      </c>
      <c r="AF201">
        <v>1.4</v>
      </c>
    </row>
    <row r="202" spans="1:32" hidden="1" x14ac:dyDescent="0.3">
      <c r="A202" t="s">
        <v>808</v>
      </c>
      <c r="B202" t="s">
        <v>809</v>
      </c>
      <c r="C202" s="1" t="str">
        <f t="shared" si="36"/>
        <v>21:0519</v>
      </c>
      <c r="D202" s="1" t="str">
        <f>HYPERLINK("http://geochem.nrcan.gc.ca/cdogs/content/svy/svy_e.htm", "")</f>
        <v/>
      </c>
      <c r="G202" s="1" t="str">
        <f>HYPERLINK("http://geochem.nrcan.gc.ca/cdogs/content/cr_/cr_00060_e.htm", "60")</f>
        <v>60</v>
      </c>
      <c r="J202" t="s">
        <v>57</v>
      </c>
      <c r="K202" t="s">
        <v>58</v>
      </c>
      <c r="L202">
        <v>12</v>
      </c>
      <c r="M202" t="s">
        <v>59</v>
      </c>
      <c r="N202">
        <v>201</v>
      </c>
      <c r="O202">
        <v>65</v>
      </c>
      <c r="P202">
        <v>25</v>
      </c>
      <c r="Q202">
        <v>2</v>
      </c>
      <c r="R202">
        <v>21</v>
      </c>
      <c r="S202">
        <v>7</v>
      </c>
      <c r="T202">
        <v>-0.2</v>
      </c>
      <c r="U202">
        <v>370</v>
      </c>
      <c r="V202">
        <v>1.96</v>
      </c>
      <c r="W202">
        <v>-0.2</v>
      </c>
      <c r="X202">
        <v>2</v>
      </c>
      <c r="Y202">
        <v>-0.2</v>
      </c>
      <c r="Z202">
        <v>2</v>
      </c>
      <c r="AA202">
        <v>20</v>
      </c>
      <c r="AB202">
        <v>60</v>
      </c>
      <c r="AC202">
        <v>-2</v>
      </c>
      <c r="AD202">
        <v>20.8</v>
      </c>
      <c r="AE202">
        <v>260</v>
      </c>
      <c r="AF202">
        <v>20.8</v>
      </c>
    </row>
    <row r="203" spans="1:32" x14ac:dyDescent="0.3">
      <c r="A203" t="s">
        <v>810</v>
      </c>
      <c r="B203" t="s">
        <v>811</v>
      </c>
      <c r="C203" s="1" t="str">
        <f t="shared" si="36"/>
        <v>21:0519</v>
      </c>
      <c r="D203" s="1" t="str">
        <f t="shared" ref="D203:D232" si="37">HYPERLINK("http://geochem.nrcan.gc.ca/cdogs/content/svy/svy210173_e.htm", "21:0173")</f>
        <v>21:0173</v>
      </c>
      <c r="E203" t="s">
        <v>812</v>
      </c>
      <c r="F203" t="s">
        <v>813</v>
      </c>
      <c r="H203">
        <v>51.6762613</v>
      </c>
      <c r="I203">
        <v>-56.994506999999999</v>
      </c>
      <c r="J203" s="1" t="str">
        <f t="shared" ref="J203:J232" si="38">HYPERLINK("http://geochem.nrcan.gc.ca/cdogs/content/kwd/kwd020027_e.htm", "NGR lake sediment grab sample")</f>
        <v>NGR lake sediment grab sample</v>
      </c>
      <c r="K203" s="1" t="str">
        <f t="shared" ref="K203:K232" si="39">HYPERLINK("http://geochem.nrcan.gc.ca/cdogs/content/kwd/kwd080006_e.htm", "&lt;177 micron (NGR)")</f>
        <v>&lt;177 micron (NGR)</v>
      </c>
      <c r="L203">
        <v>12</v>
      </c>
      <c r="M203" t="s">
        <v>89</v>
      </c>
      <c r="N203">
        <v>202</v>
      </c>
      <c r="O203">
        <v>95</v>
      </c>
      <c r="P203">
        <v>8</v>
      </c>
      <c r="Q203">
        <v>3</v>
      </c>
      <c r="R203">
        <v>6</v>
      </c>
      <c r="S203">
        <v>3</v>
      </c>
      <c r="T203">
        <v>-0.2</v>
      </c>
      <c r="U203">
        <v>70</v>
      </c>
      <c r="V203">
        <v>1.07</v>
      </c>
      <c r="W203">
        <v>-0.2</v>
      </c>
      <c r="X203">
        <v>-1</v>
      </c>
      <c r="Y203">
        <v>-0.2</v>
      </c>
      <c r="Z203">
        <v>-2</v>
      </c>
      <c r="AA203">
        <v>15</v>
      </c>
      <c r="AB203">
        <v>83</v>
      </c>
      <c r="AC203">
        <v>-2</v>
      </c>
      <c r="AD203">
        <v>30.6</v>
      </c>
      <c r="AE203">
        <v>100</v>
      </c>
      <c r="AF203">
        <v>0.6</v>
      </c>
    </row>
    <row r="204" spans="1:32" x14ac:dyDescent="0.3">
      <c r="A204" t="s">
        <v>814</v>
      </c>
      <c r="B204" t="s">
        <v>815</v>
      </c>
      <c r="C204" s="1" t="str">
        <f t="shared" si="36"/>
        <v>21:0519</v>
      </c>
      <c r="D204" s="1" t="str">
        <f t="shared" si="37"/>
        <v>21:0173</v>
      </c>
      <c r="E204" t="s">
        <v>816</v>
      </c>
      <c r="F204" t="s">
        <v>817</v>
      </c>
      <c r="H204">
        <v>51.721361700000003</v>
      </c>
      <c r="I204">
        <v>-56.997875100000002</v>
      </c>
      <c r="J204" s="1" t="str">
        <f t="shared" si="38"/>
        <v>NGR lake sediment grab sample</v>
      </c>
      <c r="K204" s="1" t="str">
        <f t="shared" si="39"/>
        <v>&lt;177 micron (NGR)</v>
      </c>
      <c r="L204">
        <v>12</v>
      </c>
      <c r="M204" t="s">
        <v>94</v>
      </c>
      <c r="N204">
        <v>203</v>
      </c>
      <c r="O204">
        <v>170</v>
      </c>
      <c r="P204">
        <v>11</v>
      </c>
      <c r="Q204">
        <v>-2</v>
      </c>
      <c r="R204">
        <v>8</v>
      </c>
      <c r="S204">
        <v>6</v>
      </c>
      <c r="T204">
        <v>-0.2</v>
      </c>
      <c r="U204">
        <v>135</v>
      </c>
      <c r="V204">
        <v>2.0099999999999998</v>
      </c>
      <c r="W204">
        <v>-0.2</v>
      </c>
      <c r="X204">
        <v>-1</v>
      </c>
      <c r="Y204">
        <v>-0.2</v>
      </c>
      <c r="Z204">
        <v>2</v>
      </c>
      <c r="AA204">
        <v>35</v>
      </c>
      <c r="AB204">
        <v>68</v>
      </c>
      <c r="AC204">
        <v>-2</v>
      </c>
      <c r="AD204">
        <v>34.4</v>
      </c>
      <c r="AE204">
        <v>100</v>
      </c>
      <c r="AF204">
        <v>1.3</v>
      </c>
    </row>
    <row r="205" spans="1:32" x14ac:dyDescent="0.3">
      <c r="A205" t="s">
        <v>818</v>
      </c>
      <c r="B205" t="s">
        <v>819</v>
      </c>
      <c r="C205" s="1" t="str">
        <f t="shared" si="36"/>
        <v>21:0519</v>
      </c>
      <c r="D205" s="1" t="str">
        <f t="shared" si="37"/>
        <v>21:0173</v>
      </c>
      <c r="E205" t="s">
        <v>820</v>
      </c>
      <c r="F205" t="s">
        <v>821</v>
      </c>
      <c r="H205">
        <v>51.779812999999997</v>
      </c>
      <c r="I205">
        <v>-57.010658499999998</v>
      </c>
      <c r="J205" s="1" t="str">
        <f t="shared" si="38"/>
        <v>NGR lake sediment grab sample</v>
      </c>
      <c r="K205" s="1" t="str">
        <f t="shared" si="39"/>
        <v>&lt;177 micron (NGR)</v>
      </c>
      <c r="L205">
        <v>12</v>
      </c>
      <c r="M205" t="s">
        <v>99</v>
      </c>
      <c r="N205">
        <v>204</v>
      </c>
      <c r="O205">
        <v>62</v>
      </c>
      <c r="P205">
        <v>6</v>
      </c>
      <c r="Q205">
        <v>2</v>
      </c>
      <c r="R205">
        <v>3</v>
      </c>
      <c r="S205">
        <v>3</v>
      </c>
      <c r="T205">
        <v>-0.2</v>
      </c>
      <c r="U205">
        <v>180</v>
      </c>
      <c r="V205">
        <v>1.02</v>
      </c>
      <c r="W205">
        <v>-0.2</v>
      </c>
      <c r="X205">
        <v>-1</v>
      </c>
      <c r="Y205">
        <v>0.2</v>
      </c>
      <c r="Z205">
        <v>-2</v>
      </c>
      <c r="AA205">
        <v>40</v>
      </c>
      <c r="AB205">
        <v>91</v>
      </c>
      <c r="AC205">
        <v>-2</v>
      </c>
      <c r="AD205">
        <v>81.2</v>
      </c>
      <c r="AE205">
        <v>110</v>
      </c>
      <c r="AF205">
        <v>0.6</v>
      </c>
    </row>
    <row r="206" spans="1:32" x14ac:dyDescent="0.3">
      <c r="A206" t="s">
        <v>822</v>
      </c>
      <c r="B206" t="s">
        <v>823</v>
      </c>
      <c r="C206" s="1" t="str">
        <f t="shared" si="36"/>
        <v>21:0519</v>
      </c>
      <c r="D206" s="1" t="str">
        <f t="shared" si="37"/>
        <v>21:0173</v>
      </c>
      <c r="E206" t="s">
        <v>824</v>
      </c>
      <c r="F206" t="s">
        <v>825</v>
      </c>
      <c r="H206">
        <v>51.8224485</v>
      </c>
      <c r="I206">
        <v>-57.013847499999997</v>
      </c>
      <c r="J206" s="1" t="str">
        <f t="shared" si="38"/>
        <v>NGR lake sediment grab sample</v>
      </c>
      <c r="K206" s="1" t="str">
        <f t="shared" si="39"/>
        <v>&lt;177 micron (NGR)</v>
      </c>
      <c r="L206">
        <v>12</v>
      </c>
      <c r="M206" t="s">
        <v>104</v>
      </c>
      <c r="N206">
        <v>205</v>
      </c>
      <c r="O206">
        <v>94</v>
      </c>
      <c r="P206">
        <v>4</v>
      </c>
      <c r="Q206">
        <v>-2</v>
      </c>
      <c r="R206">
        <v>5</v>
      </c>
      <c r="S206">
        <v>7</v>
      </c>
      <c r="T206">
        <v>-0.2</v>
      </c>
      <c r="U206">
        <v>300</v>
      </c>
      <c r="V206">
        <v>1.8</v>
      </c>
      <c r="W206">
        <v>-0.2</v>
      </c>
      <c r="X206">
        <v>-1</v>
      </c>
      <c r="Y206">
        <v>0.4</v>
      </c>
      <c r="Z206">
        <v>-2</v>
      </c>
      <c r="AA206">
        <v>35</v>
      </c>
      <c r="AB206">
        <v>45</v>
      </c>
      <c r="AC206">
        <v>-2</v>
      </c>
      <c r="AD206">
        <v>19.2</v>
      </c>
      <c r="AE206">
        <v>420</v>
      </c>
      <c r="AF206">
        <v>1.2</v>
      </c>
    </row>
    <row r="207" spans="1:32" x14ac:dyDescent="0.3">
      <c r="A207" t="s">
        <v>826</v>
      </c>
      <c r="B207" t="s">
        <v>827</v>
      </c>
      <c r="C207" s="1" t="str">
        <f t="shared" si="36"/>
        <v>21:0519</v>
      </c>
      <c r="D207" s="1" t="str">
        <f t="shared" si="37"/>
        <v>21:0173</v>
      </c>
      <c r="E207" t="s">
        <v>828</v>
      </c>
      <c r="F207" t="s">
        <v>829</v>
      </c>
      <c r="H207">
        <v>51.835558499999998</v>
      </c>
      <c r="I207">
        <v>-56.9984678</v>
      </c>
      <c r="J207" s="1" t="str">
        <f t="shared" si="38"/>
        <v>NGR lake sediment grab sample</v>
      </c>
      <c r="K207" s="1" t="str">
        <f t="shared" si="39"/>
        <v>&lt;177 micron (NGR)</v>
      </c>
      <c r="L207">
        <v>12</v>
      </c>
      <c r="M207" t="s">
        <v>109</v>
      </c>
      <c r="N207">
        <v>206</v>
      </c>
      <c r="O207">
        <v>145</v>
      </c>
      <c r="P207">
        <v>5</v>
      </c>
      <c r="Q207">
        <v>2</v>
      </c>
      <c r="R207">
        <v>4</v>
      </c>
      <c r="S207">
        <v>6</v>
      </c>
      <c r="T207">
        <v>-0.2</v>
      </c>
      <c r="U207">
        <v>200</v>
      </c>
      <c r="V207">
        <v>1.89</v>
      </c>
      <c r="W207">
        <v>-0.2</v>
      </c>
      <c r="X207">
        <v>-1</v>
      </c>
      <c r="Y207">
        <v>-0.2</v>
      </c>
      <c r="Z207">
        <v>-2</v>
      </c>
      <c r="AA207">
        <v>25</v>
      </c>
      <c r="AB207">
        <v>60</v>
      </c>
      <c r="AC207">
        <v>-2</v>
      </c>
      <c r="AD207">
        <v>29.2</v>
      </c>
      <c r="AE207">
        <v>260</v>
      </c>
      <c r="AF207">
        <v>5.8</v>
      </c>
    </row>
    <row r="208" spans="1:32" x14ac:dyDescent="0.3">
      <c r="A208" t="s">
        <v>830</v>
      </c>
      <c r="B208" t="s">
        <v>831</v>
      </c>
      <c r="C208" s="1" t="str">
        <f t="shared" si="36"/>
        <v>21:0519</v>
      </c>
      <c r="D208" s="1" t="str">
        <f t="shared" si="37"/>
        <v>21:0173</v>
      </c>
      <c r="E208" t="s">
        <v>832</v>
      </c>
      <c r="F208" t="s">
        <v>833</v>
      </c>
      <c r="H208">
        <v>51.869683799999997</v>
      </c>
      <c r="I208">
        <v>-56.941908099999999</v>
      </c>
      <c r="J208" s="1" t="str">
        <f t="shared" si="38"/>
        <v>NGR lake sediment grab sample</v>
      </c>
      <c r="K208" s="1" t="str">
        <f t="shared" si="39"/>
        <v>&lt;177 micron (NGR)</v>
      </c>
      <c r="L208">
        <v>12</v>
      </c>
      <c r="M208" t="s">
        <v>114</v>
      </c>
      <c r="N208">
        <v>207</v>
      </c>
      <c r="O208">
        <v>320</v>
      </c>
      <c r="P208">
        <v>6</v>
      </c>
      <c r="Q208">
        <v>-2</v>
      </c>
      <c r="R208">
        <v>3</v>
      </c>
      <c r="S208">
        <v>3</v>
      </c>
      <c r="T208">
        <v>-0.2</v>
      </c>
      <c r="U208">
        <v>115</v>
      </c>
      <c r="V208">
        <v>3.1</v>
      </c>
      <c r="W208">
        <v>0.2</v>
      </c>
      <c r="X208">
        <v>-1</v>
      </c>
      <c r="Y208">
        <v>-0.2</v>
      </c>
      <c r="Z208">
        <v>2</v>
      </c>
      <c r="AA208">
        <v>35</v>
      </c>
      <c r="AB208">
        <v>60</v>
      </c>
      <c r="AC208">
        <v>-2</v>
      </c>
      <c r="AD208">
        <v>28.2</v>
      </c>
      <c r="AE208">
        <v>210</v>
      </c>
      <c r="AF208">
        <v>0.5</v>
      </c>
    </row>
    <row r="209" spans="1:32" x14ac:dyDescent="0.3">
      <c r="A209" t="s">
        <v>834</v>
      </c>
      <c r="B209" t="s">
        <v>835</v>
      </c>
      <c r="C209" s="1" t="str">
        <f t="shared" si="36"/>
        <v>21:0519</v>
      </c>
      <c r="D209" s="1" t="str">
        <f t="shared" si="37"/>
        <v>21:0173</v>
      </c>
      <c r="E209" t="s">
        <v>836</v>
      </c>
      <c r="F209" t="s">
        <v>837</v>
      </c>
      <c r="H209">
        <v>51.843937199999999</v>
      </c>
      <c r="I209">
        <v>-56.931750000000001</v>
      </c>
      <c r="J209" s="1" t="str">
        <f t="shared" si="38"/>
        <v>NGR lake sediment grab sample</v>
      </c>
      <c r="K209" s="1" t="str">
        <f t="shared" si="39"/>
        <v>&lt;177 micron (NGR)</v>
      </c>
      <c r="L209">
        <v>12</v>
      </c>
      <c r="M209" t="s">
        <v>119</v>
      </c>
      <c r="N209">
        <v>208</v>
      </c>
      <c r="O209">
        <v>145</v>
      </c>
      <c r="P209">
        <v>5</v>
      </c>
      <c r="Q209">
        <v>-2</v>
      </c>
      <c r="R209">
        <v>40</v>
      </c>
      <c r="S209">
        <v>8</v>
      </c>
      <c r="T209">
        <v>-0.2</v>
      </c>
      <c r="U209">
        <v>240</v>
      </c>
      <c r="V209">
        <v>1.99</v>
      </c>
      <c r="W209">
        <v>-0.2</v>
      </c>
      <c r="X209">
        <v>-1</v>
      </c>
      <c r="Y209">
        <v>-0.2</v>
      </c>
      <c r="Z209">
        <v>2</v>
      </c>
      <c r="AA209">
        <v>40</v>
      </c>
      <c r="AB209">
        <v>58</v>
      </c>
      <c r="AC209">
        <v>-2</v>
      </c>
      <c r="AD209">
        <v>27.2</v>
      </c>
      <c r="AE209">
        <v>310</v>
      </c>
      <c r="AF209">
        <v>7</v>
      </c>
    </row>
    <row r="210" spans="1:32" x14ac:dyDescent="0.3">
      <c r="A210" t="s">
        <v>838</v>
      </c>
      <c r="B210" t="s">
        <v>839</v>
      </c>
      <c r="C210" s="1" t="str">
        <f t="shared" si="36"/>
        <v>21:0519</v>
      </c>
      <c r="D210" s="1" t="str">
        <f t="shared" si="37"/>
        <v>21:0173</v>
      </c>
      <c r="E210" t="s">
        <v>840</v>
      </c>
      <c r="F210" t="s">
        <v>841</v>
      </c>
      <c r="H210">
        <v>51.8031158</v>
      </c>
      <c r="I210">
        <v>-56.9458208</v>
      </c>
      <c r="J210" s="1" t="str">
        <f t="shared" si="38"/>
        <v>NGR lake sediment grab sample</v>
      </c>
      <c r="K210" s="1" t="str">
        <f t="shared" si="39"/>
        <v>&lt;177 micron (NGR)</v>
      </c>
      <c r="L210">
        <v>12</v>
      </c>
      <c r="M210" t="s">
        <v>124</v>
      </c>
      <c r="N210">
        <v>209</v>
      </c>
      <c r="O210">
        <v>190</v>
      </c>
      <c r="P210">
        <v>6</v>
      </c>
      <c r="Q210">
        <v>-2</v>
      </c>
      <c r="R210">
        <v>5</v>
      </c>
      <c r="S210">
        <v>10</v>
      </c>
      <c r="T210">
        <v>-0.2</v>
      </c>
      <c r="U210">
        <v>285</v>
      </c>
      <c r="V210">
        <v>1.93</v>
      </c>
      <c r="W210">
        <v>0.4</v>
      </c>
      <c r="X210">
        <v>-1</v>
      </c>
      <c r="Y210">
        <v>-0.2</v>
      </c>
      <c r="Z210">
        <v>2</v>
      </c>
      <c r="AA210">
        <v>40</v>
      </c>
      <c r="AB210">
        <v>73</v>
      </c>
      <c r="AC210">
        <v>-2</v>
      </c>
      <c r="AD210">
        <v>30</v>
      </c>
      <c r="AE210">
        <v>400</v>
      </c>
      <c r="AF210">
        <v>4.4000000000000004</v>
      </c>
    </row>
    <row r="211" spans="1:32" x14ac:dyDescent="0.3">
      <c r="A211" t="s">
        <v>842</v>
      </c>
      <c r="B211" t="s">
        <v>843</v>
      </c>
      <c r="C211" s="1" t="str">
        <f t="shared" si="36"/>
        <v>21:0519</v>
      </c>
      <c r="D211" s="1" t="str">
        <f t="shared" si="37"/>
        <v>21:0173</v>
      </c>
      <c r="E211" t="s">
        <v>844</v>
      </c>
      <c r="F211" t="s">
        <v>845</v>
      </c>
      <c r="H211">
        <v>51.781287499999998</v>
      </c>
      <c r="I211">
        <v>-56.950949100000003</v>
      </c>
      <c r="J211" s="1" t="str">
        <f t="shared" si="38"/>
        <v>NGR lake sediment grab sample</v>
      </c>
      <c r="K211" s="1" t="str">
        <f t="shared" si="39"/>
        <v>&lt;177 micron (NGR)</v>
      </c>
      <c r="L211">
        <v>12</v>
      </c>
      <c r="M211" t="s">
        <v>129</v>
      </c>
      <c r="N211">
        <v>210</v>
      </c>
      <c r="O211">
        <v>305</v>
      </c>
      <c r="P211">
        <v>10</v>
      </c>
      <c r="Q211">
        <v>-2</v>
      </c>
      <c r="R211">
        <v>4</v>
      </c>
      <c r="S211">
        <v>10</v>
      </c>
      <c r="T211">
        <v>-0.2</v>
      </c>
      <c r="U211">
        <v>680</v>
      </c>
      <c r="V211">
        <v>5.6</v>
      </c>
      <c r="W211">
        <v>0.2</v>
      </c>
      <c r="X211">
        <v>-1</v>
      </c>
      <c r="Y211">
        <v>-0.2</v>
      </c>
      <c r="Z211">
        <v>2</v>
      </c>
      <c r="AA211">
        <v>50</v>
      </c>
      <c r="AB211">
        <v>80</v>
      </c>
      <c r="AC211">
        <v>-2</v>
      </c>
      <c r="AD211">
        <v>37</v>
      </c>
      <c r="AE211">
        <v>270</v>
      </c>
      <c r="AF211">
        <v>1.4</v>
      </c>
    </row>
    <row r="212" spans="1:32" x14ac:dyDescent="0.3">
      <c r="A212" t="s">
        <v>846</v>
      </c>
      <c r="B212" t="s">
        <v>847</v>
      </c>
      <c r="C212" s="1" t="str">
        <f t="shared" si="36"/>
        <v>21:0519</v>
      </c>
      <c r="D212" s="1" t="str">
        <f t="shared" si="37"/>
        <v>21:0173</v>
      </c>
      <c r="E212" t="s">
        <v>848</v>
      </c>
      <c r="F212" t="s">
        <v>849</v>
      </c>
      <c r="H212">
        <v>51.757821800000002</v>
      </c>
      <c r="I212">
        <v>-56.9348624</v>
      </c>
      <c r="J212" s="1" t="str">
        <f t="shared" si="38"/>
        <v>NGR lake sediment grab sample</v>
      </c>
      <c r="K212" s="1" t="str">
        <f t="shared" si="39"/>
        <v>&lt;177 micron (NGR)</v>
      </c>
      <c r="L212">
        <v>12</v>
      </c>
      <c r="M212" t="s">
        <v>134</v>
      </c>
      <c r="N212">
        <v>211</v>
      </c>
      <c r="O212">
        <v>120</v>
      </c>
      <c r="P212">
        <v>5</v>
      </c>
      <c r="Q212">
        <v>8</v>
      </c>
      <c r="R212">
        <v>4</v>
      </c>
      <c r="S212">
        <v>8</v>
      </c>
      <c r="T212">
        <v>-0.2</v>
      </c>
      <c r="U212">
        <v>335</v>
      </c>
      <c r="V212">
        <v>2.4</v>
      </c>
      <c r="W212">
        <v>0.2</v>
      </c>
      <c r="X212">
        <v>1</v>
      </c>
      <c r="Y212">
        <v>-0.2</v>
      </c>
      <c r="Z212">
        <v>-2</v>
      </c>
      <c r="AA212">
        <v>30</v>
      </c>
      <c r="AB212">
        <v>80</v>
      </c>
      <c r="AC212">
        <v>-2</v>
      </c>
      <c r="AD212">
        <v>31.2</v>
      </c>
      <c r="AE212">
        <v>340</v>
      </c>
      <c r="AF212">
        <v>1.4</v>
      </c>
    </row>
    <row r="213" spans="1:32" x14ac:dyDescent="0.3">
      <c r="A213" t="s">
        <v>850</v>
      </c>
      <c r="B213" t="s">
        <v>851</v>
      </c>
      <c r="C213" s="1" t="str">
        <f t="shared" si="36"/>
        <v>21:0519</v>
      </c>
      <c r="D213" s="1" t="str">
        <f t="shared" si="37"/>
        <v>21:0173</v>
      </c>
      <c r="E213" t="s">
        <v>852</v>
      </c>
      <c r="F213" t="s">
        <v>853</v>
      </c>
      <c r="H213">
        <v>51.715275800000001</v>
      </c>
      <c r="I213">
        <v>-56.935980100000002</v>
      </c>
      <c r="J213" s="1" t="str">
        <f t="shared" si="38"/>
        <v>NGR lake sediment grab sample</v>
      </c>
      <c r="K213" s="1" t="str">
        <f t="shared" si="39"/>
        <v>&lt;177 micron (NGR)</v>
      </c>
      <c r="L213">
        <v>12</v>
      </c>
      <c r="M213" t="s">
        <v>139</v>
      </c>
      <c r="N213">
        <v>212</v>
      </c>
      <c r="O213">
        <v>120</v>
      </c>
      <c r="P213">
        <v>8</v>
      </c>
      <c r="Q213">
        <v>-2</v>
      </c>
      <c r="R213">
        <v>4</v>
      </c>
      <c r="S213">
        <v>4</v>
      </c>
      <c r="T213">
        <v>-0.2</v>
      </c>
      <c r="U213">
        <v>80</v>
      </c>
      <c r="V213">
        <v>1.05</v>
      </c>
      <c r="W213">
        <v>-0.2</v>
      </c>
      <c r="X213">
        <v>-1</v>
      </c>
      <c r="Y213">
        <v>-0.2</v>
      </c>
      <c r="Z213">
        <v>-2</v>
      </c>
      <c r="AA213">
        <v>15</v>
      </c>
      <c r="AB213">
        <v>80</v>
      </c>
      <c r="AC213">
        <v>-2</v>
      </c>
      <c r="AD213">
        <v>30.4</v>
      </c>
      <c r="AE213">
        <v>90</v>
      </c>
      <c r="AF213">
        <v>0.7</v>
      </c>
    </row>
    <row r="214" spans="1:32" x14ac:dyDescent="0.3">
      <c r="A214" t="s">
        <v>854</v>
      </c>
      <c r="B214" t="s">
        <v>855</v>
      </c>
      <c r="C214" s="1" t="str">
        <f t="shared" si="36"/>
        <v>21:0519</v>
      </c>
      <c r="D214" s="1" t="str">
        <f t="shared" si="37"/>
        <v>21:0173</v>
      </c>
      <c r="E214" t="s">
        <v>856</v>
      </c>
      <c r="F214" t="s">
        <v>857</v>
      </c>
      <c r="H214">
        <v>51.681487099999998</v>
      </c>
      <c r="I214">
        <v>-56.922142100000002</v>
      </c>
      <c r="J214" s="1" t="str">
        <f t="shared" si="38"/>
        <v>NGR lake sediment grab sample</v>
      </c>
      <c r="K214" s="1" t="str">
        <f t="shared" si="39"/>
        <v>&lt;177 micron (NGR)</v>
      </c>
      <c r="L214">
        <v>12</v>
      </c>
      <c r="M214" t="s">
        <v>144</v>
      </c>
      <c r="N214">
        <v>213</v>
      </c>
      <c r="O214">
        <v>190</v>
      </c>
      <c r="P214">
        <v>8</v>
      </c>
      <c r="Q214">
        <v>-2</v>
      </c>
      <c r="R214">
        <v>6</v>
      </c>
      <c r="S214">
        <v>7</v>
      </c>
      <c r="T214">
        <v>-0.2</v>
      </c>
      <c r="U214">
        <v>290</v>
      </c>
      <c r="V214">
        <v>3</v>
      </c>
      <c r="W214">
        <v>0.2</v>
      </c>
      <c r="X214">
        <v>-1</v>
      </c>
      <c r="Y214">
        <v>-0.2</v>
      </c>
      <c r="Z214">
        <v>-2</v>
      </c>
      <c r="AA214">
        <v>35</v>
      </c>
      <c r="AB214">
        <v>80</v>
      </c>
      <c r="AC214">
        <v>-2</v>
      </c>
      <c r="AD214">
        <v>36.6</v>
      </c>
      <c r="AE214">
        <v>190</v>
      </c>
      <c r="AF214">
        <v>1.3</v>
      </c>
    </row>
    <row r="215" spans="1:32" x14ac:dyDescent="0.3">
      <c r="A215" t="s">
        <v>858</v>
      </c>
      <c r="B215" t="s">
        <v>859</v>
      </c>
      <c r="C215" s="1" t="str">
        <f t="shared" si="36"/>
        <v>21:0519</v>
      </c>
      <c r="D215" s="1" t="str">
        <f t="shared" si="37"/>
        <v>21:0173</v>
      </c>
      <c r="E215" t="s">
        <v>860</v>
      </c>
      <c r="F215" t="s">
        <v>861</v>
      </c>
      <c r="H215">
        <v>51.666105399999999</v>
      </c>
      <c r="I215">
        <v>-56.926159300000002</v>
      </c>
      <c r="J215" s="1" t="str">
        <f t="shared" si="38"/>
        <v>NGR lake sediment grab sample</v>
      </c>
      <c r="K215" s="1" t="str">
        <f t="shared" si="39"/>
        <v>&lt;177 micron (NGR)</v>
      </c>
      <c r="L215">
        <v>12</v>
      </c>
      <c r="M215" t="s">
        <v>149</v>
      </c>
      <c r="N215">
        <v>214</v>
      </c>
      <c r="O215">
        <v>155</v>
      </c>
      <c r="P215">
        <v>7</v>
      </c>
      <c r="Q215">
        <v>-2</v>
      </c>
      <c r="R215">
        <v>4</v>
      </c>
      <c r="S215">
        <v>11</v>
      </c>
      <c r="T215">
        <v>-0.2</v>
      </c>
      <c r="U215">
        <v>160</v>
      </c>
      <c r="V215">
        <v>3.7</v>
      </c>
      <c r="W215">
        <v>-0.2</v>
      </c>
      <c r="X215">
        <v>-1</v>
      </c>
      <c r="Y215">
        <v>0.6</v>
      </c>
      <c r="Z215">
        <v>-2</v>
      </c>
      <c r="AA215">
        <v>25</v>
      </c>
      <c r="AB215">
        <v>36</v>
      </c>
      <c r="AC215">
        <v>-2</v>
      </c>
      <c r="AD215">
        <v>35.6</v>
      </c>
      <c r="AE215">
        <v>210</v>
      </c>
      <c r="AF215">
        <v>0.5</v>
      </c>
    </row>
    <row r="216" spans="1:32" x14ac:dyDescent="0.3">
      <c r="A216" t="s">
        <v>862</v>
      </c>
      <c r="B216" t="s">
        <v>863</v>
      </c>
      <c r="C216" s="1" t="str">
        <f t="shared" si="36"/>
        <v>21:0519</v>
      </c>
      <c r="D216" s="1" t="str">
        <f t="shared" si="37"/>
        <v>21:0173</v>
      </c>
      <c r="E216" t="s">
        <v>864</v>
      </c>
      <c r="F216" t="s">
        <v>865</v>
      </c>
      <c r="H216">
        <v>51.618782799999998</v>
      </c>
      <c r="I216">
        <v>-56.9640378</v>
      </c>
      <c r="J216" s="1" t="str">
        <f t="shared" si="38"/>
        <v>NGR lake sediment grab sample</v>
      </c>
      <c r="K216" s="1" t="str">
        <f t="shared" si="39"/>
        <v>&lt;177 micron (NGR)</v>
      </c>
      <c r="L216">
        <v>13</v>
      </c>
      <c r="M216" t="s">
        <v>36</v>
      </c>
      <c r="N216">
        <v>215</v>
      </c>
      <c r="O216">
        <v>210</v>
      </c>
      <c r="P216">
        <v>11</v>
      </c>
      <c r="Q216">
        <v>-2</v>
      </c>
      <c r="R216">
        <v>5</v>
      </c>
      <c r="S216">
        <v>13</v>
      </c>
      <c r="T216">
        <v>-0.2</v>
      </c>
      <c r="U216">
        <v>165</v>
      </c>
      <c r="V216">
        <v>6.3</v>
      </c>
      <c r="W216">
        <v>-0.2</v>
      </c>
      <c r="X216">
        <v>-1</v>
      </c>
      <c r="Y216">
        <v>-0.2</v>
      </c>
      <c r="Z216">
        <v>2</v>
      </c>
      <c r="AA216">
        <v>65</v>
      </c>
      <c r="AB216">
        <v>116</v>
      </c>
      <c r="AC216">
        <v>-2</v>
      </c>
      <c r="AD216">
        <v>37.6</v>
      </c>
      <c r="AE216">
        <v>170</v>
      </c>
      <c r="AF216">
        <v>0.9</v>
      </c>
    </row>
    <row r="217" spans="1:32" x14ac:dyDescent="0.3">
      <c r="A217" t="s">
        <v>866</v>
      </c>
      <c r="B217" t="s">
        <v>867</v>
      </c>
      <c r="C217" s="1" t="str">
        <f t="shared" si="36"/>
        <v>21:0519</v>
      </c>
      <c r="D217" s="1" t="str">
        <f t="shared" si="37"/>
        <v>21:0173</v>
      </c>
      <c r="E217" t="s">
        <v>864</v>
      </c>
      <c r="F217" t="s">
        <v>868</v>
      </c>
      <c r="H217">
        <v>51.618782799999998</v>
      </c>
      <c r="I217">
        <v>-56.9640378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13</v>
      </c>
      <c r="M217" t="s">
        <v>44</v>
      </c>
      <c r="N217">
        <v>216</v>
      </c>
      <c r="O217">
        <v>330</v>
      </c>
      <c r="P217">
        <v>16</v>
      </c>
      <c r="Q217">
        <v>-2</v>
      </c>
      <c r="R217">
        <v>6</v>
      </c>
      <c r="S217">
        <v>21</v>
      </c>
      <c r="T217">
        <v>-0.2</v>
      </c>
      <c r="U217">
        <v>230</v>
      </c>
      <c r="V217">
        <v>10.4</v>
      </c>
      <c r="W217">
        <v>-0.2</v>
      </c>
      <c r="X217">
        <v>-1</v>
      </c>
      <c r="Y217">
        <v>-0.2</v>
      </c>
      <c r="Z217">
        <v>2</v>
      </c>
      <c r="AA217">
        <v>65</v>
      </c>
      <c r="AB217">
        <v>116</v>
      </c>
      <c r="AC217">
        <v>-2</v>
      </c>
      <c r="AD217">
        <v>33.6</v>
      </c>
      <c r="AE217">
        <v>160</v>
      </c>
      <c r="AF217">
        <v>1.3</v>
      </c>
    </row>
    <row r="218" spans="1:32" x14ac:dyDescent="0.3">
      <c r="A218" t="s">
        <v>869</v>
      </c>
      <c r="B218" t="s">
        <v>870</v>
      </c>
      <c r="C218" s="1" t="str">
        <f t="shared" si="36"/>
        <v>21:0519</v>
      </c>
      <c r="D218" s="1" t="str">
        <f t="shared" si="37"/>
        <v>21:0173</v>
      </c>
      <c r="E218" t="s">
        <v>864</v>
      </c>
      <c r="F218" t="s">
        <v>871</v>
      </c>
      <c r="H218">
        <v>51.618782799999998</v>
      </c>
      <c r="I218">
        <v>-56.9640378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13</v>
      </c>
      <c r="M218" t="s">
        <v>40</v>
      </c>
      <c r="N218">
        <v>217</v>
      </c>
      <c r="O218">
        <v>220</v>
      </c>
      <c r="P218">
        <v>12</v>
      </c>
      <c r="Q218">
        <v>-2</v>
      </c>
      <c r="R218">
        <v>3</v>
      </c>
      <c r="S218">
        <v>12</v>
      </c>
      <c r="T218">
        <v>-0.2</v>
      </c>
      <c r="U218">
        <v>150</v>
      </c>
      <c r="V218">
        <v>6</v>
      </c>
      <c r="W218">
        <v>0.2</v>
      </c>
      <c r="X218">
        <v>-1</v>
      </c>
      <c r="Y218">
        <v>-0.2</v>
      </c>
      <c r="Z218">
        <v>2</v>
      </c>
      <c r="AA218">
        <v>60</v>
      </c>
      <c r="AB218">
        <v>105</v>
      </c>
      <c r="AC218">
        <v>-2</v>
      </c>
      <c r="AD218">
        <v>36.4</v>
      </c>
      <c r="AE218">
        <v>160</v>
      </c>
      <c r="AF218">
        <v>0.8</v>
      </c>
    </row>
    <row r="219" spans="1:32" x14ac:dyDescent="0.3">
      <c r="A219" t="s">
        <v>872</v>
      </c>
      <c r="B219" t="s">
        <v>873</v>
      </c>
      <c r="C219" s="1" t="str">
        <f t="shared" si="36"/>
        <v>21:0519</v>
      </c>
      <c r="D219" s="1" t="str">
        <f t="shared" si="37"/>
        <v>21:0173</v>
      </c>
      <c r="E219" t="s">
        <v>874</v>
      </c>
      <c r="F219" t="s">
        <v>875</v>
      </c>
      <c r="H219">
        <v>51.591611</v>
      </c>
      <c r="I219">
        <v>-56.965792100000002</v>
      </c>
      <c r="J219" s="1" t="str">
        <f t="shared" si="38"/>
        <v>NGR lake sediment grab sample</v>
      </c>
      <c r="K219" s="1" t="str">
        <f t="shared" si="39"/>
        <v>&lt;177 micron (NGR)</v>
      </c>
      <c r="L219">
        <v>13</v>
      </c>
      <c r="M219" t="s">
        <v>49</v>
      </c>
      <c r="N219">
        <v>218</v>
      </c>
      <c r="O219">
        <v>170</v>
      </c>
      <c r="P219">
        <v>6</v>
      </c>
      <c r="Q219">
        <v>-2</v>
      </c>
      <c r="R219">
        <v>-2</v>
      </c>
      <c r="S219">
        <v>6</v>
      </c>
      <c r="T219">
        <v>-0.2</v>
      </c>
      <c r="U219">
        <v>110</v>
      </c>
      <c r="V219">
        <v>1.69</v>
      </c>
      <c r="W219">
        <v>0.4</v>
      </c>
      <c r="X219">
        <v>-1</v>
      </c>
      <c r="Y219">
        <v>-0.2</v>
      </c>
      <c r="Z219">
        <v>-2</v>
      </c>
      <c r="AA219">
        <v>20</v>
      </c>
      <c r="AB219">
        <v>67</v>
      </c>
      <c r="AC219">
        <v>-2</v>
      </c>
      <c r="AD219">
        <v>29.2</v>
      </c>
      <c r="AE219">
        <v>180</v>
      </c>
      <c r="AF219">
        <v>2.1</v>
      </c>
    </row>
    <row r="220" spans="1:32" x14ac:dyDescent="0.3">
      <c r="A220" t="s">
        <v>876</v>
      </c>
      <c r="B220" t="s">
        <v>877</v>
      </c>
      <c r="C220" s="1" t="str">
        <f t="shared" si="36"/>
        <v>21:0519</v>
      </c>
      <c r="D220" s="1" t="str">
        <f t="shared" si="37"/>
        <v>21:0173</v>
      </c>
      <c r="E220" t="s">
        <v>878</v>
      </c>
      <c r="F220" t="s">
        <v>879</v>
      </c>
      <c r="H220">
        <v>51.556448899999999</v>
      </c>
      <c r="I220">
        <v>-56.9509185</v>
      </c>
      <c r="J220" s="1" t="str">
        <f t="shared" si="38"/>
        <v>NGR lake sediment grab sample</v>
      </c>
      <c r="K220" s="1" t="str">
        <f t="shared" si="39"/>
        <v>&lt;177 micron (NGR)</v>
      </c>
      <c r="L220">
        <v>13</v>
      </c>
      <c r="M220" t="s">
        <v>54</v>
      </c>
      <c r="N220">
        <v>219</v>
      </c>
      <c r="O220">
        <v>90</v>
      </c>
      <c r="P220">
        <v>8</v>
      </c>
      <c r="Q220">
        <v>5</v>
      </c>
      <c r="R220">
        <v>8</v>
      </c>
      <c r="S220">
        <v>3</v>
      </c>
      <c r="T220">
        <v>-0.2</v>
      </c>
      <c r="U220">
        <v>60</v>
      </c>
      <c r="V220">
        <v>1.3</v>
      </c>
      <c r="W220">
        <v>0.2</v>
      </c>
      <c r="X220">
        <v>-1</v>
      </c>
      <c r="Y220">
        <v>-0.2</v>
      </c>
      <c r="Z220">
        <v>-2</v>
      </c>
      <c r="AA220">
        <v>15</v>
      </c>
      <c r="AB220">
        <v>45</v>
      </c>
      <c r="AC220">
        <v>-2</v>
      </c>
      <c r="AD220">
        <v>33.799999999999997</v>
      </c>
      <c r="AE220">
        <v>440</v>
      </c>
      <c r="AF220">
        <v>2.4</v>
      </c>
    </row>
    <row r="221" spans="1:32" x14ac:dyDescent="0.3">
      <c r="A221" t="s">
        <v>880</v>
      </c>
      <c r="B221" t="s">
        <v>881</v>
      </c>
      <c r="C221" s="1" t="str">
        <f t="shared" si="36"/>
        <v>21:0519</v>
      </c>
      <c r="D221" s="1" t="str">
        <f t="shared" si="37"/>
        <v>21:0173</v>
      </c>
      <c r="E221" t="s">
        <v>882</v>
      </c>
      <c r="F221" t="s">
        <v>883</v>
      </c>
      <c r="H221">
        <v>51.435781300000002</v>
      </c>
      <c r="I221">
        <v>-57.089530500000002</v>
      </c>
      <c r="J221" s="1" t="str">
        <f t="shared" si="38"/>
        <v>NGR lake sediment grab sample</v>
      </c>
      <c r="K221" s="1" t="str">
        <f t="shared" si="39"/>
        <v>&lt;177 micron (NGR)</v>
      </c>
      <c r="L221">
        <v>13</v>
      </c>
      <c r="M221" t="s">
        <v>82</v>
      </c>
      <c r="N221">
        <v>220</v>
      </c>
      <c r="O221">
        <v>50</v>
      </c>
      <c r="P221">
        <v>13</v>
      </c>
      <c r="Q221">
        <v>-2</v>
      </c>
      <c r="R221">
        <v>6</v>
      </c>
      <c r="S221">
        <v>2</v>
      </c>
      <c r="T221">
        <v>-0.2</v>
      </c>
      <c r="U221">
        <v>160</v>
      </c>
      <c r="V221">
        <v>1.04</v>
      </c>
      <c r="W221">
        <v>-0.2</v>
      </c>
      <c r="X221">
        <v>-1</v>
      </c>
      <c r="Y221">
        <v>-0.2</v>
      </c>
      <c r="Z221">
        <v>2</v>
      </c>
      <c r="AA221">
        <v>10</v>
      </c>
      <c r="AB221">
        <v>45</v>
      </c>
      <c r="AC221">
        <v>-2</v>
      </c>
      <c r="AD221">
        <v>22.6</v>
      </c>
      <c r="AE221">
        <v>200</v>
      </c>
      <c r="AF221">
        <v>1.9</v>
      </c>
    </row>
    <row r="222" spans="1:32" x14ac:dyDescent="0.3">
      <c r="A222" t="s">
        <v>884</v>
      </c>
      <c r="B222" t="s">
        <v>885</v>
      </c>
      <c r="C222" s="1" t="str">
        <f t="shared" si="36"/>
        <v>21:0519</v>
      </c>
      <c r="D222" s="1" t="str">
        <f t="shared" si="37"/>
        <v>21:0173</v>
      </c>
      <c r="E222" t="s">
        <v>886</v>
      </c>
      <c r="F222" t="s">
        <v>887</v>
      </c>
      <c r="H222">
        <v>51.456754400000001</v>
      </c>
      <c r="I222">
        <v>-57.083901099999999</v>
      </c>
      <c r="J222" s="1" t="str">
        <f t="shared" si="38"/>
        <v>NGR lake sediment grab sample</v>
      </c>
      <c r="K222" s="1" t="str">
        <f t="shared" si="39"/>
        <v>&lt;177 micron (NGR)</v>
      </c>
      <c r="L222">
        <v>13</v>
      </c>
      <c r="M222" t="s">
        <v>89</v>
      </c>
      <c r="N222">
        <v>221</v>
      </c>
      <c r="O222">
        <v>120</v>
      </c>
      <c r="P222">
        <v>11</v>
      </c>
      <c r="Q222">
        <v>30</v>
      </c>
      <c r="R222">
        <v>8</v>
      </c>
      <c r="S222">
        <v>4</v>
      </c>
      <c r="T222">
        <v>-0.2</v>
      </c>
      <c r="U222">
        <v>120</v>
      </c>
      <c r="V222">
        <v>1.75</v>
      </c>
      <c r="W222">
        <v>0.2</v>
      </c>
      <c r="X222">
        <v>2</v>
      </c>
      <c r="Y222">
        <v>-0.2</v>
      </c>
      <c r="Z222">
        <v>-2</v>
      </c>
      <c r="AA222">
        <v>15</v>
      </c>
      <c r="AB222">
        <v>52</v>
      </c>
      <c r="AC222">
        <v>-2</v>
      </c>
      <c r="AD222">
        <v>43.6</v>
      </c>
      <c r="AE222">
        <v>480</v>
      </c>
      <c r="AF222">
        <v>2.1</v>
      </c>
    </row>
    <row r="223" spans="1:32" x14ac:dyDescent="0.3">
      <c r="A223" t="s">
        <v>888</v>
      </c>
      <c r="B223" t="s">
        <v>889</v>
      </c>
      <c r="C223" s="1" t="str">
        <f t="shared" si="36"/>
        <v>21:0519</v>
      </c>
      <c r="D223" s="1" t="str">
        <f t="shared" si="37"/>
        <v>21:0173</v>
      </c>
      <c r="E223" t="s">
        <v>890</v>
      </c>
      <c r="F223" t="s">
        <v>891</v>
      </c>
      <c r="H223">
        <v>51.495302000000002</v>
      </c>
      <c r="I223">
        <v>-57.095828300000001</v>
      </c>
      <c r="J223" s="1" t="str">
        <f t="shared" si="38"/>
        <v>NGR lake sediment grab sample</v>
      </c>
      <c r="K223" s="1" t="str">
        <f t="shared" si="39"/>
        <v>&lt;177 micron (NGR)</v>
      </c>
      <c r="L223">
        <v>13</v>
      </c>
      <c r="M223" t="s">
        <v>94</v>
      </c>
      <c r="N223">
        <v>222</v>
      </c>
      <c r="O223">
        <v>130</v>
      </c>
      <c r="P223">
        <v>18</v>
      </c>
      <c r="Q223">
        <v>17</v>
      </c>
      <c r="R223">
        <v>14</v>
      </c>
      <c r="S223">
        <v>8</v>
      </c>
      <c r="T223">
        <v>-0.2</v>
      </c>
      <c r="U223">
        <v>170</v>
      </c>
      <c r="V223">
        <v>2.2400000000000002</v>
      </c>
      <c r="W223">
        <v>0.2</v>
      </c>
      <c r="X223">
        <v>2</v>
      </c>
      <c r="Y223">
        <v>-0.2</v>
      </c>
      <c r="Z223">
        <v>-2</v>
      </c>
      <c r="AA223">
        <v>20</v>
      </c>
      <c r="AB223">
        <v>105</v>
      </c>
      <c r="AC223">
        <v>-2</v>
      </c>
      <c r="AD223">
        <v>53.6</v>
      </c>
      <c r="AE223">
        <v>480</v>
      </c>
      <c r="AF223">
        <v>2.8</v>
      </c>
    </row>
    <row r="224" spans="1:32" x14ac:dyDescent="0.3">
      <c r="A224" t="s">
        <v>892</v>
      </c>
      <c r="B224" t="s">
        <v>893</v>
      </c>
      <c r="C224" s="1" t="str">
        <f t="shared" si="36"/>
        <v>21:0519</v>
      </c>
      <c r="D224" s="1" t="str">
        <f t="shared" si="37"/>
        <v>21:0173</v>
      </c>
      <c r="E224" t="s">
        <v>894</v>
      </c>
      <c r="F224" t="s">
        <v>895</v>
      </c>
      <c r="H224">
        <v>51.520358399999999</v>
      </c>
      <c r="I224">
        <v>-57.100060499999998</v>
      </c>
      <c r="J224" s="1" t="str">
        <f t="shared" si="38"/>
        <v>NGR lake sediment grab sample</v>
      </c>
      <c r="K224" s="1" t="str">
        <f t="shared" si="39"/>
        <v>&lt;177 micron (NGR)</v>
      </c>
      <c r="L224">
        <v>13</v>
      </c>
      <c r="M224" t="s">
        <v>99</v>
      </c>
      <c r="N224">
        <v>223</v>
      </c>
      <c r="O224">
        <v>330</v>
      </c>
      <c r="P224">
        <v>18</v>
      </c>
      <c r="Q224">
        <v>9</v>
      </c>
      <c r="R224">
        <v>7</v>
      </c>
      <c r="S224">
        <v>6</v>
      </c>
      <c r="T224">
        <v>-0.2</v>
      </c>
      <c r="U224">
        <v>115</v>
      </c>
      <c r="V224">
        <v>2.8</v>
      </c>
      <c r="W224">
        <v>0.8</v>
      </c>
      <c r="X224">
        <v>-1</v>
      </c>
      <c r="Y224">
        <v>0.2</v>
      </c>
      <c r="Z224">
        <v>-2</v>
      </c>
      <c r="AA224">
        <v>15</v>
      </c>
      <c r="AB224">
        <v>112</v>
      </c>
      <c r="AC224">
        <v>-2</v>
      </c>
      <c r="AD224">
        <v>60.6</v>
      </c>
      <c r="AE224">
        <v>220</v>
      </c>
      <c r="AF224">
        <v>2.7</v>
      </c>
    </row>
    <row r="225" spans="1:32" x14ac:dyDescent="0.3">
      <c r="A225" t="s">
        <v>896</v>
      </c>
      <c r="B225" t="s">
        <v>897</v>
      </c>
      <c r="C225" s="1" t="str">
        <f t="shared" si="36"/>
        <v>21:0519</v>
      </c>
      <c r="D225" s="1" t="str">
        <f t="shared" si="37"/>
        <v>21:0173</v>
      </c>
      <c r="E225" t="s">
        <v>898</v>
      </c>
      <c r="F225" t="s">
        <v>899</v>
      </c>
      <c r="H225">
        <v>51.544998999999997</v>
      </c>
      <c r="I225">
        <v>-57.095975299999999</v>
      </c>
      <c r="J225" s="1" t="str">
        <f t="shared" si="38"/>
        <v>NGR lake sediment grab sample</v>
      </c>
      <c r="K225" s="1" t="str">
        <f t="shared" si="39"/>
        <v>&lt;177 micron (NGR)</v>
      </c>
      <c r="L225">
        <v>13</v>
      </c>
      <c r="M225" t="s">
        <v>104</v>
      </c>
      <c r="N225">
        <v>224</v>
      </c>
      <c r="O225">
        <v>150</v>
      </c>
      <c r="P225">
        <v>10</v>
      </c>
      <c r="Q225">
        <v>-2</v>
      </c>
      <c r="R225">
        <v>5</v>
      </c>
      <c r="S225">
        <v>2</v>
      </c>
      <c r="T225">
        <v>-0.2</v>
      </c>
      <c r="U225">
        <v>115</v>
      </c>
      <c r="V225">
        <v>2.6</v>
      </c>
      <c r="W225">
        <v>0.2</v>
      </c>
      <c r="X225">
        <v>-1</v>
      </c>
      <c r="Y225">
        <v>-0.2</v>
      </c>
      <c r="Z225">
        <v>-2</v>
      </c>
      <c r="AA225">
        <v>35</v>
      </c>
      <c r="AB225">
        <v>90</v>
      </c>
      <c r="AC225">
        <v>-2</v>
      </c>
      <c r="AD225">
        <v>41</v>
      </c>
      <c r="AE225">
        <v>130</v>
      </c>
      <c r="AF225">
        <v>1</v>
      </c>
    </row>
    <row r="226" spans="1:32" x14ac:dyDescent="0.3">
      <c r="A226" t="s">
        <v>900</v>
      </c>
      <c r="B226" t="s">
        <v>901</v>
      </c>
      <c r="C226" s="1" t="str">
        <f t="shared" si="36"/>
        <v>21:0519</v>
      </c>
      <c r="D226" s="1" t="str">
        <f t="shared" si="37"/>
        <v>21:0173</v>
      </c>
      <c r="E226" t="s">
        <v>902</v>
      </c>
      <c r="F226" t="s">
        <v>903</v>
      </c>
      <c r="H226">
        <v>51.580137800000003</v>
      </c>
      <c r="I226">
        <v>-57.096568400000002</v>
      </c>
      <c r="J226" s="1" t="str">
        <f t="shared" si="38"/>
        <v>NGR lake sediment grab sample</v>
      </c>
      <c r="K226" s="1" t="str">
        <f t="shared" si="39"/>
        <v>&lt;177 micron (NGR)</v>
      </c>
      <c r="L226">
        <v>13</v>
      </c>
      <c r="M226" t="s">
        <v>109</v>
      </c>
      <c r="N226">
        <v>225</v>
      </c>
      <c r="O226">
        <v>260</v>
      </c>
      <c r="P226">
        <v>8</v>
      </c>
      <c r="Q226">
        <v>-2</v>
      </c>
      <c r="R226">
        <v>6</v>
      </c>
      <c r="S226">
        <v>3</v>
      </c>
      <c r="T226">
        <v>-0.2</v>
      </c>
      <c r="U226">
        <v>115</v>
      </c>
      <c r="V226">
        <v>1.73</v>
      </c>
      <c r="W226">
        <v>0.4</v>
      </c>
      <c r="X226">
        <v>-1</v>
      </c>
      <c r="Y226">
        <v>-0.2</v>
      </c>
      <c r="Z226">
        <v>-2</v>
      </c>
      <c r="AA226">
        <v>25</v>
      </c>
      <c r="AB226">
        <v>97</v>
      </c>
      <c r="AC226">
        <v>-2</v>
      </c>
      <c r="AD226">
        <v>42.2</v>
      </c>
      <c r="AE226">
        <v>180</v>
      </c>
      <c r="AF226">
        <v>0.9</v>
      </c>
    </row>
    <row r="227" spans="1:32" x14ac:dyDescent="0.3">
      <c r="A227" t="s">
        <v>904</v>
      </c>
      <c r="B227" t="s">
        <v>905</v>
      </c>
      <c r="C227" s="1" t="str">
        <f t="shared" si="36"/>
        <v>21:0519</v>
      </c>
      <c r="D227" s="1" t="str">
        <f t="shared" si="37"/>
        <v>21:0173</v>
      </c>
      <c r="E227" t="s">
        <v>906</v>
      </c>
      <c r="F227" t="s">
        <v>907</v>
      </c>
      <c r="H227">
        <v>51.609658699999997</v>
      </c>
      <c r="I227">
        <v>-57.094637599999999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13</v>
      </c>
      <c r="M227" t="s">
        <v>114</v>
      </c>
      <c r="N227">
        <v>226</v>
      </c>
      <c r="O227">
        <v>250</v>
      </c>
      <c r="P227">
        <v>7</v>
      </c>
      <c r="Q227">
        <v>5</v>
      </c>
      <c r="R227">
        <v>11</v>
      </c>
      <c r="S227">
        <v>44</v>
      </c>
      <c r="T227">
        <v>-0.2</v>
      </c>
      <c r="U227">
        <v>7800</v>
      </c>
      <c r="V227">
        <v>11.4</v>
      </c>
      <c r="W227">
        <v>0.2</v>
      </c>
      <c r="X227">
        <v>1</v>
      </c>
      <c r="Y227">
        <v>-0.2</v>
      </c>
      <c r="Z227">
        <v>2</v>
      </c>
      <c r="AA227">
        <v>50</v>
      </c>
      <c r="AB227">
        <v>45</v>
      </c>
      <c r="AC227">
        <v>2</v>
      </c>
      <c r="AD227">
        <v>10.8</v>
      </c>
      <c r="AE227">
        <v>340</v>
      </c>
      <c r="AF227">
        <v>2.2999999999999998</v>
      </c>
    </row>
    <row r="228" spans="1:32" x14ac:dyDescent="0.3">
      <c r="A228" t="s">
        <v>908</v>
      </c>
      <c r="B228" t="s">
        <v>909</v>
      </c>
      <c r="C228" s="1" t="str">
        <f t="shared" si="36"/>
        <v>21:0519</v>
      </c>
      <c r="D228" s="1" t="str">
        <f t="shared" si="37"/>
        <v>21:0173</v>
      </c>
      <c r="E228" t="s">
        <v>910</v>
      </c>
      <c r="F228" t="s">
        <v>911</v>
      </c>
      <c r="H228">
        <v>51.659292499999999</v>
      </c>
      <c r="I228">
        <v>-57.093684799999998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13</v>
      </c>
      <c r="M228" t="s">
        <v>119</v>
      </c>
      <c r="N228">
        <v>227</v>
      </c>
      <c r="O228">
        <v>170</v>
      </c>
      <c r="P228">
        <v>14</v>
      </c>
      <c r="Q228">
        <v>11</v>
      </c>
      <c r="R228">
        <v>8</v>
      </c>
      <c r="S228">
        <v>16</v>
      </c>
      <c r="T228">
        <v>-0.2</v>
      </c>
      <c r="U228">
        <v>340</v>
      </c>
      <c r="V228">
        <v>6.4</v>
      </c>
      <c r="W228">
        <v>0.2</v>
      </c>
      <c r="X228">
        <v>1</v>
      </c>
      <c r="Y228">
        <v>-0.2</v>
      </c>
      <c r="Z228">
        <v>2</v>
      </c>
      <c r="AA228">
        <v>55</v>
      </c>
      <c r="AB228">
        <v>82</v>
      </c>
      <c r="AC228">
        <v>-2</v>
      </c>
      <c r="AD228">
        <v>31.4</v>
      </c>
      <c r="AE228">
        <v>100</v>
      </c>
      <c r="AF228">
        <v>1.9</v>
      </c>
    </row>
    <row r="229" spans="1:32" x14ac:dyDescent="0.3">
      <c r="A229" t="s">
        <v>912</v>
      </c>
      <c r="B229" t="s">
        <v>913</v>
      </c>
      <c r="C229" s="1" t="str">
        <f t="shared" si="36"/>
        <v>21:0519</v>
      </c>
      <c r="D229" s="1" t="str">
        <f t="shared" si="37"/>
        <v>21:0173</v>
      </c>
      <c r="E229" t="s">
        <v>914</v>
      </c>
      <c r="F229" t="s">
        <v>915</v>
      </c>
      <c r="H229">
        <v>51.6735544</v>
      </c>
      <c r="I229">
        <v>-57.091761699999999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13</v>
      </c>
      <c r="M229" t="s">
        <v>124</v>
      </c>
      <c r="N229">
        <v>228</v>
      </c>
      <c r="O229">
        <v>190</v>
      </c>
      <c r="P229">
        <v>19</v>
      </c>
      <c r="Q229">
        <v>9</v>
      </c>
      <c r="R229">
        <v>7</v>
      </c>
      <c r="S229">
        <v>6</v>
      </c>
      <c r="T229">
        <v>-0.2</v>
      </c>
      <c r="U229">
        <v>170</v>
      </c>
      <c r="V229">
        <v>7.5</v>
      </c>
      <c r="W229">
        <v>-0.2</v>
      </c>
      <c r="X229">
        <v>1</v>
      </c>
      <c r="Y229">
        <v>-0.2</v>
      </c>
      <c r="Z229">
        <v>4</v>
      </c>
      <c r="AA229">
        <v>45</v>
      </c>
      <c r="AB229">
        <v>90</v>
      </c>
      <c r="AC229">
        <v>-2</v>
      </c>
      <c r="AD229">
        <v>35</v>
      </c>
      <c r="AE229">
        <v>160</v>
      </c>
      <c r="AF229">
        <v>7.2</v>
      </c>
    </row>
    <row r="230" spans="1:32" x14ac:dyDescent="0.3">
      <c r="A230" t="s">
        <v>916</v>
      </c>
      <c r="B230" t="s">
        <v>917</v>
      </c>
      <c r="C230" s="1" t="str">
        <f t="shared" si="36"/>
        <v>21:0519</v>
      </c>
      <c r="D230" s="1" t="str">
        <f t="shared" si="37"/>
        <v>21:0173</v>
      </c>
      <c r="E230" t="s">
        <v>918</v>
      </c>
      <c r="F230" t="s">
        <v>919</v>
      </c>
      <c r="H230">
        <v>51.7065707</v>
      </c>
      <c r="I230">
        <v>-57.091669099999997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13</v>
      </c>
      <c r="M230" t="s">
        <v>129</v>
      </c>
      <c r="N230">
        <v>229</v>
      </c>
      <c r="O230">
        <v>240</v>
      </c>
      <c r="P230">
        <v>24</v>
      </c>
      <c r="Q230">
        <v>-2</v>
      </c>
      <c r="R230">
        <v>8</v>
      </c>
      <c r="S230">
        <v>42</v>
      </c>
      <c r="T230">
        <v>-0.2</v>
      </c>
      <c r="U230">
        <v>1440</v>
      </c>
      <c r="V230">
        <v>20</v>
      </c>
      <c r="W230">
        <v>0.2</v>
      </c>
      <c r="X230">
        <v>-1</v>
      </c>
      <c r="Y230">
        <v>-0.2</v>
      </c>
      <c r="Z230">
        <v>2</v>
      </c>
      <c r="AA230">
        <v>80</v>
      </c>
      <c r="AB230">
        <v>82</v>
      </c>
      <c r="AC230">
        <v>-2</v>
      </c>
      <c r="AD230">
        <v>32</v>
      </c>
      <c r="AE230">
        <v>90</v>
      </c>
      <c r="AF230">
        <v>1.8</v>
      </c>
    </row>
    <row r="231" spans="1:32" x14ac:dyDescent="0.3">
      <c r="A231" t="s">
        <v>920</v>
      </c>
      <c r="B231" t="s">
        <v>921</v>
      </c>
      <c r="C231" s="1" t="str">
        <f t="shared" si="36"/>
        <v>21:0519</v>
      </c>
      <c r="D231" s="1" t="str">
        <f t="shared" si="37"/>
        <v>21:0173</v>
      </c>
      <c r="E231" t="s">
        <v>922</v>
      </c>
      <c r="F231" t="s">
        <v>923</v>
      </c>
      <c r="H231">
        <v>51.718821699999999</v>
      </c>
      <c r="I231">
        <v>-57.0557789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13</v>
      </c>
      <c r="M231" t="s">
        <v>134</v>
      </c>
      <c r="N231">
        <v>230</v>
      </c>
      <c r="O231">
        <v>190</v>
      </c>
      <c r="P231">
        <v>22</v>
      </c>
      <c r="Q231">
        <v>3</v>
      </c>
      <c r="R231">
        <v>8</v>
      </c>
      <c r="S231">
        <v>15</v>
      </c>
      <c r="T231">
        <v>0.2</v>
      </c>
      <c r="U231">
        <v>550</v>
      </c>
      <c r="V231">
        <v>8.4</v>
      </c>
      <c r="W231">
        <v>0.4</v>
      </c>
      <c r="X231">
        <v>-1</v>
      </c>
      <c r="Y231">
        <v>-0.2</v>
      </c>
      <c r="Z231">
        <v>2</v>
      </c>
      <c r="AA231">
        <v>65</v>
      </c>
      <c r="AB231">
        <v>82</v>
      </c>
      <c r="AC231">
        <v>-2</v>
      </c>
      <c r="AD231">
        <v>32.799999999999997</v>
      </c>
      <c r="AE231">
        <v>110</v>
      </c>
      <c r="AF231">
        <v>6.5</v>
      </c>
    </row>
    <row r="232" spans="1:32" x14ac:dyDescent="0.3">
      <c r="A232" t="s">
        <v>924</v>
      </c>
      <c r="B232" t="s">
        <v>925</v>
      </c>
      <c r="C232" s="1" t="str">
        <f t="shared" si="36"/>
        <v>21:0519</v>
      </c>
      <c r="D232" s="1" t="str">
        <f t="shared" si="37"/>
        <v>21:0173</v>
      </c>
      <c r="E232" t="s">
        <v>926</v>
      </c>
      <c r="F232" t="s">
        <v>927</v>
      </c>
      <c r="H232">
        <v>51.685266900000002</v>
      </c>
      <c r="I232">
        <v>-57.054074100000001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13</v>
      </c>
      <c r="M232" t="s">
        <v>139</v>
      </c>
      <c r="N232">
        <v>231</v>
      </c>
      <c r="O232">
        <v>170</v>
      </c>
      <c r="P232">
        <v>15</v>
      </c>
      <c r="Q232">
        <v>2</v>
      </c>
      <c r="R232">
        <v>8</v>
      </c>
      <c r="S232">
        <v>7</v>
      </c>
      <c r="T232">
        <v>-0.2</v>
      </c>
      <c r="U232">
        <v>475</v>
      </c>
      <c r="V232">
        <v>5.2</v>
      </c>
      <c r="W232">
        <v>0.2</v>
      </c>
      <c r="X232">
        <v>-1</v>
      </c>
      <c r="Y232">
        <v>-0.2</v>
      </c>
      <c r="Z232">
        <v>2</v>
      </c>
      <c r="AA232">
        <v>50</v>
      </c>
      <c r="AB232">
        <v>60</v>
      </c>
      <c r="AC232">
        <v>-2</v>
      </c>
      <c r="AD232">
        <v>30.4</v>
      </c>
      <c r="AE232">
        <v>130</v>
      </c>
      <c r="AF232">
        <v>1.5</v>
      </c>
    </row>
    <row r="233" spans="1:32" hidden="1" x14ac:dyDescent="0.3">
      <c r="A233" t="s">
        <v>928</v>
      </c>
      <c r="B233" t="s">
        <v>929</v>
      </c>
      <c r="C233" s="1" t="str">
        <f t="shared" si="36"/>
        <v>21:0519</v>
      </c>
      <c r="D233" s="1" t="str">
        <f>HYPERLINK("http://geochem.nrcan.gc.ca/cdogs/content/svy/svy_e.htm", "")</f>
        <v/>
      </c>
      <c r="G233" s="1" t="str">
        <f>HYPERLINK("http://geochem.nrcan.gc.ca/cdogs/content/cr_/cr_00060_e.htm", "60")</f>
        <v>60</v>
      </c>
      <c r="J233" t="s">
        <v>57</v>
      </c>
      <c r="K233" t="s">
        <v>58</v>
      </c>
      <c r="L233">
        <v>13</v>
      </c>
      <c r="M233" t="s">
        <v>59</v>
      </c>
      <c r="N233">
        <v>232</v>
      </c>
      <c r="O233">
        <v>74</v>
      </c>
      <c r="P233">
        <v>26</v>
      </c>
      <c r="Q233">
        <v>4</v>
      </c>
      <c r="R233">
        <v>18</v>
      </c>
      <c r="S233">
        <v>8</v>
      </c>
      <c r="T233">
        <v>-0.2</v>
      </c>
      <c r="U233">
        <v>370</v>
      </c>
      <c r="V233">
        <v>2.1</v>
      </c>
      <c r="W233">
        <v>0.2</v>
      </c>
      <c r="X233">
        <v>2</v>
      </c>
      <c r="Y233">
        <v>-0.2</v>
      </c>
      <c r="Z233">
        <v>4</v>
      </c>
      <c r="AA233">
        <v>25</v>
      </c>
      <c r="AB233">
        <v>52</v>
      </c>
      <c r="AC233">
        <v>-2</v>
      </c>
      <c r="AD233">
        <v>21.4</v>
      </c>
      <c r="AE233">
        <v>230</v>
      </c>
      <c r="AF233">
        <v>20.2</v>
      </c>
    </row>
    <row r="234" spans="1:32" x14ac:dyDescent="0.3">
      <c r="A234" t="s">
        <v>930</v>
      </c>
      <c r="B234" t="s">
        <v>931</v>
      </c>
      <c r="C234" s="1" t="str">
        <f t="shared" si="36"/>
        <v>21:0519</v>
      </c>
      <c r="D234" s="1" t="str">
        <f t="shared" ref="D234:D253" si="40">HYPERLINK("http://geochem.nrcan.gc.ca/cdogs/content/svy/svy210173_e.htm", "21:0173")</f>
        <v>21:0173</v>
      </c>
      <c r="E234" t="s">
        <v>932</v>
      </c>
      <c r="F234" t="s">
        <v>933</v>
      </c>
      <c r="H234">
        <v>51.653698200000001</v>
      </c>
      <c r="I234">
        <v>-57.053978899999997</v>
      </c>
      <c r="J234" s="1" t="str">
        <f t="shared" ref="J234:J253" si="41">HYPERLINK("http://geochem.nrcan.gc.ca/cdogs/content/kwd/kwd020027_e.htm", "NGR lake sediment grab sample")</f>
        <v>NGR lake sediment grab sample</v>
      </c>
      <c r="K234" s="1" t="str">
        <f t="shared" ref="K234:K253" si="42">HYPERLINK("http://geochem.nrcan.gc.ca/cdogs/content/kwd/kwd080006_e.htm", "&lt;177 micron (NGR)")</f>
        <v>&lt;177 micron (NGR)</v>
      </c>
      <c r="L234">
        <v>13</v>
      </c>
      <c r="M234" t="s">
        <v>144</v>
      </c>
      <c r="N234">
        <v>233</v>
      </c>
      <c r="O234">
        <v>370</v>
      </c>
      <c r="P234">
        <v>25</v>
      </c>
      <c r="Q234">
        <v>-2</v>
      </c>
      <c r="R234">
        <v>9</v>
      </c>
      <c r="S234">
        <v>13</v>
      </c>
      <c r="T234">
        <v>-0.2</v>
      </c>
      <c r="U234">
        <v>145</v>
      </c>
      <c r="V234">
        <v>5.8</v>
      </c>
      <c r="W234">
        <v>0.4</v>
      </c>
      <c r="X234">
        <v>-1</v>
      </c>
      <c r="Y234">
        <v>-0.2</v>
      </c>
      <c r="Z234">
        <v>2</v>
      </c>
      <c r="AA234">
        <v>40</v>
      </c>
      <c r="AB234">
        <v>82</v>
      </c>
      <c r="AC234">
        <v>-2</v>
      </c>
      <c r="AD234">
        <v>42.8</v>
      </c>
      <c r="AE234">
        <v>100</v>
      </c>
      <c r="AF234">
        <v>1.4</v>
      </c>
    </row>
    <row r="235" spans="1:32" x14ac:dyDescent="0.3">
      <c r="A235" t="s">
        <v>934</v>
      </c>
      <c r="B235" t="s">
        <v>935</v>
      </c>
      <c r="C235" s="1" t="str">
        <f t="shared" si="36"/>
        <v>21:0519</v>
      </c>
      <c r="D235" s="1" t="str">
        <f t="shared" si="40"/>
        <v>21:0173</v>
      </c>
      <c r="E235" t="s">
        <v>936</v>
      </c>
      <c r="F235" t="s">
        <v>937</v>
      </c>
      <c r="H235">
        <v>51.622320299999998</v>
      </c>
      <c r="I235">
        <v>-57.017164200000003</v>
      </c>
      <c r="J235" s="1" t="str">
        <f t="shared" si="41"/>
        <v>NGR lake sediment grab sample</v>
      </c>
      <c r="K235" s="1" t="str">
        <f t="shared" si="42"/>
        <v>&lt;177 micron (NGR)</v>
      </c>
      <c r="L235">
        <v>13</v>
      </c>
      <c r="M235" t="s">
        <v>149</v>
      </c>
      <c r="N235">
        <v>234</v>
      </c>
      <c r="O235">
        <v>250</v>
      </c>
      <c r="P235">
        <v>10</v>
      </c>
      <c r="Q235">
        <v>-2</v>
      </c>
      <c r="R235">
        <v>4</v>
      </c>
      <c r="S235">
        <v>27</v>
      </c>
      <c r="T235">
        <v>-0.2</v>
      </c>
      <c r="U235">
        <v>1450</v>
      </c>
      <c r="V235">
        <v>10.199999999999999</v>
      </c>
      <c r="W235">
        <v>0.4</v>
      </c>
      <c r="X235">
        <v>1</v>
      </c>
      <c r="Y235">
        <v>-0.2</v>
      </c>
      <c r="Z235">
        <v>4</v>
      </c>
      <c r="AA235">
        <v>45</v>
      </c>
      <c r="AB235">
        <v>82</v>
      </c>
      <c r="AC235">
        <v>-2</v>
      </c>
      <c r="AD235">
        <v>30.4</v>
      </c>
      <c r="AE235">
        <v>90</v>
      </c>
      <c r="AF235">
        <v>2.4</v>
      </c>
    </row>
    <row r="236" spans="1:32" x14ac:dyDescent="0.3">
      <c r="A236" t="s">
        <v>938</v>
      </c>
      <c r="B236" t="s">
        <v>939</v>
      </c>
      <c r="C236" s="1" t="str">
        <f t="shared" si="36"/>
        <v>21:0519</v>
      </c>
      <c r="D236" s="1" t="str">
        <f t="shared" si="40"/>
        <v>21:0173</v>
      </c>
      <c r="E236" t="s">
        <v>940</v>
      </c>
      <c r="F236" t="s">
        <v>941</v>
      </c>
      <c r="H236">
        <v>51.582796199999997</v>
      </c>
      <c r="I236">
        <v>-57.061573899999999</v>
      </c>
      <c r="J236" s="1" t="str">
        <f t="shared" si="41"/>
        <v>NGR lake sediment grab sample</v>
      </c>
      <c r="K236" s="1" t="str">
        <f t="shared" si="42"/>
        <v>&lt;177 micron (NGR)</v>
      </c>
      <c r="L236">
        <v>14</v>
      </c>
      <c r="M236" t="s">
        <v>36</v>
      </c>
      <c r="N236">
        <v>235</v>
      </c>
      <c r="O236">
        <v>260</v>
      </c>
      <c r="P236">
        <v>11</v>
      </c>
      <c r="Q236">
        <v>15</v>
      </c>
      <c r="R236">
        <v>6</v>
      </c>
      <c r="S236">
        <v>19</v>
      </c>
      <c r="T236">
        <v>-0.2</v>
      </c>
      <c r="U236">
        <v>730</v>
      </c>
      <c r="V236">
        <v>6.5</v>
      </c>
      <c r="W236">
        <v>0.4</v>
      </c>
      <c r="X236">
        <v>2</v>
      </c>
      <c r="Y236">
        <v>-0.2</v>
      </c>
      <c r="Z236">
        <v>2</v>
      </c>
      <c r="AA236">
        <v>45</v>
      </c>
      <c r="AB236">
        <v>81</v>
      </c>
      <c r="AC236">
        <v>-2</v>
      </c>
      <c r="AD236">
        <v>29.2</v>
      </c>
      <c r="AE236">
        <v>520</v>
      </c>
      <c r="AF236">
        <v>2.2000000000000002</v>
      </c>
    </row>
    <row r="237" spans="1:32" x14ac:dyDescent="0.3">
      <c r="A237" t="s">
        <v>942</v>
      </c>
      <c r="B237" t="s">
        <v>943</v>
      </c>
      <c r="C237" s="1" t="str">
        <f t="shared" si="36"/>
        <v>21:0519</v>
      </c>
      <c r="D237" s="1" t="str">
        <f t="shared" si="40"/>
        <v>21:0173</v>
      </c>
      <c r="E237" t="s">
        <v>944</v>
      </c>
      <c r="F237" t="s">
        <v>945</v>
      </c>
      <c r="H237">
        <v>51.611190999999998</v>
      </c>
      <c r="I237">
        <v>-57.042953199999999</v>
      </c>
      <c r="J237" s="1" t="str">
        <f t="shared" si="41"/>
        <v>NGR lake sediment grab sample</v>
      </c>
      <c r="K237" s="1" t="str">
        <f t="shared" si="42"/>
        <v>&lt;177 micron (NGR)</v>
      </c>
      <c r="L237">
        <v>14</v>
      </c>
      <c r="M237" t="s">
        <v>49</v>
      </c>
      <c r="N237">
        <v>236</v>
      </c>
      <c r="O237">
        <v>390</v>
      </c>
      <c r="P237">
        <v>11</v>
      </c>
      <c r="Q237">
        <v>22</v>
      </c>
      <c r="R237">
        <v>2</v>
      </c>
      <c r="S237">
        <v>22</v>
      </c>
      <c r="T237">
        <v>-0.2</v>
      </c>
      <c r="U237">
        <v>1650</v>
      </c>
      <c r="V237">
        <v>12.3</v>
      </c>
      <c r="W237">
        <v>0.8</v>
      </c>
      <c r="X237">
        <v>3</v>
      </c>
      <c r="Y237">
        <v>-0.2</v>
      </c>
      <c r="Z237">
        <v>4</v>
      </c>
      <c r="AA237">
        <v>80</v>
      </c>
      <c r="AB237">
        <v>119</v>
      </c>
      <c r="AC237">
        <v>-2</v>
      </c>
      <c r="AD237">
        <v>35.6</v>
      </c>
      <c r="AE237">
        <v>1000</v>
      </c>
      <c r="AF237">
        <v>3.8</v>
      </c>
    </row>
    <row r="238" spans="1:32" x14ac:dyDescent="0.3">
      <c r="A238" t="s">
        <v>946</v>
      </c>
      <c r="B238" t="s">
        <v>947</v>
      </c>
      <c r="C238" s="1" t="str">
        <f t="shared" si="36"/>
        <v>21:0519</v>
      </c>
      <c r="D238" s="1" t="str">
        <f t="shared" si="40"/>
        <v>21:0173</v>
      </c>
      <c r="E238" t="s">
        <v>940</v>
      </c>
      <c r="F238" t="s">
        <v>948</v>
      </c>
      <c r="H238">
        <v>51.582796199999997</v>
      </c>
      <c r="I238">
        <v>-57.061573899999999</v>
      </c>
      <c r="J238" s="1" t="str">
        <f t="shared" si="41"/>
        <v>NGR lake sediment grab sample</v>
      </c>
      <c r="K238" s="1" t="str">
        <f t="shared" si="42"/>
        <v>&lt;177 micron (NGR)</v>
      </c>
      <c r="L238">
        <v>14</v>
      </c>
      <c r="M238" t="s">
        <v>40</v>
      </c>
      <c r="N238">
        <v>237</v>
      </c>
      <c r="O238">
        <v>260</v>
      </c>
      <c r="P238">
        <v>11</v>
      </c>
      <c r="Q238">
        <v>15</v>
      </c>
      <c r="R238">
        <v>5</v>
      </c>
      <c r="S238">
        <v>21</v>
      </c>
      <c r="T238">
        <v>-0.2</v>
      </c>
      <c r="U238">
        <v>720</v>
      </c>
      <c r="V238">
        <v>6.5</v>
      </c>
      <c r="W238">
        <v>0.4</v>
      </c>
      <c r="X238">
        <v>2</v>
      </c>
      <c r="Y238">
        <v>-0.2</v>
      </c>
      <c r="Z238">
        <v>2</v>
      </c>
      <c r="AA238">
        <v>45</v>
      </c>
      <c r="AB238">
        <v>89</v>
      </c>
      <c r="AC238">
        <v>-2</v>
      </c>
      <c r="AD238">
        <v>29.8</v>
      </c>
      <c r="AE238">
        <v>490</v>
      </c>
      <c r="AF238">
        <v>1.9</v>
      </c>
    </row>
    <row r="239" spans="1:32" x14ac:dyDescent="0.3">
      <c r="A239" t="s">
        <v>949</v>
      </c>
      <c r="B239" t="s">
        <v>950</v>
      </c>
      <c r="C239" s="1" t="str">
        <f t="shared" si="36"/>
        <v>21:0519</v>
      </c>
      <c r="D239" s="1" t="str">
        <f t="shared" si="40"/>
        <v>21:0173</v>
      </c>
      <c r="E239" t="s">
        <v>940</v>
      </c>
      <c r="F239" t="s">
        <v>951</v>
      </c>
      <c r="H239">
        <v>51.582796199999997</v>
      </c>
      <c r="I239">
        <v>-57.061573899999999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14</v>
      </c>
      <c r="M239" t="s">
        <v>44</v>
      </c>
      <c r="N239">
        <v>238</v>
      </c>
      <c r="O239">
        <v>270</v>
      </c>
      <c r="P239">
        <v>12</v>
      </c>
      <c r="Q239">
        <v>27</v>
      </c>
      <c r="R239">
        <v>5</v>
      </c>
      <c r="S239">
        <v>21</v>
      </c>
      <c r="T239">
        <v>-0.2</v>
      </c>
      <c r="U239">
        <v>730</v>
      </c>
      <c r="V239">
        <v>7.1</v>
      </c>
      <c r="W239">
        <v>0.6</v>
      </c>
      <c r="X239">
        <v>3</v>
      </c>
      <c r="Y239">
        <v>-0.2</v>
      </c>
      <c r="Z239">
        <v>2</v>
      </c>
      <c r="AA239">
        <v>45</v>
      </c>
      <c r="AB239">
        <v>89</v>
      </c>
      <c r="AC239">
        <v>-2</v>
      </c>
      <c r="AD239">
        <v>30.8</v>
      </c>
      <c r="AE239">
        <v>460</v>
      </c>
      <c r="AF239">
        <v>1.8</v>
      </c>
    </row>
    <row r="240" spans="1:32" x14ac:dyDescent="0.3">
      <c r="A240" t="s">
        <v>952</v>
      </c>
      <c r="B240" t="s">
        <v>953</v>
      </c>
      <c r="C240" s="1" t="str">
        <f t="shared" si="36"/>
        <v>21:0519</v>
      </c>
      <c r="D240" s="1" t="str">
        <f t="shared" si="40"/>
        <v>21:0173</v>
      </c>
      <c r="E240" t="s">
        <v>954</v>
      </c>
      <c r="F240" t="s">
        <v>955</v>
      </c>
      <c r="H240">
        <v>51.570841700000003</v>
      </c>
      <c r="I240">
        <v>-57.052987199999997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14</v>
      </c>
      <c r="M240" t="s">
        <v>54</v>
      </c>
      <c r="N240">
        <v>239</v>
      </c>
      <c r="O240">
        <v>430</v>
      </c>
      <c r="P240">
        <v>12</v>
      </c>
      <c r="Q240">
        <v>18</v>
      </c>
      <c r="R240">
        <v>10</v>
      </c>
      <c r="S240">
        <v>34</v>
      </c>
      <c r="T240">
        <v>-0.2</v>
      </c>
      <c r="U240">
        <v>1900</v>
      </c>
      <c r="V240">
        <v>6.9</v>
      </c>
      <c r="W240">
        <v>1.4</v>
      </c>
      <c r="X240">
        <v>2</v>
      </c>
      <c r="Y240">
        <v>-0.2</v>
      </c>
      <c r="Z240">
        <v>2</v>
      </c>
      <c r="AA240">
        <v>55</v>
      </c>
      <c r="AB240">
        <v>81</v>
      </c>
      <c r="AC240">
        <v>-2</v>
      </c>
      <c r="AD240">
        <v>18.2</v>
      </c>
      <c r="AE240">
        <v>230</v>
      </c>
      <c r="AF240">
        <v>2.9</v>
      </c>
    </row>
    <row r="241" spans="1:32" x14ac:dyDescent="0.3">
      <c r="A241" t="s">
        <v>956</v>
      </c>
      <c r="B241" t="s">
        <v>957</v>
      </c>
      <c r="C241" s="1" t="str">
        <f t="shared" si="36"/>
        <v>21:0519</v>
      </c>
      <c r="D241" s="1" t="str">
        <f t="shared" si="40"/>
        <v>21:0173</v>
      </c>
      <c r="E241" t="s">
        <v>958</v>
      </c>
      <c r="F241" t="s">
        <v>959</v>
      </c>
      <c r="H241">
        <v>51.533608800000003</v>
      </c>
      <c r="I241">
        <v>-57.067405100000002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14</v>
      </c>
      <c r="M241" t="s">
        <v>82</v>
      </c>
      <c r="N241">
        <v>240</v>
      </c>
      <c r="O241">
        <v>220</v>
      </c>
      <c r="P241">
        <v>17</v>
      </c>
      <c r="Q241">
        <v>4</v>
      </c>
      <c r="R241">
        <v>16</v>
      </c>
      <c r="S241">
        <v>4</v>
      </c>
      <c r="T241">
        <v>-0.2</v>
      </c>
      <c r="U241">
        <v>130</v>
      </c>
      <c r="V241">
        <v>3.3</v>
      </c>
      <c r="W241">
        <v>0.6</v>
      </c>
      <c r="X241">
        <v>-1</v>
      </c>
      <c r="Y241">
        <v>-0.2</v>
      </c>
      <c r="Z241">
        <v>2</v>
      </c>
      <c r="AA241">
        <v>20</v>
      </c>
      <c r="AB241">
        <v>74</v>
      </c>
      <c r="AC241">
        <v>-2</v>
      </c>
      <c r="AD241">
        <v>59.4</v>
      </c>
      <c r="AE241">
        <v>260</v>
      </c>
      <c r="AF241">
        <v>3.2</v>
      </c>
    </row>
    <row r="242" spans="1:32" x14ac:dyDescent="0.3">
      <c r="A242" t="s">
        <v>960</v>
      </c>
      <c r="B242" t="s">
        <v>961</v>
      </c>
      <c r="C242" s="1" t="str">
        <f t="shared" si="36"/>
        <v>21:0519</v>
      </c>
      <c r="D242" s="1" t="str">
        <f t="shared" si="40"/>
        <v>21:0173</v>
      </c>
      <c r="E242" t="s">
        <v>962</v>
      </c>
      <c r="F242" t="s">
        <v>963</v>
      </c>
      <c r="H242">
        <v>51.5052339</v>
      </c>
      <c r="I242">
        <v>-57.062277600000002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14</v>
      </c>
      <c r="M242" t="s">
        <v>89</v>
      </c>
      <c r="N242">
        <v>241</v>
      </c>
      <c r="O242">
        <v>170</v>
      </c>
      <c r="P242">
        <v>12</v>
      </c>
      <c r="Q242">
        <v>19</v>
      </c>
      <c r="R242">
        <v>20</v>
      </c>
      <c r="S242">
        <v>10</v>
      </c>
      <c r="T242">
        <v>-0.2</v>
      </c>
      <c r="U242">
        <v>185</v>
      </c>
      <c r="V242">
        <v>2.4</v>
      </c>
      <c r="W242">
        <v>0.2</v>
      </c>
      <c r="X242">
        <v>1</v>
      </c>
      <c r="Y242">
        <v>-0.2</v>
      </c>
      <c r="Z242">
        <v>-2</v>
      </c>
      <c r="AA242">
        <v>25</v>
      </c>
      <c r="AB242">
        <v>67</v>
      </c>
      <c r="AC242">
        <v>-2</v>
      </c>
      <c r="AD242">
        <v>25.6</v>
      </c>
      <c r="AE242">
        <v>940</v>
      </c>
      <c r="AF242">
        <v>2</v>
      </c>
    </row>
    <row r="243" spans="1:32" x14ac:dyDescent="0.3">
      <c r="A243" t="s">
        <v>964</v>
      </c>
      <c r="B243" t="s">
        <v>965</v>
      </c>
      <c r="C243" s="1" t="str">
        <f t="shared" si="36"/>
        <v>21:0519</v>
      </c>
      <c r="D243" s="1" t="str">
        <f t="shared" si="40"/>
        <v>21:0173</v>
      </c>
      <c r="E243" t="s">
        <v>966</v>
      </c>
      <c r="F243" t="s">
        <v>967</v>
      </c>
      <c r="H243">
        <v>51.452051500000003</v>
      </c>
      <c r="I243">
        <v>-57.031723399999997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14</v>
      </c>
      <c r="M243" t="s">
        <v>94</v>
      </c>
      <c r="N243">
        <v>242</v>
      </c>
      <c r="O243">
        <v>110</v>
      </c>
      <c r="P243">
        <v>9</v>
      </c>
      <c r="Q243">
        <v>12</v>
      </c>
      <c r="R243">
        <v>12</v>
      </c>
      <c r="S243">
        <v>5</v>
      </c>
      <c r="T243">
        <v>-0.2</v>
      </c>
      <c r="U243">
        <v>200</v>
      </c>
      <c r="V243">
        <v>1.72</v>
      </c>
      <c r="W243">
        <v>0.2</v>
      </c>
      <c r="X243">
        <v>1</v>
      </c>
      <c r="Y243">
        <v>-0.2</v>
      </c>
      <c r="Z243">
        <v>-2</v>
      </c>
      <c r="AA243">
        <v>15</v>
      </c>
      <c r="AB243">
        <v>89</v>
      </c>
      <c r="AC243">
        <v>-2</v>
      </c>
      <c r="AD243">
        <v>40</v>
      </c>
      <c r="AE243">
        <v>490</v>
      </c>
      <c r="AF243">
        <v>1.5</v>
      </c>
    </row>
    <row r="244" spans="1:32" x14ac:dyDescent="0.3">
      <c r="A244" t="s">
        <v>968</v>
      </c>
      <c r="B244" t="s">
        <v>969</v>
      </c>
      <c r="C244" s="1" t="str">
        <f t="shared" si="36"/>
        <v>21:0519</v>
      </c>
      <c r="D244" s="1" t="str">
        <f t="shared" si="40"/>
        <v>21:0173</v>
      </c>
      <c r="E244" t="s">
        <v>970</v>
      </c>
      <c r="F244" t="s">
        <v>971</v>
      </c>
      <c r="H244">
        <v>51.452020300000001</v>
      </c>
      <c r="I244">
        <v>-56.991873599999998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14</v>
      </c>
      <c r="M244" t="s">
        <v>99</v>
      </c>
      <c r="N244">
        <v>243</v>
      </c>
      <c r="O244">
        <v>110</v>
      </c>
      <c r="P244">
        <v>16</v>
      </c>
      <c r="Q244">
        <v>12</v>
      </c>
      <c r="R244">
        <v>19</v>
      </c>
      <c r="S244">
        <v>10</v>
      </c>
      <c r="T244">
        <v>-0.2</v>
      </c>
      <c r="U244">
        <v>240</v>
      </c>
      <c r="V244">
        <v>3.4</v>
      </c>
      <c r="W244">
        <v>0.2</v>
      </c>
      <c r="X244">
        <v>2</v>
      </c>
      <c r="Y244">
        <v>-0.2</v>
      </c>
      <c r="Z244">
        <v>-2</v>
      </c>
      <c r="AA244">
        <v>25</v>
      </c>
      <c r="AB244">
        <v>52</v>
      </c>
      <c r="AC244">
        <v>-2</v>
      </c>
      <c r="AD244">
        <v>21.6</v>
      </c>
      <c r="AE244">
        <v>570</v>
      </c>
      <c r="AF244">
        <v>1.9</v>
      </c>
    </row>
    <row r="245" spans="1:32" x14ac:dyDescent="0.3">
      <c r="A245" t="s">
        <v>972</v>
      </c>
      <c r="B245" t="s">
        <v>973</v>
      </c>
      <c r="C245" s="1" t="str">
        <f t="shared" si="36"/>
        <v>21:0519</v>
      </c>
      <c r="D245" s="1" t="str">
        <f t="shared" si="40"/>
        <v>21:0173</v>
      </c>
      <c r="E245" t="s">
        <v>974</v>
      </c>
      <c r="F245" t="s">
        <v>975</v>
      </c>
      <c r="H245">
        <v>51.474830400000002</v>
      </c>
      <c r="I245">
        <v>-56.976347699999998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14</v>
      </c>
      <c r="M245" t="s">
        <v>104</v>
      </c>
      <c r="N245">
        <v>244</v>
      </c>
      <c r="O245">
        <v>110</v>
      </c>
      <c r="P245">
        <v>22</v>
      </c>
      <c r="Q245">
        <v>6</v>
      </c>
      <c r="R245">
        <v>19</v>
      </c>
      <c r="S245">
        <v>11</v>
      </c>
      <c r="T245">
        <v>-0.2</v>
      </c>
      <c r="U245">
        <v>290</v>
      </c>
      <c r="V245">
        <v>3.1</v>
      </c>
      <c r="W245">
        <v>0.2</v>
      </c>
      <c r="X245">
        <v>1</v>
      </c>
      <c r="Y245">
        <v>-0.2</v>
      </c>
      <c r="Z245">
        <v>2</v>
      </c>
      <c r="AA245">
        <v>25</v>
      </c>
      <c r="AB245">
        <v>34</v>
      </c>
      <c r="AC245">
        <v>-2</v>
      </c>
      <c r="AD245">
        <v>20.6</v>
      </c>
      <c r="AE245">
        <v>720</v>
      </c>
      <c r="AF245">
        <v>5.9</v>
      </c>
    </row>
    <row r="246" spans="1:32" x14ac:dyDescent="0.3">
      <c r="A246" t="s">
        <v>976</v>
      </c>
      <c r="B246" t="s">
        <v>977</v>
      </c>
      <c r="C246" s="1" t="str">
        <f t="shared" si="36"/>
        <v>21:0519</v>
      </c>
      <c r="D246" s="1" t="str">
        <f t="shared" si="40"/>
        <v>21:0173</v>
      </c>
      <c r="E246" t="s">
        <v>978</v>
      </c>
      <c r="F246" t="s">
        <v>979</v>
      </c>
      <c r="H246">
        <v>51.600811700000001</v>
      </c>
      <c r="I246">
        <v>-56.904191099999998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14</v>
      </c>
      <c r="M246" t="s">
        <v>109</v>
      </c>
      <c r="N246">
        <v>245</v>
      </c>
      <c r="O246">
        <v>220</v>
      </c>
      <c r="P246">
        <v>20</v>
      </c>
      <c r="Q246">
        <v>2</v>
      </c>
      <c r="R246">
        <v>10</v>
      </c>
      <c r="S246">
        <v>13</v>
      </c>
      <c r="T246">
        <v>-0.2</v>
      </c>
      <c r="U246">
        <v>395</v>
      </c>
      <c r="V246">
        <v>3.8</v>
      </c>
      <c r="W246">
        <v>-0.2</v>
      </c>
      <c r="X246">
        <v>-1</v>
      </c>
      <c r="Y246">
        <v>-0.2</v>
      </c>
      <c r="Z246">
        <v>-2</v>
      </c>
      <c r="AA246">
        <v>30</v>
      </c>
      <c r="AB246">
        <v>21</v>
      </c>
      <c r="AC246">
        <v>-2</v>
      </c>
      <c r="AD246">
        <v>4.2</v>
      </c>
      <c r="AE246">
        <v>1000</v>
      </c>
      <c r="AF246">
        <v>3.1</v>
      </c>
    </row>
    <row r="247" spans="1:32" x14ac:dyDescent="0.3">
      <c r="A247" t="s">
        <v>980</v>
      </c>
      <c r="B247" t="s">
        <v>981</v>
      </c>
      <c r="C247" s="1" t="str">
        <f t="shared" si="36"/>
        <v>21:0519</v>
      </c>
      <c r="D247" s="1" t="str">
        <f t="shared" si="40"/>
        <v>21:0173</v>
      </c>
      <c r="E247" t="s">
        <v>982</v>
      </c>
      <c r="F247" t="s">
        <v>983</v>
      </c>
      <c r="H247">
        <v>51.620620500000001</v>
      </c>
      <c r="I247">
        <v>-56.875619499999999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14</v>
      </c>
      <c r="M247" t="s">
        <v>114</v>
      </c>
      <c r="N247">
        <v>246</v>
      </c>
      <c r="O247">
        <v>180</v>
      </c>
      <c r="P247">
        <v>14</v>
      </c>
      <c r="Q247">
        <v>-2</v>
      </c>
      <c r="R247">
        <v>11</v>
      </c>
      <c r="S247">
        <v>33</v>
      </c>
      <c r="T247">
        <v>-0.2</v>
      </c>
      <c r="U247">
        <v>5650</v>
      </c>
      <c r="V247">
        <v>13.1</v>
      </c>
      <c r="W247">
        <v>-0.2</v>
      </c>
      <c r="X247">
        <v>-1</v>
      </c>
      <c r="Y247">
        <v>-0.2</v>
      </c>
      <c r="Z247">
        <v>2</v>
      </c>
      <c r="AA247">
        <v>50</v>
      </c>
      <c r="AB247">
        <v>55</v>
      </c>
      <c r="AC247">
        <v>-2</v>
      </c>
      <c r="AD247">
        <v>12</v>
      </c>
      <c r="AE247">
        <v>260</v>
      </c>
      <c r="AF247">
        <v>1.3</v>
      </c>
    </row>
    <row r="248" spans="1:32" x14ac:dyDescent="0.3">
      <c r="A248" t="s">
        <v>984</v>
      </c>
      <c r="B248" t="s">
        <v>985</v>
      </c>
      <c r="C248" s="1" t="str">
        <f t="shared" si="36"/>
        <v>21:0519</v>
      </c>
      <c r="D248" s="1" t="str">
        <f t="shared" si="40"/>
        <v>21:0173</v>
      </c>
      <c r="E248" t="s">
        <v>986</v>
      </c>
      <c r="F248" t="s">
        <v>987</v>
      </c>
      <c r="H248">
        <v>51.666426899999998</v>
      </c>
      <c r="I248">
        <v>-56.879498099999999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14</v>
      </c>
      <c r="M248" t="s">
        <v>119</v>
      </c>
      <c r="N248">
        <v>247</v>
      </c>
      <c r="O248">
        <v>75</v>
      </c>
      <c r="P248">
        <v>12</v>
      </c>
      <c r="Q248">
        <v>3</v>
      </c>
      <c r="R248">
        <v>5</v>
      </c>
      <c r="S248">
        <v>2</v>
      </c>
      <c r="T248">
        <v>0.2</v>
      </c>
      <c r="U248">
        <v>110</v>
      </c>
      <c r="V248">
        <v>1.1000000000000001</v>
      </c>
      <c r="W248">
        <v>0.4</v>
      </c>
      <c r="X248">
        <v>-1</v>
      </c>
      <c r="Y248">
        <v>-0.2</v>
      </c>
      <c r="Z248">
        <v>-2</v>
      </c>
      <c r="AA248">
        <v>35</v>
      </c>
      <c r="AB248">
        <v>76</v>
      </c>
      <c r="AC248">
        <v>-2</v>
      </c>
      <c r="AD248">
        <v>30.6</v>
      </c>
      <c r="AE248">
        <v>100</v>
      </c>
      <c r="AF248">
        <v>1.4</v>
      </c>
    </row>
    <row r="249" spans="1:32" x14ac:dyDescent="0.3">
      <c r="A249" t="s">
        <v>988</v>
      </c>
      <c r="B249" t="s">
        <v>989</v>
      </c>
      <c r="C249" s="1" t="str">
        <f t="shared" si="36"/>
        <v>21:0519</v>
      </c>
      <c r="D249" s="1" t="str">
        <f t="shared" si="40"/>
        <v>21:0173</v>
      </c>
      <c r="E249" t="s">
        <v>990</v>
      </c>
      <c r="F249" t="s">
        <v>991</v>
      </c>
      <c r="H249">
        <v>51.694317300000002</v>
      </c>
      <c r="I249">
        <v>-56.897697299999997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14</v>
      </c>
      <c r="M249" t="s">
        <v>124</v>
      </c>
      <c r="N249">
        <v>248</v>
      </c>
      <c r="O249">
        <v>130</v>
      </c>
      <c r="P249">
        <v>12</v>
      </c>
      <c r="Q249">
        <v>3</v>
      </c>
      <c r="R249">
        <v>5</v>
      </c>
      <c r="S249">
        <v>8</v>
      </c>
      <c r="T249">
        <v>-0.2</v>
      </c>
      <c r="U249">
        <v>135</v>
      </c>
      <c r="V249">
        <v>4.7</v>
      </c>
      <c r="W249">
        <v>0.2</v>
      </c>
      <c r="X249">
        <v>-1</v>
      </c>
      <c r="Y249">
        <v>-0.2</v>
      </c>
      <c r="Z249">
        <v>6</v>
      </c>
      <c r="AA249">
        <v>35</v>
      </c>
      <c r="AB249">
        <v>62</v>
      </c>
      <c r="AC249">
        <v>-2</v>
      </c>
      <c r="AD249">
        <v>40</v>
      </c>
      <c r="AE249">
        <v>240</v>
      </c>
      <c r="AF249">
        <v>9.3000000000000007</v>
      </c>
    </row>
    <row r="250" spans="1:32" x14ac:dyDescent="0.3">
      <c r="A250" t="s">
        <v>992</v>
      </c>
      <c r="B250" t="s">
        <v>993</v>
      </c>
      <c r="C250" s="1" t="str">
        <f t="shared" si="36"/>
        <v>21:0519</v>
      </c>
      <c r="D250" s="1" t="str">
        <f t="shared" si="40"/>
        <v>21:0173</v>
      </c>
      <c r="E250" t="s">
        <v>994</v>
      </c>
      <c r="F250" t="s">
        <v>995</v>
      </c>
      <c r="H250">
        <v>51.721780299999999</v>
      </c>
      <c r="I250">
        <v>-56.901848100000002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14</v>
      </c>
      <c r="M250" t="s">
        <v>129</v>
      </c>
      <c r="N250">
        <v>249</v>
      </c>
      <c r="O250">
        <v>130</v>
      </c>
      <c r="P250">
        <v>9</v>
      </c>
      <c r="Q250">
        <v>10</v>
      </c>
      <c r="R250">
        <v>5</v>
      </c>
      <c r="S250">
        <v>2</v>
      </c>
      <c r="T250">
        <v>-0.2</v>
      </c>
      <c r="U250">
        <v>95</v>
      </c>
      <c r="V250">
        <v>1.57</v>
      </c>
      <c r="W250">
        <v>0.2</v>
      </c>
      <c r="X250">
        <v>-1</v>
      </c>
      <c r="Y250">
        <v>-0.2</v>
      </c>
      <c r="Z250">
        <v>2</v>
      </c>
      <c r="AA250">
        <v>40</v>
      </c>
      <c r="AB250">
        <v>69</v>
      </c>
      <c r="AC250">
        <v>-2</v>
      </c>
      <c r="AD250">
        <v>31.2</v>
      </c>
      <c r="AE250">
        <v>200</v>
      </c>
      <c r="AF250">
        <v>1.4</v>
      </c>
    </row>
    <row r="251" spans="1:32" x14ac:dyDescent="0.3">
      <c r="A251" t="s">
        <v>996</v>
      </c>
      <c r="B251" t="s">
        <v>997</v>
      </c>
      <c r="C251" s="1" t="str">
        <f t="shared" si="36"/>
        <v>21:0519</v>
      </c>
      <c r="D251" s="1" t="str">
        <f t="shared" si="40"/>
        <v>21:0173</v>
      </c>
      <c r="E251" t="s">
        <v>998</v>
      </c>
      <c r="F251" t="s">
        <v>999</v>
      </c>
      <c r="H251">
        <v>51.781847800000001</v>
      </c>
      <c r="I251">
        <v>-56.888033399999998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14</v>
      </c>
      <c r="M251" t="s">
        <v>134</v>
      </c>
      <c r="N251">
        <v>250</v>
      </c>
      <c r="O251">
        <v>160</v>
      </c>
      <c r="P251">
        <v>15</v>
      </c>
      <c r="Q251">
        <v>5</v>
      </c>
      <c r="R251">
        <v>6</v>
      </c>
      <c r="S251">
        <v>13</v>
      </c>
      <c r="T251">
        <v>-0.2</v>
      </c>
      <c r="U251">
        <v>305</v>
      </c>
      <c r="V251">
        <v>2.14</v>
      </c>
      <c r="W251">
        <v>0.2</v>
      </c>
      <c r="X251">
        <v>-1</v>
      </c>
      <c r="Y251">
        <v>-0.2</v>
      </c>
      <c r="Z251">
        <v>4</v>
      </c>
      <c r="AA251">
        <v>30</v>
      </c>
      <c r="AB251">
        <v>69</v>
      </c>
      <c r="AC251">
        <v>-2</v>
      </c>
      <c r="AD251">
        <v>22.8</v>
      </c>
      <c r="AE251">
        <v>500</v>
      </c>
      <c r="AF251">
        <v>4</v>
      </c>
    </row>
    <row r="252" spans="1:32" x14ac:dyDescent="0.3">
      <c r="A252" t="s">
        <v>1000</v>
      </c>
      <c r="B252" t="s">
        <v>1001</v>
      </c>
      <c r="C252" s="1" t="str">
        <f t="shared" si="36"/>
        <v>21:0519</v>
      </c>
      <c r="D252" s="1" t="str">
        <f t="shared" si="40"/>
        <v>21:0173</v>
      </c>
      <c r="E252" t="s">
        <v>1002</v>
      </c>
      <c r="F252" t="s">
        <v>1003</v>
      </c>
      <c r="H252">
        <v>51.826794599999999</v>
      </c>
      <c r="I252">
        <v>-56.909384799999998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14</v>
      </c>
      <c r="M252" t="s">
        <v>139</v>
      </c>
      <c r="N252">
        <v>251</v>
      </c>
      <c r="O252">
        <v>440</v>
      </c>
      <c r="P252">
        <v>10</v>
      </c>
      <c r="Q252">
        <v>-2</v>
      </c>
      <c r="R252">
        <v>4</v>
      </c>
      <c r="S252">
        <v>5</v>
      </c>
      <c r="T252">
        <v>-0.2</v>
      </c>
      <c r="U252">
        <v>130</v>
      </c>
      <c r="V252">
        <v>3.6</v>
      </c>
      <c r="W252">
        <v>0.2</v>
      </c>
      <c r="X252">
        <v>-1</v>
      </c>
      <c r="Y252">
        <v>-0.2</v>
      </c>
      <c r="Z252">
        <v>2</v>
      </c>
      <c r="AA252">
        <v>30</v>
      </c>
      <c r="AB252">
        <v>55</v>
      </c>
      <c r="AC252">
        <v>-2</v>
      </c>
      <c r="AD252">
        <v>27.2</v>
      </c>
      <c r="AE252">
        <v>160</v>
      </c>
      <c r="AF252">
        <v>0.9</v>
      </c>
    </row>
    <row r="253" spans="1:32" x14ac:dyDescent="0.3">
      <c r="A253" t="s">
        <v>1004</v>
      </c>
      <c r="B253" t="s">
        <v>1005</v>
      </c>
      <c r="C253" s="1" t="str">
        <f t="shared" si="36"/>
        <v>21:0519</v>
      </c>
      <c r="D253" s="1" t="str">
        <f t="shared" si="40"/>
        <v>21:0173</v>
      </c>
      <c r="E253" t="s">
        <v>1006</v>
      </c>
      <c r="F253" t="s">
        <v>1007</v>
      </c>
      <c r="H253">
        <v>51.836223699999998</v>
      </c>
      <c r="I253">
        <v>-56.859974200000003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14</v>
      </c>
      <c r="M253" t="s">
        <v>144</v>
      </c>
      <c r="N253">
        <v>252</v>
      </c>
      <c r="O253">
        <v>440</v>
      </c>
      <c r="P253">
        <v>9</v>
      </c>
      <c r="Q253">
        <v>4</v>
      </c>
      <c r="R253">
        <v>5</v>
      </c>
      <c r="S253">
        <v>15</v>
      </c>
      <c r="T253">
        <v>-0.2</v>
      </c>
      <c r="U253">
        <v>1020</v>
      </c>
      <c r="V253">
        <v>9.5</v>
      </c>
      <c r="W253">
        <v>0.4</v>
      </c>
      <c r="X253">
        <v>1</v>
      </c>
      <c r="Y253">
        <v>-0.2</v>
      </c>
      <c r="Z253">
        <v>8</v>
      </c>
      <c r="AA253">
        <v>40</v>
      </c>
      <c r="AB253">
        <v>62</v>
      </c>
      <c r="AC253">
        <v>-2</v>
      </c>
      <c r="AD253">
        <v>30.8</v>
      </c>
      <c r="AE253">
        <v>270</v>
      </c>
      <c r="AF253">
        <v>0.9</v>
      </c>
    </row>
    <row r="254" spans="1:32" hidden="1" x14ac:dyDescent="0.3">
      <c r="A254" t="s">
        <v>1008</v>
      </c>
      <c r="B254" t="s">
        <v>1009</v>
      </c>
      <c r="C254" s="1" t="str">
        <f t="shared" si="36"/>
        <v>21:0519</v>
      </c>
      <c r="D254" s="1" t="str">
        <f>HYPERLINK("http://geochem.nrcan.gc.ca/cdogs/content/svy/svy_e.htm", "")</f>
        <v/>
      </c>
      <c r="G254" s="1" t="str">
        <f>HYPERLINK("http://geochem.nrcan.gc.ca/cdogs/content/cr_/cr_00060_e.htm", "60")</f>
        <v>60</v>
      </c>
      <c r="J254" t="s">
        <v>57</v>
      </c>
      <c r="K254" t="s">
        <v>58</v>
      </c>
      <c r="L254">
        <v>14</v>
      </c>
      <c r="M254" t="s">
        <v>59</v>
      </c>
      <c r="N254">
        <v>253</v>
      </c>
      <c r="O254">
        <v>75</v>
      </c>
      <c r="P254">
        <v>26</v>
      </c>
      <c r="Q254">
        <v>3</v>
      </c>
      <c r="R254">
        <v>18</v>
      </c>
      <c r="S254">
        <v>8</v>
      </c>
      <c r="T254">
        <v>-0.2</v>
      </c>
      <c r="U254">
        <v>410</v>
      </c>
      <c r="V254">
        <v>2.0299999999999998</v>
      </c>
      <c r="W254">
        <v>0.2</v>
      </c>
      <c r="X254">
        <v>3</v>
      </c>
      <c r="Y254">
        <v>-0.2</v>
      </c>
      <c r="Z254">
        <v>4</v>
      </c>
      <c r="AA254">
        <v>25</v>
      </c>
      <c r="AB254">
        <v>50</v>
      </c>
      <c r="AC254">
        <v>-2</v>
      </c>
      <c r="AD254">
        <v>20</v>
      </c>
      <c r="AE254">
        <v>250</v>
      </c>
      <c r="AF254">
        <v>19.899999999999999</v>
      </c>
    </row>
    <row r="255" spans="1:32" x14ac:dyDescent="0.3">
      <c r="A255" t="s">
        <v>1010</v>
      </c>
      <c r="B255" t="s">
        <v>1011</v>
      </c>
      <c r="C255" s="1" t="str">
        <f t="shared" si="36"/>
        <v>21:0519</v>
      </c>
      <c r="D255" s="1" t="str">
        <f t="shared" ref="D255:D264" si="43">HYPERLINK("http://geochem.nrcan.gc.ca/cdogs/content/svy/svy210173_e.htm", "21:0173")</f>
        <v>21:0173</v>
      </c>
      <c r="E255" t="s">
        <v>1012</v>
      </c>
      <c r="F255" t="s">
        <v>1013</v>
      </c>
      <c r="H255">
        <v>51.844232599999998</v>
      </c>
      <c r="I255">
        <v>-56.883249200000002</v>
      </c>
      <c r="J255" s="1" t="str">
        <f t="shared" ref="J255:J264" si="44">HYPERLINK("http://geochem.nrcan.gc.ca/cdogs/content/kwd/kwd020027_e.htm", "NGR lake sediment grab sample")</f>
        <v>NGR lake sediment grab sample</v>
      </c>
      <c r="K255" s="1" t="str">
        <f t="shared" ref="K255:K264" si="45">HYPERLINK("http://geochem.nrcan.gc.ca/cdogs/content/kwd/kwd080006_e.htm", "&lt;177 micron (NGR)")</f>
        <v>&lt;177 micron (NGR)</v>
      </c>
      <c r="L255">
        <v>14</v>
      </c>
      <c r="M255" t="s">
        <v>149</v>
      </c>
      <c r="N255">
        <v>254</v>
      </c>
      <c r="O255">
        <v>210</v>
      </c>
      <c r="P255">
        <v>3</v>
      </c>
      <c r="Q255">
        <v>4</v>
      </c>
      <c r="R255">
        <v>7</v>
      </c>
      <c r="S255">
        <v>9</v>
      </c>
      <c r="T255">
        <v>-0.2</v>
      </c>
      <c r="U255">
        <v>305</v>
      </c>
      <c r="V255">
        <v>3</v>
      </c>
      <c r="W255">
        <v>-0.2</v>
      </c>
      <c r="X255">
        <v>-1</v>
      </c>
      <c r="Y255">
        <v>-0.2</v>
      </c>
      <c r="Z255">
        <v>2</v>
      </c>
      <c r="AA255">
        <v>40</v>
      </c>
      <c r="AB255">
        <v>25</v>
      </c>
      <c r="AC255">
        <v>-2</v>
      </c>
      <c r="AD255">
        <v>9.4</v>
      </c>
      <c r="AE255">
        <v>450</v>
      </c>
      <c r="AF255">
        <v>0.9</v>
      </c>
    </row>
    <row r="256" spans="1:32" x14ac:dyDescent="0.3">
      <c r="A256" t="s">
        <v>1014</v>
      </c>
      <c r="B256" t="s">
        <v>1015</v>
      </c>
      <c r="C256" s="1" t="str">
        <f t="shared" si="36"/>
        <v>21:0519</v>
      </c>
      <c r="D256" s="1" t="str">
        <f t="shared" si="43"/>
        <v>21:0173</v>
      </c>
      <c r="E256" t="s">
        <v>1016</v>
      </c>
      <c r="F256" t="s">
        <v>1017</v>
      </c>
      <c r="H256">
        <v>51.877435200000001</v>
      </c>
      <c r="I256">
        <v>-56.873402300000002</v>
      </c>
      <c r="J256" s="1" t="str">
        <f t="shared" si="44"/>
        <v>NGR lake sediment grab sample</v>
      </c>
      <c r="K256" s="1" t="str">
        <f t="shared" si="45"/>
        <v>&lt;177 micron (NGR)</v>
      </c>
      <c r="L256">
        <v>15</v>
      </c>
      <c r="M256" t="s">
        <v>36</v>
      </c>
      <c r="N256">
        <v>255</v>
      </c>
      <c r="O256">
        <v>88</v>
      </c>
      <c r="P256">
        <v>8</v>
      </c>
      <c r="Q256">
        <v>-2</v>
      </c>
      <c r="R256">
        <v>5</v>
      </c>
      <c r="S256">
        <v>5</v>
      </c>
      <c r="T256">
        <v>-0.2</v>
      </c>
      <c r="U256">
        <v>120</v>
      </c>
      <c r="V256">
        <v>1.71</v>
      </c>
      <c r="W256">
        <v>-0.2</v>
      </c>
      <c r="X256">
        <v>-1</v>
      </c>
      <c r="Y256">
        <v>-0.2</v>
      </c>
      <c r="Z256">
        <v>2</v>
      </c>
      <c r="AA256">
        <v>25</v>
      </c>
      <c r="AB256">
        <v>62</v>
      </c>
      <c r="AC256">
        <v>-2</v>
      </c>
      <c r="AD256">
        <v>26.2</v>
      </c>
      <c r="AE256">
        <v>140</v>
      </c>
      <c r="AF256">
        <v>-0.5</v>
      </c>
    </row>
    <row r="257" spans="1:32" x14ac:dyDescent="0.3">
      <c r="A257" t="s">
        <v>1018</v>
      </c>
      <c r="B257" t="s">
        <v>1019</v>
      </c>
      <c r="C257" s="1" t="str">
        <f t="shared" si="36"/>
        <v>21:0519</v>
      </c>
      <c r="D257" s="1" t="str">
        <f t="shared" si="43"/>
        <v>21:0173</v>
      </c>
      <c r="E257" t="s">
        <v>1016</v>
      </c>
      <c r="F257" t="s">
        <v>1020</v>
      </c>
      <c r="H257">
        <v>51.877435200000001</v>
      </c>
      <c r="I257">
        <v>-56.873402300000002</v>
      </c>
      <c r="J257" s="1" t="str">
        <f t="shared" si="44"/>
        <v>NGR lake sediment grab sample</v>
      </c>
      <c r="K257" s="1" t="str">
        <f t="shared" si="45"/>
        <v>&lt;177 micron (NGR)</v>
      </c>
      <c r="L257">
        <v>15</v>
      </c>
      <c r="M257" t="s">
        <v>40</v>
      </c>
      <c r="N257">
        <v>256</v>
      </c>
      <c r="O257">
        <v>88</v>
      </c>
      <c r="P257">
        <v>8</v>
      </c>
      <c r="Q257">
        <v>-2</v>
      </c>
      <c r="R257">
        <v>7</v>
      </c>
      <c r="S257">
        <v>3</v>
      </c>
      <c r="T257">
        <v>-0.2</v>
      </c>
      <c r="U257">
        <v>115</v>
      </c>
      <c r="V257">
        <v>1.7</v>
      </c>
      <c r="W257">
        <v>-0.2</v>
      </c>
      <c r="X257">
        <v>-1</v>
      </c>
      <c r="Y257">
        <v>-0.2</v>
      </c>
      <c r="Z257">
        <v>2</v>
      </c>
      <c r="AA257">
        <v>35</v>
      </c>
      <c r="AB257">
        <v>62</v>
      </c>
      <c r="AC257">
        <v>-2</v>
      </c>
      <c r="AD257">
        <v>26.6</v>
      </c>
      <c r="AE257">
        <v>140</v>
      </c>
      <c r="AF257">
        <v>0.6</v>
      </c>
    </row>
    <row r="258" spans="1:32" x14ac:dyDescent="0.3">
      <c r="A258" t="s">
        <v>1021</v>
      </c>
      <c r="B258" t="s">
        <v>1022</v>
      </c>
      <c r="C258" s="1" t="str">
        <f t="shared" ref="C258:C321" si="46">HYPERLINK("http://geochem.nrcan.gc.ca/cdogs/content/bdl/bdl210519_e.htm", "21:0519")</f>
        <v>21:0519</v>
      </c>
      <c r="D258" s="1" t="str">
        <f t="shared" si="43"/>
        <v>21:0173</v>
      </c>
      <c r="E258" t="s">
        <v>1016</v>
      </c>
      <c r="F258" t="s">
        <v>1023</v>
      </c>
      <c r="H258">
        <v>51.877435200000001</v>
      </c>
      <c r="I258">
        <v>-56.873402300000002</v>
      </c>
      <c r="J258" s="1" t="str">
        <f t="shared" si="44"/>
        <v>NGR lake sediment grab sample</v>
      </c>
      <c r="K258" s="1" t="str">
        <f t="shared" si="45"/>
        <v>&lt;177 micron (NGR)</v>
      </c>
      <c r="L258">
        <v>15</v>
      </c>
      <c r="M258" t="s">
        <v>44</v>
      </c>
      <c r="N258">
        <v>257</v>
      </c>
      <c r="O258">
        <v>85</v>
      </c>
      <c r="P258">
        <v>9</v>
      </c>
      <c r="Q258">
        <v>-2</v>
      </c>
      <c r="R258">
        <v>8</v>
      </c>
      <c r="S258">
        <v>3</v>
      </c>
      <c r="T258">
        <v>-0.2</v>
      </c>
      <c r="U258">
        <v>130</v>
      </c>
      <c r="V258">
        <v>1.66</v>
      </c>
      <c r="W258">
        <v>-0.2</v>
      </c>
      <c r="X258">
        <v>-1</v>
      </c>
      <c r="Y258">
        <v>-0.2</v>
      </c>
      <c r="Z258">
        <v>2</v>
      </c>
      <c r="AA258">
        <v>30</v>
      </c>
      <c r="AB258">
        <v>62</v>
      </c>
      <c r="AC258">
        <v>-2</v>
      </c>
      <c r="AD258">
        <v>26.6</v>
      </c>
      <c r="AE258">
        <v>140</v>
      </c>
      <c r="AF258">
        <v>1</v>
      </c>
    </row>
    <row r="259" spans="1:32" x14ac:dyDescent="0.3">
      <c r="A259" t="s">
        <v>1024</v>
      </c>
      <c r="B259" t="s">
        <v>1025</v>
      </c>
      <c r="C259" s="1" t="str">
        <f t="shared" si="46"/>
        <v>21:0519</v>
      </c>
      <c r="D259" s="1" t="str">
        <f t="shared" si="43"/>
        <v>21:0173</v>
      </c>
      <c r="E259" t="s">
        <v>1026</v>
      </c>
      <c r="F259" t="s">
        <v>1027</v>
      </c>
      <c r="H259">
        <v>51.891914999999997</v>
      </c>
      <c r="I259">
        <v>-56.8330938</v>
      </c>
      <c r="J259" s="1" t="str">
        <f t="shared" si="44"/>
        <v>NGR lake sediment grab sample</v>
      </c>
      <c r="K259" s="1" t="str">
        <f t="shared" si="45"/>
        <v>&lt;177 micron (NGR)</v>
      </c>
      <c r="L259">
        <v>15</v>
      </c>
      <c r="M259" t="s">
        <v>49</v>
      </c>
      <c r="N259">
        <v>258</v>
      </c>
      <c r="O259">
        <v>110</v>
      </c>
      <c r="P259">
        <v>13</v>
      </c>
      <c r="Q259">
        <v>2</v>
      </c>
      <c r="R259">
        <v>10</v>
      </c>
      <c r="S259">
        <v>9</v>
      </c>
      <c r="T259">
        <v>-0.2</v>
      </c>
      <c r="U259">
        <v>455</v>
      </c>
      <c r="V259">
        <v>1.45</v>
      </c>
      <c r="W259">
        <v>0.2</v>
      </c>
      <c r="X259">
        <v>-1</v>
      </c>
      <c r="Y259">
        <v>-0.2</v>
      </c>
      <c r="Z259">
        <v>2</v>
      </c>
      <c r="AA259">
        <v>55</v>
      </c>
      <c r="AB259">
        <v>88</v>
      </c>
      <c r="AC259">
        <v>-2</v>
      </c>
      <c r="AD259">
        <v>39.4</v>
      </c>
      <c r="AE259">
        <v>300</v>
      </c>
      <c r="AF259">
        <v>1.3</v>
      </c>
    </row>
    <row r="260" spans="1:32" x14ac:dyDescent="0.3">
      <c r="A260" t="s">
        <v>1028</v>
      </c>
      <c r="B260" t="s">
        <v>1029</v>
      </c>
      <c r="C260" s="1" t="str">
        <f t="shared" si="46"/>
        <v>21:0519</v>
      </c>
      <c r="D260" s="1" t="str">
        <f t="shared" si="43"/>
        <v>21:0173</v>
      </c>
      <c r="E260" t="s">
        <v>1030</v>
      </c>
      <c r="F260" t="s">
        <v>1031</v>
      </c>
      <c r="H260">
        <v>51.924166900000003</v>
      </c>
      <c r="I260">
        <v>-56.764652300000002</v>
      </c>
      <c r="J260" s="1" t="str">
        <f t="shared" si="44"/>
        <v>NGR lake sediment grab sample</v>
      </c>
      <c r="K260" s="1" t="str">
        <f t="shared" si="45"/>
        <v>&lt;177 micron (NGR)</v>
      </c>
      <c r="L260">
        <v>15</v>
      </c>
      <c r="M260" t="s">
        <v>54</v>
      </c>
      <c r="N260">
        <v>259</v>
      </c>
      <c r="O260">
        <v>70</v>
      </c>
      <c r="P260">
        <v>16</v>
      </c>
      <c r="Q260">
        <v>-2</v>
      </c>
      <c r="R260">
        <v>7</v>
      </c>
      <c r="S260">
        <v>2</v>
      </c>
      <c r="T260">
        <v>0.2</v>
      </c>
      <c r="U260">
        <v>100</v>
      </c>
      <c r="V260">
        <v>1.06</v>
      </c>
      <c r="W260">
        <v>-0.2</v>
      </c>
      <c r="X260">
        <v>-1</v>
      </c>
      <c r="Y260">
        <v>-0.2</v>
      </c>
      <c r="Z260">
        <v>2</v>
      </c>
      <c r="AA260">
        <v>35</v>
      </c>
      <c r="AB260">
        <v>69</v>
      </c>
      <c r="AC260">
        <v>-2</v>
      </c>
      <c r="AD260">
        <v>31.6</v>
      </c>
      <c r="AE260">
        <v>80</v>
      </c>
      <c r="AF260">
        <v>1.9</v>
      </c>
    </row>
    <row r="261" spans="1:32" x14ac:dyDescent="0.3">
      <c r="A261" t="s">
        <v>1032</v>
      </c>
      <c r="B261" t="s">
        <v>1033</v>
      </c>
      <c r="C261" s="1" t="str">
        <f t="shared" si="46"/>
        <v>21:0519</v>
      </c>
      <c r="D261" s="1" t="str">
        <f t="shared" si="43"/>
        <v>21:0173</v>
      </c>
      <c r="E261" t="s">
        <v>1034</v>
      </c>
      <c r="F261" t="s">
        <v>1035</v>
      </c>
      <c r="H261">
        <v>51.948550099999999</v>
      </c>
      <c r="I261">
        <v>-56.768947099999998</v>
      </c>
      <c r="J261" s="1" t="str">
        <f t="shared" si="44"/>
        <v>NGR lake sediment grab sample</v>
      </c>
      <c r="K261" s="1" t="str">
        <f t="shared" si="45"/>
        <v>&lt;177 micron (NGR)</v>
      </c>
      <c r="L261">
        <v>15</v>
      </c>
      <c r="M261" t="s">
        <v>82</v>
      </c>
      <c r="N261">
        <v>260</v>
      </c>
      <c r="O261">
        <v>35</v>
      </c>
      <c r="P261">
        <v>9</v>
      </c>
      <c r="Q261">
        <v>-2</v>
      </c>
      <c r="R261">
        <v>5</v>
      </c>
      <c r="S261">
        <v>3</v>
      </c>
      <c r="T261">
        <v>-0.2</v>
      </c>
      <c r="U261">
        <v>90</v>
      </c>
      <c r="V261">
        <v>0.85</v>
      </c>
      <c r="W261">
        <v>-0.2</v>
      </c>
      <c r="X261">
        <v>-1</v>
      </c>
      <c r="Y261">
        <v>-0.2</v>
      </c>
      <c r="Z261">
        <v>-2</v>
      </c>
      <c r="AA261">
        <v>30</v>
      </c>
      <c r="AB261">
        <v>81</v>
      </c>
      <c r="AC261">
        <v>-2</v>
      </c>
      <c r="AD261">
        <v>18.8</v>
      </c>
      <c r="AE261">
        <v>180</v>
      </c>
      <c r="AF261">
        <v>1.6</v>
      </c>
    </row>
    <row r="262" spans="1:32" x14ac:dyDescent="0.3">
      <c r="A262" t="s">
        <v>1036</v>
      </c>
      <c r="B262" t="s">
        <v>1037</v>
      </c>
      <c r="C262" s="1" t="str">
        <f t="shared" si="46"/>
        <v>21:0519</v>
      </c>
      <c r="D262" s="1" t="str">
        <f t="shared" si="43"/>
        <v>21:0173</v>
      </c>
      <c r="E262" t="s">
        <v>1038</v>
      </c>
      <c r="F262" t="s">
        <v>1039</v>
      </c>
      <c r="H262">
        <v>51.951890599999999</v>
      </c>
      <c r="I262">
        <v>-56.461109700000002</v>
      </c>
      <c r="J262" s="1" t="str">
        <f t="shared" si="44"/>
        <v>NGR lake sediment grab sample</v>
      </c>
      <c r="K262" s="1" t="str">
        <f t="shared" si="45"/>
        <v>&lt;177 micron (NGR)</v>
      </c>
      <c r="L262">
        <v>15</v>
      </c>
      <c r="M262" t="s">
        <v>89</v>
      </c>
      <c r="N262">
        <v>261</v>
      </c>
      <c r="O262">
        <v>80</v>
      </c>
      <c r="P262">
        <v>11</v>
      </c>
      <c r="Q262">
        <v>-2</v>
      </c>
      <c r="R262">
        <v>4</v>
      </c>
      <c r="S262">
        <v>2</v>
      </c>
      <c r="T262">
        <v>-0.2</v>
      </c>
      <c r="U262">
        <v>125</v>
      </c>
      <c r="V262">
        <v>2.02</v>
      </c>
      <c r="W262">
        <v>-0.2</v>
      </c>
      <c r="X262">
        <v>-1</v>
      </c>
      <c r="Y262">
        <v>-0.2</v>
      </c>
      <c r="Z262">
        <v>2</v>
      </c>
      <c r="AA262">
        <v>20</v>
      </c>
      <c r="AB262">
        <v>117</v>
      </c>
      <c r="AC262">
        <v>-2</v>
      </c>
      <c r="AD262">
        <v>32.6</v>
      </c>
      <c r="AE262">
        <v>90</v>
      </c>
      <c r="AF262">
        <v>1.5</v>
      </c>
    </row>
    <row r="263" spans="1:32" x14ac:dyDescent="0.3">
      <c r="A263" t="s">
        <v>1040</v>
      </c>
      <c r="B263" t="s">
        <v>1041</v>
      </c>
      <c r="C263" s="1" t="str">
        <f t="shared" si="46"/>
        <v>21:0519</v>
      </c>
      <c r="D263" s="1" t="str">
        <f t="shared" si="43"/>
        <v>21:0173</v>
      </c>
      <c r="E263" t="s">
        <v>1042</v>
      </c>
      <c r="F263" t="s">
        <v>1043</v>
      </c>
      <c r="H263">
        <v>51.949514700000002</v>
      </c>
      <c r="I263">
        <v>-56.359881600000001</v>
      </c>
      <c r="J263" s="1" t="str">
        <f t="shared" si="44"/>
        <v>NGR lake sediment grab sample</v>
      </c>
      <c r="K263" s="1" t="str">
        <f t="shared" si="45"/>
        <v>&lt;177 micron (NGR)</v>
      </c>
      <c r="L263">
        <v>15</v>
      </c>
      <c r="M263" t="s">
        <v>94</v>
      </c>
      <c r="N263">
        <v>262</v>
      </c>
      <c r="O263">
        <v>80</v>
      </c>
      <c r="P263">
        <v>14</v>
      </c>
      <c r="Q263">
        <v>-2</v>
      </c>
      <c r="R263">
        <v>7</v>
      </c>
      <c r="S263">
        <v>6</v>
      </c>
      <c r="T263">
        <v>-0.2</v>
      </c>
      <c r="U263">
        <v>410</v>
      </c>
      <c r="V263">
        <v>3.2</v>
      </c>
      <c r="W263">
        <v>-0.2</v>
      </c>
      <c r="X263">
        <v>-1</v>
      </c>
      <c r="Y263">
        <v>-0.2</v>
      </c>
      <c r="Z263">
        <v>2</v>
      </c>
      <c r="AA263">
        <v>55</v>
      </c>
      <c r="AB263">
        <v>81</v>
      </c>
      <c r="AC263">
        <v>-2</v>
      </c>
      <c r="AD263">
        <v>21.8</v>
      </c>
      <c r="AE263">
        <v>280</v>
      </c>
      <c r="AF263">
        <v>4.7</v>
      </c>
    </row>
    <row r="264" spans="1:32" x14ac:dyDescent="0.3">
      <c r="A264" t="s">
        <v>1044</v>
      </c>
      <c r="B264" t="s">
        <v>1045</v>
      </c>
      <c r="C264" s="1" t="str">
        <f t="shared" si="46"/>
        <v>21:0519</v>
      </c>
      <c r="D264" s="1" t="str">
        <f t="shared" si="43"/>
        <v>21:0173</v>
      </c>
      <c r="E264" t="s">
        <v>1046</v>
      </c>
      <c r="F264" t="s">
        <v>1047</v>
      </c>
      <c r="H264">
        <v>51.9837129</v>
      </c>
      <c r="I264">
        <v>-56.339590299999998</v>
      </c>
      <c r="J264" s="1" t="str">
        <f t="shared" si="44"/>
        <v>NGR lake sediment grab sample</v>
      </c>
      <c r="K264" s="1" t="str">
        <f t="shared" si="45"/>
        <v>&lt;177 micron (NGR)</v>
      </c>
      <c r="L264">
        <v>15</v>
      </c>
      <c r="M264" t="s">
        <v>99</v>
      </c>
      <c r="N264">
        <v>263</v>
      </c>
      <c r="O264">
        <v>110</v>
      </c>
      <c r="P264">
        <v>16</v>
      </c>
      <c r="Q264">
        <v>-2</v>
      </c>
      <c r="R264">
        <v>6</v>
      </c>
      <c r="S264">
        <v>13</v>
      </c>
      <c r="T264">
        <v>-0.2</v>
      </c>
      <c r="U264">
        <v>680</v>
      </c>
      <c r="V264">
        <v>6</v>
      </c>
      <c r="W264">
        <v>-0.2</v>
      </c>
      <c r="X264">
        <v>-1</v>
      </c>
      <c r="Y264">
        <v>-0.2</v>
      </c>
      <c r="Z264">
        <v>4</v>
      </c>
      <c r="AA264">
        <v>65</v>
      </c>
      <c r="AB264">
        <v>52</v>
      </c>
      <c r="AC264">
        <v>-2</v>
      </c>
      <c r="AD264">
        <v>24</v>
      </c>
      <c r="AE264">
        <v>230</v>
      </c>
      <c r="AF264">
        <v>11</v>
      </c>
    </row>
    <row r="265" spans="1:32" hidden="1" x14ac:dyDescent="0.3">
      <c r="A265" t="s">
        <v>1048</v>
      </c>
      <c r="B265" t="s">
        <v>1049</v>
      </c>
      <c r="C265" s="1" t="str">
        <f t="shared" si="46"/>
        <v>21:0519</v>
      </c>
      <c r="D265" s="1" t="str">
        <f>HYPERLINK("http://geochem.nrcan.gc.ca/cdogs/content/svy/svy_e.htm", "")</f>
        <v/>
      </c>
      <c r="G265" s="1" t="str">
        <f>HYPERLINK("http://geochem.nrcan.gc.ca/cdogs/content/cr_/cr_00060_e.htm", "60")</f>
        <v>60</v>
      </c>
      <c r="J265" t="s">
        <v>57</v>
      </c>
      <c r="K265" t="s">
        <v>58</v>
      </c>
      <c r="L265">
        <v>15</v>
      </c>
      <c r="M265" t="s">
        <v>59</v>
      </c>
      <c r="N265">
        <v>264</v>
      </c>
      <c r="O265">
        <v>74</v>
      </c>
      <c r="P265">
        <v>26</v>
      </c>
      <c r="Q265">
        <v>2</v>
      </c>
      <c r="R265">
        <v>14</v>
      </c>
      <c r="S265">
        <v>6</v>
      </c>
      <c r="T265">
        <v>-0.2</v>
      </c>
      <c r="U265">
        <v>375</v>
      </c>
      <c r="V265">
        <v>2.5</v>
      </c>
      <c r="W265">
        <v>-0.2</v>
      </c>
      <c r="X265">
        <v>2</v>
      </c>
      <c r="Y265">
        <v>-0.2</v>
      </c>
      <c r="Z265">
        <v>2</v>
      </c>
      <c r="AA265">
        <v>25</v>
      </c>
      <c r="AB265">
        <v>44</v>
      </c>
      <c r="AC265">
        <v>-2</v>
      </c>
      <c r="AD265">
        <v>20.8</v>
      </c>
      <c r="AE265">
        <v>260</v>
      </c>
      <c r="AF265">
        <v>20.9</v>
      </c>
    </row>
    <row r="266" spans="1:32" x14ac:dyDescent="0.3">
      <c r="A266" t="s">
        <v>1050</v>
      </c>
      <c r="B266" t="s">
        <v>1051</v>
      </c>
      <c r="C266" s="1" t="str">
        <f t="shared" si="46"/>
        <v>21:0519</v>
      </c>
      <c r="D266" s="1" t="str">
        <f t="shared" ref="D266:D289" si="47">HYPERLINK("http://geochem.nrcan.gc.ca/cdogs/content/svy/svy210173_e.htm", "21:0173")</f>
        <v>21:0173</v>
      </c>
      <c r="E266" t="s">
        <v>1052</v>
      </c>
      <c r="F266" t="s">
        <v>1053</v>
      </c>
      <c r="H266">
        <v>51.965513899999998</v>
      </c>
      <c r="I266">
        <v>-56.278025700000001</v>
      </c>
      <c r="J266" s="1" t="str">
        <f t="shared" ref="J266:J289" si="48">HYPERLINK("http://geochem.nrcan.gc.ca/cdogs/content/kwd/kwd020027_e.htm", "NGR lake sediment grab sample")</f>
        <v>NGR lake sediment grab sample</v>
      </c>
      <c r="K266" s="1" t="str">
        <f t="shared" ref="K266:K289" si="49">HYPERLINK("http://geochem.nrcan.gc.ca/cdogs/content/kwd/kwd080006_e.htm", "&lt;177 micron (NGR)")</f>
        <v>&lt;177 micron (NGR)</v>
      </c>
      <c r="L266">
        <v>15</v>
      </c>
      <c r="M266" t="s">
        <v>104</v>
      </c>
      <c r="N266">
        <v>265</v>
      </c>
      <c r="O266">
        <v>260</v>
      </c>
      <c r="P266">
        <v>55</v>
      </c>
      <c r="Q266">
        <v>2</v>
      </c>
      <c r="R266">
        <v>12</v>
      </c>
      <c r="S266">
        <v>12</v>
      </c>
      <c r="T266">
        <v>0.2</v>
      </c>
      <c r="U266">
        <v>755</v>
      </c>
      <c r="V266">
        <v>7.5</v>
      </c>
      <c r="W266">
        <v>1</v>
      </c>
      <c r="X266">
        <v>-1</v>
      </c>
      <c r="Y266">
        <v>-0.2</v>
      </c>
      <c r="Z266">
        <v>10</v>
      </c>
      <c r="AA266">
        <v>85</v>
      </c>
      <c r="AB266">
        <v>81</v>
      </c>
      <c r="AC266">
        <v>-2</v>
      </c>
      <c r="AD266">
        <v>37</v>
      </c>
      <c r="AE266">
        <v>250</v>
      </c>
      <c r="AF266">
        <v>40.799999999999997</v>
      </c>
    </row>
    <row r="267" spans="1:32" x14ac:dyDescent="0.3">
      <c r="A267" t="s">
        <v>1054</v>
      </c>
      <c r="B267" t="s">
        <v>1055</v>
      </c>
      <c r="C267" s="1" t="str">
        <f t="shared" si="46"/>
        <v>21:0519</v>
      </c>
      <c r="D267" s="1" t="str">
        <f t="shared" si="47"/>
        <v>21:0173</v>
      </c>
      <c r="E267" t="s">
        <v>1056</v>
      </c>
      <c r="F267" t="s">
        <v>1057</v>
      </c>
      <c r="H267">
        <v>51.9466252</v>
      </c>
      <c r="I267">
        <v>-56.305289500000001</v>
      </c>
      <c r="J267" s="1" t="str">
        <f t="shared" si="48"/>
        <v>NGR lake sediment grab sample</v>
      </c>
      <c r="K267" s="1" t="str">
        <f t="shared" si="49"/>
        <v>&lt;177 micron (NGR)</v>
      </c>
      <c r="L267">
        <v>15</v>
      </c>
      <c r="M267" t="s">
        <v>109</v>
      </c>
      <c r="N267">
        <v>266</v>
      </c>
      <c r="O267">
        <v>81</v>
      </c>
      <c r="P267">
        <v>14</v>
      </c>
      <c r="Q267">
        <v>2</v>
      </c>
      <c r="R267">
        <v>9</v>
      </c>
      <c r="S267">
        <v>9</v>
      </c>
      <c r="T267">
        <v>-0.2</v>
      </c>
      <c r="U267">
        <v>255</v>
      </c>
      <c r="V267">
        <v>2.8</v>
      </c>
      <c r="W267">
        <v>-0.2</v>
      </c>
      <c r="X267">
        <v>-1</v>
      </c>
      <c r="Y267">
        <v>-0.2</v>
      </c>
      <c r="Z267">
        <v>2</v>
      </c>
      <c r="AA267">
        <v>40</v>
      </c>
      <c r="AB267">
        <v>67</v>
      </c>
      <c r="AC267">
        <v>-2</v>
      </c>
      <c r="AD267">
        <v>31</v>
      </c>
      <c r="AE267">
        <v>120</v>
      </c>
      <c r="AF267">
        <v>11.8</v>
      </c>
    </row>
    <row r="268" spans="1:32" x14ac:dyDescent="0.3">
      <c r="A268" t="s">
        <v>1058</v>
      </c>
      <c r="B268" t="s">
        <v>1059</v>
      </c>
      <c r="C268" s="1" t="str">
        <f t="shared" si="46"/>
        <v>21:0519</v>
      </c>
      <c r="D268" s="1" t="str">
        <f t="shared" si="47"/>
        <v>21:0173</v>
      </c>
      <c r="E268" t="s">
        <v>1060</v>
      </c>
      <c r="F268" t="s">
        <v>1061</v>
      </c>
      <c r="H268">
        <v>51.927094099999998</v>
      </c>
      <c r="I268">
        <v>-56.301868200000001</v>
      </c>
      <c r="J268" s="1" t="str">
        <f t="shared" si="48"/>
        <v>NGR lake sediment grab sample</v>
      </c>
      <c r="K268" s="1" t="str">
        <f t="shared" si="49"/>
        <v>&lt;177 micron (NGR)</v>
      </c>
      <c r="L268">
        <v>15</v>
      </c>
      <c r="M268" t="s">
        <v>114</v>
      </c>
      <c r="N268">
        <v>267</v>
      </c>
      <c r="O268">
        <v>140</v>
      </c>
      <c r="P268">
        <v>29</v>
      </c>
      <c r="Q268">
        <v>-2</v>
      </c>
      <c r="R268">
        <v>14</v>
      </c>
      <c r="S268">
        <v>42</v>
      </c>
      <c r="T268">
        <v>0.2</v>
      </c>
      <c r="U268">
        <v>120</v>
      </c>
      <c r="V268">
        <v>5.7</v>
      </c>
      <c r="W268">
        <v>0.2</v>
      </c>
      <c r="X268">
        <v>-1</v>
      </c>
      <c r="Y268">
        <v>-0.2</v>
      </c>
      <c r="Z268">
        <v>2</v>
      </c>
      <c r="AA268">
        <v>85</v>
      </c>
      <c r="AB268">
        <v>96</v>
      </c>
      <c r="AC268">
        <v>-2</v>
      </c>
      <c r="AD268">
        <v>37.6</v>
      </c>
      <c r="AE268">
        <v>100</v>
      </c>
      <c r="AF268">
        <v>25.6</v>
      </c>
    </row>
    <row r="269" spans="1:32" x14ac:dyDescent="0.3">
      <c r="A269" t="s">
        <v>1062</v>
      </c>
      <c r="B269" t="s">
        <v>1063</v>
      </c>
      <c r="C269" s="1" t="str">
        <f t="shared" si="46"/>
        <v>21:0519</v>
      </c>
      <c r="D269" s="1" t="str">
        <f t="shared" si="47"/>
        <v>21:0173</v>
      </c>
      <c r="E269" t="s">
        <v>1064</v>
      </c>
      <c r="F269" t="s">
        <v>1065</v>
      </c>
      <c r="H269">
        <v>51.933439100000001</v>
      </c>
      <c r="I269">
        <v>-56.261581399999997</v>
      </c>
      <c r="J269" s="1" t="str">
        <f t="shared" si="48"/>
        <v>NGR lake sediment grab sample</v>
      </c>
      <c r="K269" s="1" t="str">
        <f t="shared" si="49"/>
        <v>&lt;177 micron (NGR)</v>
      </c>
      <c r="L269">
        <v>15</v>
      </c>
      <c r="M269" t="s">
        <v>119</v>
      </c>
      <c r="N269">
        <v>268</v>
      </c>
      <c r="O269">
        <v>210</v>
      </c>
      <c r="P269">
        <v>62</v>
      </c>
      <c r="Q269">
        <v>3</v>
      </c>
      <c r="R269">
        <v>9</v>
      </c>
      <c r="S269">
        <v>31</v>
      </c>
      <c r="T269">
        <v>0.6</v>
      </c>
      <c r="U269">
        <v>885</v>
      </c>
      <c r="V269">
        <v>10.4</v>
      </c>
      <c r="W269">
        <v>1</v>
      </c>
      <c r="X269">
        <v>1</v>
      </c>
      <c r="Y269">
        <v>-0.2</v>
      </c>
      <c r="Z269">
        <v>18</v>
      </c>
      <c r="AA269">
        <v>60</v>
      </c>
      <c r="AB269">
        <v>104</v>
      </c>
      <c r="AC269">
        <v>-2</v>
      </c>
      <c r="AD269">
        <v>34</v>
      </c>
      <c r="AE269">
        <v>590</v>
      </c>
      <c r="AF269">
        <v>35.1</v>
      </c>
    </row>
    <row r="270" spans="1:32" x14ac:dyDescent="0.3">
      <c r="A270" t="s">
        <v>1066</v>
      </c>
      <c r="B270" t="s">
        <v>1067</v>
      </c>
      <c r="C270" s="1" t="str">
        <f t="shared" si="46"/>
        <v>21:0519</v>
      </c>
      <c r="D270" s="1" t="str">
        <f t="shared" si="47"/>
        <v>21:0173</v>
      </c>
      <c r="E270" t="s">
        <v>1068</v>
      </c>
      <c r="F270" t="s">
        <v>1069</v>
      </c>
      <c r="H270">
        <v>51.920106099999998</v>
      </c>
      <c r="I270">
        <v>-56.260317200000003</v>
      </c>
      <c r="J270" s="1" t="str">
        <f t="shared" si="48"/>
        <v>NGR lake sediment grab sample</v>
      </c>
      <c r="K270" s="1" t="str">
        <f t="shared" si="49"/>
        <v>&lt;177 micron (NGR)</v>
      </c>
      <c r="L270">
        <v>15</v>
      </c>
      <c r="M270" t="s">
        <v>124</v>
      </c>
      <c r="N270">
        <v>269</v>
      </c>
      <c r="O270">
        <v>190</v>
      </c>
      <c r="P270">
        <v>69</v>
      </c>
      <c r="Q270">
        <v>2</v>
      </c>
      <c r="R270">
        <v>10</v>
      </c>
      <c r="S270">
        <v>16</v>
      </c>
      <c r="T270">
        <v>0.6</v>
      </c>
      <c r="U270">
        <v>1030</v>
      </c>
      <c r="V270">
        <v>8.8000000000000007</v>
      </c>
      <c r="W270">
        <v>0.6</v>
      </c>
      <c r="X270">
        <v>-1</v>
      </c>
      <c r="Y270">
        <v>-0.2</v>
      </c>
      <c r="Z270">
        <v>12</v>
      </c>
      <c r="AA270">
        <v>65</v>
      </c>
      <c r="AB270">
        <v>126</v>
      </c>
      <c r="AC270">
        <v>-2</v>
      </c>
      <c r="AD270">
        <v>34.799999999999997</v>
      </c>
      <c r="AE270">
        <v>340</v>
      </c>
      <c r="AF270">
        <v>36.200000000000003</v>
      </c>
    </row>
    <row r="271" spans="1:32" x14ac:dyDescent="0.3">
      <c r="A271" t="s">
        <v>1070</v>
      </c>
      <c r="B271" t="s">
        <v>1071</v>
      </c>
      <c r="C271" s="1" t="str">
        <f t="shared" si="46"/>
        <v>21:0519</v>
      </c>
      <c r="D271" s="1" t="str">
        <f t="shared" si="47"/>
        <v>21:0173</v>
      </c>
      <c r="E271" t="s">
        <v>1072</v>
      </c>
      <c r="F271" t="s">
        <v>1073</v>
      </c>
      <c r="H271">
        <v>51.878118100000002</v>
      </c>
      <c r="I271">
        <v>-56.267777199999998</v>
      </c>
      <c r="J271" s="1" t="str">
        <f t="shared" si="48"/>
        <v>NGR lake sediment grab sample</v>
      </c>
      <c r="K271" s="1" t="str">
        <f t="shared" si="49"/>
        <v>&lt;177 micron (NGR)</v>
      </c>
      <c r="L271">
        <v>15</v>
      </c>
      <c r="M271" t="s">
        <v>129</v>
      </c>
      <c r="N271">
        <v>270</v>
      </c>
      <c r="O271">
        <v>140</v>
      </c>
      <c r="P271">
        <v>28</v>
      </c>
      <c r="Q271">
        <v>5</v>
      </c>
      <c r="R271">
        <v>5</v>
      </c>
      <c r="S271">
        <v>19</v>
      </c>
      <c r="T271">
        <v>0.2</v>
      </c>
      <c r="U271">
        <v>1170</v>
      </c>
      <c r="V271">
        <v>8.8000000000000007</v>
      </c>
      <c r="W271">
        <v>0.4</v>
      </c>
      <c r="X271">
        <v>-1</v>
      </c>
      <c r="Y271">
        <v>-0.2</v>
      </c>
      <c r="Z271">
        <v>4</v>
      </c>
      <c r="AA271">
        <v>80</v>
      </c>
      <c r="AB271">
        <v>111</v>
      </c>
      <c r="AC271">
        <v>-2</v>
      </c>
      <c r="AD271">
        <v>36.799999999999997</v>
      </c>
      <c r="AE271">
        <v>150</v>
      </c>
      <c r="AF271">
        <v>24.8</v>
      </c>
    </row>
    <row r="272" spans="1:32" x14ac:dyDescent="0.3">
      <c r="A272" t="s">
        <v>1074</v>
      </c>
      <c r="B272" t="s">
        <v>1075</v>
      </c>
      <c r="C272" s="1" t="str">
        <f t="shared" si="46"/>
        <v>21:0519</v>
      </c>
      <c r="D272" s="1" t="str">
        <f t="shared" si="47"/>
        <v>21:0173</v>
      </c>
      <c r="E272" t="s">
        <v>1076</v>
      </c>
      <c r="F272" t="s">
        <v>1077</v>
      </c>
      <c r="H272">
        <v>51.857178599999997</v>
      </c>
      <c r="I272">
        <v>-56.284090300000003</v>
      </c>
      <c r="J272" s="1" t="str">
        <f t="shared" si="48"/>
        <v>NGR lake sediment grab sample</v>
      </c>
      <c r="K272" s="1" t="str">
        <f t="shared" si="49"/>
        <v>&lt;177 micron (NGR)</v>
      </c>
      <c r="L272">
        <v>15</v>
      </c>
      <c r="M272" t="s">
        <v>134</v>
      </c>
      <c r="N272">
        <v>271</v>
      </c>
      <c r="O272">
        <v>78</v>
      </c>
      <c r="P272">
        <v>16</v>
      </c>
      <c r="Q272">
        <v>10</v>
      </c>
      <c r="R272">
        <v>5</v>
      </c>
      <c r="S272">
        <v>8</v>
      </c>
      <c r="T272">
        <v>-0.2</v>
      </c>
      <c r="U272">
        <v>340</v>
      </c>
      <c r="V272">
        <v>2.1</v>
      </c>
      <c r="W272">
        <v>0.2</v>
      </c>
      <c r="X272">
        <v>-1</v>
      </c>
      <c r="Y272">
        <v>-0.2</v>
      </c>
      <c r="Z272">
        <v>2</v>
      </c>
      <c r="AA272">
        <v>45</v>
      </c>
      <c r="AB272">
        <v>75</v>
      </c>
      <c r="AC272">
        <v>-2</v>
      </c>
      <c r="AD272">
        <v>29</v>
      </c>
      <c r="AE272">
        <v>150</v>
      </c>
      <c r="AF272">
        <v>18.399999999999999</v>
      </c>
    </row>
    <row r="273" spans="1:32" x14ac:dyDescent="0.3">
      <c r="A273" t="s">
        <v>1078</v>
      </c>
      <c r="B273" t="s">
        <v>1079</v>
      </c>
      <c r="C273" s="1" t="str">
        <f t="shared" si="46"/>
        <v>21:0519</v>
      </c>
      <c r="D273" s="1" t="str">
        <f t="shared" si="47"/>
        <v>21:0173</v>
      </c>
      <c r="E273" t="s">
        <v>1080</v>
      </c>
      <c r="F273" t="s">
        <v>1081</v>
      </c>
      <c r="H273">
        <v>51.8468254</v>
      </c>
      <c r="I273">
        <v>-56.305929200000001</v>
      </c>
      <c r="J273" s="1" t="str">
        <f t="shared" si="48"/>
        <v>NGR lake sediment grab sample</v>
      </c>
      <c r="K273" s="1" t="str">
        <f t="shared" si="49"/>
        <v>&lt;177 micron (NGR)</v>
      </c>
      <c r="L273">
        <v>15</v>
      </c>
      <c r="M273" t="s">
        <v>139</v>
      </c>
      <c r="N273">
        <v>272</v>
      </c>
      <c r="O273">
        <v>86</v>
      </c>
      <c r="P273">
        <v>23</v>
      </c>
      <c r="Q273">
        <v>2</v>
      </c>
      <c r="R273">
        <v>4</v>
      </c>
      <c r="S273">
        <v>23</v>
      </c>
      <c r="T273">
        <v>-0.2</v>
      </c>
      <c r="U273">
        <v>925</v>
      </c>
      <c r="V273">
        <v>5.0999999999999996</v>
      </c>
      <c r="W273">
        <v>0.2</v>
      </c>
      <c r="X273">
        <v>-1</v>
      </c>
      <c r="Y273">
        <v>-0.2</v>
      </c>
      <c r="Z273">
        <v>2</v>
      </c>
      <c r="AA273">
        <v>65</v>
      </c>
      <c r="AB273">
        <v>94</v>
      </c>
      <c r="AC273">
        <v>-2</v>
      </c>
      <c r="AD273">
        <v>37.4</v>
      </c>
      <c r="AE273">
        <v>110</v>
      </c>
      <c r="AF273">
        <v>10.7</v>
      </c>
    </row>
    <row r="274" spans="1:32" x14ac:dyDescent="0.3">
      <c r="A274" t="s">
        <v>1082</v>
      </c>
      <c r="B274" t="s">
        <v>1083</v>
      </c>
      <c r="C274" s="1" t="str">
        <f t="shared" si="46"/>
        <v>21:0519</v>
      </c>
      <c r="D274" s="1" t="str">
        <f t="shared" si="47"/>
        <v>21:0173</v>
      </c>
      <c r="E274" t="s">
        <v>1084</v>
      </c>
      <c r="F274" t="s">
        <v>1085</v>
      </c>
      <c r="H274">
        <v>51.824636400000003</v>
      </c>
      <c r="I274">
        <v>-56.380344999999998</v>
      </c>
      <c r="J274" s="1" t="str">
        <f t="shared" si="48"/>
        <v>NGR lake sediment grab sample</v>
      </c>
      <c r="K274" s="1" t="str">
        <f t="shared" si="49"/>
        <v>&lt;177 micron (NGR)</v>
      </c>
      <c r="L274">
        <v>15</v>
      </c>
      <c r="M274" t="s">
        <v>144</v>
      </c>
      <c r="N274">
        <v>273</v>
      </c>
      <c r="O274">
        <v>35</v>
      </c>
      <c r="P274">
        <v>14</v>
      </c>
      <c r="Q274">
        <v>-2</v>
      </c>
      <c r="R274">
        <v>6</v>
      </c>
      <c r="S274">
        <v>3</v>
      </c>
      <c r="T274">
        <v>-0.2</v>
      </c>
      <c r="U274">
        <v>80</v>
      </c>
      <c r="V274">
        <v>0.64</v>
      </c>
      <c r="W274">
        <v>0.2</v>
      </c>
      <c r="X274">
        <v>-1</v>
      </c>
      <c r="Y274">
        <v>-0.2</v>
      </c>
      <c r="Z274">
        <v>2</v>
      </c>
      <c r="AA274">
        <v>15</v>
      </c>
      <c r="AB274">
        <v>69</v>
      </c>
      <c r="AC274">
        <v>-2</v>
      </c>
      <c r="AD274">
        <v>30.2</v>
      </c>
      <c r="AE274">
        <v>60</v>
      </c>
      <c r="AF274">
        <v>9.8000000000000007</v>
      </c>
    </row>
    <row r="275" spans="1:32" x14ac:dyDescent="0.3">
      <c r="A275" t="s">
        <v>1086</v>
      </c>
      <c r="B275" t="s">
        <v>1087</v>
      </c>
      <c r="C275" s="1" t="str">
        <f t="shared" si="46"/>
        <v>21:0519</v>
      </c>
      <c r="D275" s="1" t="str">
        <f t="shared" si="47"/>
        <v>21:0173</v>
      </c>
      <c r="E275" t="s">
        <v>1088</v>
      </c>
      <c r="F275" t="s">
        <v>1089</v>
      </c>
      <c r="H275">
        <v>51.8009682</v>
      </c>
      <c r="I275">
        <v>-56.4023222</v>
      </c>
      <c r="J275" s="1" t="str">
        <f t="shared" si="48"/>
        <v>NGR lake sediment grab sample</v>
      </c>
      <c r="K275" s="1" t="str">
        <f t="shared" si="49"/>
        <v>&lt;177 micron (NGR)</v>
      </c>
      <c r="L275">
        <v>15</v>
      </c>
      <c r="M275" t="s">
        <v>149</v>
      </c>
      <c r="N275">
        <v>274</v>
      </c>
      <c r="O275">
        <v>170</v>
      </c>
      <c r="P275">
        <v>28</v>
      </c>
      <c r="Q275">
        <v>4</v>
      </c>
      <c r="R275">
        <v>10</v>
      </c>
      <c r="S275">
        <v>41</v>
      </c>
      <c r="T275">
        <v>-0.2</v>
      </c>
      <c r="U275">
        <v>825</v>
      </c>
      <c r="V275">
        <v>4.5</v>
      </c>
      <c r="W275">
        <v>0.4</v>
      </c>
      <c r="X275">
        <v>-1</v>
      </c>
      <c r="Y275">
        <v>-0.2</v>
      </c>
      <c r="Z275">
        <v>2</v>
      </c>
      <c r="AA275">
        <v>90</v>
      </c>
      <c r="AB275">
        <v>125</v>
      </c>
      <c r="AC275">
        <v>-2</v>
      </c>
      <c r="AD275">
        <v>41.6</v>
      </c>
      <c r="AE275">
        <v>180</v>
      </c>
      <c r="AF275">
        <v>10.199999999999999</v>
      </c>
    </row>
    <row r="276" spans="1:32" x14ac:dyDescent="0.3">
      <c r="A276" t="s">
        <v>1090</v>
      </c>
      <c r="B276" t="s">
        <v>1091</v>
      </c>
      <c r="C276" s="1" t="str">
        <f t="shared" si="46"/>
        <v>21:0519</v>
      </c>
      <c r="D276" s="1" t="str">
        <f t="shared" si="47"/>
        <v>21:0173</v>
      </c>
      <c r="E276" t="s">
        <v>1092</v>
      </c>
      <c r="F276" t="s">
        <v>1093</v>
      </c>
      <c r="H276">
        <v>51.834945500000003</v>
      </c>
      <c r="I276">
        <v>-56.540446600000003</v>
      </c>
      <c r="J276" s="1" t="str">
        <f t="shared" si="48"/>
        <v>NGR lake sediment grab sample</v>
      </c>
      <c r="K276" s="1" t="str">
        <f t="shared" si="49"/>
        <v>&lt;177 micron (NGR)</v>
      </c>
      <c r="L276">
        <v>16</v>
      </c>
      <c r="M276" t="s">
        <v>36</v>
      </c>
      <c r="N276">
        <v>275</v>
      </c>
      <c r="O276">
        <v>110</v>
      </c>
      <c r="P276">
        <v>29</v>
      </c>
      <c r="Q276">
        <v>-2</v>
      </c>
      <c r="R276">
        <v>15</v>
      </c>
      <c r="S276">
        <v>16</v>
      </c>
      <c r="T276">
        <v>-0.2</v>
      </c>
      <c r="U276">
        <v>185</v>
      </c>
      <c r="V276">
        <v>3</v>
      </c>
      <c r="W276">
        <v>0.2</v>
      </c>
      <c r="X276">
        <v>-1</v>
      </c>
      <c r="Y276">
        <v>-0.2</v>
      </c>
      <c r="Z276">
        <v>-2</v>
      </c>
      <c r="AA276">
        <v>70</v>
      </c>
      <c r="AB276">
        <v>69</v>
      </c>
      <c r="AC276">
        <v>-2</v>
      </c>
      <c r="AD276">
        <v>30.4</v>
      </c>
      <c r="AE276">
        <v>180</v>
      </c>
      <c r="AF276">
        <v>0.5</v>
      </c>
    </row>
    <row r="277" spans="1:32" x14ac:dyDescent="0.3">
      <c r="A277" t="s">
        <v>1094</v>
      </c>
      <c r="B277" t="s">
        <v>1095</v>
      </c>
      <c r="C277" s="1" t="str">
        <f t="shared" si="46"/>
        <v>21:0519</v>
      </c>
      <c r="D277" s="1" t="str">
        <f t="shared" si="47"/>
        <v>21:0173</v>
      </c>
      <c r="E277" t="s">
        <v>1096</v>
      </c>
      <c r="F277" t="s">
        <v>1097</v>
      </c>
      <c r="H277">
        <v>51.786096700000002</v>
      </c>
      <c r="I277">
        <v>-56.444547900000003</v>
      </c>
      <c r="J277" s="1" t="str">
        <f t="shared" si="48"/>
        <v>NGR lake sediment grab sample</v>
      </c>
      <c r="K277" s="1" t="str">
        <f t="shared" si="49"/>
        <v>&lt;177 micron (NGR)</v>
      </c>
      <c r="L277">
        <v>16</v>
      </c>
      <c r="M277" t="s">
        <v>49</v>
      </c>
      <c r="N277">
        <v>276</v>
      </c>
      <c r="O277">
        <v>350</v>
      </c>
      <c r="P277">
        <v>51</v>
      </c>
      <c r="Q277">
        <v>-2</v>
      </c>
      <c r="R277">
        <v>36</v>
      </c>
      <c r="S277">
        <v>150</v>
      </c>
      <c r="T277">
        <v>-0.2</v>
      </c>
      <c r="U277">
        <v>1540</v>
      </c>
      <c r="V277">
        <v>15</v>
      </c>
      <c r="W277">
        <v>0.4</v>
      </c>
      <c r="X277">
        <v>-1</v>
      </c>
      <c r="Y277">
        <v>-0.2</v>
      </c>
      <c r="Z277">
        <v>2</v>
      </c>
      <c r="AA277">
        <v>90</v>
      </c>
      <c r="AB277">
        <v>88</v>
      </c>
      <c r="AC277">
        <v>2</v>
      </c>
      <c r="AD277">
        <v>42.4</v>
      </c>
      <c r="AE277">
        <v>80</v>
      </c>
      <c r="AF277">
        <v>4.8</v>
      </c>
    </row>
    <row r="278" spans="1:32" x14ac:dyDescent="0.3">
      <c r="A278" t="s">
        <v>1098</v>
      </c>
      <c r="B278" t="s">
        <v>1099</v>
      </c>
      <c r="C278" s="1" t="str">
        <f t="shared" si="46"/>
        <v>21:0519</v>
      </c>
      <c r="D278" s="1" t="str">
        <f t="shared" si="47"/>
        <v>21:0173</v>
      </c>
      <c r="E278" t="s">
        <v>1100</v>
      </c>
      <c r="F278" t="s">
        <v>1101</v>
      </c>
      <c r="H278">
        <v>51.787363399999997</v>
      </c>
      <c r="I278">
        <v>-56.469642899999997</v>
      </c>
      <c r="J278" s="1" t="str">
        <f t="shared" si="48"/>
        <v>NGR lake sediment grab sample</v>
      </c>
      <c r="K278" s="1" t="str">
        <f t="shared" si="49"/>
        <v>&lt;177 micron (NGR)</v>
      </c>
      <c r="L278">
        <v>16</v>
      </c>
      <c r="M278" t="s">
        <v>54</v>
      </c>
      <c r="N278">
        <v>277</v>
      </c>
      <c r="O278">
        <v>130</v>
      </c>
      <c r="P278">
        <v>16</v>
      </c>
      <c r="Q278">
        <v>2</v>
      </c>
      <c r="R278">
        <v>10</v>
      </c>
      <c r="S278">
        <v>70</v>
      </c>
      <c r="T278">
        <v>-0.2</v>
      </c>
      <c r="U278">
        <v>515</v>
      </c>
      <c r="V278">
        <v>11</v>
      </c>
      <c r="W278">
        <v>-0.2</v>
      </c>
      <c r="X278">
        <v>-1</v>
      </c>
      <c r="Y278">
        <v>-0.2</v>
      </c>
      <c r="Z278">
        <v>2</v>
      </c>
      <c r="AA278">
        <v>100</v>
      </c>
      <c r="AB278">
        <v>69</v>
      </c>
      <c r="AC278">
        <v>-2</v>
      </c>
      <c r="AD278">
        <v>17.2</v>
      </c>
      <c r="AE278">
        <v>230</v>
      </c>
      <c r="AF278">
        <v>3.2</v>
      </c>
    </row>
    <row r="279" spans="1:32" x14ac:dyDescent="0.3">
      <c r="A279" t="s">
        <v>1102</v>
      </c>
      <c r="B279" t="s">
        <v>1103</v>
      </c>
      <c r="C279" s="1" t="str">
        <f t="shared" si="46"/>
        <v>21:0519</v>
      </c>
      <c r="D279" s="1" t="str">
        <f t="shared" si="47"/>
        <v>21:0173</v>
      </c>
      <c r="E279" t="s">
        <v>1104</v>
      </c>
      <c r="F279" t="s">
        <v>1105</v>
      </c>
      <c r="H279">
        <v>51.816774899999999</v>
      </c>
      <c r="I279">
        <v>-56.5314482</v>
      </c>
      <c r="J279" s="1" t="str">
        <f t="shared" si="48"/>
        <v>NGR lake sediment grab sample</v>
      </c>
      <c r="K279" s="1" t="str">
        <f t="shared" si="49"/>
        <v>&lt;177 micron (NGR)</v>
      </c>
      <c r="L279">
        <v>16</v>
      </c>
      <c r="M279" t="s">
        <v>82</v>
      </c>
      <c r="N279">
        <v>278</v>
      </c>
      <c r="O279">
        <v>130</v>
      </c>
      <c r="P279">
        <v>28</v>
      </c>
      <c r="Q279">
        <v>-2</v>
      </c>
      <c r="R279">
        <v>10</v>
      </c>
      <c r="S279">
        <v>18</v>
      </c>
      <c r="T279">
        <v>-0.2</v>
      </c>
      <c r="U279">
        <v>540</v>
      </c>
      <c r="V279">
        <v>4.3</v>
      </c>
      <c r="W279">
        <v>0.2</v>
      </c>
      <c r="X279">
        <v>-1</v>
      </c>
      <c r="Y279">
        <v>-0.2</v>
      </c>
      <c r="Z279">
        <v>2</v>
      </c>
      <c r="AA279">
        <v>80</v>
      </c>
      <c r="AB279">
        <v>94</v>
      </c>
      <c r="AC279">
        <v>-2</v>
      </c>
      <c r="AD279">
        <v>38.799999999999997</v>
      </c>
      <c r="AE279">
        <v>150</v>
      </c>
      <c r="AF279">
        <v>0.9</v>
      </c>
    </row>
    <row r="280" spans="1:32" x14ac:dyDescent="0.3">
      <c r="A280" t="s">
        <v>1106</v>
      </c>
      <c r="B280" t="s">
        <v>1107</v>
      </c>
      <c r="C280" s="1" t="str">
        <f t="shared" si="46"/>
        <v>21:0519</v>
      </c>
      <c r="D280" s="1" t="str">
        <f t="shared" si="47"/>
        <v>21:0173</v>
      </c>
      <c r="E280" t="s">
        <v>1092</v>
      </c>
      <c r="F280" t="s">
        <v>1108</v>
      </c>
      <c r="H280">
        <v>51.834945500000003</v>
      </c>
      <c r="I280">
        <v>-56.540446600000003</v>
      </c>
      <c r="J280" s="1" t="str">
        <f t="shared" si="48"/>
        <v>NGR lake sediment grab sample</v>
      </c>
      <c r="K280" s="1" t="str">
        <f t="shared" si="49"/>
        <v>&lt;177 micron (NGR)</v>
      </c>
      <c r="L280">
        <v>16</v>
      </c>
      <c r="M280" t="s">
        <v>40</v>
      </c>
      <c r="N280">
        <v>279</v>
      </c>
      <c r="O280">
        <v>110</v>
      </c>
      <c r="P280">
        <v>31</v>
      </c>
      <c r="Q280">
        <v>-2</v>
      </c>
      <c r="R280">
        <v>16</v>
      </c>
      <c r="S280">
        <v>16</v>
      </c>
      <c r="T280">
        <v>-0.2</v>
      </c>
      <c r="U280">
        <v>215</v>
      </c>
      <c r="V280">
        <v>3.1</v>
      </c>
      <c r="W280">
        <v>0.2</v>
      </c>
      <c r="X280">
        <v>-1</v>
      </c>
      <c r="Y280">
        <v>-0.2</v>
      </c>
      <c r="Z280">
        <v>2</v>
      </c>
      <c r="AA280">
        <v>70</v>
      </c>
      <c r="AB280">
        <v>75</v>
      </c>
      <c r="AC280">
        <v>-2</v>
      </c>
      <c r="AD280">
        <v>30.6</v>
      </c>
      <c r="AE280">
        <v>170</v>
      </c>
      <c r="AF280">
        <v>0.5</v>
      </c>
    </row>
    <row r="281" spans="1:32" x14ac:dyDescent="0.3">
      <c r="A281" t="s">
        <v>1109</v>
      </c>
      <c r="B281" t="s">
        <v>1110</v>
      </c>
      <c r="C281" s="1" t="str">
        <f t="shared" si="46"/>
        <v>21:0519</v>
      </c>
      <c r="D281" s="1" t="str">
        <f t="shared" si="47"/>
        <v>21:0173</v>
      </c>
      <c r="E281" t="s">
        <v>1092</v>
      </c>
      <c r="F281" t="s">
        <v>1111</v>
      </c>
      <c r="H281">
        <v>51.834945500000003</v>
      </c>
      <c r="I281">
        <v>-56.540446600000003</v>
      </c>
      <c r="J281" s="1" t="str">
        <f t="shared" si="48"/>
        <v>NGR lake sediment grab sample</v>
      </c>
      <c r="K281" s="1" t="str">
        <f t="shared" si="49"/>
        <v>&lt;177 micron (NGR)</v>
      </c>
      <c r="L281">
        <v>16</v>
      </c>
      <c r="M281" t="s">
        <v>44</v>
      </c>
      <c r="N281">
        <v>280</v>
      </c>
      <c r="O281">
        <v>82</v>
      </c>
      <c r="P281">
        <v>25</v>
      </c>
      <c r="Q281">
        <v>-2</v>
      </c>
      <c r="R281">
        <v>13</v>
      </c>
      <c r="S281">
        <v>14</v>
      </c>
      <c r="T281">
        <v>-0.2</v>
      </c>
      <c r="U281">
        <v>140</v>
      </c>
      <c r="V281">
        <v>2.6</v>
      </c>
      <c r="W281">
        <v>0.2</v>
      </c>
      <c r="X281">
        <v>-1</v>
      </c>
      <c r="Y281">
        <v>-0.2</v>
      </c>
      <c r="Z281">
        <v>-2</v>
      </c>
      <c r="AA281">
        <v>50</v>
      </c>
      <c r="AB281">
        <v>65</v>
      </c>
      <c r="AC281">
        <v>-2</v>
      </c>
      <c r="AD281">
        <v>28.2</v>
      </c>
      <c r="AE281">
        <v>200</v>
      </c>
      <c r="AF281">
        <v>0.5</v>
      </c>
    </row>
    <row r="282" spans="1:32" x14ac:dyDescent="0.3">
      <c r="A282" t="s">
        <v>1112</v>
      </c>
      <c r="B282" t="s">
        <v>1113</v>
      </c>
      <c r="C282" s="1" t="str">
        <f t="shared" si="46"/>
        <v>21:0519</v>
      </c>
      <c r="D282" s="1" t="str">
        <f t="shared" si="47"/>
        <v>21:0173</v>
      </c>
      <c r="E282" t="s">
        <v>1114</v>
      </c>
      <c r="F282" t="s">
        <v>1115</v>
      </c>
      <c r="H282">
        <v>51.8348297</v>
      </c>
      <c r="I282">
        <v>-56.579271200000001</v>
      </c>
      <c r="J282" s="1" t="str">
        <f t="shared" si="48"/>
        <v>NGR lake sediment grab sample</v>
      </c>
      <c r="K282" s="1" t="str">
        <f t="shared" si="49"/>
        <v>&lt;177 micron (NGR)</v>
      </c>
      <c r="L282">
        <v>16</v>
      </c>
      <c r="M282" t="s">
        <v>89</v>
      </c>
      <c r="N282">
        <v>281</v>
      </c>
      <c r="O282">
        <v>120</v>
      </c>
      <c r="P282">
        <v>13</v>
      </c>
      <c r="Q282">
        <v>-2</v>
      </c>
      <c r="R282">
        <v>8</v>
      </c>
      <c r="S282">
        <v>40</v>
      </c>
      <c r="T282">
        <v>-0.2</v>
      </c>
      <c r="U282">
        <v>960</v>
      </c>
      <c r="V282">
        <v>7.3</v>
      </c>
      <c r="W282">
        <v>-0.2</v>
      </c>
      <c r="X282">
        <v>-1</v>
      </c>
      <c r="Y282">
        <v>-0.2</v>
      </c>
      <c r="Z282">
        <v>2</v>
      </c>
      <c r="AA282">
        <v>60</v>
      </c>
      <c r="AB282">
        <v>32</v>
      </c>
      <c r="AC282">
        <v>-2</v>
      </c>
      <c r="AD282">
        <v>8.1999999999999993</v>
      </c>
      <c r="AE282">
        <v>600</v>
      </c>
      <c r="AF282">
        <v>1</v>
      </c>
    </row>
    <row r="283" spans="1:32" x14ac:dyDescent="0.3">
      <c r="A283" t="s">
        <v>1116</v>
      </c>
      <c r="B283" t="s">
        <v>1117</v>
      </c>
      <c r="C283" s="1" t="str">
        <f t="shared" si="46"/>
        <v>21:0519</v>
      </c>
      <c r="D283" s="1" t="str">
        <f t="shared" si="47"/>
        <v>21:0173</v>
      </c>
      <c r="E283" t="s">
        <v>1118</v>
      </c>
      <c r="F283" t="s">
        <v>1119</v>
      </c>
      <c r="H283">
        <v>51.837107400000001</v>
      </c>
      <c r="I283">
        <v>-56.687162800000003</v>
      </c>
      <c r="J283" s="1" t="str">
        <f t="shared" si="48"/>
        <v>NGR lake sediment grab sample</v>
      </c>
      <c r="K283" s="1" t="str">
        <f t="shared" si="49"/>
        <v>&lt;177 micron (NGR)</v>
      </c>
      <c r="L283">
        <v>16</v>
      </c>
      <c r="M283" t="s">
        <v>94</v>
      </c>
      <c r="N283">
        <v>282</v>
      </c>
      <c r="O283">
        <v>74</v>
      </c>
      <c r="P283">
        <v>9</v>
      </c>
      <c r="Q283">
        <v>6</v>
      </c>
      <c r="R283">
        <v>4</v>
      </c>
      <c r="S283">
        <v>8</v>
      </c>
      <c r="T283">
        <v>-0.2</v>
      </c>
      <c r="U283">
        <v>310</v>
      </c>
      <c r="V283">
        <v>2.6</v>
      </c>
      <c r="W283">
        <v>-0.2</v>
      </c>
      <c r="X283">
        <v>-1</v>
      </c>
      <c r="Y283">
        <v>-0.2</v>
      </c>
      <c r="Z283">
        <v>2</v>
      </c>
      <c r="AA283">
        <v>40</v>
      </c>
      <c r="AB283">
        <v>84</v>
      </c>
      <c r="AC283">
        <v>-2</v>
      </c>
      <c r="AD283">
        <v>31</v>
      </c>
      <c r="AE283">
        <v>190</v>
      </c>
      <c r="AF283">
        <v>3.5</v>
      </c>
    </row>
    <row r="284" spans="1:32" x14ac:dyDescent="0.3">
      <c r="A284" t="s">
        <v>1120</v>
      </c>
      <c r="B284" t="s">
        <v>1121</v>
      </c>
      <c r="C284" s="1" t="str">
        <f t="shared" si="46"/>
        <v>21:0519</v>
      </c>
      <c r="D284" s="1" t="str">
        <f t="shared" si="47"/>
        <v>21:0173</v>
      </c>
      <c r="E284" t="s">
        <v>1122</v>
      </c>
      <c r="F284" t="s">
        <v>1123</v>
      </c>
      <c r="H284">
        <v>51.845026099999998</v>
      </c>
      <c r="I284">
        <v>-56.797640199999996</v>
      </c>
      <c r="J284" s="1" t="str">
        <f t="shared" si="48"/>
        <v>NGR lake sediment grab sample</v>
      </c>
      <c r="K284" s="1" t="str">
        <f t="shared" si="49"/>
        <v>&lt;177 micron (NGR)</v>
      </c>
      <c r="L284">
        <v>16</v>
      </c>
      <c r="M284" t="s">
        <v>99</v>
      </c>
      <c r="N284">
        <v>283</v>
      </c>
      <c r="O284">
        <v>100</v>
      </c>
      <c r="P284">
        <v>15</v>
      </c>
      <c r="Q284">
        <v>2</v>
      </c>
      <c r="R284">
        <v>5</v>
      </c>
      <c r="S284">
        <v>18</v>
      </c>
      <c r="T284">
        <v>-0.2</v>
      </c>
      <c r="U284">
        <v>380</v>
      </c>
      <c r="V284">
        <v>3.4</v>
      </c>
      <c r="W284">
        <v>0.2</v>
      </c>
      <c r="X284">
        <v>-1</v>
      </c>
      <c r="Y284">
        <v>-0.2</v>
      </c>
      <c r="Z284">
        <v>-2</v>
      </c>
      <c r="AA284">
        <v>60</v>
      </c>
      <c r="AB284">
        <v>142</v>
      </c>
      <c r="AC284">
        <v>-2</v>
      </c>
      <c r="AD284">
        <v>39.6</v>
      </c>
      <c r="AE284">
        <v>260</v>
      </c>
      <c r="AF284">
        <v>1.1000000000000001</v>
      </c>
    </row>
    <row r="285" spans="1:32" x14ac:dyDescent="0.3">
      <c r="A285" t="s">
        <v>1124</v>
      </c>
      <c r="B285" t="s">
        <v>1125</v>
      </c>
      <c r="C285" s="1" t="str">
        <f t="shared" si="46"/>
        <v>21:0519</v>
      </c>
      <c r="D285" s="1" t="str">
        <f t="shared" si="47"/>
        <v>21:0173</v>
      </c>
      <c r="E285" t="s">
        <v>1126</v>
      </c>
      <c r="F285" t="s">
        <v>1127</v>
      </c>
      <c r="H285">
        <v>51.8303218</v>
      </c>
      <c r="I285">
        <v>-56.806035700000002</v>
      </c>
      <c r="J285" s="1" t="str">
        <f t="shared" si="48"/>
        <v>NGR lake sediment grab sample</v>
      </c>
      <c r="K285" s="1" t="str">
        <f t="shared" si="49"/>
        <v>&lt;177 micron (NGR)</v>
      </c>
      <c r="L285">
        <v>16</v>
      </c>
      <c r="M285" t="s">
        <v>104</v>
      </c>
      <c r="N285">
        <v>284</v>
      </c>
      <c r="O285">
        <v>150</v>
      </c>
      <c r="P285">
        <v>20</v>
      </c>
      <c r="Q285">
        <v>2</v>
      </c>
      <c r="R285">
        <v>5</v>
      </c>
      <c r="S285">
        <v>28</v>
      </c>
      <c r="T285">
        <v>0.4</v>
      </c>
      <c r="U285">
        <v>670</v>
      </c>
      <c r="V285">
        <v>4.9000000000000004</v>
      </c>
      <c r="W285">
        <v>0.4</v>
      </c>
      <c r="X285">
        <v>-1</v>
      </c>
      <c r="Y285">
        <v>-0.2</v>
      </c>
      <c r="Z285">
        <v>2</v>
      </c>
      <c r="AA285">
        <v>80</v>
      </c>
      <c r="AB285">
        <v>187</v>
      </c>
      <c r="AC285">
        <v>-2</v>
      </c>
      <c r="AD285">
        <v>45.4</v>
      </c>
      <c r="AE285">
        <v>200</v>
      </c>
      <c r="AF285">
        <v>1.9</v>
      </c>
    </row>
    <row r="286" spans="1:32" x14ac:dyDescent="0.3">
      <c r="A286" t="s">
        <v>1128</v>
      </c>
      <c r="B286" t="s">
        <v>1129</v>
      </c>
      <c r="C286" s="1" t="str">
        <f t="shared" si="46"/>
        <v>21:0519</v>
      </c>
      <c r="D286" s="1" t="str">
        <f t="shared" si="47"/>
        <v>21:0173</v>
      </c>
      <c r="E286" t="s">
        <v>1130</v>
      </c>
      <c r="F286" t="s">
        <v>1131</v>
      </c>
      <c r="H286">
        <v>51.8504778</v>
      </c>
      <c r="I286">
        <v>-56.715933300000003</v>
      </c>
      <c r="J286" s="1" t="str">
        <f t="shared" si="48"/>
        <v>NGR lake sediment grab sample</v>
      </c>
      <c r="K286" s="1" t="str">
        <f t="shared" si="49"/>
        <v>&lt;177 micron (NGR)</v>
      </c>
      <c r="L286">
        <v>16</v>
      </c>
      <c r="M286" t="s">
        <v>109</v>
      </c>
      <c r="N286">
        <v>285</v>
      </c>
      <c r="O286">
        <v>80</v>
      </c>
      <c r="P286">
        <v>9</v>
      </c>
      <c r="Q286">
        <v>2</v>
      </c>
      <c r="R286">
        <v>5</v>
      </c>
      <c r="S286">
        <v>3</v>
      </c>
      <c r="T286">
        <v>-0.2</v>
      </c>
      <c r="U286">
        <v>190</v>
      </c>
      <c r="V286">
        <v>0.93</v>
      </c>
      <c r="W286">
        <v>0.2</v>
      </c>
      <c r="X286">
        <v>-1</v>
      </c>
      <c r="Y286">
        <v>-0.2</v>
      </c>
      <c r="Z286">
        <v>2</v>
      </c>
      <c r="AA286">
        <v>20</v>
      </c>
      <c r="AB286">
        <v>65</v>
      </c>
      <c r="AC286">
        <v>-2</v>
      </c>
      <c r="AD286">
        <v>27.6</v>
      </c>
      <c r="AE286">
        <v>160</v>
      </c>
      <c r="AF286">
        <v>1.6</v>
      </c>
    </row>
    <row r="287" spans="1:32" x14ac:dyDescent="0.3">
      <c r="A287" t="s">
        <v>1132</v>
      </c>
      <c r="B287" t="s">
        <v>1133</v>
      </c>
      <c r="C287" s="1" t="str">
        <f t="shared" si="46"/>
        <v>21:0519</v>
      </c>
      <c r="D287" s="1" t="str">
        <f t="shared" si="47"/>
        <v>21:0173</v>
      </c>
      <c r="E287" t="s">
        <v>1134</v>
      </c>
      <c r="F287" t="s">
        <v>1135</v>
      </c>
      <c r="H287">
        <v>51.8585706</v>
      </c>
      <c r="I287">
        <v>-56.459032499999999</v>
      </c>
      <c r="J287" s="1" t="str">
        <f t="shared" si="48"/>
        <v>NGR lake sediment grab sample</v>
      </c>
      <c r="K287" s="1" t="str">
        <f t="shared" si="49"/>
        <v>&lt;177 micron (NGR)</v>
      </c>
      <c r="L287">
        <v>16</v>
      </c>
      <c r="M287" t="s">
        <v>114</v>
      </c>
      <c r="N287">
        <v>286</v>
      </c>
      <c r="O287">
        <v>340</v>
      </c>
      <c r="P287">
        <v>80</v>
      </c>
      <c r="Q287">
        <v>-2</v>
      </c>
      <c r="R287">
        <v>11</v>
      </c>
      <c r="S287">
        <v>23</v>
      </c>
      <c r="T287">
        <v>0.2</v>
      </c>
      <c r="U287">
        <v>875</v>
      </c>
      <c r="V287">
        <v>7.3</v>
      </c>
      <c r="W287">
        <v>0.8</v>
      </c>
      <c r="X287">
        <v>-1</v>
      </c>
      <c r="Y287">
        <v>-0.2</v>
      </c>
      <c r="Z287">
        <v>4</v>
      </c>
      <c r="AA287">
        <v>85</v>
      </c>
      <c r="AB287">
        <v>135</v>
      </c>
      <c r="AC287">
        <v>-2</v>
      </c>
      <c r="AD287">
        <v>37.6</v>
      </c>
      <c r="AE287">
        <v>310</v>
      </c>
      <c r="AF287">
        <v>22</v>
      </c>
    </row>
    <row r="288" spans="1:32" x14ac:dyDescent="0.3">
      <c r="A288" t="s">
        <v>1136</v>
      </c>
      <c r="B288" t="s">
        <v>1137</v>
      </c>
      <c r="C288" s="1" t="str">
        <f t="shared" si="46"/>
        <v>21:0519</v>
      </c>
      <c r="D288" s="1" t="str">
        <f t="shared" si="47"/>
        <v>21:0173</v>
      </c>
      <c r="E288" t="s">
        <v>1138</v>
      </c>
      <c r="F288" t="s">
        <v>1139</v>
      </c>
      <c r="H288">
        <v>51.877152000000002</v>
      </c>
      <c r="I288">
        <v>-56.404216300000002</v>
      </c>
      <c r="J288" s="1" t="str">
        <f t="shared" si="48"/>
        <v>NGR lake sediment grab sample</v>
      </c>
      <c r="K288" s="1" t="str">
        <f t="shared" si="49"/>
        <v>&lt;177 micron (NGR)</v>
      </c>
      <c r="L288">
        <v>16</v>
      </c>
      <c r="M288" t="s">
        <v>119</v>
      </c>
      <c r="N288">
        <v>287</v>
      </c>
      <c r="O288">
        <v>120</v>
      </c>
      <c r="P288">
        <v>40</v>
      </c>
      <c r="Q288">
        <v>-2</v>
      </c>
      <c r="R288">
        <v>5</v>
      </c>
      <c r="S288">
        <v>11</v>
      </c>
      <c r="T288">
        <v>0.2</v>
      </c>
      <c r="U288">
        <v>1200</v>
      </c>
      <c r="V288">
        <v>5.8</v>
      </c>
      <c r="W288">
        <v>0.4</v>
      </c>
      <c r="X288">
        <v>-1</v>
      </c>
      <c r="Y288">
        <v>-0.2</v>
      </c>
      <c r="Z288">
        <v>4</v>
      </c>
      <c r="AA288">
        <v>55</v>
      </c>
      <c r="AB288">
        <v>122</v>
      </c>
      <c r="AC288">
        <v>-2</v>
      </c>
      <c r="AD288">
        <v>38.6</v>
      </c>
      <c r="AE288">
        <v>160</v>
      </c>
      <c r="AF288">
        <v>14.1</v>
      </c>
    </row>
    <row r="289" spans="1:32" x14ac:dyDescent="0.3">
      <c r="A289" t="s">
        <v>1140</v>
      </c>
      <c r="B289" t="s">
        <v>1141</v>
      </c>
      <c r="C289" s="1" t="str">
        <f t="shared" si="46"/>
        <v>21:0519</v>
      </c>
      <c r="D289" s="1" t="str">
        <f t="shared" si="47"/>
        <v>21:0173</v>
      </c>
      <c r="E289" t="s">
        <v>1142</v>
      </c>
      <c r="F289" t="s">
        <v>1143</v>
      </c>
      <c r="H289">
        <v>51.902185000000003</v>
      </c>
      <c r="I289">
        <v>-56.417068</v>
      </c>
      <c r="J289" s="1" t="str">
        <f t="shared" si="48"/>
        <v>NGR lake sediment grab sample</v>
      </c>
      <c r="K289" s="1" t="str">
        <f t="shared" si="49"/>
        <v>&lt;177 micron (NGR)</v>
      </c>
      <c r="L289">
        <v>16</v>
      </c>
      <c r="M289" t="s">
        <v>124</v>
      </c>
      <c r="N289">
        <v>288</v>
      </c>
      <c r="O289">
        <v>390</v>
      </c>
      <c r="P289">
        <v>77</v>
      </c>
      <c r="Q289">
        <v>-2</v>
      </c>
      <c r="R289">
        <v>16</v>
      </c>
      <c r="S289">
        <v>31</v>
      </c>
      <c r="T289">
        <v>0.2</v>
      </c>
      <c r="U289">
        <v>3600</v>
      </c>
      <c r="V289">
        <v>11.3</v>
      </c>
      <c r="W289">
        <v>1.6</v>
      </c>
      <c r="X289">
        <v>-1</v>
      </c>
      <c r="Y289">
        <v>-0.2</v>
      </c>
      <c r="Z289">
        <v>4</v>
      </c>
      <c r="AA289">
        <v>75</v>
      </c>
      <c r="AB289">
        <v>129</v>
      </c>
      <c r="AC289">
        <v>-2</v>
      </c>
      <c r="AD289">
        <v>39.4</v>
      </c>
      <c r="AE289">
        <v>170</v>
      </c>
      <c r="AF289">
        <v>23.2</v>
      </c>
    </row>
    <row r="290" spans="1:32" hidden="1" x14ac:dyDescent="0.3">
      <c r="A290" t="s">
        <v>1144</v>
      </c>
      <c r="B290" t="s">
        <v>1145</v>
      </c>
      <c r="C290" s="1" t="str">
        <f t="shared" si="46"/>
        <v>21:0519</v>
      </c>
      <c r="D290" s="1" t="str">
        <f>HYPERLINK("http://geochem.nrcan.gc.ca/cdogs/content/svy/svy_e.htm", "")</f>
        <v/>
      </c>
      <c r="G290" s="1" t="str">
        <f>HYPERLINK("http://geochem.nrcan.gc.ca/cdogs/content/cr_/cr_00055_e.htm", "55")</f>
        <v>55</v>
      </c>
      <c r="J290" t="s">
        <v>57</v>
      </c>
      <c r="K290" t="s">
        <v>58</v>
      </c>
      <c r="L290">
        <v>16</v>
      </c>
      <c r="M290" t="s">
        <v>59</v>
      </c>
      <c r="N290">
        <v>289</v>
      </c>
      <c r="O290">
        <v>65</v>
      </c>
      <c r="P290">
        <v>17</v>
      </c>
      <c r="Q290">
        <v>3</v>
      </c>
      <c r="R290">
        <v>12</v>
      </c>
      <c r="S290">
        <v>6</v>
      </c>
      <c r="T290">
        <v>-0.2</v>
      </c>
      <c r="U290">
        <v>230</v>
      </c>
      <c r="V290">
        <v>2.2000000000000002</v>
      </c>
      <c r="W290">
        <v>0.2</v>
      </c>
      <c r="X290">
        <v>2</v>
      </c>
      <c r="Y290">
        <v>-0.2</v>
      </c>
      <c r="Z290">
        <v>4</v>
      </c>
      <c r="AA290">
        <v>25</v>
      </c>
      <c r="AB290">
        <v>71</v>
      </c>
      <c r="AC290">
        <v>-2</v>
      </c>
      <c r="AD290">
        <v>35.4</v>
      </c>
      <c r="AE290">
        <v>230</v>
      </c>
      <c r="AF290">
        <v>6.1</v>
      </c>
    </row>
    <row r="291" spans="1:32" x14ac:dyDescent="0.3">
      <c r="A291" t="s">
        <v>1146</v>
      </c>
      <c r="B291" t="s">
        <v>1147</v>
      </c>
      <c r="C291" s="1" t="str">
        <f t="shared" si="46"/>
        <v>21:0519</v>
      </c>
      <c r="D291" s="1" t="str">
        <f t="shared" ref="D291:D296" si="50">HYPERLINK("http://geochem.nrcan.gc.ca/cdogs/content/svy/svy210173_e.htm", "21:0173")</f>
        <v>21:0173</v>
      </c>
      <c r="E291" t="s">
        <v>1148</v>
      </c>
      <c r="F291" t="s">
        <v>1149</v>
      </c>
      <c r="H291">
        <v>51.884816700000002</v>
      </c>
      <c r="I291">
        <v>-56.4690765</v>
      </c>
      <c r="J291" s="1" t="str">
        <f t="shared" ref="J291:J296" si="51">HYPERLINK("http://geochem.nrcan.gc.ca/cdogs/content/kwd/kwd020027_e.htm", "NGR lake sediment grab sample")</f>
        <v>NGR lake sediment grab sample</v>
      </c>
      <c r="K291" s="1" t="str">
        <f t="shared" ref="K291:K296" si="52">HYPERLINK("http://geochem.nrcan.gc.ca/cdogs/content/kwd/kwd080006_e.htm", "&lt;177 micron (NGR)")</f>
        <v>&lt;177 micron (NGR)</v>
      </c>
      <c r="L291">
        <v>16</v>
      </c>
      <c r="M291" t="s">
        <v>129</v>
      </c>
      <c r="N291">
        <v>290</v>
      </c>
      <c r="O291">
        <v>84</v>
      </c>
      <c r="P291">
        <v>22</v>
      </c>
      <c r="Q291">
        <v>-2</v>
      </c>
      <c r="R291">
        <v>7</v>
      </c>
      <c r="S291">
        <v>13</v>
      </c>
      <c r="T291">
        <v>-0.2</v>
      </c>
      <c r="U291">
        <v>1440</v>
      </c>
      <c r="V291">
        <v>2.8</v>
      </c>
      <c r="W291">
        <v>-0.2</v>
      </c>
      <c r="X291">
        <v>-1</v>
      </c>
      <c r="Y291">
        <v>-0.2</v>
      </c>
      <c r="Z291">
        <v>2</v>
      </c>
      <c r="AA291">
        <v>35</v>
      </c>
      <c r="AB291">
        <v>10</v>
      </c>
      <c r="AC291">
        <v>-2</v>
      </c>
      <c r="AD291">
        <v>3.2</v>
      </c>
      <c r="AE291">
        <v>720</v>
      </c>
      <c r="AF291">
        <v>3.9</v>
      </c>
    </row>
    <row r="292" spans="1:32" x14ac:dyDescent="0.3">
      <c r="A292" t="s">
        <v>1150</v>
      </c>
      <c r="B292" t="s">
        <v>1151</v>
      </c>
      <c r="C292" s="1" t="str">
        <f t="shared" si="46"/>
        <v>21:0519</v>
      </c>
      <c r="D292" s="1" t="str">
        <f t="shared" si="50"/>
        <v>21:0173</v>
      </c>
      <c r="E292" t="s">
        <v>1152</v>
      </c>
      <c r="F292" t="s">
        <v>1153</v>
      </c>
      <c r="H292">
        <v>51.889221200000001</v>
      </c>
      <c r="I292">
        <v>-56.587989299999997</v>
      </c>
      <c r="J292" s="1" t="str">
        <f t="shared" si="51"/>
        <v>NGR lake sediment grab sample</v>
      </c>
      <c r="K292" s="1" t="str">
        <f t="shared" si="52"/>
        <v>&lt;177 micron (NGR)</v>
      </c>
      <c r="L292">
        <v>16</v>
      </c>
      <c r="M292" t="s">
        <v>134</v>
      </c>
      <c r="N292">
        <v>291</v>
      </c>
      <c r="O292">
        <v>21</v>
      </c>
      <c r="P292">
        <v>8</v>
      </c>
      <c r="Q292">
        <v>3</v>
      </c>
      <c r="R292">
        <v>4</v>
      </c>
      <c r="S292">
        <v>-2</v>
      </c>
      <c r="T292">
        <v>-0.2</v>
      </c>
      <c r="U292">
        <v>45</v>
      </c>
      <c r="V292">
        <v>0.66</v>
      </c>
      <c r="W292">
        <v>-0.2</v>
      </c>
      <c r="X292">
        <v>-1</v>
      </c>
      <c r="Y292">
        <v>-0.2</v>
      </c>
      <c r="Z292">
        <v>-2</v>
      </c>
      <c r="AA292">
        <v>15</v>
      </c>
      <c r="AB292">
        <v>84</v>
      </c>
      <c r="AC292">
        <v>-2</v>
      </c>
      <c r="AD292">
        <v>32</v>
      </c>
      <c r="AE292">
        <v>80</v>
      </c>
      <c r="AF292">
        <v>2.9</v>
      </c>
    </row>
    <row r="293" spans="1:32" x14ac:dyDescent="0.3">
      <c r="A293" t="s">
        <v>1154</v>
      </c>
      <c r="B293" t="s">
        <v>1155</v>
      </c>
      <c r="C293" s="1" t="str">
        <f t="shared" si="46"/>
        <v>21:0519</v>
      </c>
      <c r="D293" s="1" t="str">
        <f t="shared" si="50"/>
        <v>21:0173</v>
      </c>
      <c r="E293" t="s">
        <v>1156</v>
      </c>
      <c r="F293" t="s">
        <v>1157</v>
      </c>
      <c r="H293">
        <v>51.888863499999999</v>
      </c>
      <c r="I293">
        <v>-56.668595500000002</v>
      </c>
      <c r="J293" s="1" t="str">
        <f t="shared" si="51"/>
        <v>NGR lake sediment grab sample</v>
      </c>
      <c r="K293" s="1" t="str">
        <f t="shared" si="52"/>
        <v>&lt;177 micron (NGR)</v>
      </c>
      <c r="L293">
        <v>16</v>
      </c>
      <c r="M293" t="s">
        <v>139</v>
      </c>
      <c r="N293">
        <v>292</v>
      </c>
      <c r="O293">
        <v>49</v>
      </c>
      <c r="P293">
        <v>11</v>
      </c>
      <c r="Q293">
        <v>-2</v>
      </c>
      <c r="R293">
        <v>5</v>
      </c>
      <c r="S293">
        <v>-2</v>
      </c>
      <c r="T293">
        <v>0.2</v>
      </c>
      <c r="U293">
        <v>60</v>
      </c>
      <c r="V293">
        <v>0.81</v>
      </c>
      <c r="W293">
        <v>0.2</v>
      </c>
      <c r="X293">
        <v>-1</v>
      </c>
      <c r="Y293">
        <v>-0.2</v>
      </c>
      <c r="Z293">
        <v>-2</v>
      </c>
      <c r="AA293">
        <v>45</v>
      </c>
      <c r="AB293">
        <v>90</v>
      </c>
      <c r="AC293">
        <v>-2</v>
      </c>
      <c r="AD293">
        <v>32.4</v>
      </c>
      <c r="AE293">
        <v>140</v>
      </c>
      <c r="AF293">
        <v>0.5</v>
      </c>
    </row>
    <row r="294" spans="1:32" x14ac:dyDescent="0.3">
      <c r="A294" t="s">
        <v>1158</v>
      </c>
      <c r="B294" t="s">
        <v>1159</v>
      </c>
      <c r="C294" s="1" t="str">
        <f t="shared" si="46"/>
        <v>21:0519</v>
      </c>
      <c r="D294" s="1" t="str">
        <f t="shared" si="50"/>
        <v>21:0173</v>
      </c>
      <c r="E294" t="s">
        <v>1160</v>
      </c>
      <c r="F294" t="s">
        <v>1161</v>
      </c>
      <c r="H294">
        <v>51.885263399999999</v>
      </c>
      <c r="I294">
        <v>-56.715612499999999</v>
      </c>
      <c r="J294" s="1" t="str">
        <f t="shared" si="51"/>
        <v>NGR lake sediment grab sample</v>
      </c>
      <c r="K294" s="1" t="str">
        <f t="shared" si="52"/>
        <v>&lt;177 micron (NGR)</v>
      </c>
      <c r="L294">
        <v>16</v>
      </c>
      <c r="M294" t="s">
        <v>144</v>
      </c>
      <c r="N294">
        <v>293</v>
      </c>
      <c r="O294">
        <v>58</v>
      </c>
      <c r="P294">
        <v>10</v>
      </c>
      <c r="Q294">
        <v>-2</v>
      </c>
      <c r="R294">
        <v>14</v>
      </c>
      <c r="S294">
        <v>10</v>
      </c>
      <c r="T294">
        <v>0.2</v>
      </c>
      <c r="U294">
        <v>230</v>
      </c>
      <c r="V294">
        <v>2.1</v>
      </c>
      <c r="W294">
        <v>-0.2</v>
      </c>
      <c r="X294">
        <v>-1</v>
      </c>
      <c r="Y294">
        <v>-0.2</v>
      </c>
      <c r="Z294">
        <v>-2</v>
      </c>
      <c r="AA294">
        <v>45</v>
      </c>
      <c r="AB294">
        <v>90</v>
      </c>
      <c r="AC294">
        <v>-2</v>
      </c>
      <c r="AD294">
        <v>21.2</v>
      </c>
      <c r="AE294">
        <v>300</v>
      </c>
      <c r="AF294">
        <v>1.1000000000000001</v>
      </c>
    </row>
    <row r="295" spans="1:32" x14ac:dyDescent="0.3">
      <c r="A295" t="s">
        <v>1162</v>
      </c>
      <c r="B295" t="s">
        <v>1163</v>
      </c>
      <c r="C295" s="1" t="str">
        <f t="shared" si="46"/>
        <v>21:0519</v>
      </c>
      <c r="D295" s="1" t="str">
        <f t="shared" si="50"/>
        <v>21:0173</v>
      </c>
      <c r="E295" t="s">
        <v>1164</v>
      </c>
      <c r="F295" t="s">
        <v>1165</v>
      </c>
      <c r="H295">
        <v>51.891720900000003</v>
      </c>
      <c r="I295">
        <v>-56.780007900000001</v>
      </c>
      <c r="J295" s="1" t="str">
        <f t="shared" si="51"/>
        <v>NGR lake sediment grab sample</v>
      </c>
      <c r="K295" s="1" t="str">
        <f t="shared" si="52"/>
        <v>&lt;177 micron (NGR)</v>
      </c>
      <c r="L295">
        <v>16</v>
      </c>
      <c r="M295" t="s">
        <v>149</v>
      </c>
      <c r="N295">
        <v>294</v>
      </c>
      <c r="O295">
        <v>53</v>
      </c>
      <c r="P295">
        <v>30</v>
      </c>
      <c r="Q295">
        <v>-2</v>
      </c>
      <c r="R295">
        <v>5</v>
      </c>
      <c r="S295">
        <v>5</v>
      </c>
      <c r="T295">
        <v>-0.2</v>
      </c>
      <c r="U295">
        <v>40</v>
      </c>
      <c r="V295">
        <v>0.62</v>
      </c>
      <c r="W295">
        <v>-0.2</v>
      </c>
      <c r="X295">
        <v>-1</v>
      </c>
      <c r="Y295">
        <v>-0.2</v>
      </c>
      <c r="Z295">
        <v>-2</v>
      </c>
      <c r="AA295">
        <v>30</v>
      </c>
      <c r="AB295">
        <v>97</v>
      </c>
      <c r="AC295">
        <v>-2</v>
      </c>
      <c r="AD295">
        <v>41.2</v>
      </c>
      <c r="AE295">
        <v>160</v>
      </c>
      <c r="AF295">
        <v>0.7</v>
      </c>
    </row>
    <row r="296" spans="1:32" x14ac:dyDescent="0.3">
      <c r="A296" t="s">
        <v>1166</v>
      </c>
      <c r="B296" t="s">
        <v>1167</v>
      </c>
      <c r="C296" s="1" t="str">
        <f t="shared" si="46"/>
        <v>21:0519</v>
      </c>
      <c r="D296" s="1" t="str">
        <f t="shared" si="50"/>
        <v>21:0173</v>
      </c>
      <c r="E296" t="s">
        <v>1168</v>
      </c>
      <c r="F296" t="s">
        <v>1169</v>
      </c>
      <c r="H296">
        <v>51.901314800000002</v>
      </c>
      <c r="I296">
        <v>-56.744334799999997</v>
      </c>
      <c r="J296" s="1" t="str">
        <f t="shared" si="51"/>
        <v>NGR lake sediment grab sample</v>
      </c>
      <c r="K296" s="1" t="str">
        <f t="shared" si="52"/>
        <v>&lt;177 micron (NGR)</v>
      </c>
      <c r="L296">
        <v>17</v>
      </c>
      <c r="M296" t="s">
        <v>36</v>
      </c>
      <c r="N296">
        <v>295</v>
      </c>
      <c r="O296">
        <v>47</v>
      </c>
      <c r="P296">
        <v>15</v>
      </c>
      <c r="Q296">
        <v>-2</v>
      </c>
      <c r="R296">
        <v>5</v>
      </c>
      <c r="S296">
        <v>2</v>
      </c>
      <c r="T296">
        <v>-0.2</v>
      </c>
      <c r="U296">
        <v>40</v>
      </c>
      <c r="V296">
        <v>0.89</v>
      </c>
      <c r="W296">
        <v>-0.2</v>
      </c>
      <c r="X296">
        <v>-1</v>
      </c>
      <c r="Y296">
        <v>-0.2</v>
      </c>
      <c r="Z296">
        <v>-2</v>
      </c>
      <c r="AA296">
        <v>20</v>
      </c>
      <c r="AB296">
        <v>90</v>
      </c>
      <c r="AC296">
        <v>-2</v>
      </c>
      <c r="AD296">
        <v>30.6</v>
      </c>
      <c r="AE296">
        <v>90</v>
      </c>
      <c r="AF296">
        <v>-0.5</v>
      </c>
    </row>
    <row r="297" spans="1:32" hidden="1" x14ac:dyDescent="0.3">
      <c r="A297" t="s">
        <v>1170</v>
      </c>
      <c r="B297" t="s">
        <v>1171</v>
      </c>
      <c r="C297" s="1" t="str">
        <f t="shared" si="46"/>
        <v>21:0519</v>
      </c>
      <c r="D297" s="1" t="str">
        <f>HYPERLINK("http://geochem.nrcan.gc.ca/cdogs/content/svy/svy_e.htm", "")</f>
        <v/>
      </c>
      <c r="G297" s="1" t="str">
        <f>HYPERLINK("http://geochem.nrcan.gc.ca/cdogs/content/cr_/cr_00055_e.htm", "55")</f>
        <v>55</v>
      </c>
      <c r="J297" t="s">
        <v>57</v>
      </c>
      <c r="K297" t="s">
        <v>58</v>
      </c>
      <c r="L297">
        <v>17</v>
      </c>
      <c r="M297" t="s">
        <v>59</v>
      </c>
      <c r="N297">
        <v>296</v>
      </c>
      <c r="O297">
        <v>66</v>
      </c>
      <c r="P297">
        <v>18</v>
      </c>
      <c r="Q297">
        <v>3</v>
      </c>
      <c r="R297">
        <v>12</v>
      </c>
      <c r="S297">
        <v>10</v>
      </c>
      <c r="T297">
        <v>0.2</v>
      </c>
      <c r="U297">
        <v>235</v>
      </c>
      <c r="V297">
        <v>2.06</v>
      </c>
      <c r="W297">
        <v>0.2</v>
      </c>
      <c r="X297">
        <v>2</v>
      </c>
      <c r="Y297">
        <v>-0.2</v>
      </c>
      <c r="Z297">
        <v>2</v>
      </c>
      <c r="AA297">
        <v>20</v>
      </c>
      <c r="AB297">
        <v>77</v>
      </c>
      <c r="AC297">
        <v>-2</v>
      </c>
      <c r="AD297">
        <v>38</v>
      </c>
      <c r="AE297">
        <v>220</v>
      </c>
      <c r="AF297">
        <v>5.8</v>
      </c>
    </row>
    <row r="298" spans="1:32" x14ac:dyDescent="0.3">
      <c r="A298" t="s">
        <v>1172</v>
      </c>
      <c r="B298" t="s">
        <v>1173</v>
      </c>
      <c r="C298" s="1" t="str">
        <f t="shared" si="46"/>
        <v>21:0519</v>
      </c>
      <c r="D298" s="1" t="str">
        <f t="shared" ref="D298:D326" si="53">HYPERLINK("http://geochem.nrcan.gc.ca/cdogs/content/svy/svy210173_e.htm", "21:0173")</f>
        <v>21:0173</v>
      </c>
      <c r="E298" t="s">
        <v>1168</v>
      </c>
      <c r="F298" t="s">
        <v>1174</v>
      </c>
      <c r="H298">
        <v>51.901314800000002</v>
      </c>
      <c r="I298">
        <v>-56.744334799999997</v>
      </c>
      <c r="J298" s="1" t="str">
        <f t="shared" ref="J298:J326" si="54">HYPERLINK("http://geochem.nrcan.gc.ca/cdogs/content/kwd/kwd020027_e.htm", "NGR lake sediment grab sample")</f>
        <v>NGR lake sediment grab sample</v>
      </c>
      <c r="K298" s="1" t="str">
        <f t="shared" ref="K298:K326" si="55">HYPERLINK("http://geochem.nrcan.gc.ca/cdogs/content/kwd/kwd080006_e.htm", "&lt;177 micron (NGR)")</f>
        <v>&lt;177 micron (NGR)</v>
      </c>
      <c r="L298">
        <v>17</v>
      </c>
      <c r="M298" t="s">
        <v>44</v>
      </c>
      <c r="N298">
        <v>297</v>
      </c>
      <c r="O298">
        <v>42</v>
      </c>
      <c r="P298">
        <v>13</v>
      </c>
      <c r="Q298">
        <v>-2</v>
      </c>
      <c r="R298">
        <v>5</v>
      </c>
      <c r="S298">
        <v>4</v>
      </c>
      <c r="T298">
        <v>0.2</v>
      </c>
      <c r="U298">
        <v>50</v>
      </c>
      <c r="V298">
        <v>0.86</v>
      </c>
      <c r="W298">
        <v>-0.2</v>
      </c>
      <c r="X298">
        <v>-1</v>
      </c>
      <c r="Y298">
        <v>-0.2</v>
      </c>
      <c r="Z298">
        <v>-2</v>
      </c>
      <c r="AA298">
        <v>25</v>
      </c>
      <c r="AB298">
        <v>97</v>
      </c>
      <c r="AC298">
        <v>2</v>
      </c>
      <c r="AD298">
        <v>31.8</v>
      </c>
      <c r="AE298">
        <v>90</v>
      </c>
      <c r="AF298">
        <v>0.5</v>
      </c>
    </row>
    <row r="299" spans="1:32" x14ac:dyDescent="0.3">
      <c r="A299" t="s">
        <v>1175</v>
      </c>
      <c r="B299" t="s">
        <v>1176</v>
      </c>
      <c r="C299" s="1" t="str">
        <f t="shared" si="46"/>
        <v>21:0519</v>
      </c>
      <c r="D299" s="1" t="str">
        <f t="shared" si="53"/>
        <v>21:0173</v>
      </c>
      <c r="E299" t="s">
        <v>1168</v>
      </c>
      <c r="F299" t="s">
        <v>1177</v>
      </c>
      <c r="H299">
        <v>51.901314800000002</v>
      </c>
      <c r="I299">
        <v>-56.744334799999997</v>
      </c>
      <c r="J299" s="1" t="str">
        <f t="shared" si="54"/>
        <v>NGR lake sediment grab sample</v>
      </c>
      <c r="K299" s="1" t="str">
        <f t="shared" si="55"/>
        <v>&lt;177 micron (NGR)</v>
      </c>
      <c r="L299">
        <v>17</v>
      </c>
      <c r="M299" t="s">
        <v>40</v>
      </c>
      <c r="N299">
        <v>298</v>
      </c>
      <c r="O299">
        <v>47</v>
      </c>
      <c r="P299">
        <v>15</v>
      </c>
      <c r="Q299">
        <v>-2</v>
      </c>
      <c r="R299">
        <v>4</v>
      </c>
      <c r="S299">
        <v>3</v>
      </c>
      <c r="T299">
        <v>-0.2</v>
      </c>
      <c r="U299">
        <v>40</v>
      </c>
      <c r="V299">
        <v>0.87</v>
      </c>
      <c r="W299">
        <v>-0.2</v>
      </c>
      <c r="X299">
        <v>-1</v>
      </c>
      <c r="Y299">
        <v>-0.2</v>
      </c>
      <c r="Z299">
        <v>-2</v>
      </c>
      <c r="AA299">
        <v>20</v>
      </c>
      <c r="AB299">
        <v>81</v>
      </c>
      <c r="AC299">
        <v>-2</v>
      </c>
      <c r="AD299">
        <v>29.2</v>
      </c>
      <c r="AE299">
        <v>80</v>
      </c>
      <c r="AF299">
        <v>-0.5</v>
      </c>
    </row>
    <row r="300" spans="1:32" x14ac:dyDescent="0.3">
      <c r="A300" t="s">
        <v>1178</v>
      </c>
      <c r="B300" t="s">
        <v>1179</v>
      </c>
      <c r="C300" s="1" t="str">
        <f t="shared" si="46"/>
        <v>21:0519</v>
      </c>
      <c r="D300" s="1" t="str">
        <f t="shared" si="53"/>
        <v>21:0173</v>
      </c>
      <c r="E300" t="s">
        <v>1180</v>
      </c>
      <c r="F300" t="s">
        <v>1181</v>
      </c>
      <c r="H300">
        <v>51.913794000000003</v>
      </c>
      <c r="I300">
        <v>-56.606490100000002</v>
      </c>
      <c r="J300" s="1" t="str">
        <f t="shared" si="54"/>
        <v>NGR lake sediment grab sample</v>
      </c>
      <c r="K300" s="1" t="str">
        <f t="shared" si="55"/>
        <v>&lt;177 micron (NGR)</v>
      </c>
      <c r="L300">
        <v>17</v>
      </c>
      <c r="M300" t="s">
        <v>49</v>
      </c>
      <c r="N300">
        <v>299</v>
      </c>
      <c r="O300">
        <v>64</v>
      </c>
      <c r="P300">
        <v>12</v>
      </c>
      <c r="Q300">
        <v>-2</v>
      </c>
      <c r="R300">
        <v>2</v>
      </c>
      <c r="S300">
        <v>6</v>
      </c>
      <c r="T300">
        <v>-0.2</v>
      </c>
      <c r="U300">
        <v>130</v>
      </c>
      <c r="V300">
        <v>2.25</v>
      </c>
      <c r="W300">
        <v>-0.2</v>
      </c>
      <c r="X300">
        <v>-1</v>
      </c>
      <c r="Y300">
        <v>-0.2</v>
      </c>
      <c r="Z300">
        <v>-2</v>
      </c>
      <c r="AA300">
        <v>90</v>
      </c>
      <c r="AB300">
        <v>81</v>
      </c>
      <c r="AC300">
        <v>-2</v>
      </c>
      <c r="AD300">
        <v>27</v>
      </c>
      <c r="AE300">
        <v>110</v>
      </c>
      <c r="AF300">
        <v>1</v>
      </c>
    </row>
    <row r="301" spans="1:32" x14ac:dyDescent="0.3">
      <c r="A301" t="s">
        <v>1182</v>
      </c>
      <c r="B301" t="s">
        <v>1183</v>
      </c>
      <c r="C301" s="1" t="str">
        <f t="shared" si="46"/>
        <v>21:0519</v>
      </c>
      <c r="D301" s="1" t="str">
        <f t="shared" si="53"/>
        <v>21:0173</v>
      </c>
      <c r="E301" t="s">
        <v>1184</v>
      </c>
      <c r="F301" t="s">
        <v>1185</v>
      </c>
      <c r="H301">
        <v>51.9233148</v>
      </c>
      <c r="I301">
        <v>-56.510168</v>
      </c>
      <c r="J301" s="1" t="str">
        <f t="shared" si="54"/>
        <v>NGR lake sediment grab sample</v>
      </c>
      <c r="K301" s="1" t="str">
        <f t="shared" si="55"/>
        <v>&lt;177 micron (NGR)</v>
      </c>
      <c r="L301">
        <v>17</v>
      </c>
      <c r="M301" t="s">
        <v>54</v>
      </c>
      <c r="N301">
        <v>300</v>
      </c>
      <c r="O301">
        <v>76</v>
      </c>
      <c r="P301">
        <v>15</v>
      </c>
      <c r="Q301">
        <v>-2</v>
      </c>
      <c r="R301">
        <v>3</v>
      </c>
      <c r="S301">
        <v>7</v>
      </c>
      <c r="T301">
        <v>-0.2</v>
      </c>
      <c r="U301">
        <v>140</v>
      </c>
      <c r="V301">
        <v>3.1</v>
      </c>
      <c r="W301">
        <v>-0.2</v>
      </c>
      <c r="X301">
        <v>-1</v>
      </c>
      <c r="Y301">
        <v>-0.2</v>
      </c>
      <c r="Z301">
        <v>2</v>
      </c>
      <c r="AA301">
        <v>40</v>
      </c>
      <c r="AB301">
        <v>69</v>
      </c>
      <c r="AC301">
        <v>-2</v>
      </c>
      <c r="AD301">
        <v>28.6</v>
      </c>
      <c r="AE301">
        <v>90</v>
      </c>
      <c r="AF301">
        <v>1.9</v>
      </c>
    </row>
    <row r="302" spans="1:32" x14ac:dyDescent="0.3">
      <c r="A302" t="s">
        <v>1186</v>
      </c>
      <c r="B302" t="s">
        <v>1187</v>
      </c>
      <c r="C302" s="1" t="str">
        <f t="shared" si="46"/>
        <v>21:0519</v>
      </c>
      <c r="D302" s="1" t="str">
        <f t="shared" si="53"/>
        <v>21:0173</v>
      </c>
      <c r="E302" t="s">
        <v>1188</v>
      </c>
      <c r="F302" t="s">
        <v>1189</v>
      </c>
      <c r="H302">
        <v>51.936016199999997</v>
      </c>
      <c r="I302">
        <v>-56.425691200000003</v>
      </c>
      <c r="J302" s="1" t="str">
        <f t="shared" si="54"/>
        <v>NGR lake sediment grab sample</v>
      </c>
      <c r="K302" s="1" t="str">
        <f t="shared" si="55"/>
        <v>&lt;177 micron (NGR)</v>
      </c>
      <c r="L302">
        <v>17</v>
      </c>
      <c r="M302" t="s">
        <v>82</v>
      </c>
      <c r="N302">
        <v>301</v>
      </c>
      <c r="O302">
        <v>66</v>
      </c>
      <c r="P302">
        <v>16</v>
      </c>
      <c r="Q302">
        <v>-2</v>
      </c>
      <c r="R302">
        <v>5</v>
      </c>
      <c r="S302">
        <v>8</v>
      </c>
      <c r="T302">
        <v>-0.2</v>
      </c>
      <c r="U302">
        <v>280</v>
      </c>
      <c r="V302">
        <v>3.4</v>
      </c>
      <c r="W302">
        <v>-0.2</v>
      </c>
      <c r="X302">
        <v>-1</v>
      </c>
      <c r="Y302">
        <v>-0.2</v>
      </c>
      <c r="Z302">
        <v>-2</v>
      </c>
      <c r="AA302">
        <v>55</v>
      </c>
      <c r="AB302">
        <v>112</v>
      </c>
      <c r="AC302">
        <v>-2</v>
      </c>
      <c r="AD302">
        <v>29.4</v>
      </c>
      <c r="AE302">
        <v>120</v>
      </c>
      <c r="AF302">
        <v>2.2000000000000002</v>
      </c>
    </row>
    <row r="303" spans="1:32" x14ac:dyDescent="0.3">
      <c r="A303" t="s">
        <v>1190</v>
      </c>
      <c r="B303" t="s">
        <v>1191</v>
      </c>
      <c r="C303" s="1" t="str">
        <f t="shared" si="46"/>
        <v>21:0519</v>
      </c>
      <c r="D303" s="1" t="str">
        <f t="shared" si="53"/>
        <v>21:0173</v>
      </c>
      <c r="E303" t="s">
        <v>1192</v>
      </c>
      <c r="F303" t="s">
        <v>1193</v>
      </c>
      <c r="H303">
        <v>51.907584</v>
      </c>
      <c r="I303">
        <v>-56.349154200000001</v>
      </c>
      <c r="J303" s="1" t="str">
        <f t="shared" si="54"/>
        <v>NGR lake sediment grab sample</v>
      </c>
      <c r="K303" s="1" t="str">
        <f t="shared" si="55"/>
        <v>&lt;177 micron (NGR)</v>
      </c>
      <c r="L303">
        <v>17</v>
      </c>
      <c r="M303" t="s">
        <v>89</v>
      </c>
      <c r="N303">
        <v>302</v>
      </c>
      <c r="O303">
        <v>76</v>
      </c>
      <c r="P303">
        <v>16</v>
      </c>
      <c r="Q303">
        <v>3</v>
      </c>
      <c r="R303">
        <v>7</v>
      </c>
      <c r="S303">
        <v>10</v>
      </c>
      <c r="T303">
        <v>-0.2</v>
      </c>
      <c r="U303">
        <v>325</v>
      </c>
      <c r="V303">
        <v>3.3</v>
      </c>
      <c r="W303">
        <v>-0.2</v>
      </c>
      <c r="X303">
        <v>-1</v>
      </c>
      <c r="Y303">
        <v>-0.2</v>
      </c>
      <c r="Z303">
        <v>-2</v>
      </c>
      <c r="AA303">
        <v>50</v>
      </c>
      <c r="AB303">
        <v>81</v>
      </c>
      <c r="AC303">
        <v>-2</v>
      </c>
      <c r="AD303">
        <v>30.8</v>
      </c>
      <c r="AE303">
        <v>210</v>
      </c>
      <c r="AF303">
        <v>7.4</v>
      </c>
    </row>
    <row r="304" spans="1:32" x14ac:dyDescent="0.3">
      <c r="A304" t="s">
        <v>1194</v>
      </c>
      <c r="B304" t="s">
        <v>1195</v>
      </c>
      <c r="C304" s="1" t="str">
        <f t="shared" si="46"/>
        <v>21:0519</v>
      </c>
      <c r="D304" s="1" t="str">
        <f t="shared" si="53"/>
        <v>21:0173</v>
      </c>
      <c r="E304" t="s">
        <v>1196</v>
      </c>
      <c r="F304" t="s">
        <v>1197</v>
      </c>
      <c r="H304">
        <v>51.892578399999998</v>
      </c>
      <c r="I304">
        <v>-56.354210600000002</v>
      </c>
      <c r="J304" s="1" t="str">
        <f t="shared" si="54"/>
        <v>NGR lake sediment grab sample</v>
      </c>
      <c r="K304" s="1" t="str">
        <f t="shared" si="55"/>
        <v>&lt;177 micron (NGR)</v>
      </c>
      <c r="L304">
        <v>17</v>
      </c>
      <c r="M304" t="s">
        <v>94</v>
      </c>
      <c r="N304">
        <v>303</v>
      </c>
      <c r="O304">
        <v>130</v>
      </c>
      <c r="P304">
        <v>23</v>
      </c>
      <c r="Q304">
        <v>-2</v>
      </c>
      <c r="R304">
        <v>5</v>
      </c>
      <c r="S304">
        <v>40</v>
      </c>
      <c r="T304">
        <v>0.2</v>
      </c>
      <c r="U304">
        <v>5600</v>
      </c>
      <c r="V304">
        <v>10.7</v>
      </c>
      <c r="W304">
        <v>0.2</v>
      </c>
      <c r="X304">
        <v>-1</v>
      </c>
      <c r="Y304">
        <v>-0.2</v>
      </c>
      <c r="Z304">
        <v>2</v>
      </c>
      <c r="AA304">
        <v>80</v>
      </c>
      <c r="AB304">
        <v>125</v>
      </c>
      <c r="AC304">
        <v>-2</v>
      </c>
      <c r="AD304">
        <v>38.799999999999997</v>
      </c>
      <c r="AE304">
        <v>90</v>
      </c>
      <c r="AF304">
        <v>14.8</v>
      </c>
    </row>
    <row r="305" spans="1:32" x14ac:dyDescent="0.3">
      <c r="A305" t="s">
        <v>1198</v>
      </c>
      <c r="B305" t="s">
        <v>1199</v>
      </c>
      <c r="C305" s="1" t="str">
        <f t="shared" si="46"/>
        <v>21:0519</v>
      </c>
      <c r="D305" s="1" t="str">
        <f t="shared" si="53"/>
        <v>21:0173</v>
      </c>
      <c r="E305" t="s">
        <v>1200</v>
      </c>
      <c r="F305" t="s">
        <v>1201</v>
      </c>
      <c r="H305">
        <v>51.875246300000001</v>
      </c>
      <c r="I305">
        <v>-56.333788300000002</v>
      </c>
      <c r="J305" s="1" t="str">
        <f t="shared" si="54"/>
        <v>NGR lake sediment grab sample</v>
      </c>
      <c r="K305" s="1" t="str">
        <f t="shared" si="55"/>
        <v>&lt;177 micron (NGR)</v>
      </c>
      <c r="L305">
        <v>17</v>
      </c>
      <c r="M305" t="s">
        <v>99</v>
      </c>
      <c r="N305">
        <v>304</v>
      </c>
      <c r="O305">
        <v>160</v>
      </c>
      <c r="P305">
        <v>60</v>
      </c>
      <c r="Q305">
        <v>4</v>
      </c>
      <c r="R305">
        <v>24</v>
      </c>
      <c r="S305">
        <v>23</v>
      </c>
      <c r="T305">
        <v>-0.2</v>
      </c>
      <c r="U305">
        <v>760</v>
      </c>
      <c r="V305">
        <v>4.0999999999999996</v>
      </c>
      <c r="W305">
        <v>0.2</v>
      </c>
      <c r="X305">
        <v>-1</v>
      </c>
      <c r="Y305">
        <v>-0.2</v>
      </c>
      <c r="Z305">
        <v>2</v>
      </c>
      <c r="AA305">
        <v>65</v>
      </c>
      <c r="AB305">
        <v>25</v>
      </c>
      <c r="AC305">
        <v>-2</v>
      </c>
      <c r="AD305">
        <v>6.8</v>
      </c>
      <c r="AE305">
        <v>740</v>
      </c>
      <c r="AF305">
        <v>20.9</v>
      </c>
    </row>
    <row r="306" spans="1:32" x14ac:dyDescent="0.3">
      <c r="A306" t="s">
        <v>1202</v>
      </c>
      <c r="B306" t="s">
        <v>1203</v>
      </c>
      <c r="C306" s="1" t="str">
        <f t="shared" si="46"/>
        <v>21:0519</v>
      </c>
      <c r="D306" s="1" t="str">
        <f t="shared" si="53"/>
        <v>21:0173</v>
      </c>
      <c r="E306" t="s">
        <v>1204</v>
      </c>
      <c r="F306" t="s">
        <v>1205</v>
      </c>
      <c r="H306">
        <v>51.852383400000001</v>
      </c>
      <c r="I306">
        <v>-56.363440599999997</v>
      </c>
      <c r="J306" s="1" t="str">
        <f t="shared" si="54"/>
        <v>NGR lake sediment grab sample</v>
      </c>
      <c r="K306" s="1" t="str">
        <f t="shared" si="55"/>
        <v>&lt;177 micron (NGR)</v>
      </c>
      <c r="L306">
        <v>17</v>
      </c>
      <c r="M306" t="s">
        <v>104</v>
      </c>
      <c r="N306">
        <v>305</v>
      </c>
      <c r="O306">
        <v>92</v>
      </c>
      <c r="P306">
        <v>19</v>
      </c>
      <c r="Q306">
        <v>-2</v>
      </c>
      <c r="R306">
        <v>5</v>
      </c>
      <c r="S306">
        <v>11</v>
      </c>
      <c r="T306">
        <v>-0.2</v>
      </c>
      <c r="U306">
        <v>235</v>
      </c>
      <c r="V306">
        <v>5.0999999999999996</v>
      </c>
      <c r="W306">
        <v>-0.2</v>
      </c>
      <c r="X306">
        <v>-1</v>
      </c>
      <c r="Y306">
        <v>-0.2</v>
      </c>
      <c r="Z306">
        <v>2</v>
      </c>
      <c r="AA306">
        <v>35</v>
      </c>
      <c r="AB306">
        <v>88</v>
      </c>
      <c r="AC306">
        <v>-2</v>
      </c>
      <c r="AD306">
        <v>36.4</v>
      </c>
      <c r="AE306">
        <v>110</v>
      </c>
      <c r="AF306">
        <v>7</v>
      </c>
    </row>
    <row r="307" spans="1:32" x14ac:dyDescent="0.3">
      <c r="A307" t="s">
        <v>1206</v>
      </c>
      <c r="B307" t="s">
        <v>1207</v>
      </c>
      <c r="C307" s="1" t="str">
        <f t="shared" si="46"/>
        <v>21:0519</v>
      </c>
      <c r="D307" s="1" t="str">
        <f t="shared" si="53"/>
        <v>21:0173</v>
      </c>
      <c r="E307" t="s">
        <v>1208</v>
      </c>
      <c r="F307" t="s">
        <v>1209</v>
      </c>
      <c r="H307">
        <v>51.832977999999997</v>
      </c>
      <c r="I307">
        <v>-56.411447299999999</v>
      </c>
      <c r="J307" s="1" t="str">
        <f t="shared" si="54"/>
        <v>NGR lake sediment grab sample</v>
      </c>
      <c r="K307" s="1" t="str">
        <f t="shared" si="55"/>
        <v>&lt;177 micron (NGR)</v>
      </c>
      <c r="L307">
        <v>17</v>
      </c>
      <c r="M307" t="s">
        <v>109</v>
      </c>
      <c r="N307">
        <v>306</v>
      </c>
      <c r="O307">
        <v>220</v>
      </c>
      <c r="P307">
        <v>33</v>
      </c>
      <c r="Q307">
        <v>-2</v>
      </c>
      <c r="R307">
        <v>9</v>
      </c>
      <c r="S307">
        <v>78</v>
      </c>
      <c r="T307">
        <v>-0.2</v>
      </c>
      <c r="U307">
        <v>3000</v>
      </c>
      <c r="V307">
        <v>11.5</v>
      </c>
      <c r="W307">
        <v>0.2</v>
      </c>
      <c r="X307">
        <v>-1</v>
      </c>
      <c r="Y307">
        <v>-0.2</v>
      </c>
      <c r="Z307">
        <v>4</v>
      </c>
      <c r="AA307">
        <v>90</v>
      </c>
      <c r="AB307">
        <v>144</v>
      </c>
      <c r="AC307">
        <v>-2</v>
      </c>
      <c r="AD307">
        <v>35</v>
      </c>
      <c r="AE307">
        <v>170</v>
      </c>
      <c r="AF307">
        <v>9</v>
      </c>
    </row>
    <row r="308" spans="1:32" x14ac:dyDescent="0.3">
      <c r="A308" t="s">
        <v>1210</v>
      </c>
      <c r="B308" t="s">
        <v>1211</v>
      </c>
      <c r="C308" s="1" t="str">
        <f t="shared" si="46"/>
        <v>21:0519</v>
      </c>
      <c r="D308" s="1" t="str">
        <f t="shared" si="53"/>
        <v>21:0173</v>
      </c>
      <c r="E308" t="s">
        <v>1212</v>
      </c>
      <c r="F308" t="s">
        <v>1213</v>
      </c>
      <c r="H308">
        <v>51.822977000000002</v>
      </c>
      <c r="I308">
        <v>-56.479599</v>
      </c>
      <c r="J308" s="1" t="str">
        <f t="shared" si="54"/>
        <v>NGR lake sediment grab sample</v>
      </c>
      <c r="K308" s="1" t="str">
        <f t="shared" si="55"/>
        <v>&lt;177 micron (NGR)</v>
      </c>
      <c r="L308">
        <v>17</v>
      </c>
      <c r="M308" t="s">
        <v>114</v>
      </c>
      <c r="N308">
        <v>307</v>
      </c>
      <c r="O308">
        <v>170</v>
      </c>
      <c r="P308">
        <v>36</v>
      </c>
      <c r="Q308">
        <v>2</v>
      </c>
      <c r="R308">
        <v>7</v>
      </c>
      <c r="S308">
        <v>13</v>
      </c>
      <c r="T308">
        <v>-0.2</v>
      </c>
      <c r="U308">
        <v>1250</v>
      </c>
      <c r="V308">
        <v>2.7</v>
      </c>
      <c r="W308">
        <v>0.4</v>
      </c>
      <c r="X308">
        <v>-1</v>
      </c>
      <c r="Y308">
        <v>-0.2</v>
      </c>
      <c r="Z308">
        <v>4</v>
      </c>
      <c r="AA308">
        <v>95</v>
      </c>
      <c r="AB308">
        <v>153</v>
      </c>
      <c r="AC308">
        <v>-2</v>
      </c>
      <c r="AD308">
        <v>44.4</v>
      </c>
      <c r="AE308">
        <v>230</v>
      </c>
      <c r="AF308">
        <v>3.3</v>
      </c>
    </row>
    <row r="309" spans="1:32" x14ac:dyDescent="0.3">
      <c r="A309" t="s">
        <v>1214</v>
      </c>
      <c r="B309" t="s">
        <v>1215</v>
      </c>
      <c r="C309" s="1" t="str">
        <f t="shared" si="46"/>
        <v>21:0519</v>
      </c>
      <c r="D309" s="1" t="str">
        <f t="shared" si="53"/>
        <v>21:0173</v>
      </c>
      <c r="E309" t="s">
        <v>1216</v>
      </c>
      <c r="F309" t="s">
        <v>1217</v>
      </c>
      <c r="H309">
        <v>51.773382300000002</v>
      </c>
      <c r="I309">
        <v>-56.533434200000002</v>
      </c>
      <c r="J309" s="1" t="str">
        <f t="shared" si="54"/>
        <v>NGR lake sediment grab sample</v>
      </c>
      <c r="K309" s="1" t="str">
        <f t="shared" si="55"/>
        <v>&lt;177 micron (NGR)</v>
      </c>
      <c r="L309">
        <v>17</v>
      </c>
      <c r="M309" t="s">
        <v>119</v>
      </c>
      <c r="N309">
        <v>308</v>
      </c>
      <c r="O309">
        <v>77</v>
      </c>
      <c r="P309">
        <v>12</v>
      </c>
      <c r="Q309">
        <v>3</v>
      </c>
      <c r="R309">
        <v>7</v>
      </c>
      <c r="S309">
        <v>20</v>
      </c>
      <c r="T309">
        <v>-0.2</v>
      </c>
      <c r="U309">
        <v>420</v>
      </c>
      <c r="V309">
        <v>2.7</v>
      </c>
      <c r="W309">
        <v>-0.2</v>
      </c>
      <c r="X309">
        <v>-1</v>
      </c>
      <c r="Y309">
        <v>-0.2</v>
      </c>
      <c r="Z309">
        <v>-2</v>
      </c>
      <c r="AA309">
        <v>50</v>
      </c>
      <c r="AB309">
        <v>73</v>
      </c>
      <c r="AC309">
        <v>-2</v>
      </c>
      <c r="AD309">
        <v>30.2</v>
      </c>
      <c r="AE309">
        <v>260</v>
      </c>
      <c r="AF309">
        <v>1.6</v>
      </c>
    </row>
    <row r="310" spans="1:32" x14ac:dyDescent="0.3">
      <c r="A310" t="s">
        <v>1218</v>
      </c>
      <c r="B310" t="s">
        <v>1219</v>
      </c>
      <c r="C310" s="1" t="str">
        <f t="shared" si="46"/>
        <v>21:0519</v>
      </c>
      <c r="D310" s="1" t="str">
        <f t="shared" si="53"/>
        <v>21:0173</v>
      </c>
      <c r="E310" t="s">
        <v>1220</v>
      </c>
      <c r="F310" t="s">
        <v>1221</v>
      </c>
      <c r="H310">
        <v>51.760705700000003</v>
      </c>
      <c r="I310">
        <v>-56.538274100000002</v>
      </c>
      <c r="J310" s="1" t="str">
        <f t="shared" si="54"/>
        <v>NGR lake sediment grab sample</v>
      </c>
      <c r="K310" s="1" t="str">
        <f t="shared" si="55"/>
        <v>&lt;177 micron (NGR)</v>
      </c>
      <c r="L310">
        <v>17</v>
      </c>
      <c r="M310" t="s">
        <v>124</v>
      </c>
      <c r="N310">
        <v>309</v>
      </c>
      <c r="O310">
        <v>110</v>
      </c>
      <c r="P310">
        <v>21</v>
      </c>
      <c r="Q310">
        <v>-2</v>
      </c>
      <c r="R310">
        <v>5</v>
      </c>
      <c r="S310">
        <v>13</v>
      </c>
      <c r="T310">
        <v>-0.2</v>
      </c>
      <c r="U310">
        <v>190</v>
      </c>
      <c r="V310">
        <v>1.6</v>
      </c>
      <c r="W310">
        <v>0.2</v>
      </c>
      <c r="X310">
        <v>-1</v>
      </c>
      <c r="Y310">
        <v>-0.2</v>
      </c>
      <c r="Z310">
        <v>2</v>
      </c>
      <c r="AA310">
        <v>65</v>
      </c>
      <c r="AB310">
        <v>100</v>
      </c>
      <c r="AC310">
        <v>-2</v>
      </c>
      <c r="AD310">
        <v>71</v>
      </c>
      <c r="AE310">
        <v>240</v>
      </c>
      <c r="AF310">
        <v>4</v>
      </c>
    </row>
    <row r="311" spans="1:32" x14ac:dyDescent="0.3">
      <c r="A311" t="s">
        <v>1222</v>
      </c>
      <c r="B311" t="s">
        <v>1223</v>
      </c>
      <c r="C311" s="1" t="str">
        <f t="shared" si="46"/>
        <v>21:0519</v>
      </c>
      <c r="D311" s="1" t="str">
        <f t="shared" si="53"/>
        <v>21:0173</v>
      </c>
      <c r="E311" t="s">
        <v>1224</v>
      </c>
      <c r="F311" t="s">
        <v>1225</v>
      </c>
      <c r="H311">
        <v>51.735738400000002</v>
      </c>
      <c r="I311">
        <v>-56.555081600000001</v>
      </c>
      <c r="J311" s="1" t="str">
        <f t="shared" si="54"/>
        <v>NGR lake sediment grab sample</v>
      </c>
      <c r="K311" s="1" t="str">
        <f t="shared" si="55"/>
        <v>&lt;177 micron (NGR)</v>
      </c>
      <c r="L311">
        <v>17</v>
      </c>
      <c r="M311" t="s">
        <v>129</v>
      </c>
      <c r="N311">
        <v>310</v>
      </c>
      <c r="O311">
        <v>120</v>
      </c>
      <c r="P311">
        <v>18</v>
      </c>
      <c r="Q311">
        <v>10</v>
      </c>
      <c r="R311">
        <v>5</v>
      </c>
      <c r="S311">
        <v>46</v>
      </c>
      <c r="T311">
        <v>-0.2</v>
      </c>
      <c r="U311">
        <v>650</v>
      </c>
      <c r="V311">
        <v>6.5</v>
      </c>
      <c r="W311">
        <v>0.2</v>
      </c>
      <c r="X311">
        <v>2</v>
      </c>
      <c r="Y311">
        <v>-0.2</v>
      </c>
      <c r="Z311">
        <v>2</v>
      </c>
      <c r="AA311">
        <v>95</v>
      </c>
      <c r="AB311">
        <v>93</v>
      </c>
      <c r="AC311">
        <v>-2</v>
      </c>
      <c r="AD311">
        <v>33.200000000000003</v>
      </c>
      <c r="AE311">
        <v>300</v>
      </c>
      <c r="AF311">
        <v>1.9</v>
      </c>
    </row>
    <row r="312" spans="1:32" x14ac:dyDescent="0.3">
      <c r="A312" t="s">
        <v>1226</v>
      </c>
      <c r="B312" t="s">
        <v>1227</v>
      </c>
      <c r="C312" s="1" t="str">
        <f t="shared" si="46"/>
        <v>21:0519</v>
      </c>
      <c r="D312" s="1" t="str">
        <f t="shared" si="53"/>
        <v>21:0173</v>
      </c>
      <c r="E312" t="s">
        <v>1228</v>
      </c>
      <c r="F312" t="s">
        <v>1229</v>
      </c>
      <c r="H312">
        <v>51.805497199999998</v>
      </c>
      <c r="I312">
        <v>-56.612396099999998</v>
      </c>
      <c r="J312" s="1" t="str">
        <f t="shared" si="54"/>
        <v>NGR lake sediment grab sample</v>
      </c>
      <c r="K312" s="1" t="str">
        <f t="shared" si="55"/>
        <v>&lt;177 micron (NGR)</v>
      </c>
      <c r="L312">
        <v>17</v>
      </c>
      <c r="M312" t="s">
        <v>134</v>
      </c>
      <c r="N312">
        <v>311</v>
      </c>
      <c r="O312">
        <v>66</v>
      </c>
      <c r="P312">
        <v>9</v>
      </c>
      <c r="Q312">
        <v>-2</v>
      </c>
      <c r="R312">
        <v>4</v>
      </c>
      <c r="S312">
        <v>7</v>
      </c>
      <c r="T312">
        <v>-0.2</v>
      </c>
      <c r="U312">
        <v>130</v>
      </c>
      <c r="V312">
        <v>1.4</v>
      </c>
      <c r="W312">
        <v>-0.2</v>
      </c>
      <c r="X312">
        <v>-1</v>
      </c>
      <c r="Y312">
        <v>-0.2</v>
      </c>
      <c r="Z312">
        <v>-2</v>
      </c>
      <c r="AA312">
        <v>40</v>
      </c>
      <c r="AB312">
        <v>80</v>
      </c>
      <c r="AC312">
        <v>-2</v>
      </c>
      <c r="AD312">
        <v>30</v>
      </c>
      <c r="AE312">
        <v>220</v>
      </c>
      <c r="AF312">
        <v>2.9</v>
      </c>
    </row>
    <row r="313" spans="1:32" x14ac:dyDescent="0.3">
      <c r="A313" t="s">
        <v>1230</v>
      </c>
      <c r="B313" t="s">
        <v>1231</v>
      </c>
      <c r="C313" s="1" t="str">
        <f t="shared" si="46"/>
        <v>21:0519</v>
      </c>
      <c r="D313" s="1" t="str">
        <f t="shared" si="53"/>
        <v>21:0173</v>
      </c>
      <c r="E313" t="s">
        <v>1232</v>
      </c>
      <c r="F313" t="s">
        <v>1233</v>
      </c>
      <c r="H313">
        <v>51.805865400000002</v>
      </c>
      <c r="I313">
        <v>-56.688032100000001</v>
      </c>
      <c r="J313" s="1" t="str">
        <f t="shared" si="54"/>
        <v>NGR lake sediment grab sample</v>
      </c>
      <c r="K313" s="1" t="str">
        <f t="shared" si="55"/>
        <v>&lt;177 micron (NGR)</v>
      </c>
      <c r="L313">
        <v>17</v>
      </c>
      <c r="M313" t="s">
        <v>139</v>
      </c>
      <c r="N313">
        <v>312</v>
      </c>
      <c r="O313">
        <v>330</v>
      </c>
      <c r="P313">
        <v>33</v>
      </c>
      <c r="Q313">
        <v>-2</v>
      </c>
      <c r="R313">
        <v>7</v>
      </c>
      <c r="S313">
        <v>22</v>
      </c>
      <c r="T313">
        <v>-0.2</v>
      </c>
      <c r="U313">
        <v>500</v>
      </c>
      <c r="V313">
        <v>6.6</v>
      </c>
      <c r="W313">
        <v>0.6</v>
      </c>
      <c r="X313">
        <v>-1</v>
      </c>
      <c r="Y313">
        <v>-0.2</v>
      </c>
      <c r="Z313">
        <v>6</v>
      </c>
      <c r="AA313">
        <v>70</v>
      </c>
      <c r="AB313">
        <v>87</v>
      </c>
      <c r="AC313">
        <v>-2</v>
      </c>
      <c r="AD313">
        <v>36.200000000000003</v>
      </c>
      <c r="AE313">
        <v>140</v>
      </c>
      <c r="AF313">
        <v>3.7</v>
      </c>
    </row>
    <row r="314" spans="1:32" x14ac:dyDescent="0.3">
      <c r="A314" t="s">
        <v>1234</v>
      </c>
      <c r="B314" t="s">
        <v>1235</v>
      </c>
      <c r="C314" s="1" t="str">
        <f t="shared" si="46"/>
        <v>21:0519</v>
      </c>
      <c r="D314" s="1" t="str">
        <f t="shared" si="53"/>
        <v>21:0173</v>
      </c>
      <c r="E314" t="s">
        <v>1236</v>
      </c>
      <c r="F314" t="s">
        <v>1237</v>
      </c>
      <c r="H314">
        <v>51.806247300000003</v>
      </c>
      <c r="I314">
        <v>-56.7339068</v>
      </c>
      <c r="J314" s="1" t="str">
        <f t="shared" si="54"/>
        <v>NGR lake sediment grab sample</v>
      </c>
      <c r="K314" s="1" t="str">
        <f t="shared" si="55"/>
        <v>&lt;177 micron (NGR)</v>
      </c>
      <c r="L314">
        <v>17</v>
      </c>
      <c r="M314" t="s">
        <v>144</v>
      </c>
      <c r="N314">
        <v>313</v>
      </c>
      <c r="O314">
        <v>90</v>
      </c>
      <c r="P314">
        <v>12</v>
      </c>
      <c r="Q314">
        <v>-2</v>
      </c>
      <c r="R314">
        <v>5</v>
      </c>
      <c r="S314">
        <v>11</v>
      </c>
      <c r="T314">
        <v>-0.2</v>
      </c>
      <c r="U314">
        <v>100</v>
      </c>
      <c r="V314">
        <v>2.8</v>
      </c>
      <c r="W314">
        <v>-0.2</v>
      </c>
      <c r="X314">
        <v>-1</v>
      </c>
      <c r="Y314">
        <v>-0.2</v>
      </c>
      <c r="Z314">
        <v>2</v>
      </c>
      <c r="AA314">
        <v>30</v>
      </c>
      <c r="AB314">
        <v>67</v>
      </c>
      <c r="AC314">
        <v>-2</v>
      </c>
      <c r="AD314">
        <v>32.4</v>
      </c>
      <c r="AE314">
        <v>100</v>
      </c>
      <c r="AF314">
        <v>2.5</v>
      </c>
    </row>
    <row r="315" spans="1:32" x14ac:dyDescent="0.3">
      <c r="A315" t="s">
        <v>1238</v>
      </c>
      <c r="B315" t="s">
        <v>1239</v>
      </c>
      <c r="C315" s="1" t="str">
        <f t="shared" si="46"/>
        <v>21:0519</v>
      </c>
      <c r="D315" s="1" t="str">
        <f t="shared" si="53"/>
        <v>21:0173</v>
      </c>
      <c r="E315" t="s">
        <v>1240</v>
      </c>
      <c r="F315" t="s">
        <v>1241</v>
      </c>
      <c r="H315">
        <v>51.803818200000002</v>
      </c>
      <c r="I315">
        <v>-56.858739700000001</v>
      </c>
      <c r="J315" s="1" t="str">
        <f t="shared" si="54"/>
        <v>NGR lake sediment grab sample</v>
      </c>
      <c r="K315" s="1" t="str">
        <f t="shared" si="55"/>
        <v>&lt;177 micron (NGR)</v>
      </c>
      <c r="L315">
        <v>17</v>
      </c>
      <c r="M315" t="s">
        <v>149</v>
      </c>
      <c r="N315">
        <v>314</v>
      </c>
      <c r="O315">
        <v>480</v>
      </c>
      <c r="P315">
        <v>8</v>
      </c>
      <c r="Q315">
        <v>2</v>
      </c>
      <c r="R315">
        <v>3</v>
      </c>
      <c r="S315">
        <v>38</v>
      </c>
      <c r="T315">
        <v>-0.2</v>
      </c>
      <c r="U315">
        <v>20900</v>
      </c>
      <c r="V315">
        <v>12.8</v>
      </c>
      <c r="W315">
        <v>0.2</v>
      </c>
      <c r="X315">
        <v>1</v>
      </c>
      <c r="Y315">
        <v>-0.2</v>
      </c>
      <c r="Z315">
        <v>4</v>
      </c>
      <c r="AA315">
        <v>45</v>
      </c>
      <c r="AB315">
        <v>87</v>
      </c>
      <c r="AC315">
        <v>-2</v>
      </c>
      <c r="AD315">
        <v>30.2</v>
      </c>
      <c r="AE315">
        <v>200</v>
      </c>
      <c r="AF315">
        <v>0.9</v>
      </c>
    </row>
    <row r="316" spans="1:32" x14ac:dyDescent="0.3">
      <c r="A316" t="s">
        <v>1242</v>
      </c>
      <c r="B316" t="s">
        <v>1243</v>
      </c>
      <c r="C316" s="1" t="str">
        <f t="shared" si="46"/>
        <v>21:0519</v>
      </c>
      <c r="D316" s="1" t="str">
        <f t="shared" si="53"/>
        <v>21:0173</v>
      </c>
      <c r="E316" t="s">
        <v>1244</v>
      </c>
      <c r="F316" t="s">
        <v>1245</v>
      </c>
      <c r="H316">
        <v>51.790286899999998</v>
      </c>
      <c r="I316">
        <v>-56.717950100000003</v>
      </c>
      <c r="J316" s="1" t="str">
        <f t="shared" si="54"/>
        <v>NGR lake sediment grab sample</v>
      </c>
      <c r="K316" s="1" t="str">
        <f t="shared" si="55"/>
        <v>&lt;177 micron (NGR)</v>
      </c>
      <c r="L316">
        <v>18</v>
      </c>
      <c r="M316" t="s">
        <v>36</v>
      </c>
      <c r="N316">
        <v>315</v>
      </c>
      <c r="O316">
        <v>82</v>
      </c>
      <c r="P316">
        <v>13</v>
      </c>
      <c r="Q316">
        <v>-2</v>
      </c>
      <c r="R316">
        <v>4</v>
      </c>
      <c r="S316">
        <v>11</v>
      </c>
      <c r="T316">
        <v>-0.2</v>
      </c>
      <c r="U316">
        <v>230</v>
      </c>
      <c r="V316">
        <v>1.48</v>
      </c>
      <c r="W316">
        <v>-0.2</v>
      </c>
      <c r="X316">
        <v>-1</v>
      </c>
      <c r="Y316">
        <v>-0.2</v>
      </c>
      <c r="Z316">
        <v>2</v>
      </c>
      <c r="AA316">
        <v>40</v>
      </c>
      <c r="AB316">
        <v>60</v>
      </c>
      <c r="AC316">
        <v>-2</v>
      </c>
      <c r="AD316">
        <v>24.4</v>
      </c>
      <c r="AE316">
        <v>130</v>
      </c>
      <c r="AF316">
        <v>0.6</v>
      </c>
    </row>
    <row r="317" spans="1:32" x14ac:dyDescent="0.3">
      <c r="A317" t="s">
        <v>1246</v>
      </c>
      <c r="B317" t="s">
        <v>1247</v>
      </c>
      <c r="C317" s="1" t="str">
        <f t="shared" si="46"/>
        <v>21:0519</v>
      </c>
      <c r="D317" s="1" t="str">
        <f t="shared" si="53"/>
        <v>21:0173</v>
      </c>
      <c r="E317" t="s">
        <v>1248</v>
      </c>
      <c r="F317" t="s">
        <v>1249</v>
      </c>
      <c r="H317">
        <v>51.790357299999997</v>
      </c>
      <c r="I317">
        <v>-56.8240555</v>
      </c>
      <c r="J317" s="1" t="str">
        <f t="shared" si="54"/>
        <v>NGR lake sediment grab sample</v>
      </c>
      <c r="K317" s="1" t="str">
        <f t="shared" si="55"/>
        <v>&lt;177 micron (NGR)</v>
      </c>
      <c r="L317">
        <v>18</v>
      </c>
      <c r="M317" t="s">
        <v>49</v>
      </c>
      <c r="N317">
        <v>316</v>
      </c>
      <c r="O317">
        <v>92</v>
      </c>
      <c r="P317">
        <v>8</v>
      </c>
      <c r="Q317">
        <v>-2</v>
      </c>
      <c r="R317">
        <v>7</v>
      </c>
      <c r="S317">
        <v>12</v>
      </c>
      <c r="T317">
        <v>0.2</v>
      </c>
      <c r="U317">
        <v>340</v>
      </c>
      <c r="V317">
        <v>2.5</v>
      </c>
      <c r="W317">
        <v>-0.2</v>
      </c>
      <c r="X317">
        <v>-1</v>
      </c>
      <c r="Y317">
        <v>-0.2</v>
      </c>
      <c r="Z317">
        <v>12</v>
      </c>
      <c r="AA317">
        <v>60</v>
      </c>
      <c r="AB317">
        <v>61</v>
      </c>
      <c r="AC317">
        <v>-2</v>
      </c>
      <c r="AD317">
        <v>20.2</v>
      </c>
      <c r="AE317">
        <v>400</v>
      </c>
      <c r="AF317">
        <v>2.2999999999999998</v>
      </c>
    </row>
    <row r="318" spans="1:32" x14ac:dyDescent="0.3">
      <c r="A318" t="s">
        <v>1250</v>
      </c>
      <c r="B318" t="s">
        <v>1251</v>
      </c>
      <c r="C318" s="1" t="str">
        <f t="shared" si="46"/>
        <v>21:0519</v>
      </c>
      <c r="D318" s="1" t="str">
        <f t="shared" si="53"/>
        <v>21:0173</v>
      </c>
      <c r="E318" t="s">
        <v>1244</v>
      </c>
      <c r="F318" t="s">
        <v>1252</v>
      </c>
      <c r="H318">
        <v>51.790286899999998</v>
      </c>
      <c r="I318">
        <v>-56.717950100000003</v>
      </c>
      <c r="J318" s="1" t="str">
        <f t="shared" si="54"/>
        <v>NGR lake sediment grab sample</v>
      </c>
      <c r="K318" s="1" t="str">
        <f t="shared" si="55"/>
        <v>&lt;177 micron (NGR)</v>
      </c>
      <c r="L318">
        <v>18</v>
      </c>
      <c r="M318" t="s">
        <v>44</v>
      </c>
      <c r="N318">
        <v>317</v>
      </c>
      <c r="O318">
        <v>72</v>
      </c>
      <c r="P318">
        <v>13</v>
      </c>
      <c r="Q318">
        <v>-2</v>
      </c>
      <c r="R318">
        <v>7</v>
      </c>
      <c r="S318">
        <v>11</v>
      </c>
      <c r="T318">
        <v>0.2</v>
      </c>
      <c r="U318">
        <v>200</v>
      </c>
      <c r="V318">
        <v>1.3</v>
      </c>
      <c r="W318">
        <v>-0.2</v>
      </c>
      <c r="X318">
        <v>-1</v>
      </c>
      <c r="Y318">
        <v>-0.2</v>
      </c>
      <c r="Z318">
        <v>-2</v>
      </c>
      <c r="AA318">
        <v>40</v>
      </c>
      <c r="AB318">
        <v>50</v>
      </c>
      <c r="AC318">
        <v>-2</v>
      </c>
      <c r="AD318">
        <v>24.6</v>
      </c>
      <c r="AE318">
        <v>130</v>
      </c>
      <c r="AF318">
        <v>0.9</v>
      </c>
    </row>
    <row r="319" spans="1:32" x14ac:dyDescent="0.3">
      <c r="A319" t="s">
        <v>1253</v>
      </c>
      <c r="B319" t="s">
        <v>1254</v>
      </c>
      <c r="C319" s="1" t="str">
        <f t="shared" si="46"/>
        <v>21:0519</v>
      </c>
      <c r="D319" s="1" t="str">
        <f t="shared" si="53"/>
        <v>21:0173</v>
      </c>
      <c r="E319" t="s">
        <v>1244</v>
      </c>
      <c r="F319" t="s">
        <v>1255</v>
      </c>
      <c r="H319">
        <v>51.790286899999998</v>
      </c>
      <c r="I319">
        <v>-56.717950100000003</v>
      </c>
      <c r="J319" s="1" t="str">
        <f t="shared" si="54"/>
        <v>NGR lake sediment grab sample</v>
      </c>
      <c r="K319" s="1" t="str">
        <f t="shared" si="55"/>
        <v>&lt;177 micron (NGR)</v>
      </c>
      <c r="L319">
        <v>18</v>
      </c>
      <c r="M319" t="s">
        <v>40</v>
      </c>
      <c r="N319">
        <v>318</v>
      </c>
      <c r="O319">
        <v>81</v>
      </c>
      <c r="P319">
        <v>13</v>
      </c>
      <c r="Q319">
        <v>-2</v>
      </c>
      <c r="R319">
        <v>3</v>
      </c>
      <c r="S319">
        <v>12</v>
      </c>
      <c r="T319">
        <v>-0.2</v>
      </c>
      <c r="U319">
        <v>205</v>
      </c>
      <c r="V319">
        <v>1.48</v>
      </c>
      <c r="W319">
        <v>-0.2</v>
      </c>
      <c r="X319">
        <v>-1</v>
      </c>
      <c r="Y319">
        <v>-0.2</v>
      </c>
      <c r="Z319">
        <v>-2</v>
      </c>
      <c r="AA319">
        <v>40</v>
      </c>
      <c r="AB319">
        <v>46</v>
      </c>
      <c r="AC319">
        <v>-2</v>
      </c>
      <c r="AD319">
        <v>24</v>
      </c>
      <c r="AE319">
        <v>140</v>
      </c>
      <c r="AF319">
        <v>0.6</v>
      </c>
    </row>
    <row r="320" spans="1:32" x14ac:dyDescent="0.3">
      <c r="A320" t="s">
        <v>1256</v>
      </c>
      <c r="B320" t="s">
        <v>1257</v>
      </c>
      <c r="C320" s="1" t="str">
        <f t="shared" si="46"/>
        <v>21:0519</v>
      </c>
      <c r="D320" s="1" t="str">
        <f t="shared" si="53"/>
        <v>21:0173</v>
      </c>
      <c r="E320" t="s">
        <v>1258</v>
      </c>
      <c r="F320" t="s">
        <v>1259</v>
      </c>
      <c r="H320">
        <v>51.788084499999997</v>
      </c>
      <c r="I320">
        <v>-56.663217500000002</v>
      </c>
      <c r="J320" s="1" t="str">
        <f t="shared" si="54"/>
        <v>NGR lake sediment grab sample</v>
      </c>
      <c r="K320" s="1" t="str">
        <f t="shared" si="55"/>
        <v>&lt;177 micron (NGR)</v>
      </c>
      <c r="L320">
        <v>18</v>
      </c>
      <c r="M320" t="s">
        <v>54</v>
      </c>
      <c r="N320">
        <v>319</v>
      </c>
      <c r="O320">
        <v>26</v>
      </c>
      <c r="P320">
        <v>14</v>
      </c>
      <c r="Q320">
        <v>2</v>
      </c>
      <c r="R320">
        <v>6</v>
      </c>
      <c r="S320">
        <v>6</v>
      </c>
      <c r="T320">
        <v>0.2</v>
      </c>
      <c r="U320">
        <v>180</v>
      </c>
      <c r="V320">
        <v>1.3</v>
      </c>
      <c r="W320">
        <v>-0.2</v>
      </c>
      <c r="X320">
        <v>-1</v>
      </c>
      <c r="Y320">
        <v>-0.2</v>
      </c>
      <c r="Z320">
        <v>-2</v>
      </c>
      <c r="AA320">
        <v>50</v>
      </c>
      <c r="AB320">
        <v>61</v>
      </c>
      <c r="AC320">
        <v>-2</v>
      </c>
      <c r="AD320">
        <v>13.8</v>
      </c>
      <c r="AE320">
        <v>110</v>
      </c>
      <c r="AF320">
        <v>1.8</v>
      </c>
    </row>
    <row r="321" spans="1:32" x14ac:dyDescent="0.3">
      <c r="A321" t="s">
        <v>1260</v>
      </c>
      <c r="B321" t="s">
        <v>1261</v>
      </c>
      <c r="C321" s="1" t="str">
        <f t="shared" si="46"/>
        <v>21:0519</v>
      </c>
      <c r="D321" s="1" t="str">
        <f t="shared" si="53"/>
        <v>21:0173</v>
      </c>
      <c r="E321" t="s">
        <v>1262</v>
      </c>
      <c r="F321" t="s">
        <v>1263</v>
      </c>
      <c r="H321">
        <v>51.762103199999999</v>
      </c>
      <c r="I321">
        <v>-56.664396400000001</v>
      </c>
      <c r="J321" s="1" t="str">
        <f t="shared" si="54"/>
        <v>NGR lake sediment grab sample</v>
      </c>
      <c r="K321" s="1" t="str">
        <f t="shared" si="55"/>
        <v>&lt;177 micron (NGR)</v>
      </c>
      <c r="L321">
        <v>18</v>
      </c>
      <c r="M321" t="s">
        <v>82</v>
      </c>
      <c r="N321">
        <v>320</v>
      </c>
      <c r="O321">
        <v>290</v>
      </c>
      <c r="P321">
        <v>39</v>
      </c>
      <c r="Q321">
        <v>-2</v>
      </c>
      <c r="R321">
        <v>11</v>
      </c>
      <c r="S321">
        <v>16</v>
      </c>
      <c r="T321">
        <v>0.2</v>
      </c>
      <c r="U321">
        <v>280</v>
      </c>
      <c r="V321">
        <v>3.4</v>
      </c>
      <c r="W321">
        <v>1.4</v>
      </c>
      <c r="X321">
        <v>-1</v>
      </c>
      <c r="Y321">
        <v>-0.2</v>
      </c>
      <c r="Z321">
        <v>2</v>
      </c>
      <c r="AA321">
        <v>75</v>
      </c>
      <c r="AB321">
        <v>85</v>
      </c>
      <c r="AC321">
        <v>-2</v>
      </c>
      <c r="AD321">
        <v>36.799999999999997</v>
      </c>
      <c r="AE321">
        <v>120</v>
      </c>
      <c r="AF321">
        <v>1.5</v>
      </c>
    </row>
    <row r="322" spans="1:32" x14ac:dyDescent="0.3">
      <c r="A322" t="s">
        <v>1264</v>
      </c>
      <c r="B322" t="s">
        <v>1265</v>
      </c>
      <c r="C322" s="1" t="str">
        <f t="shared" ref="C322:C385" si="56">HYPERLINK("http://geochem.nrcan.gc.ca/cdogs/content/bdl/bdl210519_e.htm", "21:0519")</f>
        <v>21:0519</v>
      </c>
      <c r="D322" s="1" t="str">
        <f t="shared" si="53"/>
        <v>21:0173</v>
      </c>
      <c r="E322" t="s">
        <v>1266</v>
      </c>
      <c r="F322" t="s">
        <v>1267</v>
      </c>
      <c r="H322">
        <v>51.741670399999997</v>
      </c>
      <c r="I322">
        <v>-56.807153700000001</v>
      </c>
      <c r="J322" s="1" t="str">
        <f t="shared" si="54"/>
        <v>NGR lake sediment grab sample</v>
      </c>
      <c r="K322" s="1" t="str">
        <f t="shared" si="55"/>
        <v>&lt;177 micron (NGR)</v>
      </c>
      <c r="L322">
        <v>18</v>
      </c>
      <c r="M322" t="s">
        <v>89</v>
      </c>
      <c r="N322">
        <v>321</v>
      </c>
      <c r="O322">
        <v>62</v>
      </c>
      <c r="P322">
        <v>27</v>
      </c>
      <c r="Q322">
        <v>-2</v>
      </c>
      <c r="R322">
        <v>9</v>
      </c>
      <c r="S322">
        <v>6</v>
      </c>
      <c r="T322">
        <v>-0.2</v>
      </c>
      <c r="U322">
        <v>100</v>
      </c>
      <c r="V322">
        <v>1.06</v>
      </c>
      <c r="W322">
        <v>0.2</v>
      </c>
      <c r="X322">
        <v>-1</v>
      </c>
      <c r="Y322">
        <v>-0.2</v>
      </c>
      <c r="Z322">
        <v>-2</v>
      </c>
      <c r="AA322">
        <v>50</v>
      </c>
      <c r="AB322">
        <v>69</v>
      </c>
      <c r="AC322">
        <v>-2</v>
      </c>
      <c r="AD322">
        <v>36.200000000000003</v>
      </c>
      <c r="AE322">
        <v>140</v>
      </c>
      <c r="AF322">
        <v>0.5</v>
      </c>
    </row>
    <row r="323" spans="1:32" x14ac:dyDescent="0.3">
      <c r="A323" t="s">
        <v>1268</v>
      </c>
      <c r="B323" t="s">
        <v>1269</v>
      </c>
      <c r="C323" s="1" t="str">
        <f t="shared" si="56"/>
        <v>21:0519</v>
      </c>
      <c r="D323" s="1" t="str">
        <f t="shared" si="53"/>
        <v>21:0173</v>
      </c>
      <c r="E323" t="s">
        <v>1270</v>
      </c>
      <c r="F323" t="s">
        <v>1271</v>
      </c>
      <c r="H323">
        <v>51.720014900000002</v>
      </c>
      <c r="I323">
        <v>-56.8217231</v>
      </c>
      <c r="J323" s="1" t="str">
        <f t="shared" si="54"/>
        <v>NGR lake sediment grab sample</v>
      </c>
      <c r="K323" s="1" t="str">
        <f t="shared" si="55"/>
        <v>&lt;177 micron (NGR)</v>
      </c>
      <c r="L323">
        <v>18</v>
      </c>
      <c r="M323" t="s">
        <v>94</v>
      </c>
      <c r="N323">
        <v>322</v>
      </c>
      <c r="O323">
        <v>260</v>
      </c>
      <c r="P323">
        <v>34</v>
      </c>
      <c r="Q323">
        <v>-2</v>
      </c>
      <c r="R323">
        <v>16</v>
      </c>
      <c r="S323">
        <v>91</v>
      </c>
      <c r="T323">
        <v>-0.2</v>
      </c>
      <c r="U323">
        <v>10500</v>
      </c>
      <c r="V323">
        <v>15.4</v>
      </c>
      <c r="W323">
        <v>0.4</v>
      </c>
      <c r="X323">
        <v>-1</v>
      </c>
      <c r="Y323">
        <v>-0.2</v>
      </c>
      <c r="Z323">
        <v>2</v>
      </c>
      <c r="AA323">
        <v>85</v>
      </c>
      <c r="AB323">
        <v>85</v>
      </c>
      <c r="AC323">
        <v>-2</v>
      </c>
      <c r="AD323">
        <v>35.4</v>
      </c>
      <c r="AE323">
        <v>100</v>
      </c>
      <c r="AF323">
        <v>-0.5</v>
      </c>
    </row>
    <row r="324" spans="1:32" x14ac:dyDescent="0.3">
      <c r="A324" t="s">
        <v>1272</v>
      </c>
      <c r="B324" t="s">
        <v>1273</v>
      </c>
      <c r="C324" s="1" t="str">
        <f t="shared" si="56"/>
        <v>21:0519</v>
      </c>
      <c r="D324" s="1" t="str">
        <f t="shared" si="53"/>
        <v>21:0173</v>
      </c>
      <c r="E324" t="s">
        <v>1274</v>
      </c>
      <c r="F324" t="s">
        <v>1275</v>
      </c>
      <c r="H324">
        <v>51.717939299999998</v>
      </c>
      <c r="I324">
        <v>-56.789681399999999</v>
      </c>
      <c r="J324" s="1" t="str">
        <f t="shared" si="54"/>
        <v>NGR lake sediment grab sample</v>
      </c>
      <c r="K324" s="1" t="str">
        <f t="shared" si="55"/>
        <v>&lt;177 micron (NGR)</v>
      </c>
      <c r="L324">
        <v>18</v>
      </c>
      <c r="M324" t="s">
        <v>99</v>
      </c>
      <c r="N324">
        <v>323</v>
      </c>
      <c r="O324">
        <v>170</v>
      </c>
      <c r="P324">
        <v>30</v>
      </c>
      <c r="Q324">
        <v>-2</v>
      </c>
      <c r="R324">
        <v>12</v>
      </c>
      <c r="S324">
        <v>41</v>
      </c>
      <c r="T324">
        <v>0.2</v>
      </c>
      <c r="U324">
        <v>240</v>
      </c>
      <c r="V324">
        <v>4.5</v>
      </c>
      <c r="W324">
        <v>0.2</v>
      </c>
      <c r="X324">
        <v>-1</v>
      </c>
      <c r="Y324">
        <v>-0.2</v>
      </c>
      <c r="Z324">
        <v>2</v>
      </c>
      <c r="AA324">
        <v>65</v>
      </c>
      <c r="AB324">
        <v>69</v>
      </c>
      <c r="AC324">
        <v>-2</v>
      </c>
      <c r="AD324">
        <v>34.4</v>
      </c>
      <c r="AE324">
        <v>170</v>
      </c>
      <c r="AF324">
        <v>0.7</v>
      </c>
    </row>
    <row r="325" spans="1:32" x14ac:dyDescent="0.3">
      <c r="A325" t="s">
        <v>1276</v>
      </c>
      <c r="B325" t="s">
        <v>1277</v>
      </c>
      <c r="C325" s="1" t="str">
        <f t="shared" si="56"/>
        <v>21:0519</v>
      </c>
      <c r="D325" s="1" t="str">
        <f t="shared" si="53"/>
        <v>21:0173</v>
      </c>
      <c r="E325" t="s">
        <v>1278</v>
      </c>
      <c r="F325" t="s">
        <v>1279</v>
      </c>
      <c r="H325">
        <v>51.717311299999999</v>
      </c>
      <c r="I325">
        <v>-56.744736899999999</v>
      </c>
      <c r="J325" s="1" t="str">
        <f t="shared" si="54"/>
        <v>NGR lake sediment grab sample</v>
      </c>
      <c r="K325" s="1" t="str">
        <f t="shared" si="55"/>
        <v>&lt;177 micron (NGR)</v>
      </c>
      <c r="L325">
        <v>18</v>
      </c>
      <c r="M325" t="s">
        <v>104</v>
      </c>
      <c r="N325">
        <v>324</v>
      </c>
      <c r="O325">
        <v>100</v>
      </c>
      <c r="P325">
        <v>31</v>
      </c>
      <c r="Q325">
        <v>-2</v>
      </c>
      <c r="R325">
        <v>10</v>
      </c>
      <c r="S325">
        <v>14</v>
      </c>
      <c r="T325">
        <v>-0.2</v>
      </c>
      <c r="U325">
        <v>275</v>
      </c>
      <c r="V325">
        <v>1.95</v>
      </c>
      <c r="W325">
        <v>0.2</v>
      </c>
      <c r="X325">
        <v>-1</v>
      </c>
      <c r="Y325">
        <v>-0.2</v>
      </c>
      <c r="Z325">
        <v>2</v>
      </c>
      <c r="AA325">
        <v>75</v>
      </c>
      <c r="AB325">
        <v>77</v>
      </c>
      <c r="AC325">
        <v>-2</v>
      </c>
      <c r="AD325">
        <v>31.2</v>
      </c>
      <c r="AE325">
        <v>150</v>
      </c>
      <c r="AF325">
        <v>0.6</v>
      </c>
    </row>
    <row r="326" spans="1:32" x14ac:dyDescent="0.3">
      <c r="A326" t="s">
        <v>1280</v>
      </c>
      <c r="B326" t="s">
        <v>1281</v>
      </c>
      <c r="C326" s="1" t="str">
        <f t="shared" si="56"/>
        <v>21:0519</v>
      </c>
      <c r="D326" s="1" t="str">
        <f t="shared" si="53"/>
        <v>21:0173</v>
      </c>
      <c r="E326" t="s">
        <v>1282</v>
      </c>
      <c r="F326" t="s">
        <v>1283</v>
      </c>
      <c r="H326">
        <v>51.715059500000002</v>
      </c>
      <c r="I326">
        <v>-56.625359400000001</v>
      </c>
      <c r="J326" s="1" t="str">
        <f t="shared" si="54"/>
        <v>NGR lake sediment grab sample</v>
      </c>
      <c r="K326" s="1" t="str">
        <f t="shared" si="55"/>
        <v>&lt;177 micron (NGR)</v>
      </c>
      <c r="L326">
        <v>18</v>
      </c>
      <c r="M326" t="s">
        <v>109</v>
      </c>
      <c r="N326">
        <v>325</v>
      </c>
      <c r="O326">
        <v>140</v>
      </c>
      <c r="P326">
        <v>26</v>
      </c>
      <c r="Q326">
        <v>-2</v>
      </c>
      <c r="R326">
        <v>6</v>
      </c>
      <c r="S326">
        <v>16</v>
      </c>
      <c r="T326">
        <v>-0.2</v>
      </c>
      <c r="U326">
        <v>785</v>
      </c>
      <c r="V326">
        <v>5.5</v>
      </c>
      <c r="W326">
        <v>0.2</v>
      </c>
      <c r="X326">
        <v>-1</v>
      </c>
      <c r="Y326">
        <v>-0.2</v>
      </c>
      <c r="Z326">
        <v>2</v>
      </c>
      <c r="AA326">
        <v>55</v>
      </c>
      <c r="AB326">
        <v>100</v>
      </c>
      <c r="AC326">
        <v>-2</v>
      </c>
      <c r="AD326">
        <v>41</v>
      </c>
      <c r="AE326">
        <v>90</v>
      </c>
      <c r="AF326">
        <v>1.5</v>
      </c>
    </row>
    <row r="327" spans="1:32" hidden="1" x14ac:dyDescent="0.3">
      <c r="A327" t="s">
        <v>1284</v>
      </c>
      <c r="B327" t="s">
        <v>1285</v>
      </c>
      <c r="C327" s="1" t="str">
        <f t="shared" si="56"/>
        <v>21:0519</v>
      </c>
      <c r="D327" s="1" t="str">
        <f>HYPERLINK("http://geochem.nrcan.gc.ca/cdogs/content/svy/svy_e.htm", "")</f>
        <v/>
      </c>
      <c r="G327" s="1" t="str">
        <f>HYPERLINK("http://geochem.nrcan.gc.ca/cdogs/content/cr_/cr_00056_e.htm", "56")</f>
        <v>56</v>
      </c>
      <c r="J327" t="s">
        <v>57</v>
      </c>
      <c r="K327" t="s">
        <v>58</v>
      </c>
      <c r="L327">
        <v>18</v>
      </c>
      <c r="M327" t="s">
        <v>59</v>
      </c>
      <c r="N327">
        <v>326</v>
      </c>
      <c r="O327">
        <v>160</v>
      </c>
      <c r="P327">
        <v>82</v>
      </c>
      <c r="Q327">
        <v>22</v>
      </c>
      <c r="R327">
        <v>50</v>
      </c>
      <c r="S327">
        <v>15</v>
      </c>
      <c r="T327">
        <v>-0.2</v>
      </c>
      <c r="U327">
        <v>510</v>
      </c>
      <c r="V327">
        <v>5.5</v>
      </c>
      <c r="W327">
        <v>0.2</v>
      </c>
      <c r="X327">
        <v>22</v>
      </c>
      <c r="Y327">
        <v>0.6</v>
      </c>
      <c r="Z327">
        <v>6</v>
      </c>
      <c r="AA327">
        <v>55</v>
      </c>
      <c r="AB327">
        <v>136</v>
      </c>
      <c r="AC327">
        <v>-2</v>
      </c>
      <c r="AD327">
        <v>7</v>
      </c>
      <c r="AE327">
        <v>600</v>
      </c>
      <c r="AF327">
        <v>27.8</v>
      </c>
    </row>
    <row r="328" spans="1:32" x14ac:dyDescent="0.3">
      <c r="A328" t="s">
        <v>1286</v>
      </c>
      <c r="B328" t="s">
        <v>1287</v>
      </c>
      <c r="C328" s="1" t="str">
        <f t="shared" si="56"/>
        <v>21:0519</v>
      </c>
      <c r="D328" s="1" t="str">
        <f t="shared" ref="D328:D338" si="57">HYPERLINK("http://geochem.nrcan.gc.ca/cdogs/content/svy/svy210173_e.htm", "21:0173")</f>
        <v>21:0173</v>
      </c>
      <c r="E328" t="s">
        <v>1288</v>
      </c>
      <c r="F328" t="s">
        <v>1289</v>
      </c>
      <c r="H328">
        <v>51.680525000000003</v>
      </c>
      <c r="I328">
        <v>-56.6230999</v>
      </c>
      <c r="J328" s="1" t="str">
        <f t="shared" ref="J328:J338" si="58">HYPERLINK("http://geochem.nrcan.gc.ca/cdogs/content/kwd/kwd020027_e.htm", "NGR lake sediment grab sample")</f>
        <v>NGR lake sediment grab sample</v>
      </c>
      <c r="K328" s="1" t="str">
        <f t="shared" ref="K328:K338" si="59">HYPERLINK("http://geochem.nrcan.gc.ca/cdogs/content/kwd/kwd080006_e.htm", "&lt;177 micron (NGR)")</f>
        <v>&lt;177 micron (NGR)</v>
      </c>
      <c r="L328">
        <v>18</v>
      </c>
      <c r="M328" t="s">
        <v>114</v>
      </c>
      <c r="N328">
        <v>327</v>
      </c>
      <c r="O328">
        <v>170</v>
      </c>
      <c r="P328">
        <v>24</v>
      </c>
      <c r="Q328">
        <v>-2</v>
      </c>
      <c r="R328">
        <v>6</v>
      </c>
      <c r="S328">
        <v>61</v>
      </c>
      <c r="T328">
        <v>-0.2</v>
      </c>
      <c r="U328">
        <v>8200</v>
      </c>
      <c r="V328">
        <v>12.5</v>
      </c>
      <c r="W328">
        <v>0.2</v>
      </c>
      <c r="X328">
        <v>-1</v>
      </c>
      <c r="Y328">
        <v>-0.2</v>
      </c>
      <c r="Z328">
        <v>4</v>
      </c>
      <c r="AA328">
        <v>85</v>
      </c>
      <c r="AB328">
        <v>114</v>
      </c>
      <c r="AC328">
        <v>-2</v>
      </c>
      <c r="AD328">
        <v>40.200000000000003</v>
      </c>
      <c r="AE328">
        <v>80</v>
      </c>
      <c r="AF328">
        <v>3.1</v>
      </c>
    </row>
    <row r="329" spans="1:32" x14ac:dyDescent="0.3">
      <c r="A329" t="s">
        <v>1290</v>
      </c>
      <c r="B329" t="s">
        <v>1291</v>
      </c>
      <c r="C329" s="1" t="str">
        <f t="shared" si="56"/>
        <v>21:0519</v>
      </c>
      <c r="D329" s="1" t="str">
        <f t="shared" si="57"/>
        <v>21:0173</v>
      </c>
      <c r="E329" t="s">
        <v>1292</v>
      </c>
      <c r="F329" t="s">
        <v>1293</v>
      </c>
      <c r="H329">
        <v>51.688818499999996</v>
      </c>
      <c r="I329">
        <v>-56.678959200000001</v>
      </c>
      <c r="J329" s="1" t="str">
        <f t="shared" si="58"/>
        <v>NGR lake sediment grab sample</v>
      </c>
      <c r="K329" s="1" t="str">
        <f t="shared" si="59"/>
        <v>&lt;177 micron (NGR)</v>
      </c>
      <c r="L329">
        <v>18</v>
      </c>
      <c r="M329" t="s">
        <v>119</v>
      </c>
      <c r="N329">
        <v>328</v>
      </c>
      <c r="O329">
        <v>120</v>
      </c>
      <c r="P329">
        <v>55</v>
      </c>
      <c r="Q329">
        <v>-2</v>
      </c>
      <c r="R329">
        <v>10</v>
      </c>
      <c r="S329">
        <v>16</v>
      </c>
      <c r="T329">
        <v>-0.2</v>
      </c>
      <c r="U329">
        <v>490</v>
      </c>
      <c r="V329">
        <v>4</v>
      </c>
      <c r="W329">
        <v>0.2</v>
      </c>
      <c r="X329">
        <v>-1</v>
      </c>
      <c r="Y329">
        <v>-0.2</v>
      </c>
      <c r="Z329">
        <v>2</v>
      </c>
      <c r="AA329">
        <v>100</v>
      </c>
      <c r="AB329">
        <v>121</v>
      </c>
      <c r="AC329">
        <v>-2</v>
      </c>
      <c r="AD329">
        <v>41.2</v>
      </c>
      <c r="AE329">
        <v>140</v>
      </c>
      <c r="AF329">
        <v>0.8</v>
      </c>
    </row>
    <row r="330" spans="1:32" x14ac:dyDescent="0.3">
      <c r="A330" t="s">
        <v>1294</v>
      </c>
      <c r="B330" t="s">
        <v>1295</v>
      </c>
      <c r="C330" s="1" t="str">
        <f t="shared" si="56"/>
        <v>21:0519</v>
      </c>
      <c r="D330" s="1" t="str">
        <f t="shared" si="57"/>
        <v>21:0173</v>
      </c>
      <c r="E330" t="s">
        <v>1296</v>
      </c>
      <c r="F330" t="s">
        <v>1297</v>
      </c>
      <c r="H330">
        <v>51.693280199999997</v>
      </c>
      <c r="I330">
        <v>-56.746175100000002</v>
      </c>
      <c r="J330" s="1" t="str">
        <f t="shared" si="58"/>
        <v>NGR lake sediment grab sample</v>
      </c>
      <c r="K330" s="1" t="str">
        <f t="shared" si="59"/>
        <v>&lt;177 micron (NGR)</v>
      </c>
      <c r="L330">
        <v>18</v>
      </c>
      <c r="M330" t="s">
        <v>124</v>
      </c>
      <c r="N330">
        <v>329</v>
      </c>
      <c r="O330">
        <v>26</v>
      </c>
      <c r="P330">
        <v>17</v>
      </c>
      <c r="Q330">
        <v>2</v>
      </c>
      <c r="R330">
        <v>5</v>
      </c>
      <c r="S330">
        <v>-2</v>
      </c>
      <c r="T330">
        <v>-0.2</v>
      </c>
      <c r="U330">
        <v>80</v>
      </c>
      <c r="V330">
        <v>0.73</v>
      </c>
      <c r="W330">
        <v>-0.2</v>
      </c>
      <c r="X330">
        <v>-1</v>
      </c>
      <c r="Y330">
        <v>-0.2</v>
      </c>
      <c r="Z330">
        <v>2</v>
      </c>
      <c r="AA330">
        <v>30</v>
      </c>
      <c r="AB330">
        <v>100</v>
      </c>
      <c r="AC330">
        <v>-2</v>
      </c>
      <c r="AD330">
        <v>41.6</v>
      </c>
      <c r="AE330">
        <v>100</v>
      </c>
      <c r="AF330">
        <v>-0.5</v>
      </c>
    </row>
    <row r="331" spans="1:32" x14ac:dyDescent="0.3">
      <c r="A331" t="s">
        <v>1298</v>
      </c>
      <c r="B331" t="s">
        <v>1299</v>
      </c>
      <c r="C331" s="1" t="str">
        <f t="shared" si="56"/>
        <v>21:0519</v>
      </c>
      <c r="D331" s="1" t="str">
        <f t="shared" si="57"/>
        <v>21:0173</v>
      </c>
      <c r="E331" t="s">
        <v>1300</v>
      </c>
      <c r="F331" t="s">
        <v>1301</v>
      </c>
      <c r="H331">
        <v>51.684836199999999</v>
      </c>
      <c r="I331">
        <v>-56.844211199999997</v>
      </c>
      <c r="J331" s="1" t="str">
        <f t="shared" si="58"/>
        <v>NGR lake sediment grab sample</v>
      </c>
      <c r="K331" s="1" t="str">
        <f t="shared" si="59"/>
        <v>&lt;177 micron (NGR)</v>
      </c>
      <c r="L331">
        <v>18</v>
      </c>
      <c r="M331" t="s">
        <v>129</v>
      </c>
      <c r="N331">
        <v>330</v>
      </c>
      <c r="O331">
        <v>57</v>
      </c>
      <c r="P331">
        <v>12</v>
      </c>
      <c r="Q331">
        <v>2</v>
      </c>
      <c r="R331">
        <v>4</v>
      </c>
      <c r="S331">
        <v>4</v>
      </c>
      <c r="T331">
        <v>-0.2</v>
      </c>
      <c r="U331">
        <v>95</v>
      </c>
      <c r="V331">
        <v>3.4</v>
      </c>
      <c r="W331">
        <v>-0.2</v>
      </c>
      <c r="X331">
        <v>-1</v>
      </c>
      <c r="Y331">
        <v>-0.2</v>
      </c>
      <c r="Z331">
        <v>2</v>
      </c>
      <c r="AA331">
        <v>75</v>
      </c>
      <c r="AB331">
        <v>64</v>
      </c>
      <c r="AC331">
        <v>-2</v>
      </c>
      <c r="AD331">
        <v>25.6</v>
      </c>
      <c r="AE331">
        <v>220</v>
      </c>
      <c r="AF331">
        <v>1.1000000000000001</v>
      </c>
    </row>
    <row r="332" spans="1:32" x14ac:dyDescent="0.3">
      <c r="A332" t="s">
        <v>1302</v>
      </c>
      <c r="B332" t="s">
        <v>1303</v>
      </c>
      <c r="C332" s="1" t="str">
        <f t="shared" si="56"/>
        <v>21:0519</v>
      </c>
      <c r="D332" s="1" t="str">
        <f t="shared" si="57"/>
        <v>21:0173</v>
      </c>
      <c r="E332" t="s">
        <v>1304</v>
      </c>
      <c r="F332" t="s">
        <v>1305</v>
      </c>
      <c r="H332">
        <v>51.656827499999999</v>
      </c>
      <c r="I332">
        <v>-56.837267500000003</v>
      </c>
      <c r="J332" s="1" t="str">
        <f t="shared" si="58"/>
        <v>NGR lake sediment grab sample</v>
      </c>
      <c r="K332" s="1" t="str">
        <f t="shared" si="59"/>
        <v>&lt;177 micron (NGR)</v>
      </c>
      <c r="L332">
        <v>18</v>
      </c>
      <c r="M332" t="s">
        <v>134</v>
      </c>
      <c r="N332">
        <v>331</v>
      </c>
      <c r="O332">
        <v>40</v>
      </c>
      <c r="P332">
        <v>6</v>
      </c>
      <c r="Q332">
        <v>-2</v>
      </c>
      <c r="R332">
        <v>2</v>
      </c>
      <c r="S332">
        <v>4</v>
      </c>
      <c r="T332">
        <v>-0.2</v>
      </c>
      <c r="U332">
        <v>95</v>
      </c>
      <c r="V332">
        <v>3.9</v>
      </c>
      <c r="W332">
        <v>-0.2</v>
      </c>
      <c r="X332">
        <v>-1</v>
      </c>
      <c r="Y332">
        <v>-0.2</v>
      </c>
      <c r="Z332">
        <v>2</v>
      </c>
      <c r="AA332">
        <v>50</v>
      </c>
      <c r="AB332">
        <v>64</v>
      </c>
      <c r="AC332">
        <v>-2</v>
      </c>
      <c r="AD332">
        <v>18.399999999999999</v>
      </c>
      <c r="AE332">
        <v>1060</v>
      </c>
      <c r="AF332">
        <v>9.3000000000000007</v>
      </c>
    </row>
    <row r="333" spans="1:32" x14ac:dyDescent="0.3">
      <c r="A333" t="s">
        <v>1306</v>
      </c>
      <c r="B333" t="s">
        <v>1307</v>
      </c>
      <c r="C333" s="1" t="str">
        <f t="shared" si="56"/>
        <v>21:0519</v>
      </c>
      <c r="D333" s="1" t="str">
        <f t="shared" si="57"/>
        <v>21:0173</v>
      </c>
      <c r="E333" t="s">
        <v>1308</v>
      </c>
      <c r="F333" t="s">
        <v>1309</v>
      </c>
      <c r="H333">
        <v>51.651565099999999</v>
      </c>
      <c r="I333">
        <v>-56.800513600000002</v>
      </c>
      <c r="J333" s="1" t="str">
        <f t="shared" si="58"/>
        <v>NGR lake sediment grab sample</v>
      </c>
      <c r="K333" s="1" t="str">
        <f t="shared" si="59"/>
        <v>&lt;177 micron (NGR)</v>
      </c>
      <c r="L333">
        <v>18</v>
      </c>
      <c r="M333" t="s">
        <v>139</v>
      </c>
      <c r="N333">
        <v>332</v>
      </c>
      <c r="O333">
        <v>310</v>
      </c>
      <c r="P333">
        <v>91</v>
      </c>
      <c r="Q333">
        <v>6</v>
      </c>
      <c r="R333">
        <v>37</v>
      </c>
      <c r="S333">
        <v>31</v>
      </c>
      <c r="T333">
        <v>-0.2</v>
      </c>
      <c r="U333">
        <v>460</v>
      </c>
      <c r="V333">
        <v>3.1</v>
      </c>
      <c r="W333">
        <v>0.2</v>
      </c>
      <c r="X333">
        <v>-1</v>
      </c>
      <c r="Y333">
        <v>-0.2</v>
      </c>
      <c r="Z333">
        <v>6</v>
      </c>
      <c r="AA333">
        <v>70</v>
      </c>
      <c r="AB333">
        <v>29</v>
      </c>
      <c r="AC333">
        <v>-2</v>
      </c>
      <c r="AD333">
        <v>14.8</v>
      </c>
      <c r="AE333">
        <v>180</v>
      </c>
      <c r="AF333">
        <v>4</v>
      </c>
    </row>
    <row r="334" spans="1:32" x14ac:dyDescent="0.3">
      <c r="A334" t="s">
        <v>1310</v>
      </c>
      <c r="B334" t="s">
        <v>1311</v>
      </c>
      <c r="C334" s="1" t="str">
        <f t="shared" si="56"/>
        <v>21:0519</v>
      </c>
      <c r="D334" s="1" t="str">
        <f t="shared" si="57"/>
        <v>21:0173</v>
      </c>
      <c r="E334" t="s">
        <v>1312</v>
      </c>
      <c r="F334" t="s">
        <v>1313</v>
      </c>
      <c r="H334">
        <v>51.629227299999997</v>
      </c>
      <c r="I334">
        <v>-56.8210409</v>
      </c>
      <c r="J334" s="1" t="str">
        <f t="shared" si="58"/>
        <v>NGR lake sediment grab sample</v>
      </c>
      <c r="K334" s="1" t="str">
        <f t="shared" si="59"/>
        <v>&lt;177 micron (NGR)</v>
      </c>
      <c r="L334">
        <v>18</v>
      </c>
      <c r="M334" t="s">
        <v>144</v>
      </c>
      <c r="N334">
        <v>333</v>
      </c>
      <c r="O334">
        <v>72</v>
      </c>
      <c r="P334">
        <v>9</v>
      </c>
      <c r="Q334">
        <v>-2</v>
      </c>
      <c r="R334">
        <v>4</v>
      </c>
      <c r="S334">
        <v>6</v>
      </c>
      <c r="T334">
        <v>-0.2</v>
      </c>
      <c r="U334">
        <v>120</v>
      </c>
      <c r="V334">
        <v>1.45</v>
      </c>
      <c r="W334">
        <v>0.2</v>
      </c>
      <c r="X334">
        <v>-1</v>
      </c>
      <c r="Y334">
        <v>-0.2</v>
      </c>
      <c r="Z334">
        <v>2</v>
      </c>
      <c r="AA334">
        <v>35</v>
      </c>
      <c r="AB334">
        <v>71</v>
      </c>
      <c r="AC334">
        <v>-2</v>
      </c>
      <c r="AD334">
        <v>33</v>
      </c>
      <c r="AE334">
        <v>-40</v>
      </c>
      <c r="AF334">
        <v>1</v>
      </c>
    </row>
    <row r="335" spans="1:32" x14ac:dyDescent="0.3">
      <c r="A335" t="s">
        <v>1314</v>
      </c>
      <c r="B335" t="s">
        <v>1315</v>
      </c>
      <c r="C335" s="1" t="str">
        <f t="shared" si="56"/>
        <v>21:0519</v>
      </c>
      <c r="D335" s="1" t="str">
        <f t="shared" si="57"/>
        <v>21:0173</v>
      </c>
      <c r="E335" t="s">
        <v>1316</v>
      </c>
      <c r="F335" t="s">
        <v>1317</v>
      </c>
      <c r="H335">
        <v>51.625388999999998</v>
      </c>
      <c r="I335">
        <v>-56.799314299999999</v>
      </c>
      <c r="J335" s="1" t="str">
        <f t="shared" si="58"/>
        <v>NGR lake sediment grab sample</v>
      </c>
      <c r="K335" s="1" t="str">
        <f t="shared" si="59"/>
        <v>&lt;177 micron (NGR)</v>
      </c>
      <c r="L335">
        <v>18</v>
      </c>
      <c r="M335" t="s">
        <v>149</v>
      </c>
      <c r="N335">
        <v>334</v>
      </c>
      <c r="O335">
        <v>39</v>
      </c>
      <c r="P335">
        <v>6</v>
      </c>
      <c r="Q335">
        <v>4</v>
      </c>
      <c r="R335">
        <v>5</v>
      </c>
      <c r="S335">
        <v>2</v>
      </c>
      <c r="T335">
        <v>-0.2</v>
      </c>
      <c r="U335">
        <v>50</v>
      </c>
      <c r="V335">
        <v>0.65</v>
      </c>
      <c r="W335">
        <v>-0.2</v>
      </c>
      <c r="X335">
        <v>-1</v>
      </c>
      <c r="Y335">
        <v>-0.2</v>
      </c>
      <c r="Z335">
        <v>-2</v>
      </c>
      <c r="AA335">
        <v>20</v>
      </c>
      <c r="AB335">
        <v>63</v>
      </c>
      <c r="AC335">
        <v>-2</v>
      </c>
      <c r="AD335">
        <v>29.2</v>
      </c>
      <c r="AE335">
        <v>150</v>
      </c>
      <c r="AF335">
        <v>2.5</v>
      </c>
    </row>
    <row r="336" spans="1:32" x14ac:dyDescent="0.3">
      <c r="A336" t="s">
        <v>1318</v>
      </c>
      <c r="B336" t="s">
        <v>1319</v>
      </c>
      <c r="C336" s="1" t="str">
        <f t="shared" si="56"/>
        <v>21:0519</v>
      </c>
      <c r="D336" s="1" t="str">
        <f t="shared" si="57"/>
        <v>21:0173</v>
      </c>
      <c r="E336" t="s">
        <v>1320</v>
      </c>
      <c r="F336" t="s">
        <v>1321</v>
      </c>
      <c r="H336">
        <v>51.5897237</v>
      </c>
      <c r="I336">
        <v>-56.818410900000003</v>
      </c>
      <c r="J336" s="1" t="str">
        <f t="shared" si="58"/>
        <v>NGR lake sediment grab sample</v>
      </c>
      <c r="K336" s="1" t="str">
        <f t="shared" si="59"/>
        <v>&lt;177 micron (NGR)</v>
      </c>
      <c r="L336">
        <v>19</v>
      </c>
      <c r="M336" t="s">
        <v>36</v>
      </c>
      <c r="N336">
        <v>335</v>
      </c>
      <c r="O336">
        <v>39</v>
      </c>
      <c r="P336">
        <v>4</v>
      </c>
      <c r="Q336">
        <v>7</v>
      </c>
      <c r="R336">
        <v>5</v>
      </c>
      <c r="S336">
        <v>3</v>
      </c>
      <c r="T336">
        <v>-0.2</v>
      </c>
      <c r="U336">
        <v>50</v>
      </c>
      <c r="V336">
        <v>0.72</v>
      </c>
      <c r="W336">
        <v>-0.2</v>
      </c>
      <c r="X336">
        <v>-1</v>
      </c>
      <c r="Y336">
        <v>-0.2</v>
      </c>
      <c r="Z336">
        <v>-2</v>
      </c>
      <c r="AA336">
        <v>15</v>
      </c>
      <c r="AB336">
        <v>70</v>
      </c>
      <c r="AC336">
        <v>-2</v>
      </c>
      <c r="AD336">
        <v>35.200000000000003</v>
      </c>
      <c r="AE336">
        <v>140</v>
      </c>
      <c r="AF336">
        <v>2.4</v>
      </c>
    </row>
    <row r="337" spans="1:32" x14ac:dyDescent="0.3">
      <c r="A337" t="s">
        <v>1322</v>
      </c>
      <c r="B337" t="s">
        <v>1323</v>
      </c>
      <c r="C337" s="1" t="str">
        <f t="shared" si="56"/>
        <v>21:0519</v>
      </c>
      <c r="D337" s="1" t="str">
        <f t="shared" si="57"/>
        <v>21:0173</v>
      </c>
      <c r="E337" t="s">
        <v>1320</v>
      </c>
      <c r="F337" t="s">
        <v>1324</v>
      </c>
      <c r="H337">
        <v>51.5897237</v>
      </c>
      <c r="I337">
        <v>-56.818410900000003</v>
      </c>
      <c r="J337" s="1" t="str">
        <f t="shared" si="58"/>
        <v>NGR lake sediment grab sample</v>
      </c>
      <c r="K337" s="1" t="str">
        <f t="shared" si="59"/>
        <v>&lt;177 micron (NGR)</v>
      </c>
      <c r="L337">
        <v>19</v>
      </c>
      <c r="M337" t="s">
        <v>44</v>
      </c>
      <c r="N337">
        <v>336</v>
      </c>
      <c r="O337">
        <v>42</v>
      </c>
      <c r="P337">
        <v>4</v>
      </c>
      <c r="Q337">
        <v>4</v>
      </c>
      <c r="R337">
        <v>4</v>
      </c>
      <c r="S337">
        <v>3</v>
      </c>
      <c r="T337">
        <v>0.2</v>
      </c>
      <c r="U337">
        <v>50</v>
      </c>
      <c r="V337">
        <v>0.67</v>
      </c>
      <c r="W337">
        <v>-0.2</v>
      </c>
      <c r="X337">
        <v>-1</v>
      </c>
      <c r="Y337">
        <v>-0.2</v>
      </c>
      <c r="Z337">
        <v>-2</v>
      </c>
      <c r="AA337">
        <v>15</v>
      </c>
      <c r="AB337">
        <v>63</v>
      </c>
      <c r="AC337">
        <v>-2</v>
      </c>
      <c r="AD337">
        <v>34.6</v>
      </c>
      <c r="AE337">
        <v>140</v>
      </c>
      <c r="AF337">
        <v>2</v>
      </c>
    </row>
    <row r="338" spans="1:32" x14ac:dyDescent="0.3">
      <c r="A338" t="s">
        <v>1325</v>
      </c>
      <c r="B338" t="s">
        <v>1326</v>
      </c>
      <c r="C338" s="1" t="str">
        <f t="shared" si="56"/>
        <v>21:0519</v>
      </c>
      <c r="D338" s="1" t="str">
        <f t="shared" si="57"/>
        <v>21:0173</v>
      </c>
      <c r="E338" t="s">
        <v>1320</v>
      </c>
      <c r="F338" t="s">
        <v>1327</v>
      </c>
      <c r="H338">
        <v>51.5897237</v>
      </c>
      <c r="I338">
        <v>-56.818410900000003</v>
      </c>
      <c r="J338" s="1" t="str">
        <f t="shared" si="58"/>
        <v>NGR lake sediment grab sample</v>
      </c>
      <c r="K338" s="1" t="str">
        <f t="shared" si="59"/>
        <v>&lt;177 micron (NGR)</v>
      </c>
      <c r="L338">
        <v>19</v>
      </c>
      <c r="M338" t="s">
        <v>40</v>
      </c>
      <c r="N338">
        <v>337</v>
      </c>
      <c r="O338">
        <v>38</v>
      </c>
      <c r="P338">
        <v>5</v>
      </c>
      <c r="Q338">
        <v>7</v>
      </c>
      <c r="R338">
        <v>4</v>
      </c>
      <c r="S338">
        <v>3</v>
      </c>
      <c r="T338">
        <v>-0.2</v>
      </c>
      <c r="U338">
        <v>50</v>
      </c>
      <c r="V338">
        <v>0.68</v>
      </c>
      <c r="W338">
        <v>-0.2</v>
      </c>
      <c r="X338">
        <v>-1</v>
      </c>
      <c r="Y338">
        <v>-0.2</v>
      </c>
      <c r="Z338">
        <v>-2</v>
      </c>
      <c r="AA338">
        <v>15</v>
      </c>
      <c r="AB338">
        <v>63</v>
      </c>
      <c r="AC338">
        <v>-2</v>
      </c>
      <c r="AD338">
        <v>35.4</v>
      </c>
      <c r="AE338">
        <v>130</v>
      </c>
      <c r="AF338">
        <v>2.4</v>
      </c>
    </row>
    <row r="339" spans="1:32" hidden="1" x14ac:dyDescent="0.3">
      <c r="A339" t="s">
        <v>1328</v>
      </c>
      <c r="B339" t="s">
        <v>1329</v>
      </c>
      <c r="C339" s="1" t="str">
        <f t="shared" si="56"/>
        <v>21:0519</v>
      </c>
      <c r="D339" s="1" t="str">
        <f>HYPERLINK("http://geochem.nrcan.gc.ca/cdogs/content/svy/svy_e.htm", "")</f>
        <v/>
      </c>
      <c r="G339" s="1" t="str">
        <f>HYPERLINK("http://geochem.nrcan.gc.ca/cdogs/content/cr_/cr_00055_e.htm", "55")</f>
        <v>55</v>
      </c>
      <c r="J339" t="s">
        <v>57</v>
      </c>
      <c r="K339" t="s">
        <v>58</v>
      </c>
      <c r="L339">
        <v>19</v>
      </c>
      <c r="M339" t="s">
        <v>59</v>
      </c>
      <c r="N339">
        <v>338</v>
      </c>
      <c r="O339">
        <v>60</v>
      </c>
      <c r="P339">
        <v>16</v>
      </c>
      <c r="Q339">
        <v>3</v>
      </c>
      <c r="R339">
        <v>15</v>
      </c>
      <c r="S339">
        <v>6</v>
      </c>
      <c r="T339">
        <v>-0.2</v>
      </c>
      <c r="U339">
        <v>230</v>
      </c>
      <c r="V339">
        <v>1.69</v>
      </c>
      <c r="W339">
        <v>0.2</v>
      </c>
      <c r="X339">
        <v>2</v>
      </c>
      <c r="Y339">
        <v>-0.2</v>
      </c>
      <c r="Z339">
        <v>4</v>
      </c>
      <c r="AA339">
        <v>25</v>
      </c>
      <c r="AB339">
        <v>77</v>
      </c>
      <c r="AC339">
        <v>-2</v>
      </c>
      <c r="AD339">
        <v>38.799999999999997</v>
      </c>
      <c r="AE339">
        <v>220</v>
      </c>
      <c r="AF339">
        <v>6</v>
      </c>
    </row>
    <row r="340" spans="1:32" x14ac:dyDescent="0.3">
      <c r="A340" t="s">
        <v>1330</v>
      </c>
      <c r="B340" t="s">
        <v>1331</v>
      </c>
      <c r="C340" s="1" t="str">
        <f t="shared" si="56"/>
        <v>21:0519</v>
      </c>
      <c r="D340" s="1" t="str">
        <f t="shared" ref="D340:D354" si="60">HYPERLINK("http://geochem.nrcan.gc.ca/cdogs/content/svy/svy210173_e.htm", "21:0173")</f>
        <v>21:0173</v>
      </c>
      <c r="E340" t="s">
        <v>1332</v>
      </c>
      <c r="F340" t="s">
        <v>1333</v>
      </c>
      <c r="H340">
        <v>51.572507799999997</v>
      </c>
      <c r="I340">
        <v>-56.826358200000001</v>
      </c>
      <c r="J340" s="1" t="str">
        <f t="shared" ref="J340:J354" si="61">HYPERLINK("http://geochem.nrcan.gc.ca/cdogs/content/kwd/kwd020027_e.htm", "NGR lake sediment grab sample")</f>
        <v>NGR lake sediment grab sample</v>
      </c>
      <c r="K340" s="1" t="str">
        <f t="shared" ref="K340:K354" si="62">HYPERLINK("http://geochem.nrcan.gc.ca/cdogs/content/kwd/kwd080006_e.htm", "&lt;177 micron (NGR)")</f>
        <v>&lt;177 micron (NGR)</v>
      </c>
      <c r="L340">
        <v>19</v>
      </c>
      <c r="M340" t="s">
        <v>49</v>
      </c>
      <c r="N340">
        <v>339</v>
      </c>
      <c r="O340">
        <v>61</v>
      </c>
      <c r="P340">
        <v>4</v>
      </c>
      <c r="Q340">
        <v>10</v>
      </c>
      <c r="R340">
        <v>10</v>
      </c>
      <c r="S340">
        <v>5</v>
      </c>
      <c r="T340">
        <v>-0.2</v>
      </c>
      <c r="U340">
        <v>100</v>
      </c>
      <c r="V340">
        <v>0.9</v>
      </c>
      <c r="W340">
        <v>0.2</v>
      </c>
      <c r="X340">
        <v>-1</v>
      </c>
      <c r="Y340">
        <v>-0.2</v>
      </c>
      <c r="Z340">
        <v>-2</v>
      </c>
      <c r="AA340">
        <v>15</v>
      </c>
      <c r="AB340">
        <v>42</v>
      </c>
      <c r="AC340">
        <v>-2</v>
      </c>
      <c r="AD340">
        <v>20.2</v>
      </c>
      <c r="AE340">
        <v>400</v>
      </c>
      <c r="AF340">
        <v>2.2000000000000002</v>
      </c>
    </row>
    <row r="341" spans="1:32" x14ac:dyDescent="0.3">
      <c r="A341" t="s">
        <v>1334</v>
      </c>
      <c r="B341" t="s">
        <v>1335</v>
      </c>
      <c r="C341" s="1" t="str">
        <f t="shared" si="56"/>
        <v>21:0519</v>
      </c>
      <c r="D341" s="1" t="str">
        <f t="shared" si="60"/>
        <v>21:0173</v>
      </c>
      <c r="E341" t="s">
        <v>1336</v>
      </c>
      <c r="F341" t="s">
        <v>1337</v>
      </c>
      <c r="H341">
        <v>51.598433200000002</v>
      </c>
      <c r="I341">
        <v>-56.774846199999999</v>
      </c>
      <c r="J341" s="1" t="str">
        <f t="shared" si="61"/>
        <v>NGR lake sediment grab sample</v>
      </c>
      <c r="K341" s="1" t="str">
        <f t="shared" si="62"/>
        <v>&lt;177 micron (NGR)</v>
      </c>
      <c r="L341">
        <v>19</v>
      </c>
      <c r="M341" t="s">
        <v>54</v>
      </c>
      <c r="N341">
        <v>340</v>
      </c>
      <c r="O341">
        <v>90</v>
      </c>
      <c r="P341">
        <v>16</v>
      </c>
      <c r="Q341">
        <v>4</v>
      </c>
      <c r="R341">
        <v>12</v>
      </c>
      <c r="S341">
        <v>17</v>
      </c>
      <c r="T341">
        <v>0.2</v>
      </c>
      <c r="U341">
        <v>220</v>
      </c>
      <c r="V341">
        <v>3</v>
      </c>
      <c r="W341">
        <v>-0.2</v>
      </c>
      <c r="X341">
        <v>1</v>
      </c>
      <c r="Y341">
        <v>-0.2</v>
      </c>
      <c r="Z341">
        <v>2</v>
      </c>
      <c r="AA341">
        <v>55</v>
      </c>
      <c r="AB341">
        <v>77</v>
      </c>
      <c r="AC341">
        <v>-2</v>
      </c>
      <c r="AD341">
        <v>27.6</v>
      </c>
      <c r="AE341">
        <v>430</v>
      </c>
      <c r="AF341">
        <v>5.0999999999999996</v>
      </c>
    </row>
    <row r="342" spans="1:32" x14ac:dyDescent="0.3">
      <c r="A342" t="s">
        <v>1338</v>
      </c>
      <c r="B342" t="s">
        <v>1339</v>
      </c>
      <c r="C342" s="1" t="str">
        <f t="shared" si="56"/>
        <v>21:0519</v>
      </c>
      <c r="D342" s="1" t="str">
        <f t="shared" si="60"/>
        <v>21:0173</v>
      </c>
      <c r="E342" t="s">
        <v>1340</v>
      </c>
      <c r="F342" t="s">
        <v>1341</v>
      </c>
      <c r="H342">
        <v>51.656228499999997</v>
      </c>
      <c r="I342">
        <v>-56.667568099999997</v>
      </c>
      <c r="J342" s="1" t="str">
        <f t="shared" si="61"/>
        <v>NGR lake sediment grab sample</v>
      </c>
      <c r="K342" s="1" t="str">
        <f t="shared" si="62"/>
        <v>&lt;177 micron (NGR)</v>
      </c>
      <c r="L342">
        <v>19</v>
      </c>
      <c r="M342" t="s">
        <v>82</v>
      </c>
      <c r="N342">
        <v>341</v>
      </c>
      <c r="O342">
        <v>71</v>
      </c>
      <c r="P342">
        <v>28</v>
      </c>
      <c r="Q342">
        <v>2</v>
      </c>
      <c r="R342">
        <v>5</v>
      </c>
      <c r="S342">
        <v>3</v>
      </c>
      <c r="T342">
        <v>0.2</v>
      </c>
      <c r="U342">
        <v>80</v>
      </c>
      <c r="V342">
        <v>0.9</v>
      </c>
      <c r="W342">
        <v>-0.2</v>
      </c>
      <c r="X342">
        <v>-1</v>
      </c>
      <c r="Y342">
        <v>-0.2</v>
      </c>
      <c r="Z342">
        <v>2</v>
      </c>
      <c r="AA342">
        <v>65</v>
      </c>
      <c r="AB342">
        <v>98</v>
      </c>
      <c r="AC342">
        <v>-2</v>
      </c>
      <c r="AD342">
        <v>91.6</v>
      </c>
      <c r="AE342">
        <v>460</v>
      </c>
      <c r="AF342">
        <v>1.3</v>
      </c>
    </row>
    <row r="343" spans="1:32" x14ac:dyDescent="0.3">
      <c r="A343" t="s">
        <v>1342</v>
      </c>
      <c r="B343" t="s">
        <v>1343</v>
      </c>
      <c r="C343" s="1" t="str">
        <f t="shared" si="56"/>
        <v>21:0519</v>
      </c>
      <c r="D343" s="1" t="str">
        <f t="shared" si="60"/>
        <v>21:0173</v>
      </c>
      <c r="E343" t="s">
        <v>1344</v>
      </c>
      <c r="F343" t="s">
        <v>1345</v>
      </c>
      <c r="H343">
        <v>51.698153900000001</v>
      </c>
      <c r="I343">
        <v>-56.559777799999999</v>
      </c>
      <c r="J343" s="1" t="str">
        <f t="shared" si="61"/>
        <v>NGR lake sediment grab sample</v>
      </c>
      <c r="K343" s="1" t="str">
        <f t="shared" si="62"/>
        <v>&lt;177 micron (NGR)</v>
      </c>
      <c r="L343">
        <v>19</v>
      </c>
      <c r="M343" t="s">
        <v>89</v>
      </c>
      <c r="N343">
        <v>342</v>
      </c>
      <c r="O343">
        <v>62</v>
      </c>
      <c r="P343">
        <v>12</v>
      </c>
      <c r="Q343">
        <v>2</v>
      </c>
      <c r="R343">
        <v>3</v>
      </c>
      <c r="S343">
        <v>6</v>
      </c>
      <c r="T343">
        <v>-0.2</v>
      </c>
      <c r="U343">
        <v>170</v>
      </c>
      <c r="V343">
        <v>1.88</v>
      </c>
      <c r="W343">
        <v>-0.2</v>
      </c>
      <c r="X343">
        <v>-1</v>
      </c>
      <c r="Y343">
        <v>-0.2</v>
      </c>
      <c r="Z343">
        <v>2</v>
      </c>
      <c r="AA343">
        <v>65</v>
      </c>
      <c r="AB343">
        <v>119</v>
      </c>
      <c r="AC343">
        <v>-2</v>
      </c>
      <c r="AD343">
        <v>29.8</v>
      </c>
      <c r="AE343">
        <v>250</v>
      </c>
      <c r="AF343">
        <v>0.8</v>
      </c>
    </row>
    <row r="344" spans="1:32" x14ac:dyDescent="0.3">
      <c r="A344" t="s">
        <v>1346</v>
      </c>
      <c r="B344" t="s">
        <v>1347</v>
      </c>
      <c r="C344" s="1" t="str">
        <f t="shared" si="56"/>
        <v>21:0519</v>
      </c>
      <c r="D344" s="1" t="str">
        <f t="shared" si="60"/>
        <v>21:0173</v>
      </c>
      <c r="E344" t="s">
        <v>1348</v>
      </c>
      <c r="F344" t="s">
        <v>1349</v>
      </c>
      <c r="H344">
        <v>51.726899400000001</v>
      </c>
      <c r="I344">
        <v>-56.513932400000002</v>
      </c>
      <c r="J344" s="1" t="str">
        <f t="shared" si="61"/>
        <v>NGR lake sediment grab sample</v>
      </c>
      <c r="K344" s="1" t="str">
        <f t="shared" si="62"/>
        <v>&lt;177 micron (NGR)</v>
      </c>
      <c r="L344">
        <v>19</v>
      </c>
      <c r="M344" t="s">
        <v>94</v>
      </c>
      <c r="N344">
        <v>343</v>
      </c>
      <c r="O344">
        <v>67</v>
      </c>
      <c r="P344">
        <v>9</v>
      </c>
      <c r="Q344">
        <v>4</v>
      </c>
      <c r="R344">
        <v>6</v>
      </c>
      <c r="S344">
        <v>6</v>
      </c>
      <c r="T344">
        <v>0.2</v>
      </c>
      <c r="U344">
        <v>225</v>
      </c>
      <c r="V344">
        <v>1.77</v>
      </c>
      <c r="W344">
        <v>-0.2</v>
      </c>
      <c r="X344">
        <v>-1</v>
      </c>
      <c r="Y344">
        <v>-0.2</v>
      </c>
      <c r="Z344">
        <v>22</v>
      </c>
      <c r="AA344">
        <v>40</v>
      </c>
      <c r="AB344">
        <v>56</v>
      </c>
      <c r="AC344">
        <v>-2</v>
      </c>
      <c r="AD344">
        <v>16.600000000000001</v>
      </c>
      <c r="AE344">
        <v>530</v>
      </c>
      <c r="AF344">
        <v>1.2</v>
      </c>
    </row>
    <row r="345" spans="1:32" x14ac:dyDescent="0.3">
      <c r="A345" t="s">
        <v>1350</v>
      </c>
      <c r="B345" t="s">
        <v>1351</v>
      </c>
      <c r="C345" s="1" t="str">
        <f t="shared" si="56"/>
        <v>21:0519</v>
      </c>
      <c r="D345" s="1" t="str">
        <f t="shared" si="60"/>
        <v>21:0173</v>
      </c>
      <c r="E345" t="s">
        <v>1352</v>
      </c>
      <c r="F345" t="s">
        <v>1353</v>
      </c>
      <c r="H345">
        <v>51.786134300000001</v>
      </c>
      <c r="I345">
        <v>-56.3956321</v>
      </c>
      <c r="J345" s="1" t="str">
        <f t="shared" si="61"/>
        <v>NGR lake sediment grab sample</v>
      </c>
      <c r="K345" s="1" t="str">
        <f t="shared" si="62"/>
        <v>&lt;177 micron (NGR)</v>
      </c>
      <c r="L345">
        <v>19</v>
      </c>
      <c r="M345" t="s">
        <v>99</v>
      </c>
      <c r="N345">
        <v>344</v>
      </c>
      <c r="O345">
        <v>270</v>
      </c>
      <c r="P345">
        <v>31</v>
      </c>
      <c r="Q345">
        <v>-2</v>
      </c>
      <c r="R345">
        <v>13</v>
      </c>
      <c r="S345">
        <v>97</v>
      </c>
      <c r="T345">
        <v>-0.2</v>
      </c>
      <c r="U345">
        <v>1700</v>
      </c>
      <c r="V345">
        <v>17.5</v>
      </c>
      <c r="W345">
        <v>0.2</v>
      </c>
      <c r="X345">
        <v>1</v>
      </c>
      <c r="Y345">
        <v>-0.2</v>
      </c>
      <c r="Z345">
        <v>4</v>
      </c>
      <c r="AA345">
        <v>150</v>
      </c>
      <c r="AB345">
        <v>126</v>
      </c>
      <c r="AC345">
        <v>-2</v>
      </c>
      <c r="AD345">
        <v>39.4</v>
      </c>
      <c r="AE345">
        <v>100</v>
      </c>
      <c r="AF345">
        <v>3.1</v>
      </c>
    </row>
    <row r="346" spans="1:32" x14ac:dyDescent="0.3">
      <c r="A346" t="s">
        <v>1354</v>
      </c>
      <c r="B346" t="s">
        <v>1355</v>
      </c>
      <c r="C346" s="1" t="str">
        <f t="shared" si="56"/>
        <v>21:0519</v>
      </c>
      <c r="D346" s="1" t="str">
        <f t="shared" si="60"/>
        <v>21:0173</v>
      </c>
      <c r="E346" t="s">
        <v>1356</v>
      </c>
      <c r="F346" t="s">
        <v>1357</v>
      </c>
      <c r="H346">
        <v>51.8000319</v>
      </c>
      <c r="I346">
        <v>-56.305517700000003</v>
      </c>
      <c r="J346" s="1" t="str">
        <f t="shared" si="61"/>
        <v>NGR lake sediment grab sample</v>
      </c>
      <c r="K346" s="1" t="str">
        <f t="shared" si="62"/>
        <v>&lt;177 micron (NGR)</v>
      </c>
      <c r="L346">
        <v>19</v>
      </c>
      <c r="M346" t="s">
        <v>104</v>
      </c>
      <c r="N346">
        <v>345</v>
      </c>
      <c r="O346">
        <v>54</v>
      </c>
      <c r="P346">
        <v>17</v>
      </c>
      <c r="Q346">
        <v>4</v>
      </c>
      <c r="R346">
        <v>5</v>
      </c>
      <c r="S346">
        <v>4</v>
      </c>
      <c r="T346">
        <v>-0.2</v>
      </c>
      <c r="U346">
        <v>235</v>
      </c>
      <c r="V346">
        <v>1.1499999999999999</v>
      </c>
      <c r="W346">
        <v>-0.2</v>
      </c>
      <c r="X346">
        <v>-1</v>
      </c>
      <c r="Y346">
        <v>0.4</v>
      </c>
      <c r="Z346">
        <v>2</v>
      </c>
      <c r="AA346">
        <v>30</v>
      </c>
      <c r="AB346">
        <v>84</v>
      </c>
      <c r="AC346">
        <v>-2</v>
      </c>
      <c r="AD346">
        <v>30.8</v>
      </c>
      <c r="AE346">
        <v>230</v>
      </c>
      <c r="AF346">
        <v>13.2</v>
      </c>
    </row>
    <row r="347" spans="1:32" x14ac:dyDescent="0.3">
      <c r="A347" t="s">
        <v>1358</v>
      </c>
      <c r="B347" t="s">
        <v>1359</v>
      </c>
      <c r="C347" s="1" t="str">
        <f t="shared" si="56"/>
        <v>21:0519</v>
      </c>
      <c r="D347" s="1" t="str">
        <f t="shared" si="60"/>
        <v>21:0173</v>
      </c>
      <c r="E347" t="s">
        <v>1360</v>
      </c>
      <c r="F347" t="s">
        <v>1361</v>
      </c>
      <c r="H347">
        <v>51.798655500000002</v>
      </c>
      <c r="I347">
        <v>-56.282916100000001</v>
      </c>
      <c r="J347" s="1" t="str">
        <f t="shared" si="61"/>
        <v>NGR lake sediment grab sample</v>
      </c>
      <c r="K347" s="1" t="str">
        <f t="shared" si="62"/>
        <v>&lt;177 micron (NGR)</v>
      </c>
      <c r="L347">
        <v>19</v>
      </c>
      <c r="M347" t="s">
        <v>109</v>
      </c>
      <c r="N347">
        <v>346</v>
      </c>
      <c r="O347">
        <v>39</v>
      </c>
      <c r="P347">
        <v>13</v>
      </c>
      <c r="Q347">
        <v>6</v>
      </c>
      <c r="R347">
        <v>5</v>
      </c>
      <c r="S347">
        <v>5</v>
      </c>
      <c r="T347">
        <v>-0.2</v>
      </c>
      <c r="U347">
        <v>170</v>
      </c>
      <c r="V347">
        <v>1.49</v>
      </c>
      <c r="W347">
        <v>-0.2</v>
      </c>
      <c r="X347">
        <v>-1</v>
      </c>
      <c r="Y347">
        <v>-0.2</v>
      </c>
      <c r="Z347">
        <v>-2</v>
      </c>
      <c r="AA347">
        <v>35</v>
      </c>
      <c r="AB347">
        <v>70</v>
      </c>
      <c r="AC347">
        <v>-2</v>
      </c>
      <c r="AD347">
        <v>14.8</v>
      </c>
      <c r="AE347">
        <v>220</v>
      </c>
      <c r="AF347">
        <v>9.8000000000000007</v>
      </c>
    </row>
    <row r="348" spans="1:32" x14ac:dyDescent="0.3">
      <c r="A348" t="s">
        <v>1362</v>
      </c>
      <c r="B348" t="s">
        <v>1363</v>
      </c>
      <c r="C348" s="1" t="str">
        <f t="shared" si="56"/>
        <v>21:0519</v>
      </c>
      <c r="D348" s="1" t="str">
        <f t="shared" si="60"/>
        <v>21:0173</v>
      </c>
      <c r="E348" t="s">
        <v>1364</v>
      </c>
      <c r="F348" t="s">
        <v>1365</v>
      </c>
      <c r="H348">
        <v>51.867324099999998</v>
      </c>
      <c r="I348">
        <v>-56.124760299999998</v>
      </c>
      <c r="J348" s="1" t="str">
        <f t="shared" si="61"/>
        <v>NGR lake sediment grab sample</v>
      </c>
      <c r="K348" s="1" t="str">
        <f t="shared" si="62"/>
        <v>&lt;177 micron (NGR)</v>
      </c>
      <c r="L348">
        <v>19</v>
      </c>
      <c r="M348" t="s">
        <v>114</v>
      </c>
      <c r="N348">
        <v>347</v>
      </c>
      <c r="O348">
        <v>41</v>
      </c>
      <c r="P348">
        <v>20</v>
      </c>
      <c r="Q348">
        <v>9</v>
      </c>
      <c r="R348">
        <v>4</v>
      </c>
      <c r="S348">
        <v>3</v>
      </c>
      <c r="T348">
        <v>0.2</v>
      </c>
      <c r="U348">
        <v>120</v>
      </c>
      <c r="V348">
        <v>0.77</v>
      </c>
      <c r="W348">
        <v>-0.2</v>
      </c>
      <c r="X348">
        <v>-1</v>
      </c>
      <c r="Y348">
        <v>-0.2</v>
      </c>
      <c r="Z348">
        <v>2</v>
      </c>
      <c r="AA348">
        <v>40</v>
      </c>
      <c r="AB348">
        <v>98</v>
      </c>
      <c r="AC348">
        <v>-2</v>
      </c>
      <c r="AD348">
        <v>32.6</v>
      </c>
      <c r="AE348">
        <v>140</v>
      </c>
      <c r="AF348">
        <v>10.6</v>
      </c>
    </row>
    <row r="349" spans="1:32" x14ac:dyDescent="0.3">
      <c r="A349" t="s">
        <v>1366</v>
      </c>
      <c r="B349" t="s">
        <v>1367</v>
      </c>
      <c r="C349" s="1" t="str">
        <f t="shared" si="56"/>
        <v>21:0519</v>
      </c>
      <c r="D349" s="1" t="str">
        <f t="shared" si="60"/>
        <v>21:0173</v>
      </c>
      <c r="E349" t="s">
        <v>1368</v>
      </c>
      <c r="F349" t="s">
        <v>1369</v>
      </c>
      <c r="H349">
        <v>52.824037300000001</v>
      </c>
      <c r="I349">
        <v>-56.125065999999997</v>
      </c>
      <c r="J349" s="1" t="str">
        <f t="shared" si="61"/>
        <v>NGR lake sediment grab sample</v>
      </c>
      <c r="K349" s="1" t="str">
        <f t="shared" si="62"/>
        <v>&lt;177 micron (NGR)</v>
      </c>
      <c r="L349">
        <v>20</v>
      </c>
      <c r="M349" t="s">
        <v>36</v>
      </c>
      <c r="N349">
        <v>348</v>
      </c>
      <c r="O349">
        <v>76</v>
      </c>
      <c r="P349">
        <v>34</v>
      </c>
      <c r="Q349">
        <v>-2</v>
      </c>
      <c r="R349">
        <v>19</v>
      </c>
      <c r="S349">
        <v>19</v>
      </c>
      <c r="T349">
        <v>0.2</v>
      </c>
      <c r="U349">
        <v>500</v>
      </c>
      <c r="V349">
        <v>3.2</v>
      </c>
      <c r="W349">
        <v>-0.2</v>
      </c>
      <c r="X349">
        <v>-1</v>
      </c>
      <c r="Y349">
        <v>-0.2</v>
      </c>
      <c r="Z349">
        <v>2</v>
      </c>
      <c r="AA349">
        <v>55</v>
      </c>
      <c r="AB349">
        <v>126</v>
      </c>
      <c r="AC349">
        <v>-2</v>
      </c>
      <c r="AD349">
        <v>32.799999999999997</v>
      </c>
      <c r="AE349">
        <v>120</v>
      </c>
      <c r="AF349">
        <v>0.9</v>
      </c>
    </row>
    <row r="350" spans="1:32" x14ac:dyDescent="0.3">
      <c r="A350" t="s">
        <v>1370</v>
      </c>
      <c r="B350" t="s">
        <v>1371</v>
      </c>
      <c r="C350" s="1" t="str">
        <f t="shared" si="56"/>
        <v>21:0519</v>
      </c>
      <c r="D350" s="1" t="str">
        <f t="shared" si="60"/>
        <v>21:0173</v>
      </c>
      <c r="E350" t="s">
        <v>1368</v>
      </c>
      <c r="F350" t="s">
        <v>1372</v>
      </c>
      <c r="H350">
        <v>52.824037300000001</v>
      </c>
      <c r="I350">
        <v>-56.125065999999997</v>
      </c>
      <c r="J350" s="1" t="str">
        <f t="shared" si="61"/>
        <v>NGR lake sediment grab sample</v>
      </c>
      <c r="K350" s="1" t="str">
        <f t="shared" si="62"/>
        <v>&lt;177 micron (NGR)</v>
      </c>
      <c r="L350">
        <v>20</v>
      </c>
      <c r="M350" t="s">
        <v>40</v>
      </c>
      <c r="N350">
        <v>349</v>
      </c>
      <c r="O350">
        <v>75</v>
      </c>
      <c r="P350">
        <v>35</v>
      </c>
      <c r="Q350">
        <v>-2</v>
      </c>
      <c r="R350">
        <v>18</v>
      </c>
      <c r="S350">
        <v>20</v>
      </c>
      <c r="T350">
        <v>0.2</v>
      </c>
      <c r="U350">
        <v>510</v>
      </c>
      <c r="V350">
        <v>3.4</v>
      </c>
      <c r="W350">
        <v>-0.2</v>
      </c>
      <c r="X350">
        <v>-1</v>
      </c>
      <c r="Y350">
        <v>-0.2</v>
      </c>
      <c r="Z350">
        <v>2</v>
      </c>
      <c r="AA350">
        <v>55</v>
      </c>
      <c r="AB350">
        <v>119</v>
      </c>
      <c r="AC350">
        <v>-2</v>
      </c>
      <c r="AD350">
        <v>32.6</v>
      </c>
      <c r="AE350">
        <v>120</v>
      </c>
      <c r="AF350">
        <v>1.5</v>
      </c>
    </row>
    <row r="351" spans="1:32" x14ac:dyDescent="0.3">
      <c r="A351" t="s">
        <v>1373</v>
      </c>
      <c r="B351" t="s">
        <v>1374</v>
      </c>
      <c r="C351" s="1" t="str">
        <f t="shared" si="56"/>
        <v>21:0519</v>
      </c>
      <c r="D351" s="1" t="str">
        <f t="shared" si="60"/>
        <v>21:0173</v>
      </c>
      <c r="E351" t="s">
        <v>1368</v>
      </c>
      <c r="F351" t="s">
        <v>1375</v>
      </c>
      <c r="H351">
        <v>52.824037300000001</v>
      </c>
      <c r="I351">
        <v>-56.125065999999997</v>
      </c>
      <c r="J351" s="1" t="str">
        <f t="shared" si="61"/>
        <v>NGR lake sediment grab sample</v>
      </c>
      <c r="K351" s="1" t="str">
        <f t="shared" si="62"/>
        <v>&lt;177 micron (NGR)</v>
      </c>
      <c r="L351">
        <v>20</v>
      </c>
      <c r="M351" t="s">
        <v>44</v>
      </c>
      <c r="N351">
        <v>350</v>
      </c>
      <c r="O351">
        <v>75</v>
      </c>
      <c r="P351">
        <v>42</v>
      </c>
      <c r="Q351">
        <v>-2</v>
      </c>
      <c r="R351">
        <v>20</v>
      </c>
      <c r="S351">
        <v>11</v>
      </c>
      <c r="T351">
        <v>0.2</v>
      </c>
      <c r="U351">
        <v>345</v>
      </c>
      <c r="V351">
        <v>2.7</v>
      </c>
      <c r="W351">
        <v>0.2</v>
      </c>
      <c r="X351">
        <v>-1</v>
      </c>
      <c r="Y351">
        <v>-0.2</v>
      </c>
      <c r="Z351">
        <v>2</v>
      </c>
      <c r="AA351">
        <v>65</v>
      </c>
      <c r="AB351">
        <v>119</v>
      </c>
      <c r="AC351">
        <v>-2</v>
      </c>
      <c r="AD351">
        <v>33.4</v>
      </c>
      <c r="AE351">
        <v>150</v>
      </c>
      <c r="AF351">
        <v>1.1000000000000001</v>
      </c>
    </row>
    <row r="352" spans="1:32" x14ac:dyDescent="0.3">
      <c r="A352" t="s">
        <v>1376</v>
      </c>
      <c r="B352" t="s">
        <v>1377</v>
      </c>
      <c r="C352" s="1" t="str">
        <f t="shared" si="56"/>
        <v>21:0519</v>
      </c>
      <c r="D352" s="1" t="str">
        <f t="shared" si="60"/>
        <v>21:0173</v>
      </c>
      <c r="E352" t="s">
        <v>1378</v>
      </c>
      <c r="F352" t="s">
        <v>1379</v>
      </c>
      <c r="H352">
        <v>52.858572799999997</v>
      </c>
      <c r="I352">
        <v>-56.159424199999997</v>
      </c>
      <c r="J352" s="1" t="str">
        <f t="shared" si="61"/>
        <v>NGR lake sediment grab sample</v>
      </c>
      <c r="K352" s="1" t="str">
        <f t="shared" si="62"/>
        <v>&lt;177 micron (NGR)</v>
      </c>
      <c r="L352">
        <v>20</v>
      </c>
      <c r="M352" t="s">
        <v>49</v>
      </c>
      <c r="N352">
        <v>351</v>
      </c>
      <c r="O352">
        <v>49</v>
      </c>
      <c r="P352">
        <v>17</v>
      </c>
      <c r="Q352">
        <v>-2</v>
      </c>
      <c r="R352">
        <v>18</v>
      </c>
      <c r="S352">
        <v>8</v>
      </c>
      <c r="T352">
        <v>-0.2</v>
      </c>
      <c r="U352">
        <v>175</v>
      </c>
      <c r="V352">
        <v>0.89</v>
      </c>
      <c r="W352">
        <v>-0.2</v>
      </c>
      <c r="X352">
        <v>-1</v>
      </c>
      <c r="Y352">
        <v>-0.2</v>
      </c>
      <c r="Z352">
        <v>-2</v>
      </c>
      <c r="AA352">
        <v>20</v>
      </c>
      <c r="AB352">
        <v>77</v>
      </c>
      <c r="AC352">
        <v>-2</v>
      </c>
      <c r="AD352">
        <v>29.2</v>
      </c>
      <c r="AE352">
        <v>80</v>
      </c>
      <c r="AF352">
        <v>-0.5</v>
      </c>
    </row>
    <row r="353" spans="1:32" x14ac:dyDescent="0.3">
      <c r="A353" t="s">
        <v>1380</v>
      </c>
      <c r="B353" t="s">
        <v>1381</v>
      </c>
      <c r="C353" s="1" t="str">
        <f t="shared" si="56"/>
        <v>21:0519</v>
      </c>
      <c r="D353" s="1" t="str">
        <f t="shared" si="60"/>
        <v>21:0173</v>
      </c>
      <c r="E353" t="s">
        <v>1382</v>
      </c>
      <c r="F353" t="s">
        <v>1383</v>
      </c>
      <c r="H353">
        <v>52.879494800000003</v>
      </c>
      <c r="I353">
        <v>-56.1434766</v>
      </c>
      <c r="J353" s="1" t="str">
        <f t="shared" si="61"/>
        <v>NGR lake sediment grab sample</v>
      </c>
      <c r="K353" s="1" t="str">
        <f t="shared" si="62"/>
        <v>&lt;177 micron (NGR)</v>
      </c>
      <c r="L353">
        <v>20</v>
      </c>
      <c r="M353" t="s">
        <v>54</v>
      </c>
      <c r="N353">
        <v>352</v>
      </c>
      <c r="O353">
        <v>48</v>
      </c>
      <c r="P353">
        <v>17</v>
      </c>
      <c r="Q353">
        <v>-2</v>
      </c>
      <c r="R353">
        <v>11</v>
      </c>
      <c r="S353">
        <v>2</v>
      </c>
      <c r="T353">
        <v>-0.2</v>
      </c>
      <c r="U353">
        <v>40</v>
      </c>
      <c r="V353">
        <v>0.39</v>
      </c>
      <c r="W353">
        <v>0.2</v>
      </c>
      <c r="X353">
        <v>-1</v>
      </c>
      <c r="Y353">
        <v>-0.2</v>
      </c>
      <c r="Z353">
        <v>-2</v>
      </c>
      <c r="AA353">
        <v>15</v>
      </c>
      <c r="AB353">
        <v>53</v>
      </c>
      <c r="AC353">
        <v>-2</v>
      </c>
      <c r="AD353">
        <v>35.4</v>
      </c>
      <c r="AE353">
        <v>50</v>
      </c>
      <c r="AF353">
        <v>-0.5</v>
      </c>
    </row>
    <row r="354" spans="1:32" x14ac:dyDescent="0.3">
      <c r="A354" t="s">
        <v>1384</v>
      </c>
      <c r="B354" t="s">
        <v>1385</v>
      </c>
      <c r="C354" s="1" t="str">
        <f t="shared" si="56"/>
        <v>21:0519</v>
      </c>
      <c r="D354" s="1" t="str">
        <f t="shared" si="60"/>
        <v>21:0173</v>
      </c>
      <c r="E354" t="s">
        <v>1386</v>
      </c>
      <c r="F354" t="s">
        <v>1387</v>
      </c>
      <c r="H354">
        <v>52.9031959</v>
      </c>
      <c r="I354">
        <v>-56.126773800000002</v>
      </c>
      <c r="J354" s="1" t="str">
        <f t="shared" si="61"/>
        <v>NGR lake sediment grab sample</v>
      </c>
      <c r="K354" s="1" t="str">
        <f t="shared" si="62"/>
        <v>&lt;177 micron (NGR)</v>
      </c>
      <c r="L354">
        <v>20</v>
      </c>
      <c r="M354" t="s">
        <v>82</v>
      </c>
      <c r="N354">
        <v>353</v>
      </c>
      <c r="O354">
        <v>95</v>
      </c>
      <c r="P354">
        <v>37</v>
      </c>
      <c r="Q354">
        <v>-2</v>
      </c>
      <c r="R354">
        <v>15</v>
      </c>
      <c r="S354">
        <v>41</v>
      </c>
      <c r="T354">
        <v>0.2</v>
      </c>
      <c r="U354">
        <v>1500</v>
      </c>
      <c r="V354">
        <v>7.2</v>
      </c>
      <c r="W354">
        <v>0.2</v>
      </c>
      <c r="X354">
        <v>-1</v>
      </c>
      <c r="Y354">
        <v>-0.2</v>
      </c>
      <c r="Z354">
        <v>2</v>
      </c>
      <c r="AA354">
        <v>60</v>
      </c>
      <c r="AB354">
        <v>140</v>
      </c>
      <c r="AC354">
        <v>-2</v>
      </c>
      <c r="AD354">
        <v>45.4</v>
      </c>
      <c r="AE354">
        <v>60</v>
      </c>
      <c r="AF354">
        <v>1.5</v>
      </c>
    </row>
    <row r="355" spans="1:32" hidden="1" x14ac:dyDescent="0.3">
      <c r="A355" t="s">
        <v>1388</v>
      </c>
      <c r="B355" t="s">
        <v>1389</v>
      </c>
      <c r="C355" s="1" t="str">
        <f t="shared" si="56"/>
        <v>21:0519</v>
      </c>
      <c r="D355" s="1" t="str">
        <f>HYPERLINK("http://geochem.nrcan.gc.ca/cdogs/content/svy/svy_e.htm", "")</f>
        <v/>
      </c>
      <c r="G355" s="1" t="str">
        <f>HYPERLINK("http://geochem.nrcan.gc.ca/cdogs/content/cr_/cr_00060_e.htm", "60")</f>
        <v>60</v>
      </c>
      <c r="J355" t="s">
        <v>57</v>
      </c>
      <c r="K355" t="s">
        <v>58</v>
      </c>
      <c r="L355">
        <v>20</v>
      </c>
      <c r="M355" t="s">
        <v>59</v>
      </c>
      <c r="N355">
        <v>354</v>
      </c>
      <c r="O355">
        <v>70</v>
      </c>
      <c r="P355">
        <v>21</v>
      </c>
      <c r="Q355">
        <v>4</v>
      </c>
      <c r="R355">
        <v>13</v>
      </c>
      <c r="S355">
        <v>6</v>
      </c>
      <c r="T355">
        <v>0.2</v>
      </c>
      <c r="U355">
        <v>360</v>
      </c>
      <c r="V355">
        <v>1.91</v>
      </c>
      <c r="W355">
        <v>0.2</v>
      </c>
      <c r="X355">
        <v>2</v>
      </c>
      <c r="Y355">
        <v>-0.2</v>
      </c>
      <c r="Z355">
        <v>2</v>
      </c>
      <c r="AA355">
        <v>20</v>
      </c>
      <c r="AB355">
        <v>53</v>
      </c>
      <c r="AC355">
        <v>-2</v>
      </c>
      <c r="AD355">
        <v>21.6</v>
      </c>
      <c r="AE355">
        <v>270</v>
      </c>
      <c r="AF355">
        <v>20</v>
      </c>
    </row>
    <row r="356" spans="1:32" x14ac:dyDescent="0.3">
      <c r="A356" t="s">
        <v>1390</v>
      </c>
      <c r="B356" t="s">
        <v>1391</v>
      </c>
      <c r="C356" s="1" t="str">
        <f t="shared" si="56"/>
        <v>21:0519</v>
      </c>
      <c r="D356" s="1" t="str">
        <f t="shared" ref="D356:D376" si="63">HYPERLINK("http://geochem.nrcan.gc.ca/cdogs/content/svy/svy210173_e.htm", "21:0173")</f>
        <v>21:0173</v>
      </c>
      <c r="E356" t="s">
        <v>1392</v>
      </c>
      <c r="F356" t="s">
        <v>1393</v>
      </c>
      <c r="H356">
        <v>52.9413123</v>
      </c>
      <c r="I356">
        <v>-56.123165</v>
      </c>
      <c r="J356" s="1" t="str">
        <f t="shared" ref="J356:J376" si="64">HYPERLINK("http://geochem.nrcan.gc.ca/cdogs/content/kwd/kwd020027_e.htm", "NGR lake sediment grab sample")</f>
        <v>NGR lake sediment grab sample</v>
      </c>
      <c r="K356" s="1" t="str">
        <f t="shared" ref="K356:K376" si="65">HYPERLINK("http://geochem.nrcan.gc.ca/cdogs/content/kwd/kwd080006_e.htm", "&lt;177 micron (NGR)")</f>
        <v>&lt;177 micron (NGR)</v>
      </c>
      <c r="L356">
        <v>20</v>
      </c>
      <c r="M356" t="s">
        <v>89</v>
      </c>
      <c r="N356">
        <v>355</v>
      </c>
      <c r="O356">
        <v>120</v>
      </c>
      <c r="P356">
        <v>50</v>
      </c>
      <c r="Q356">
        <v>2</v>
      </c>
      <c r="R356">
        <v>40</v>
      </c>
      <c r="S356">
        <v>30</v>
      </c>
      <c r="T356">
        <v>-0.2</v>
      </c>
      <c r="U356">
        <v>11800</v>
      </c>
      <c r="V356">
        <v>3.2</v>
      </c>
      <c r="W356">
        <v>-0.2</v>
      </c>
      <c r="X356">
        <v>5</v>
      </c>
      <c r="Y356">
        <v>-0.2</v>
      </c>
      <c r="Z356">
        <v>6</v>
      </c>
      <c r="AA356">
        <v>80</v>
      </c>
      <c r="AB356">
        <v>40</v>
      </c>
      <c r="AC356">
        <v>-2</v>
      </c>
      <c r="AD356">
        <v>10</v>
      </c>
      <c r="AE356">
        <v>460</v>
      </c>
      <c r="AF356">
        <v>5.2</v>
      </c>
    </row>
    <row r="357" spans="1:32" x14ac:dyDescent="0.3">
      <c r="A357" t="s">
        <v>1394</v>
      </c>
      <c r="B357" t="s">
        <v>1395</v>
      </c>
      <c r="C357" s="1" t="str">
        <f t="shared" si="56"/>
        <v>21:0519</v>
      </c>
      <c r="D357" s="1" t="str">
        <f t="shared" si="63"/>
        <v>21:0173</v>
      </c>
      <c r="E357" t="s">
        <v>1396</v>
      </c>
      <c r="F357" t="s">
        <v>1397</v>
      </c>
      <c r="H357">
        <v>52.967374200000002</v>
      </c>
      <c r="I357">
        <v>-56.161917500000001</v>
      </c>
      <c r="J357" s="1" t="str">
        <f t="shared" si="64"/>
        <v>NGR lake sediment grab sample</v>
      </c>
      <c r="K357" s="1" t="str">
        <f t="shared" si="65"/>
        <v>&lt;177 micron (NGR)</v>
      </c>
      <c r="L357">
        <v>20</v>
      </c>
      <c r="M357" t="s">
        <v>94</v>
      </c>
      <c r="N357">
        <v>356</v>
      </c>
      <c r="O357">
        <v>110</v>
      </c>
      <c r="P357">
        <v>35</v>
      </c>
      <c r="Q357">
        <v>-2</v>
      </c>
      <c r="R357">
        <v>26</v>
      </c>
      <c r="S357">
        <v>5</v>
      </c>
      <c r="T357">
        <v>-0.2</v>
      </c>
      <c r="U357">
        <v>280</v>
      </c>
      <c r="V357">
        <v>7.6</v>
      </c>
      <c r="W357">
        <v>0.4</v>
      </c>
      <c r="X357">
        <v>41</v>
      </c>
      <c r="Y357">
        <v>0.6</v>
      </c>
      <c r="Z357">
        <v>8</v>
      </c>
      <c r="AA357">
        <v>40</v>
      </c>
      <c r="AB357">
        <v>60</v>
      </c>
      <c r="AC357">
        <v>-2</v>
      </c>
      <c r="AD357">
        <v>27.2</v>
      </c>
      <c r="AE357">
        <v>360</v>
      </c>
      <c r="AF357">
        <v>8</v>
      </c>
    </row>
    <row r="358" spans="1:32" x14ac:dyDescent="0.3">
      <c r="A358" t="s">
        <v>1398</v>
      </c>
      <c r="B358" t="s">
        <v>1399</v>
      </c>
      <c r="C358" s="1" t="str">
        <f t="shared" si="56"/>
        <v>21:0519</v>
      </c>
      <c r="D358" s="1" t="str">
        <f t="shared" si="63"/>
        <v>21:0173</v>
      </c>
      <c r="E358" t="s">
        <v>1400</v>
      </c>
      <c r="F358" t="s">
        <v>1401</v>
      </c>
      <c r="H358">
        <v>52.995907000000003</v>
      </c>
      <c r="I358">
        <v>-56.1543329</v>
      </c>
      <c r="J358" s="1" t="str">
        <f t="shared" si="64"/>
        <v>NGR lake sediment grab sample</v>
      </c>
      <c r="K358" s="1" t="str">
        <f t="shared" si="65"/>
        <v>&lt;177 micron (NGR)</v>
      </c>
      <c r="L358">
        <v>20</v>
      </c>
      <c r="M358" t="s">
        <v>99</v>
      </c>
      <c r="N358">
        <v>357</v>
      </c>
      <c r="O358">
        <v>82</v>
      </c>
      <c r="P358">
        <v>33</v>
      </c>
      <c r="Q358">
        <v>-2</v>
      </c>
      <c r="R358">
        <v>20</v>
      </c>
      <c r="S358">
        <v>9</v>
      </c>
      <c r="T358">
        <v>-0.2</v>
      </c>
      <c r="U358">
        <v>255</v>
      </c>
      <c r="V358">
        <v>4.5</v>
      </c>
      <c r="W358">
        <v>0.6</v>
      </c>
      <c r="X358">
        <v>6</v>
      </c>
      <c r="Y358">
        <v>-0.2</v>
      </c>
      <c r="Z358">
        <v>78</v>
      </c>
      <c r="AA358">
        <v>70</v>
      </c>
      <c r="AB358">
        <v>107</v>
      </c>
      <c r="AC358">
        <v>-2</v>
      </c>
      <c r="AD358">
        <v>38.4</v>
      </c>
      <c r="AE358">
        <v>180</v>
      </c>
      <c r="AF358">
        <v>13.6</v>
      </c>
    </row>
    <row r="359" spans="1:32" x14ac:dyDescent="0.3">
      <c r="A359" t="s">
        <v>1402</v>
      </c>
      <c r="B359" t="s">
        <v>1403</v>
      </c>
      <c r="C359" s="1" t="str">
        <f t="shared" si="56"/>
        <v>21:0519</v>
      </c>
      <c r="D359" s="1" t="str">
        <f t="shared" si="63"/>
        <v>21:0173</v>
      </c>
      <c r="E359" t="s">
        <v>1404</v>
      </c>
      <c r="F359" t="s">
        <v>1405</v>
      </c>
      <c r="H359">
        <v>52.819016300000001</v>
      </c>
      <c r="I359">
        <v>-56.085115899999998</v>
      </c>
      <c r="J359" s="1" t="str">
        <f t="shared" si="64"/>
        <v>NGR lake sediment grab sample</v>
      </c>
      <c r="K359" s="1" t="str">
        <f t="shared" si="65"/>
        <v>&lt;177 micron (NGR)</v>
      </c>
      <c r="L359">
        <v>20</v>
      </c>
      <c r="M359" t="s">
        <v>104</v>
      </c>
      <c r="N359">
        <v>358</v>
      </c>
      <c r="O359">
        <v>89</v>
      </c>
      <c r="P359">
        <v>40</v>
      </c>
      <c r="Q359">
        <v>-2</v>
      </c>
      <c r="R359">
        <v>15</v>
      </c>
      <c r="S359">
        <v>15</v>
      </c>
      <c r="T359">
        <v>-0.2</v>
      </c>
      <c r="U359">
        <v>510</v>
      </c>
      <c r="V359">
        <v>2.9</v>
      </c>
      <c r="W359">
        <v>0.2</v>
      </c>
      <c r="X359">
        <v>-1</v>
      </c>
      <c r="Y359">
        <v>-0.2</v>
      </c>
      <c r="Z359">
        <v>2</v>
      </c>
      <c r="AA359">
        <v>60</v>
      </c>
      <c r="AB359">
        <v>147</v>
      </c>
      <c r="AC359">
        <v>-2</v>
      </c>
      <c r="AD359">
        <v>39.200000000000003</v>
      </c>
      <c r="AE359">
        <v>110</v>
      </c>
      <c r="AF359">
        <v>1.3</v>
      </c>
    </row>
    <row r="360" spans="1:32" x14ac:dyDescent="0.3">
      <c r="A360" t="s">
        <v>1406</v>
      </c>
      <c r="B360" t="s">
        <v>1407</v>
      </c>
      <c r="C360" s="1" t="str">
        <f t="shared" si="56"/>
        <v>21:0519</v>
      </c>
      <c r="D360" s="1" t="str">
        <f t="shared" si="63"/>
        <v>21:0173</v>
      </c>
      <c r="E360" t="s">
        <v>1408</v>
      </c>
      <c r="F360" t="s">
        <v>1409</v>
      </c>
      <c r="H360">
        <v>52.848770700000003</v>
      </c>
      <c r="I360">
        <v>-56.090697400000003</v>
      </c>
      <c r="J360" s="1" t="str">
        <f t="shared" si="64"/>
        <v>NGR lake sediment grab sample</v>
      </c>
      <c r="K360" s="1" t="str">
        <f t="shared" si="65"/>
        <v>&lt;177 micron (NGR)</v>
      </c>
      <c r="L360">
        <v>20</v>
      </c>
      <c r="M360" t="s">
        <v>109</v>
      </c>
      <c r="N360">
        <v>359</v>
      </c>
      <c r="O360">
        <v>110</v>
      </c>
      <c r="P360">
        <v>66</v>
      </c>
      <c r="Q360">
        <v>-2</v>
      </c>
      <c r="R360">
        <v>21</v>
      </c>
      <c r="S360">
        <v>15</v>
      </c>
      <c r="T360">
        <v>-0.2</v>
      </c>
      <c r="U360">
        <v>460</v>
      </c>
      <c r="V360">
        <v>3.6</v>
      </c>
      <c r="W360">
        <v>0.4</v>
      </c>
      <c r="X360">
        <v>-1</v>
      </c>
      <c r="Y360">
        <v>-0.2</v>
      </c>
      <c r="Z360">
        <v>4</v>
      </c>
      <c r="AA360">
        <v>85</v>
      </c>
      <c r="AB360">
        <v>173</v>
      </c>
      <c r="AC360">
        <v>-2</v>
      </c>
      <c r="AD360">
        <v>44.4</v>
      </c>
      <c r="AE360">
        <v>180</v>
      </c>
      <c r="AF360">
        <v>2.4</v>
      </c>
    </row>
    <row r="361" spans="1:32" x14ac:dyDescent="0.3">
      <c r="A361" t="s">
        <v>1410</v>
      </c>
      <c r="B361" t="s">
        <v>1411</v>
      </c>
      <c r="C361" s="1" t="str">
        <f t="shared" si="56"/>
        <v>21:0519</v>
      </c>
      <c r="D361" s="1" t="str">
        <f t="shared" si="63"/>
        <v>21:0173</v>
      </c>
      <c r="E361" t="s">
        <v>1412</v>
      </c>
      <c r="F361" t="s">
        <v>1413</v>
      </c>
      <c r="H361">
        <v>52.8766666</v>
      </c>
      <c r="I361">
        <v>-56.076785999999998</v>
      </c>
      <c r="J361" s="1" t="str">
        <f t="shared" si="64"/>
        <v>NGR lake sediment grab sample</v>
      </c>
      <c r="K361" s="1" t="str">
        <f t="shared" si="65"/>
        <v>&lt;177 micron (NGR)</v>
      </c>
      <c r="L361">
        <v>20</v>
      </c>
      <c r="M361" t="s">
        <v>114</v>
      </c>
      <c r="N361">
        <v>360</v>
      </c>
      <c r="O361">
        <v>120</v>
      </c>
      <c r="P361">
        <v>53</v>
      </c>
      <c r="Q361">
        <v>-2</v>
      </c>
      <c r="R361">
        <v>28</v>
      </c>
      <c r="S361">
        <v>40</v>
      </c>
      <c r="T361">
        <v>-0.2</v>
      </c>
      <c r="U361">
        <v>1900</v>
      </c>
      <c r="V361">
        <v>6.1</v>
      </c>
      <c r="W361">
        <v>0.2</v>
      </c>
      <c r="X361">
        <v>-1</v>
      </c>
      <c r="Y361">
        <v>-0.2</v>
      </c>
      <c r="Z361">
        <v>2</v>
      </c>
      <c r="AA361">
        <v>75</v>
      </c>
      <c r="AB361">
        <v>167</v>
      </c>
      <c r="AC361">
        <v>-2</v>
      </c>
      <c r="AD361">
        <v>41</v>
      </c>
      <c r="AE361">
        <v>180</v>
      </c>
      <c r="AF361">
        <v>2.6</v>
      </c>
    </row>
    <row r="362" spans="1:32" x14ac:dyDescent="0.3">
      <c r="A362" t="s">
        <v>1414</v>
      </c>
      <c r="B362" t="s">
        <v>1415</v>
      </c>
      <c r="C362" s="1" t="str">
        <f t="shared" si="56"/>
        <v>21:0519</v>
      </c>
      <c r="D362" s="1" t="str">
        <f t="shared" si="63"/>
        <v>21:0173</v>
      </c>
      <c r="E362" t="s">
        <v>1416</v>
      </c>
      <c r="F362" t="s">
        <v>1417</v>
      </c>
      <c r="H362">
        <v>52.923418400000003</v>
      </c>
      <c r="I362">
        <v>-56.098521400000003</v>
      </c>
      <c r="J362" s="1" t="str">
        <f t="shared" si="64"/>
        <v>NGR lake sediment grab sample</v>
      </c>
      <c r="K362" s="1" t="str">
        <f t="shared" si="65"/>
        <v>&lt;177 micron (NGR)</v>
      </c>
      <c r="L362">
        <v>20</v>
      </c>
      <c r="M362" t="s">
        <v>119</v>
      </c>
      <c r="N362">
        <v>361</v>
      </c>
      <c r="O362">
        <v>160</v>
      </c>
      <c r="P362">
        <v>50</v>
      </c>
      <c r="Q362">
        <v>-2</v>
      </c>
      <c r="R362">
        <v>17</v>
      </c>
      <c r="S362">
        <v>76</v>
      </c>
      <c r="T362">
        <v>-0.2</v>
      </c>
      <c r="U362">
        <v>4250</v>
      </c>
      <c r="V362">
        <v>14.3</v>
      </c>
      <c r="W362">
        <v>-0.2</v>
      </c>
      <c r="X362">
        <v>-1</v>
      </c>
      <c r="Y362">
        <v>-0.2</v>
      </c>
      <c r="Z362">
        <v>2</v>
      </c>
      <c r="AA362">
        <v>90</v>
      </c>
      <c r="AB362">
        <v>166</v>
      </c>
      <c r="AC362">
        <v>-2</v>
      </c>
      <c r="AD362">
        <v>42.4</v>
      </c>
      <c r="AE362">
        <v>120</v>
      </c>
      <c r="AF362">
        <v>1.9</v>
      </c>
    </row>
    <row r="363" spans="1:32" x14ac:dyDescent="0.3">
      <c r="A363" t="s">
        <v>1418</v>
      </c>
      <c r="B363" t="s">
        <v>1419</v>
      </c>
      <c r="C363" s="1" t="str">
        <f t="shared" si="56"/>
        <v>21:0519</v>
      </c>
      <c r="D363" s="1" t="str">
        <f t="shared" si="63"/>
        <v>21:0173</v>
      </c>
      <c r="E363" t="s">
        <v>1420</v>
      </c>
      <c r="F363" t="s">
        <v>1421</v>
      </c>
      <c r="H363">
        <v>52.945973500000001</v>
      </c>
      <c r="I363">
        <v>-56.086816900000002</v>
      </c>
      <c r="J363" s="1" t="str">
        <f t="shared" si="64"/>
        <v>NGR lake sediment grab sample</v>
      </c>
      <c r="K363" s="1" t="str">
        <f t="shared" si="65"/>
        <v>&lt;177 micron (NGR)</v>
      </c>
      <c r="L363">
        <v>20</v>
      </c>
      <c r="M363" t="s">
        <v>124</v>
      </c>
      <c r="N363">
        <v>362</v>
      </c>
      <c r="O363">
        <v>260</v>
      </c>
      <c r="P363">
        <v>62</v>
      </c>
      <c r="Q363">
        <v>-2</v>
      </c>
      <c r="R363">
        <v>73</v>
      </c>
      <c r="S363">
        <v>130</v>
      </c>
      <c r="T363">
        <v>-0.2</v>
      </c>
      <c r="U363">
        <v>6850</v>
      </c>
      <c r="V363">
        <v>10.3</v>
      </c>
      <c r="W363">
        <v>0.4</v>
      </c>
      <c r="X363">
        <v>1</v>
      </c>
      <c r="Y363">
        <v>-0.2</v>
      </c>
      <c r="Z363">
        <v>6</v>
      </c>
      <c r="AA363">
        <v>80</v>
      </c>
      <c r="AB363">
        <v>69</v>
      </c>
      <c r="AC363">
        <v>2</v>
      </c>
      <c r="AD363">
        <v>34.799999999999997</v>
      </c>
      <c r="AE363">
        <v>170</v>
      </c>
      <c r="AF363">
        <v>3</v>
      </c>
    </row>
    <row r="364" spans="1:32" x14ac:dyDescent="0.3">
      <c r="A364" t="s">
        <v>1422</v>
      </c>
      <c r="B364" t="s">
        <v>1423</v>
      </c>
      <c r="C364" s="1" t="str">
        <f t="shared" si="56"/>
        <v>21:0519</v>
      </c>
      <c r="D364" s="1" t="str">
        <f t="shared" si="63"/>
        <v>21:0173</v>
      </c>
      <c r="E364" t="s">
        <v>1424</v>
      </c>
      <c r="F364" t="s">
        <v>1425</v>
      </c>
      <c r="H364">
        <v>52.978965600000002</v>
      </c>
      <c r="I364">
        <v>-56.074147799999999</v>
      </c>
      <c r="J364" s="1" t="str">
        <f t="shared" si="64"/>
        <v>NGR lake sediment grab sample</v>
      </c>
      <c r="K364" s="1" t="str">
        <f t="shared" si="65"/>
        <v>&lt;177 micron (NGR)</v>
      </c>
      <c r="L364">
        <v>20</v>
      </c>
      <c r="M364" t="s">
        <v>129</v>
      </c>
      <c r="N364">
        <v>363</v>
      </c>
      <c r="O364">
        <v>79</v>
      </c>
      <c r="P364">
        <v>27</v>
      </c>
      <c r="Q364">
        <v>2</v>
      </c>
      <c r="R364">
        <v>7</v>
      </c>
      <c r="S364">
        <v>7</v>
      </c>
      <c r="T364">
        <v>-0.2</v>
      </c>
      <c r="U364">
        <v>290</v>
      </c>
      <c r="V364">
        <v>2.2999999999999998</v>
      </c>
      <c r="W364">
        <v>-0.2</v>
      </c>
      <c r="X364">
        <v>-1</v>
      </c>
      <c r="Y364">
        <v>-0.2</v>
      </c>
      <c r="Z364">
        <v>2</v>
      </c>
      <c r="AA364">
        <v>65</v>
      </c>
      <c r="AB364">
        <v>103</v>
      </c>
      <c r="AC364">
        <v>-2</v>
      </c>
      <c r="AD364">
        <v>36</v>
      </c>
      <c r="AE364">
        <v>180</v>
      </c>
      <c r="AF364">
        <v>1.1000000000000001</v>
      </c>
    </row>
    <row r="365" spans="1:32" x14ac:dyDescent="0.3">
      <c r="A365" t="s">
        <v>1426</v>
      </c>
      <c r="B365" t="s">
        <v>1427</v>
      </c>
      <c r="C365" s="1" t="str">
        <f t="shared" si="56"/>
        <v>21:0519</v>
      </c>
      <c r="D365" s="1" t="str">
        <f t="shared" si="63"/>
        <v>21:0173</v>
      </c>
      <c r="E365" t="s">
        <v>1428</v>
      </c>
      <c r="F365" t="s">
        <v>1429</v>
      </c>
      <c r="H365">
        <v>52.996856399999999</v>
      </c>
      <c r="I365">
        <v>-56.195214800000002</v>
      </c>
      <c r="J365" s="1" t="str">
        <f t="shared" si="64"/>
        <v>NGR lake sediment grab sample</v>
      </c>
      <c r="K365" s="1" t="str">
        <f t="shared" si="65"/>
        <v>&lt;177 micron (NGR)</v>
      </c>
      <c r="L365">
        <v>20</v>
      </c>
      <c r="M365" t="s">
        <v>134</v>
      </c>
      <c r="N365">
        <v>364</v>
      </c>
      <c r="O365">
        <v>32</v>
      </c>
      <c r="P365">
        <v>13</v>
      </c>
      <c r="Q365">
        <v>-2</v>
      </c>
      <c r="R365">
        <v>7</v>
      </c>
      <c r="S365">
        <v>3</v>
      </c>
      <c r="T365">
        <v>-0.2</v>
      </c>
      <c r="U365">
        <v>60</v>
      </c>
      <c r="V365">
        <v>0.85</v>
      </c>
      <c r="W365">
        <v>-0.2</v>
      </c>
      <c r="X365">
        <v>-1</v>
      </c>
      <c r="Y365">
        <v>-0.2</v>
      </c>
      <c r="Z365">
        <v>-2</v>
      </c>
      <c r="AA365">
        <v>20</v>
      </c>
      <c r="AB365">
        <v>63</v>
      </c>
      <c r="AC365">
        <v>-2</v>
      </c>
      <c r="AD365">
        <v>33</v>
      </c>
      <c r="AE365">
        <v>640</v>
      </c>
      <c r="AF365">
        <v>1.3</v>
      </c>
    </row>
    <row r="366" spans="1:32" x14ac:dyDescent="0.3">
      <c r="A366" t="s">
        <v>1430</v>
      </c>
      <c r="B366" t="s">
        <v>1431</v>
      </c>
      <c r="C366" s="1" t="str">
        <f t="shared" si="56"/>
        <v>21:0519</v>
      </c>
      <c r="D366" s="1" t="str">
        <f t="shared" si="63"/>
        <v>21:0173</v>
      </c>
      <c r="E366" t="s">
        <v>1432</v>
      </c>
      <c r="F366" t="s">
        <v>1433</v>
      </c>
      <c r="H366">
        <v>52.978310499999999</v>
      </c>
      <c r="I366">
        <v>-56.2152934</v>
      </c>
      <c r="J366" s="1" t="str">
        <f t="shared" si="64"/>
        <v>NGR lake sediment grab sample</v>
      </c>
      <c r="K366" s="1" t="str">
        <f t="shared" si="65"/>
        <v>&lt;177 micron (NGR)</v>
      </c>
      <c r="L366">
        <v>20</v>
      </c>
      <c r="M366" t="s">
        <v>139</v>
      </c>
      <c r="N366">
        <v>365</v>
      </c>
      <c r="O366">
        <v>82</v>
      </c>
      <c r="P366">
        <v>31</v>
      </c>
      <c r="Q366">
        <v>-2</v>
      </c>
      <c r="R366">
        <v>10</v>
      </c>
      <c r="S366">
        <v>12</v>
      </c>
      <c r="T366">
        <v>-0.2</v>
      </c>
      <c r="U366">
        <v>315</v>
      </c>
      <c r="V366">
        <v>3.4</v>
      </c>
      <c r="W366">
        <v>-0.2</v>
      </c>
      <c r="X366">
        <v>-1</v>
      </c>
      <c r="Y366">
        <v>-0.2</v>
      </c>
      <c r="Z366">
        <v>2</v>
      </c>
      <c r="AA366">
        <v>75</v>
      </c>
      <c r="AB366">
        <v>90</v>
      </c>
      <c r="AC366">
        <v>-2</v>
      </c>
      <c r="AD366">
        <v>41.8</v>
      </c>
      <c r="AE366">
        <v>170</v>
      </c>
      <c r="AF366">
        <v>2.5</v>
      </c>
    </row>
    <row r="367" spans="1:32" x14ac:dyDescent="0.3">
      <c r="A367" t="s">
        <v>1434</v>
      </c>
      <c r="B367" t="s">
        <v>1435</v>
      </c>
      <c r="C367" s="1" t="str">
        <f t="shared" si="56"/>
        <v>21:0519</v>
      </c>
      <c r="D367" s="1" t="str">
        <f t="shared" si="63"/>
        <v>21:0173</v>
      </c>
      <c r="E367" t="s">
        <v>1436</v>
      </c>
      <c r="F367" t="s">
        <v>1437</v>
      </c>
      <c r="H367">
        <v>52.978911600000004</v>
      </c>
      <c r="I367">
        <v>-56.264298500000002</v>
      </c>
      <c r="J367" s="1" t="str">
        <f t="shared" si="64"/>
        <v>NGR lake sediment grab sample</v>
      </c>
      <c r="K367" s="1" t="str">
        <f t="shared" si="65"/>
        <v>&lt;177 micron (NGR)</v>
      </c>
      <c r="L367">
        <v>20</v>
      </c>
      <c r="M367" t="s">
        <v>144</v>
      </c>
      <c r="N367">
        <v>366</v>
      </c>
      <c r="O367">
        <v>20</v>
      </c>
      <c r="P367">
        <v>17</v>
      </c>
      <c r="Q367">
        <v>-2</v>
      </c>
      <c r="R367">
        <v>8</v>
      </c>
      <c r="S367">
        <v>2</v>
      </c>
      <c r="T367">
        <v>-0.2</v>
      </c>
      <c r="U367">
        <v>30</v>
      </c>
      <c r="V367">
        <v>0.63</v>
      </c>
      <c r="W367">
        <v>0.2</v>
      </c>
      <c r="X367">
        <v>-1</v>
      </c>
      <c r="Y367">
        <v>-0.2</v>
      </c>
      <c r="Z367">
        <v>-2</v>
      </c>
      <c r="AA367">
        <v>25</v>
      </c>
      <c r="AB367">
        <v>35</v>
      </c>
      <c r="AC367">
        <v>-2</v>
      </c>
      <c r="AD367">
        <v>22</v>
      </c>
      <c r="AE367">
        <v>50</v>
      </c>
      <c r="AF367">
        <v>0.5</v>
      </c>
    </row>
    <row r="368" spans="1:32" x14ac:dyDescent="0.3">
      <c r="A368" t="s">
        <v>1438</v>
      </c>
      <c r="B368" t="s">
        <v>1439</v>
      </c>
      <c r="C368" s="1" t="str">
        <f t="shared" si="56"/>
        <v>21:0519</v>
      </c>
      <c r="D368" s="1" t="str">
        <f t="shared" si="63"/>
        <v>21:0173</v>
      </c>
      <c r="E368" t="s">
        <v>1440</v>
      </c>
      <c r="F368" t="s">
        <v>1441</v>
      </c>
      <c r="H368">
        <v>52.969211399999999</v>
      </c>
      <c r="I368">
        <v>-56.334479600000002</v>
      </c>
      <c r="J368" s="1" t="str">
        <f t="shared" si="64"/>
        <v>NGR lake sediment grab sample</v>
      </c>
      <c r="K368" s="1" t="str">
        <f t="shared" si="65"/>
        <v>&lt;177 micron (NGR)</v>
      </c>
      <c r="L368">
        <v>20</v>
      </c>
      <c r="M368" t="s">
        <v>149</v>
      </c>
      <c r="N368">
        <v>367</v>
      </c>
      <c r="O368">
        <v>32</v>
      </c>
      <c r="P368">
        <v>10</v>
      </c>
      <c r="Q368">
        <v>-2</v>
      </c>
      <c r="R368">
        <v>6</v>
      </c>
      <c r="S368">
        <v>2</v>
      </c>
      <c r="T368">
        <v>-0.2</v>
      </c>
      <c r="U368">
        <v>70</v>
      </c>
      <c r="V368">
        <v>0.68</v>
      </c>
      <c r="W368">
        <v>0.2</v>
      </c>
      <c r="X368">
        <v>-1</v>
      </c>
      <c r="Y368">
        <v>-0.2</v>
      </c>
      <c r="Z368">
        <v>-2</v>
      </c>
      <c r="AA368">
        <v>20</v>
      </c>
      <c r="AB368">
        <v>76</v>
      </c>
      <c r="AC368">
        <v>-2</v>
      </c>
      <c r="AD368">
        <v>25.2</v>
      </c>
      <c r="AE368">
        <v>90</v>
      </c>
      <c r="AF368">
        <v>0.7</v>
      </c>
    </row>
    <row r="369" spans="1:32" x14ac:dyDescent="0.3">
      <c r="A369" t="s">
        <v>1442</v>
      </c>
      <c r="B369" t="s">
        <v>1443</v>
      </c>
      <c r="C369" s="1" t="str">
        <f t="shared" si="56"/>
        <v>21:0519</v>
      </c>
      <c r="D369" s="1" t="str">
        <f t="shared" si="63"/>
        <v>21:0173</v>
      </c>
      <c r="E369" t="s">
        <v>1444</v>
      </c>
      <c r="F369" t="s">
        <v>1445</v>
      </c>
      <c r="H369">
        <v>52.925404700000001</v>
      </c>
      <c r="I369">
        <v>-56.456460999999997</v>
      </c>
      <c r="J369" s="1" t="str">
        <f t="shared" si="64"/>
        <v>NGR lake sediment grab sample</v>
      </c>
      <c r="K369" s="1" t="str">
        <f t="shared" si="65"/>
        <v>&lt;177 micron (NGR)</v>
      </c>
      <c r="L369">
        <v>21</v>
      </c>
      <c r="M369" t="s">
        <v>36</v>
      </c>
      <c r="N369">
        <v>368</v>
      </c>
      <c r="O369">
        <v>63</v>
      </c>
      <c r="P369">
        <v>23</v>
      </c>
      <c r="Q369">
        <v>-2</v>
      </c>
      <c r="R369">
        <v>12</v>
      </c>
      <c r="S369">
        <v>14</v>
      </c>
      <c r="T369">
        <v>-0.2</v>
      </c>
      <c r="U369">
        <v>370</v>
      </c>
      <c r="V369">
        <v>4.5</v>
      </c>
      <c r="W369">
        <v>-0.2</v>
      </c>
      <c r="X369">
        <v>-1</v>
      </c>
      <c r="Y369">
        <v>-0.2</v>
      </c>
      <c r="Z369">
        <v>2</v>
      </c>
      <c r="AA369">
        <v>70</v>
      </c>
      <c r="AB369">
        <v>103</v>
      </c>
      <c r="AC369">
        <v>-2</v>
      </c>
      <c r="AD369">
        <v>31.8</v>
      </c>
      <c r="AE369">
        <v>160</v>
      </c>
      <c r="AF369">
        <v>2.2999999999999998</v>
      </c>
    </row>
    <row r="370" spans="1:32" x14ac:dyDescent="0.3">
      <c r="A370" t="s">
        <v>1446</v>
      </c>
      <c r="B370" t="s">
        <v>1447</v>
      </c>
      <c r="C370" s="1" t="str">
        <f t="shared" si="56"/>
        <v>21:0519</v>
      </c>
      <c r="D370" s="1" t="str">
        <f t="shared" si="63"/>
        <v>21:0173</v>
      </c>
      <c r="E370" t="s">
        <v>1448</v>
      </c>
      <c r="F370" t="s">
        <v>1449</v>
      </c>
      <c r="H370">
        <v>52.967283100000003</v>
      </c>
      <c r="I370">
        <v>-56.628046599999998</v>
      </c>
      <c r="J370" s="1" t="str">
        <f t="shared" si="64"/>
        <v>NGR lake sediment grab sample</v>
      </c>
      <c r="K370" s="1" t="str">
        <f t="shared" si="65"/>
        <v>&lt;177 micron (NGR)</v>
      </c>
      <c r="L370">
        <v>21</v>
      </c>
      <c r="M370" t="s">
        <v>49</v>
      </c>
      <c r="N370">
        <v>369</v>
      </c>
      <c r="O370">
        <v>17</v>
      </c>
      <c r="P370">
        <v>14</v>
      </c>
      <c r="Q370">
        <v>-2</v>
      </c>
      <c r="R370">
        <v>8</v>
      </c>
      <c r="S370">
        <v>3</v>
      </c>
      <c r="T370">
        <v>-0.2</v>
      </c>
      <c r="U370">
        <v>55</v>
      </c>
      <c r="V370">
        <v>0.55000000000000004</v>
      </c>
      <c r="W370">
        <v>-0.2</v>
      </c>
      <c r="X370">
        <v>-1</v>
      </c>
      <c r="Y370">
        <v>-0.2</v>
      </c>
      <c r="Z370">
        <v>-2</v>
      </c>
      <c r="AA370">
        <v>15</v>
      </c>
      <c r="AB370">
        <v>90</v>
      </c>
      <c r="AC370">
        <v>-2</v>
      </c>
      <c r="AD370">
        <v>37.799999999999997</v>
      </c>
      <c r="AE370">
        <v>160</v>
      </c>
      <c r="AF370">
        <v>1.8</v>
      </c>
    </row>
    <row r="371" spans="1:32" x14ac:dyDescent="0.3">
      <c r="A371" t="s">
        <v>1450</v>
      </c>
      <c r="B371" t="s">
        <v>1451</v>
      </c>
      <c r="C371" s="1" t="str">
        <f t="shared" si="56"/>
        <v>21:0519</v>
      </c>
      <c r="D371" s="1" t="str">
        <f t="shared" si="63"/>
        <v>21:0173</v>
      </c>
      <c r="E371" t="s">
        <v>1452</v>
      </c>
      <c r="F371" t="s">
        <v>1453</v>
      </c>
      <c r="H371">
        <v>52.958878800000001</v>
      </c>
      <c r="I371">
        <v>-56.645967599999999</v>
      </c>
      <c r="J371" s="1" t="str">
        <f t="shared" si="64"/>
        <v>NGR lake sediment grab sample</v>
      </c>
      <c r="K371" s="1" t="str">
        <f t="shared" si="65"/>
        <v>&lt;177 micron (NGR)</v>
      </c>
      <c r="L371">
        <v>21</v>
      </c>
      <c r="M371" t="s">
        <v>54</v>
      </c>
      <c r="N371">
        <v>370</v>
      </c>
      <c r="O371">
        <v>27</v>
      </c>
      <c r="P371">
        <v>13</v>
      </c>
      <c r="Q371">
        <v>-2</v>
      </c>
      <c r="R371">
        <v>7</v>
      </c>
      <c r="S371">
        <v>2</v>
      </c>
      <c r="T371">
        <v>-0.2</v>
      </c>
      <c r="U371">
        <v>45</v>
      </c>
      <c r="V371">
        <v>0.38</v>
      </c>
      <c r="W371">
        <v>-0.2</v>
      </c>
      <c r="X371">
        <v>-1</v>
      </c>
      <c r="Y371">
        <v>-0.2</v>
      </c>
      <c r="Z371">
        <v>2</v>
      </c>
      <c r="AA371">
        <v>10</v>
      </c>
      <c r="AB371">
        <v>67</v>
      </c>
      <c r="AC371">
        <v>-2</v>
      </c>
      <c r="AD371">
        <v>35.200000000000003</v>
      </c>
      <c r="AE371">
        <v>60</v>
      </c>
      <c r="AF371">
        <v>2.1</v>
      </c>
    </row>
    <row r="372" spans="1:32" x14ac:dyDescent="0.3">
      <c r="A372" t="s">
        <v>1454</v>
      </c>
      <c r="B372" t="s">
        <v>1455</v>
      </c>
      <c r="C372" s="1" t="str">
        <f t="shared" si="56"/>
        <v>21:0519</v>
      </c>
      <c r="D372" s="1" t="str">
        <f t="shared" si="63"/>
        <v>21:0173</v>
      </c>
      <c r="E372" t="s">
        <v>1456</v>
      </c>
      <c r="F372" t="s">
        <v>1457</v>
      </c>
      <c r="H372">
        <v>52.899506199999998</v>
      </c>
      <c r="I372">
        <v>-56.638185</v>
      </c>
      <c r="J372" s="1" t="str">
        <f t="shared" si="64"/>
        <v>NGR lake sediment grab sample</v>
      </c>
      <c r="K372" s="1" t="str">
        <f t="shared" si="65"/>
        <v>&lt;177 micron (NGR)</v>
      </c>
      <c r="L372">
        <v>21</v>
      </c>
      <c r="M372" t="s">
        <v>82</v>
      </c>
      <c r="N372">
        <v>371</v>
      </c>
      <c r="O372">
        <v>26</v>
      </c>
      <c r="P372">
        <v>3</v>
      </c>
      <c r="Q372">
        <v>-2</v>
      </c>
      <c r="R372">
        <v>-2</v>
      </c>
      <c r="S372">
        <v>2</v>
      </c>
      <c r="T372">
        <v>-0.2</v>
      </c>
      <c r="U372">
        <v>40</v>
      </c>
      <c r="V372">
        <v>0.5</v>
      </c>
      <c r="W372">
        <v>0.2</v>
      </c>
      <c r="X372">
        <v>-1</v>
      </c>
      <c r="Y372">
        <v>-0.2</v>
      </c>
      <c r="Z372">
        <v>-2</v>
      </c>
      <c r="AA372">
        <v>-10</v>
      </c>
      <c r="AB372">
        <v>25</v>
      </c>
      <c r="AC372">
        <v>-2</v>
      </c>
      <c r="AD372">
        <v>81.400000000000006</v>
      </c>
      <c r="AE372">
        <v>-40</v>
      </c>
      <c r="AF372">
        <v>-0.5</v>
      </c>
    </row>
    <row r="373" spans="1:32" x14ac:dyDescent="0.3">
      <c r="A373" t="s">
        <v>1458</v>
      </c>
      <c r="B373" t="s">
        <v>1459</v>
      </c>
      <c r="C373" s="1" t="str">
        <f t="shared" si="56"/>
        <v>21:0519</v>
      </c>
      <c r="D373" s="1" t="str">
        <f t="shared" si="63"/>
        <v>21:0173</v>
      </c>
      <c r="E373" t="s">
        <v>1444</v>
      </c>
      <c r="F373" t="s">
        <v>1460</v>
      </c>
      <c r="H373">
        <v>52.925404700000001</v>
      </c>
      <c r="I373">
        <v>-56.456460999999997</v>
      </c>
      <c r="J373" s="1" t="str">
        <f t="shared" si="64"/>
        <v>NGR lake sediment grab sample</v>
      </c>
      <c r="K373" s="1" t="str">
        <f t="shared" si="65"/>
        <v>&lt;177 micron (NGR)</v>
      </c>
      <c r="L373">
        <v>21</v>
      </c>
      <c r="M373" t="s">
        <v>44</v>
      </c>
      <c r="N373">
        <v>372</v>
      </c>
      <c r="O373">
        <v>58</v>
      </c>
      <c r="P373">
        <v>17</v>
      </c>
      <c r="Q373">
        <v>-2</v>
      </c>
      <c r="R373">
        <v>10</v>
      </c>
      <c r="S373">
        <v>8</v>
      </c>
      <c r="T373">
        <v>-0.2</v>
      </c>
      <c r="U373">
        <v>365</v>
      </c>
      <c r="V373">
        <v>4</v>
      </c>
      <c r="W373">
        <v>-0.2</v>
      </c>
      <c r="X373">
        <v>-1</v>
      </c>
      <c r="Y373">
        <v>-0.2</v>
      </c>
      <c r="Z373">
        <v>2</v>
      </c>
      <c r="AA373">
        <v>65</v>
      </c>
      <c r="AB373">
        <v>90</v>
      </c>
      <c r="AC373">
        <v>-2</v>
      </c>
      <c r="AD373">
        <v>32.4</v>
      </c>
      <c r="AE373">
        <v>110</v>
      </c>
      <c r="AF373">
        <v>1.8</v>
      </c>
    </row>
    <row r="374" spans="1:32" x14ac:dyDescent="0.3">
      <c r="A374" t="s">
        <v>1461</v>
      </c>
      <c r="B374" t="s">
        <v>1462</v>
      </c>
      <c r="C374" s="1" t="str">
        <f t="shared" si="56"/>
        <v>21:0519</v>
      </c>
      <c r="D374" s="1" t="str">
        <f t="shared" si="63"/>
        <v>21:0173</v>
      </c>
      <c r="E374" t="s">
        <v>1444</v>
      </c>
      <c r="F374" t="s">
        <v>1463</v>
      </c>
      <c r="H374">
        <v>52.925404700000001</v>
      </c>
      <c r="I374">
        <v>-56.456460999999997</v>
      </c>
      <c r="J374" s="1" t="str">
        <f t="shared" si="64"/>
        <v>NGR lake sediment grab sample</v>
      </c>
      <c r="K374" s="1" t="str">
        <f t="shared" si="65"/>
        <v>&lt;177 micron (NGR)</v>
      </c>
      <c r="L374">
        <v>21</v>
      </c>
      <c r="M374" t="s">
        <v>40</v>
      </c>
      <c r="N374">
        <v>373</v>
      </c>
      <c r="O374">
        <v>63</v>
      </c>
      <c r="P374">
        <v>23</v>
      </c>
      <c r="Q374">
        <v>-2</v>
      </c>
      <c r="R374">
        <v>11</v>
      </c>
      <c r="S374">
        <v>11</v>
      </c>
      <c r="T374">
        <v>-0.2</v>
      </c>
      <c r="U374">
        <v>380</v>
      </c>
      <c r="V374">
        <v>4.4000000000000004</v>
      </c>
      <c r="W374">
        <v>-0.2</v>
      </c>
      <c r="X374">
        <v>-1</v>
      </c>
      <c r="Y374">
        <v>-0.2</v>
      </c>
      <c r="Z374">
        <v>-2</v>
      </c>
      <c r="AA374">
        <v>70</v>
      </c>
      <c r="AB374">
        <v>90</v>
      </c>
      <c r="AC374">
        <v>-2</v>
      </c>
      <c r="AD374">
        <v>31.8</v>
      </c>
      <c r="AE374">
        <v>150</v>
      </c>
      <c r="AF374">
        <v>1.4</v>
      </c>
    </row>
    <row r="375" spans="1:32" x14ac:dyDescent="0.3">
      <c r="A375" t="s">
        <v>1464</v>
      </c>
      <c r="B375" t="s">
        <v>1465</v>
      </c>
      <c r="C375" s="1" t="str">
        <f t="shared" si="56"/>
        <v>21:0519</v>
      </c>
      <c r="D375" s="1" t="str">
        <f t="shared" si="63"/>
        <v>21:0173</v>
      </c>
      <c r="E375" t="s">
        <v>1466</v>
      </c>
      <c r="F375" t="s">
        <v>1467</v>
      </c>
      <c r="H375">
        <v>52.914270999999999</v>
      </c>
      <c r="I375">
        <v>-56.401203099999996</v>
      </c>
      <c r="J375" s="1" t="str">
        <f t="shared" si="64"/>
        <v>NGR lake sediment grab sample</v>
      </c>
      <c r="K375" s="1" t="str">
        <f t="shared" si="65"/>
        <v>&lt;177 micron (NGR)</v>
      </c>
      <c r="L375">
        <v>21</v>
      </c>
      <c r="M375" t="s">
        <v>89</v>
      </c>
      <c r="N375">
        <v>374</v>
      </c>
      <c r="O375">
        <v>75</v>
      </c>
      <c r="P375">
        <v>29</v>
      </c>
      <c r="Q375">
        <v>-2</v>
      </c>
      <c r="R375">
        <v>16</v>
      </c>
      <c r="S375">
        <v>38</v>
      </c>
      <c r="T375">
        <v>-0.2</v>
      </c>
      <c r="U375">
        <v>935</v>
      </c>
      <c r="V375">
        <v>6.2</v>
      </c>
      <c r="W375">
        <v>0.2</v>
      </c>
      <c r="X375">
        <v>-1</v>
      </c>
      <c r="Y375">
        <v>-0.2</v>
      </c>
      <c r="Z375">
        <v>-2</v>
      </c>
      <c r="AA375">
        <v>55</v>
      </c>
      <c r="AB375">
        <v>97</v>
      </c>
      <c r="AC375">
        <v>-2</v>
      </c>
      <c r="AD375">
        <v>27.6</v>
      </c>
      <c r="AE375">
        <v>-40</v>
      </c>
      <c r="AF375">
        <v>1</v>
      </c>
    </row>
    <row r="376" spans="1:32" x14ac:dyDescent="0.3">
      <c r="A376" t="s">
        <v>1468</v>
      </c>
      <c r="B376" t="s">
        <v>1469</v>
      </c>
      <c r="C376" s="1" t="str">
        <f t="shared" si="56"/>
        <v>21:0519</v>
      </c>
      <c r="D376" s="1" t="str">
        <f t="shared" si="63"/>
        <v>21:0173</v>
      </c>
      <c r="E376" t="s">
        <v>1470</v>
      </c>
      <c r="F376" t="s">
        <v>1471</v>
      </c>
      <c r="H376">
        <v>52.921401799999998</v>
      </c>
      <c r="I376">
        <v>-56.361837000000001</v>
      </c>
      <c r="J376" s="1" t="str">
        <f t="shared" si="64"/>
        <v>NGR lake sediment grab sample</v>
      </c>
      <c r="K376" s="1" t="str">
        <f t="shared" si="65"/>
        <v>&lt;177 micron (NGR)</v>
      </c>
      <c r="L376">
        <v>21</v>
      </c>
      <c r="M376" t="s">
        <v>94</v>
      </c>
      <c r="N376">
        <v>375</v>
      </c>
      <c r="O376">
        <v>52</v>
      </c>
      <c r="P376">
        <v>27</v>
      </c>
      <c r="Q376">
        <v>-2</v>
      </c>
      <c r="R376">
        <v>7</v>
      </c>
      <c r="S376">
        <v>3</v>
      </c>
      <c r="T376">
        <v>-0.2</v>
      </c>
      <c r="U376">
        <v>680</v>
      </c>
      <c r="V376">
        <v>2.2999999999999998</v>
      </c>
      <c r="W376">
        <v>-0.2</v>
      </c>
      <c r="X376">
        <v>-1</v>
      </c>
      <c r="Y376">
        <v>-0.2</v>
      </c>
      <c r="Z376">
        <v>2</v>
      </c>
      <c r="AA376">
        <v>80</v>
      </c>
      <c r="AB376">
        <v>120</v>
      </c>
      <c r="AC376">
        <v>-2</v>
      </c>
      <c r="AD376">
        <v>45.4</v>
      </c>
      <c r="AE376">
        <v>60</v>
      </c>
      <c r="AF376">
        <v>1.9</v>
      </c>
    </row>
    <row r="377" spans="1:32" hidden="1" x14ac:dyDescent="0.3">
      <c r="A377" t="s">
        <v>1472</v>
      </c>
      <c r="B377" t="s">
        <v>1473</v>
      </c>
      <c r="C377" s="1" t="str">
        <f t="shared" si="56"/>
        <v>21:0519</v>
      </c>
      <c r="D377" s="1" t="str">
        <f>HYPERLINK("http://geochem.nrcan.gc.ca/cdogs/content/svy/svy_e.htm", "")</f>
        <v/>
      </c>
      <c r="G377" s="1" t="str">
        <f>HYPERLINK("http://geochem.nrcan.gc.ca/cdogs/content/cr_/cr_00055_e.htm", "55")</f>
        <v>55</v>
      </c>
      <c r="J377" t="s">
        <v>57</v>
      </c>
      <c r="K377" t="s">
        <v>58</v>
      </c>
      <c r="L377">
        <v>21</v>
      </c>
      <c r="M377" t="s">
        <v>59</v>
      </c>
      <c r="N377">
        <v>376</v>
      </c>
      <c r="O377">
        <v>60</v>
      </c>
      <c r="P377">
        <v>15</v>
      </c>
      <c r="Q377">
        <v>2</v>
      </c>
      <c r="R377">
        <v>12</v>
      </c>
      <c r="S377">
        <v>4</v>
      </c>
      <c r="T377">
        <v>-0.2</v>
      </c>
      <c r="U377">
        <v>200</v>
      </c>
      <c r="V377">
        <v>1.88</v>
      </c>
      <c r="W377">
        <v>-0.2</v>
      </c>
      <c r="X377">
        <v>2</v>
      </c>
      <c r="Y377">
        <v>-0.2</v>
      </c>
      <c r="Z377">
        <v>4</v>
      </c>
      <c r="AA377">
        <v>25</v>
      </c>
      <c r="AB377">
        <v>90</v>
      </c>
      <c r="AC377">
        <v>-2</v>
      </c>
      <c r="AD377">
        <v>39</v>
      </c>
      <c r="AE377">
        <v>220</v>
      </c>
      <c r="AF377">
        <v>5.6</v>
      </c>
    </row>
    <row r="378" spans="1:32" x14ac:dyDescent="0.3">
      <c r="A378" t="s">
        <v>1474</v>
      </c>
      <c r="B378" t="s">
        <v>1475</v>
      </c>
      <c r="C378" s="1" t="str">
        <f t="shared" si="56"/>
        <v>21:0519</v>
      </c>
      <c r="D378" s="1" t="str">
        <f t="shared" ref="D378:D394" si="66">HYPERLINK("http://geochem.nrcan.gc.ca/cdogs/content/svy/svy210173_e.htm", "21:0173")</f>
        <v>21:0173</v>
      </c>
      <c r="E378" t="s">
        <v>1476</v>
      </c>
      <c r="F378" t="s">
        <v>1477</v>
      </c>
      <c r="H378">
        <v>52.9292351</v>
      </c>
      <c r="I378">
        <v>-56.320245100000001</v>
      </c>
      <c r="J378" s="1" t="str">
        <f t="shared" ref="J378:J394" si="67">HYPERLINK("http://geochem.nrcan.gc.ca/cdogs/content/kwd/kwd020027_e.htm", "NGR lake sediment grab sample")</f>
        <v>NGR lake sediment grab sample</v>
      </c>
      <c r="K378" s="1" t="str">
        <f t="shared" ref="K378:K394" si="68">HYPERLINK("http://geochem.nrcan.gc.ca/cdogs/content/kwd/kwd080006_e.htm", "&lt;177 micron (NGR)")</f>
        <v>&lt;177 micron (NGR)</v>
      </c>
      <c r="L378">
        <v>21</v>
      </c>
      <c r="M378" t="s">
        <v>99</v>
      </c>
      <c r="N378">
        <v>377</v>
      </c>
      <c r="O378">
        <v>28</v>
      </c>
      <c r="P378">
        <v>15</v>
      </c>
      <c r="Q378">
        <v>-2</v>
      </c>
      <c r="R378">
        <v>10</v>
      </c>
      <c r="S378">
        <v>3</v>
      </c>
      <c r="T378">
        <v>-0.2</v>
      </c>
      <c r="U378">
        <v>40</v>
      </c>
      <c r="V378">
        <v>0.48</v>
      </c>
      <c r="W378">
        <v>-0.2</v>
      </c>
      <c r="X378">
        <v>-1</v>
      </c>
      <c r="Y378">
        <v>-0.2</v>
      </c>
      <c r="Z378">
        <v>-2</v>
      </c>
      <c r="AA378">
        <v>25</v>
      </c>
      <c r="AB378">
        <v>75</v>
      </c>
      <c r="AC378">
        <v>-2</v>
      </c>
      <c r="AD378">
        <v>39</v>
      </c>
      <c r="AE378">
        <v>50</v>
      </c>
      <c r="AF378">
        <v>0.7</v>
      </c>
    </row>
    <row r="379" spans="1:32" x14ac:dyDescent="0.3">
      <c r="A379" t="s">
        <v>1478</v>
      </c>
      <c r="B379" t="s">
        <v>1479</v>
      </c>
      <c r="C379" s="1" t="str">
        <f t="shared" si="56"/>
        <v>21:0519</v>
      </c>
      <c r="D379" s="1" t="str">
        <f t="shared" si="66"/>
        <v>21:0173</v>
      </c>
      <c r="E379" t="s">
        <v>1480</v>
      </c>
      <c r="F379" t="s">
        <v>1481</v>
      </c>
      <c r="H379">
        <v>52.948006999999997</v>
      </c>
      <c r="I379">
        <v>-56.2558778</v>
      </c>
      <c r="J379" s="1" t="str">
        <f t="shared" si="67"/>
        <v>NGR lake sediment grab sample</v>
      </c>
      <c r="K379" s="1" t="str">
        <f t="shared" si="68"/>
        <v>&lt;177 micron (NGR)</v>
      </c>
      <c r="L379">
        <v>21</v>
      </c>
      <c r="M379" t="s">
        <v>104</v>
      </c>
      <c r="N379">
        <v>378</v>
      </c>
      <c r="O379">
        <v>64</v>
      </c>
      <c r="P379">
        <v>15</v>
      </c>
      <c r="Q379">
        <v>-2</v>
      </c>
      <c r="R379">
        <v>8</v>
      </c>
      <c r="S379">
        <v>3</v>
      </c>
      <c r="T379">
        <v>-0.2</v>
      </c>
      <c r="U379">
        <v>75</v>
      </c>
      <c r="V379">
        <v>1.01</v>
      </c>
      <c r="W379">
        <v>-0.2</v>
      </c>
      <c r="X379">
        <v>-1</v>
      </c>
      <c r="Y379">
        <v>0.2</v>
      </c>
      <c r="Z379">
        <v>-2</v>
      </c>
      <c r="AA379">
        <v>30</v>
      </c>
      <c r="AB379">
        <v>67</v>
      </c>
      <c r="AC379">
        <v>-2</v>
      </c>
      <c r="AD379">
        <v>37.200000000000003</v>
      </c>
      <c r="AE379">
        <v>50</v>
      </c>
      <c r="AF379">
        <v>0.7</v>
      </c>
    </row>
    <row r="380" spans="1:32" x14ac:dyDescent="0.3">
      <c r="A380" t="s">
        <v>1482</v>
      </c>
      <c r="B380" t="s">
        <v>1483</v>
      </c>
      <c r="C380" s="1" t="str">
        <f t="shared" si="56"/>
        <v>21:0519</v>
      </c>
      <c r="D380" s="1" t="str">
        <f t="shared" si="66"/>
        <v>21:0173</v>
      </c>
      <c r="E380" t="s">
        <v>1484</v>
      </c>
      <c r="F380" t="s">
        <v>1485</v>
      </c>
      <c r="H380">
        <v>52.960234200000002</v>
      </c>
      <c r="I380">
        <v>-56.199378400000001</v>
      </c>
      <c r="J380" s="1" t="str">
        <f t="shared" si="67"/>
        <v>NGR lake sediment grab sample</v>
      </c>
      <c r="K380" s="1" t="str">
        <f t="shared" si="68"/>
        <v>&lt;177 micron (NGR)</v>
      </c>
      <c r="L380">
        <v>21</v>
      </c>
      <c r="M380" t="s">
        <v>109</v>
      </c>
      <c r="N380">
        <v>379</v>
      </c>
      <c r="O380">
        <v>82</v>
      </c>
      <c r="P380">
        <v>27</v>
      </c>
      <c r="Q380">
        <v>-2</v>
      </c>
      <c r="R380">
        <v>17</v>
      </c>
      <c r="S380">
        <v>14</v>
      </c>
      <c r="T380">
        <v>-0.2</v>
      </c>
      <c r="U380">
        <v>350</v>
      </c>
      <c r="V380">
        <v>2.4</v>
      </c>
      <c r="W380">
        <v>-0.2</v>
      </c>
      <c r="X380">
        <v>-1</v>
      </c>
      <c r="Y380">
        <v>-0.2</v>
      </c>
      <c r="Z380">
        <v>2</v>
      </c>
      <c r="AA380">
        <v>85</v>
      </c>
      <c r="AB380">
        <v>88</v>
      </c>
      <c r="AC380">
        <v>-2</v>
      </c>
      <c r="AD380">
        <v>23.4</v>
      </c>
      <c r="AE380">
        <v>270</v>
      </c>
      <c r="AF380">
        <v>2.1</v>
      </c>
    </row>
    <row r="381" spans="1:32" x14ac:dyDescent="0.3">
      <c r="A381" t="s">
        <v>1486</v>
      </c>
      <c r="B381" t="s">
        <v>1487</v>
      </c>
      <c r="C381" s="1" t="str">
        <f t="shared" si="56"/>
        <v>21:0519</v>
      </c>
      <c r="D381" s="1" t="str">
        <f t="shared" si="66"/>
        <v>21:0173</v>
      </c>
      <c r="E381" t="s">
        <v>1488</v>
      </c>
      <c r="F381" t="s">
        <v>1489</v>
      </c>
      <c r="H381">
        <v>52.977524600000002</v>
      </c>
      <c r="I381">
        <v>-56.0233627</v>
      </c>
      <c r="J381" s="1" t="str">
        <f t="shared" si="67"/>
        <v>NGR lake sediment grab sample</v>
      </c>
      <c r="K381" s="1" t="str">
        <f t="shared" si="68"/>
        <v>&lt;177 micron (NGR)</v>
      </c>
      <c r="L381">
        <v>21</v>
      </c>
      <c r="M381" t="s">
        <v>114</v>
      </c>
      <c r="N381">
        <v>380</v>
      </c>
      <c r="O381">
        <v>55</v>
      </c>
      <c r="P381">
        <v>29</v>
      </c>
      <c r="Q381">
        <v>-2</v>
      </c>
      <c r="R381">
        <v>7</v>
      </c>
      <c r="S381">
        <v>3</v>
      </c>
      <c r="T381">
        <v>-0.2</v>
      </c>
      <c r="U381">
        <v>130</v>
      </c>
      <c r="V381">
        <v>1.1000000000000001</v>
      </c>
      <c r="W381">
        <v>0.2</v>
      </c>
      <c r="X381">
        <v>-1</v>
      </c>
      <c r="Y381">
        <v>-0.2</v>
      </c>
      <c r="Z381">
        <v>2</v>
      </c>
      <c r="AA381">
        <v>45</v>
      </c>
      <c r="AB381">
        <v>113</v>
      </c>
      <c r="AC381">
        <v>-2</v>
      </c>
      <c r="AD381">
        <v>46.6</v>
      </c>
      <c r="AE381">
        <v>70</v>
      </c>
      <c r="AF381">
        <v>1</v>
      </c>
    </row>
    <row r="382" spans="1:32" x14ac:dyDescent="0.3">
      <c r="A382" t="s">
        <v>1490</v>
      </c>
      <c r="B382" t="s">
        <v>1491</v>
      </c>
      <c r="C382" s="1" t="str">
        <f t="shared" si="56"/>
        <v>21:0519</v>
      </c>
      <c r="D382" s="1" t="str">
        <f t="shared" si="66"/>
        <v>21:0173</v>
      </c>
      <c r="E382" t="s">
        <v>1492</v>
      </c>
      <c r="F382" t="s">
        <v>1493</v>
      </c>
      <c r="H382">
        <v>52.9515587</v>
      </c>
      <c r="I382">
        <v>-56.024988299999997</v>
      </c>
      <c r="J382" s="1" t="str">
        <f t="shared" si="67"/>
        <v>NGR lake sediment grab sample</v>
      </c>
      <c r="K382" s="1" t="str">
        <f t="shared" si="68"/>
        <v>&lt;177 micron (NGR)</v>
      </c>
      <c r="L382">
        <v>21</v>
      </c>
      <c r="M382" t="s">
        <v>119</v>
      </c>
      <c r="N382">
        <v>381</v>
      </c>
      <c r="O382">
        <v>88</v>
      </c>
      <c r="P382">
        <v>46</v>
      </c>
      <c r="Q382">
        <v>-2</v>
      </c>
      <c r="R382">
        <v>6</v>
      </c>
      <c r="S382">
        <v>11</v>
      </c>
      <c r="T382">
        <v>0.2</v>
      </c>
      <c r="U382">
        <v>405</v>
      </c>
      <c r="V382">
        <v>5.5</v>
      </c>
      <c r="W382">
        <v>-0.2</v>
      </c>
      <c r="X382">
        <v>-1</v>
      </c>
      <c r="Y382">
        <v>-0.2</v>
      </c>
      <c r="Z382">
        <v>2</v>
      </c>
      <c r="AA382">
        <v>90</v>
      </c>
      <c r="AB382">
        <v>183</v>
      </c>
      <c r="AC382">
        <v>-2</v>
      </c>
      <c r="AD382">
        <v>57.2</v>
      </c>
      <c r="AE382">
        <v>120</v>
      </c>
      <c r="AF382">
        <v>2.2999999999999998</v>
      </c>
    </row>
    <row r="383" spans="1:32" x14ac:dyDescent="0.3">
      <c r="A383" t="s">
        <v>1494</v>
      </c>
      <c r="B383" t="s">
        <v>1495</v>
      </c>
      <c r="C383" s="1" t="str">
        <f t="shared" si="56"/>
        <v>21:0519</v>
      </c>
      <c r="D383" s="1" t="str">
        <f t="shared" si="66"/>
        <v>21:0173</v>
      </c>
      <c r="E383" t="s">
        <v>1496</v>
      </c>
      <c r="F383" t="s">
        <v>1497</v>
      </c>
      <c r="H383">
        <v>52.917155800000003</v>
      </c>
      <c r="I383">
        <v>-56.021654599999998</v>
      </c>
      <c r="J383" s="1" t="str">
        <f t="shared" si="67"/>
        <v>NGR lake sediment grab sample</v>
      </c>
      <c r="K383" s="1" t="str">
        <f t="shared" si="68"/>
        <v>&lt;177 micron (NGR)</v>
      </c>
      <c r="L383">
        <v>21</v>
      </c>
      <c r="M383" t="s">
        <v>124</v>
      </c>
      <c r="N383">
        <v>382</v>
      </c>
      <c r="O383">
        <v>96</v>
      </c>
      <c r="P383">
        <v>47</v>
      </c>
      <c r="Q383">
        <v>3</v>
      </c>
      <c r="R383">
        <v>31</v>
      </c>
      <c r="S383">
        <v>28</v>
      </c>
      <c r="T383">
        <v>-0.2</v>
      </c>
      <c r="U383">
        <v>1320</v>
      </c>
      <c r="V383">
        <v>4.0999999999999996</v>
      </c>
      <c r="W383">
        <v>-0.2</v>
      </c>
      <c r="X383">
        <v>2</v>
      </c>
      <c r="Y383">
        <v>0.4</v>
      </c>
      <c r="Z383">
        <v>2</v>
      </c>
      <c r="AA383">
        <v>75</v>
      </c>
      <c r="AB383">
        <v>44</v>
      </c>
      <c r="AC383">
        <v>-2</v>
      </c>
      <c r="AD383">
        <v>9</v>
      </c>
      <c r="AE383">
        <v>580</v>
      </c>
      <c r="AF383">
        <v>5.0999999999999996</v>
      </c>
    </row>
    <row r="384" spans="1:32" x14ac:dyDescent="0.3">
      <c r="A384" t="s">
        <v>1498</v>
      </c>
      <c r="B384" t="s">
        <v>1499</v>
      </c>
      <c r="C384" s="1" t="str">
        <f t="shared" si="56"/>
        <v>21:0519</v>
      </c>
      <c r="D384" s="1" t="str">
        <f t="shared" si="66"/>
        <v>21:0173</v>
      </c>
      <c r="E384" t="s">
        <v>1500</v>
      </c>
      <c r="F384" t="s">
        <v>1501</v>
      </c>
      <c r="H384">
        <v>52.877741399999998</v>
      </c>
      <c r="I384">
        <v>-56.020193800000001</v>
      </c>
      <c r="J384" s="1" t="str">
        <f t="shared" si="67"/>
        <v>NGR lake sediment grab sample</v>
      </c>
      <c r="K384" s="1" t="str">
        <f t="shared" si="68"/>
        <v>&lt;177 micron (NGR)</v>
      </c>
      <c r="L384">
        <v>21</v>
      </c>
      <c r="M384" t="s">
        <v>129</v>
      </c>
      <c r="N384">
        <v>383</v>
      </c>
      <c r="O384">
        <v>120</v>
      </c>
      <c r="P384">
        <v>67</v>
      </c>
      <c r="Q384">
        <v>-2</v>
      </c>
      <c r="R384">
        <v>23</v>
      </c>
      <c r="S384">
        <v>45</v>
      </c>
      <c r="T384">
        <v>-0.2</v>
      </c>
      <c r="U384">
        <v>3500</v>
      </c>
      <c r="V384">
        <v>10.199999999999999</v>
      </c>
      <c r="W384">
        <v>-0.2</v>
      </c>
      <c r="X384">
        <v>4</v>
      </c>
      <c r="Y384">
        <v>0.2</v>
      </c>
      <c r="Z384">
        <v>4</v>
      </c>
      <c r="AA384">
        <v>75</v>
      </c>
      <c r="AB384">
        <v>101</v>
      </c>
      <c r="AC384">
        <v>-2</v>
      </c>
      <c r="AD384">
        <v>34.200000000000003</v>
      </c>
      <c r="AE384">
        <v>380</v>
      </c>
      <c r="AF384">
        <v>2.8</v>
      </c>
    </row>
    <row r="385" spans="1:32" x14ac:dyDescent="0.3">
      <c r="A385" t="s">
        <v>1502</v>
      </c>
      <c r="B385" t="s">
        <v>1503</v>
      </c>
      <c r="C385" s="1" t="str">
        <f t="shared" si="56"/>
        <v>21:0519</v>
      </c>
      <c r="D385" s="1" t="str">
        <f t="shared" si="66"/>
        <v>21:0173</v>
      </c>
      <c r="E385" t="s">
        <v>1504</v>
      </c>
      <c r="F385" t="s">
        <v>1505</v>
      </c>
      <c r="H385">
        <v>52.8414742</v>
      </c>
      <c r="I385">
        <v>-56.030898100000002</v>
      </c>
      <c r="J385" s="1" t="str">
        <f t="shared" si="67"/>
        <v>NGR lake sediment grab sample</v>
      </c>
      <c r="K385" s="1" t="str">
        <f t="shared" si="68"/>
        <v>&lt;177 micron (NGR)</v>
      </c>
      <c r="L385">
        <v>21</v>
      </c>
      <c r="M385" t="s">
        <v>134</v>
      </c>
      <c r="N385">
        <v>384</v>
      </c>
      <c r="O385">
        <v>110</v>
      </c>
      <c r="P385">
        <v>65</v>
      </c>
      <c r="Q385">
        <v>-2</v>
      </c>
      <c r="R385">
        <v>22</v>
      </c>
      <c r="S385">
        <v>48</v>
      </c>
      <c r="T385">
        <v>0.2</v>
      </c>
      <c r="U385">
        <v>210</v>
      </c>
      <c r="V385">
        <v>8.9</v>
      </c>
      <c r="W385">
        <v>0.2</v>
      </c>
      <c r="X385">
        <v>-1</v>
      </c>
      <c r="Y385">
        <v>-0.2</v>
      </c>
      <c r="Z385">
        <v>6</v>
      </c>
      <c r="AA385">
        <v>60</v>
      </c>
      <c r="AB385">
        <v>195</v>
      </c>
      <c r="AC385">
        <v>-2</v>
      </c>
      <c r="AD385">
        <v>50.4</v>
      </c>
      <c r="AE385">
        <v>80</v>
      </c>
      <c r="AF385">
        <v>3</v>
      </c>
    </row>
    <row r="386" spans="1:32" x14ac:dyDescent="0.3">
      <c r="A386" t="s">
        <v>1506</v>
      </c>
      <c r="B386" t="s">
        <v>1507</v>
      </c>
      <c r="C386" s="1" t="str">
        <f t="shared" ref="C386:C449" si="69">HYPERLINK("http://geochem.nrcan.gc.ca/cdogs/content/bdl/bdl210519_e.htm", "21:0519")</f>
        <v>21:0519</v>
      </c>
      <c r="D386" s="1" t="str">
        <f t="shared" si="66"/>
        <v>21:0173</v>
      </c>
      <c r="E386" t="s">
        <v>1508</v>
      </c>
      <c r="F386" t="s">
        <v>1509</v>
      </c>
      <c r="H386">
        <v>52.8254126</v>
      </c>
      <c r="I386">
        <v>-56.0291037</v>
      </c>
      <c r="J386" s="1" t="str">
        <f t="shared" si="67"/>
        <v>NGR lake sediment grab sample</v>
      </c>
      <c r="K386" s="1" t="str">
        <f t="shared" si="68"/>
        <v>&lt;177 micron (NGR)</v>
      </c>
      <c r="L386">
        <v>21</v>
      </c>
      <c r="M386" t="s">
        <v>139</v>
      </c>
      <c r="N386">
        <v>385</v>
      </c>
      <c r="O386">
        <v>86</v>
      </c>
      <c r="P386">
        <v>57</v>
      </c>
      <c r="Q386">
        <v>-2</v>
      </c>
      <c r="R386">
        <v>11</v>
      </c>
      <c r="S386">
        <v>18</v>
      </c>
      <c r="T386">
        <v>0.2</v>
      </c>
      <c r="U386">
        <v>495</v>
      </c>
      <c r="V386">
        <v>3.3</v>
      </c>
      <c r="W386">
        <v>0.2</v>
      </c>
      <c r="X386">
        <v>-1</v>
      </c>
      <c r="Y386">
        <v>-0.2</v>
      </c>
      <c r="Z386">
        <v>4</v>
      </c>
      <c r="AA386">
        <v>55</v>
      </c>
      <c r="AB386">
        <v>183</v>
      </c>
      <c r="AC386">
        <v>-2</v>
      </c>
      <c r="AD386">
        <v>51</v>
      </c>
      <c r="AE386">
        <v>70</v>
      </c>
      <c r="AF386">
        <v>2.9</v>
      </c>
    </row>
    <row r="387" spans="1:32" x14ac:dyDescent="0.3">
      <c r="A387" t="s">
        <v>1510</v>
      </c>
      <c r="B387" t="s">
        <v>1511</v>
      </c>
      <c r="C387" s="1" t="str">
        <f t="shared" si="69"/>
        <v>21:0519</v>
      </c>
      <c r="D387" s="1" t="str">
        <f t="shared" si="66"/>
        <v>21:0173</v>
      </c>
      <c r="E387" t="s">
        <v>1512</v>
      </c>
      <c r="F387" t="s">
        <v>1513</v>
      </c>
      <c r="H387">
        <v>52.7697577</v>
      </c>
      <c r="I387">
        <v>-56.271520099999996</v>
      </c>
      <c r="J387" s="1" t="str">
        <f t="shared" si="67"/>
        <v>NGR lake sediment grab sample</v>
      </c>
      <c r="K387" s="1" t="str">
        <f t="shared" si="68"/>
        <v>&lt;177 micron (NGR)</v>
      </c>
      <c r="L387">
        <v>21</v>
      </c>
      <c r="M387" t="s">
        <v>144</v>
      </c>
      <c r="N387">
        <v>386</v>
      </c>
      <c r="O387">
        <v>94</v>
      </c>
      <c r="P387">
        <v>59</v>
      </c>
      <c r="Q387">
        <v>-2</v>
      </c>
      <c r="R387">
        <v>38</v>
      </c>
      <c r="S387">
        <v>34</v>
      </c>
      <c r="T387">
        <v>-0.2</v>
      </c>
      <c r="U387">
        <v>200</v>
      </c>
      <c r="V387">
        <v>5</v>
      </c>
      <c r="W387">
        <v>-0.2</v>
      </c>
      <c r="X387">
        <v>-1</v>
      </c>
      <c r="Y387">
        <v>-0.2</v>
      </c>
      <c r="Z387">
        <v>4</v>
      </c>
      <c r="AA387">
        <v>60</v>
      </c>
      <c r="AB387">
        <v>44</v>
      </c>
      <c r="AC387">
        <v>-2</v>
      </c>
      <c r="AD387">
        <v>9.8000000000000007</v>
      </c>
      <c r="AE387">
        <v>360</v>
      </c>
      <c r="AF387">
        <v>2</v>
      </c>
    </row>
    <row r="388" spans="1:32" x14ac:dyDescent="0.3">
      <c r="A388" t="s">
        <v>1514</v>
      </c>
      <c r="B388" t="s">
        <v>1515</v>
      </c>
      <c r="C388" s="1" t="str">
        <f t="shared" si="69"/>
        <v>21:0519</v>
      </c>
      <c r="D388" s="1" t="str">
        <f t="shared" si="66"/>
        <v>21:0173</v>
      </c>
      <c r="E388" t="s">
        <v>1516</v>
      </c>
      <c r="F388" t="s">
        <v>1517</v>
      </c>
      <c r="H388">
        <v>52.780447299999999</v>
      </c>
      <c r="I388">
        <v>-56.350601400000002</v>
      </c>
      <c r="J388" s="1" t="str">
        <f t="shared" si="67"/>
        <v>NGR lake sediment grab sample</v>
      </c>
      <c r="K388" s="1" t="str">
        <f t="shared" si="68"/>
        <v>&lt;177 micron (NGR)</v>
      </c>
      <c r="L388">
        <v>21</v>
      </c>
      <c r="M388" t="s">
        <v>149</v>
      </c>
      <c r="N388">
        <v>387</v>
      </c>
      <c r="O388">
        <v>68</v>
      </c>
      <c r="P388">
        <v>31</v>
      </c>
      <c r="Q388">
        <v>-2</v>
      </c>
      <c r="R388">
        <v>8</v>
      </c>
      <c r="S388">
        <v>6</v>
      </c>
      <c r="T388">
        <v>-0.2</v>
      </c>
      <c r="U388">
        <v>40</v>
      </c>
      <c r="V388">
        <v>2.2000000000000002</v>
      </c>
      <c r="W388">
        <v>-0.2</v>
      </c>
      <c r="X388">
        <v>-1</v>
      </c>
      <c r="Y388">
        <v>-0.2</v>
      </c>
      <c r="Z388">
        <v>2</v>
      </c>
      <c r="AA388">
        <v>70</v>
      </c>
      <c r="AB388">
        <v>189</v>
      </c>
      <c r="AC388">
        <v>-2</v>
      </c>
      <c r="AD388">
        <v>46.6</v>
      </c>
      <c r="AE388">
        <v>80</v>
      </c>
      <c r="AF388">
        <v>1.3</v>
      </c>
    </row>
    <row r="389" spans="1:32" x14ac:dyDescent="0.3">
      <c r="A389" t="s">
        <v>1518</v>
      </c>
      <c r="B389" t="s">
        <v>1519</v>
      </c>
      <c r="C389" s="1" t="str">
        <f t="shared" si="69"/>
        <v>21:0519</v>
      </c>
      <c r="D389" s="1" t="str">
        <f t="shared" si="66"/>
        <v>21:0173</v>
      </c>
      <c r="E389" t="s">
        <v>1520</v>
      </c>
      <c r="F389" t="s">
        <v>1521</v>
      </c>
      <c r="H389">
        <v>52.795807799999999</v>
      </c>
      <c r="I389">
        <v>-56.434420699999997</v>
      </c>
      <c r="J389" s="1" t="str">
        <f t="shared" si="67"/>
        <v>NGR lake sediment grab sample</v>
      </c>
      <c r="K389" s="1" t="str">
        <f t="shared" si="68"/>
        <v>&lt;177 micron (NGR)</v>
      </c>
      <c r="L389">
        <v>22</v>
      </c>
      <c r="M389" t="s">
        <v>36</v>
      </c>
      <c r="N389">
        <v>388</v>
      </c>
      <c r="O389">
        <v>69</v>
      </c>
      <c r="P389">
        <v>50</v>
      </c>
      <c r="Q389">
        <v>-2</v>
      </c>
      <c r="R389">
        <v>14</v>
      </c>
      <c r="S389">
        <v>13</v>
      </c>
      <c r="T389">
        <v>-0.2</v>
      </c>
      <c r="U389">
        <v>490</v>
      </c>
      <c r="V389">
        <v>4.2</v>
      </c>
      <c r="W389">
        <v>-0.2</v>
      </c>
      <c r="X389">
        <v>-1</v>
      </c>
      <c r="Y389">
        <v>-0.2</v>
      </c>
      <c r="Z389">
        <v>2</v>
      </c>
      <c r="AA389">
        <v>80</v>
      </c>
      <c r="AB389">
        <v>62</v>
      </c>
      <c r="AC389">
        <v>-2</v>
      </c>
      <c r="AD389">
        <v>24.6</v>
      </c>
      <c r="AE389">
        <v>160</v>
      </c>
      <c r="AF389">
        <v>1.5</v>
      </c>
    </row>
    <row r="390" spans="1:32" x14ac:dyDescent="0.3">
      <c r="A390" t="s">
        <v>1522</v>
      </c>
      <c r="B390" t="s">
        <v>1523</v>
      </c>
      <c r="C390" s="1" t="str">
        <f t="shared" si="69"/>
        <v>21:0519</v>
      </c>
      <c r="D390" s="1" t="str">
        <f t="shared" si="66"/>
        <v>21:0173</v>
      </c>
      <c r="E390" t="s">
        <v>1520</v>
      </c>
      <c r="F390" t="s">
        <v>1524</v>
      </c>
      <c r="H390">
        <v>52.795807799999999</v>
      </c>
      <c r="I390">
        <v>-56.434420699999997</v>
      </c>
      <c r="J390" s="1" t="str">
        <f t="shared" si="67"/>
        <v>NGR lake sediment grab sample</v>
      </c>
      <c r="K390" s="1" t="str">
        <f t="shared" si="68"/>
        <v>&lt;177 micron (NGR)</v>
      </c>
      <c r="L390">
        <v>22</v>
      </c>
      <c r="M390" t="s">
        <v>44</v>
      </c>
      <c r="N390">
        <v>389</v>
      </c>
      <c r="O390">
        <v>42</v>
      </c>
      <c r="P390">
        <v>30</v>
      </c>
      <c r="Q390">
        <v>-2</v>
      </c>
      <c r="R390">
        <v>18</v>
      </c>
      <c r="S390">
        <v>6</v>
      </c>
      <c r="T390">
        <v>-0.2</v>
      </c>
      <c r="U390">
        <v>135</v>
      </c>
      <c r="V390">
        <v>1.86</v>
      </c>
      <c r="W390">
        <v>-0.2</v>
      </c>
      <c r="X390">
        <v>-1</v>
      </c>
      <c r="Y390">
        <v>-0.2</v>
      </c>
      <c r="Z390">
        <v>2</v>
      </c>
      <c r="AA390">
        <v>35</v>
      </c>
      <c r="AB390">
        <v>25</v>
      </c>
      <c r="AC390">
        <v>-2</v>
      </c>
      <c r="AD390">
        <v>3.8</v>
      </c>
      <c r="AE390">
        <v>300</v>
      </c>
      <c r="AF390">
        <v>1.3</v>
      </c>
    </row>
    <row r="391" spans="1:32" x14ac:dyDescent="0.3">
      <c r="A391" t="s">
        <v>1525</v>
      </c>
      <c r="B391" t="s">
        <v>1526</v>
      </c>
      <c r="C391" s="1" t="str">
        <f t="shared" si="69"/>
        <v>21:0519</v>
      </c>
      <c r="D391" s="1" t="str">
        <f t="shared" si="66"/>
        <v>21:0173</v>
      </c>
      <c r="E391" t="s">
        <v>1520</v>
      </c>
      <c r="F391" t="s">
        <v>1527</v>
      </c>
      <c r="H391">
        <v>52.795807799999999</v>
      </c>
      <c r="I391">
        <v>-56.434420699999997</v>
      </c>
      <c r="J391" s="1" t="str">
        <f t="shared" si="67"/>
        <v>NGR lake sediment grab sample</v>
      </c>
      <c r="K391" s="1" t="str">
        <f t="shared" si="68"/>
        <v>&lt;177 micron (NGR)</v>
      </c>
      <c r="L391">
        <v>22</v>
      </c>
      <c r="M391" t="s">
        <v>40</v>
      </c>
      <c r="N391">
        <v>390</v>
      </c>
      <c r="O391">
        <v>72</v>
      </c>
      <c r="P391">
        <v>52</v>
      </c>
      <c r="Q391">
        <v>-2</v>
      </c>
      <c r="R391">
        <v>15</v>
      </c>
      <c r="S391">
        <v>13</v>
      </c>
      <c r="T391">
        <v>-0.2</v>
      </c>
      <c r="U391">
        <v>495</v>
      </c>
      <c r="V391">
        <v>4.3</v>
      </c>
      <c r="W391">
        <v>-0.2</v>
      </c>
      <c r="X391">
        <v>-1</v>
      </c>
      <c r="Y391">
        <v>-0.2</v>
      </c>
      <c r="Z391">
        <v>2</v>
      </c>
      <c r="AA391">
        <v>85</v>
      </c>
      <c r="AB391">
        <v>62</v>
      </c>
      <c r="AC391">
        <v>-2</v>
      </c>
      <c r="AD391">
        <v>24.4</v>
      </c>
      <c r="AE391">
        <v>200</v>
      </c>
      <c r="AF391">
        <v>1.9</v>
      </c>
    </row>
    <row r="392" spans="1:32" x14ac:dyDescent="0.3">
      <c r="A392" t="s">
        <v>1528</v>
      </c>
      <c r="B392" t="s">
        <v>1529</v>
      </c>
      <c r="C392" s="1" t="str">
        <f t="shared" si="69"/>
        <v>21:0519</v>
      </c>
      <c r="D392" s="1" t="str">
        <f t="shared" si="66"/>
        <v>21:0173</v>
      </c>
      <c r="E392" t="s">
        <v>1530</v>
      </c>
      <c r="F392" t="s">
        <v>1531</v>
      </c>
      <c r="H392">
        <v>52.778427600000001</v>
      </c>
      <c r="I392">
        <v>-56.4647413</v>
      </c>
      <c r="J392" s="1" t="str">
        <f t="shared" si="67"/>
        <v>NGR lake sediment grab sample</v>
      </c>
      <c r="K392" s="1" t="str">
        <f t="shared" si="68"/>
        <v>&lt;177 micron (NGR)</v>
      </c>
      <c r="L392">
        <v>22</v>
      </c>
      <c r="M392" t="s">
        <v>49</v>
      </c>
      <c r="N392">
        <v>391</v>
      </c>
      <c r="O392">
        <v>41</v>
      </c>
      <c r="P392">
        <v>16</v>
      </c>
      <c r="Q392">
        <v>-2</v>
      </c>
      <c r="R392">
        <v>6</v>
      </c>
      <c r="S392">
        <v>2</v>
      </c>
      <c r="T392">
        <v>-0.2</v>
      </c>
      <c r="U392">
        <v>85</v>
      </c>
      <c r="V392">
        <v>0.99</v>
      </c>
      <c r="W392">
        <v>-0.2</v>
      </c>
      <c r="X392">
        <v>-1</v>
      </c>
      <c r="Y392">
        <v>-0.2</v>
      </c>
      <c r="Z392">
        <v>2</v>
      </c>
      <c r="AA392">
        <v>40</v>
      </c>
      <c r="AB392">
        <v>69</v>
      </c>
      <c r="AC392">
        <v>-2</v>
      </c>
      <c r="AD392">
        <v>36.200000000000003</v>
      </c>
      <c r="AE392">
        <v>60</v>
      </c>
      <c r="AF392">
        <v>1.1000000000000001</v>
      </c>
    </row>
    <row r="393" spans="1:32" x14ac:dyDescent="0.3">
      <c r="A393" t="s">
        <v>1532</v>
      </c>
      <c r="B393" t="s">
        <v>1533</v>
      </c>
      <c r="C393" s="1" t="str">
        <f t="shared" si="69"/>
        <v>21:0519</v>
      </c>
      <c r="D393" s="1" t="str">
        <f t="shared" si="66"/>
        <v>21:0173</v>
      </c>
      <c r="E393" t="s">
        <v>1534</v>
      </c>
      <c r="F393" t="s">
        <v>1535</v>
      </c>
      <c r="H393">
        <v>52.774977499999999</v>
      </c>
      <c r="I393">
        <v>-56.531121300000002</v>
      </c>
      <c r="J393" s="1" t="str">
        <f t="shared" si="67"/>
        <v>NGR lake sediment grab sample</v>
      </c>
      <c r="K393" s="1" t="str">
        <f t="shared" si="68"/>
        <v>&lt;177 micron (NGR)</v>
      </c>
      <c r="L393">
        <v>22</v>
      </c>
      <c r="M393" t="s">
        <v>54</v>
      </c>
      <c r="N393">
        <v>392</v>
      </c>
      <c r="O393">
        <v>51</v>
      </c>
      <c r="P393">
        <v>6</v>
      </c>
      <c r="Q393">
        <v>-2</v>
      </c>
      <c r="R393">
        <v>4</v>
      </c>
      <c r="S393">
        <v>14</v>
      </c>
      <c r="T393">
        <v>0.2</v>
      </c>
      <c r="U393">
        <v>650</v>
      </c>
      <c r="V393">
        <v>8</v>
      </c>
      <c r="W393">
        <v>-0.2</v>
      </c>
      <c r="X393">
        <v>-1</v>
      </c>
      <c r="Y393">
        <v>-0.2</v>
      </c>
      <c r="Z393">
        <v>2</v>
      </c>
      <c r="AA393">
        <v>40</v>
      </c>
      <c r="AB393">
        <v>19</v>
      </c>
      <c r="AC393">
        <v>-2</v>
      </c>
      <c r="AD393">
        <v>9</v>
      </c>
      <c r="AE393">
        <v>320</v>
      </c>
      <c r="AF393">
        <v>1.5</v>
      </c>
    </row>
    <row r="394" spans="1:32" x14ac:dyDescent="0.3">
      <c r="A394" t="s">
        <v>1536</v>
      </c>
      <c r="B394" t="s">
        <v>1537</v>
      </c>
      <c r="C394" s="1" t="str">
        <f t="shared" si="69"/>
        <v>21:0519</v>
      </c>
      <c r="D394" s="1" t="str">
        <f t="shared" si="66"/>
        <v>21:0173</v>
      </c>
      <c r="E394" t="s">
        <v>1538</v>
      </c>
      <c r="F394" t="s">
        <v>1539</v>
      </c>
      <c r="H394">
        <v>52.7855037</v>
      </c>
      <c r="I394">
        <v>-56.581540699999998</v>
      </c>
      <c r="J394" s="1" t="str">
        <f t="shared" si="67"/>
        <v>NGR lake sediment grab sample</v>
      </c>
      <c r="K394" s="1" t="str">
        <f t="shared" si="68"/>
        <v>&lt;177 micron (NGR)</v>
      </c>
      <c r="L394">
        <v>22</v>
      </c>
      <c r="M394" t="s">
        <v>82</v>
      </c>
      <c r="N394">
        <v>393</v>
      </c>
      <c r="O394">
        <v>55</v>
      </c>
      <c r="P394">
        <v>13</v>
      </c>
      <c r="Q394">
        <v>-2</v>
      </c>
      <c r="R394">
        <v>8</v>
      </c>
      <c r="S394">
        <v>7</v>
      </c>
      <c r="T394">
        <v>-0.2</v>
      </c>
      <c r="U394">
        <v>225</v>
      </c>
      <c r="V394">
        <v>3.3</v>
      </c>
      <c r="W394">
        <v>-0.2</v>
      </c>
      <c r="X394">
        <v>-1</v>
      </c>
      <c r="Y394">
        <v>-0.2</v>
      </c>
      <c r="Z394">
        <v>2</v>
      </c>
      <c r="AA394">
        <v>65</v>
      </c>
      <c r="AB394">
        <v>56</v>
      </c>
      <c r="AC394">
        <v>-2</v>
      </c>
      <c r="AD394">
        <v>18</v>
      </c>
      <c r="AE394">
        <v>440</v>
      </c>
      <c r="AF394">
        <v>1.9</v>
      </c>
    </row>
    <row r="395" spans="1:32" hidden="1" x14ac:dyDescent="0.3">
      <c r="A395" t="s">
        <v>1540</v>
      </c>
      <c r="B395" t="s">
        <v>1541</v>
      </c>
      <c r="C395" s="1" t="str">
        <f t="shared" si="69"/>
        <v>21:0519</v>
      </c>
      <c r="D395" s="1" t="str">
        <f>HYPERLINK("http://geochem.nrcan.gc.ca/cdogs/content/svy/svy_e.htm", "")</f>
        <v/>
      </c>
      <c r="G395" s="1" t="str">
        <f>HYPERLINK("http://geochem.nrcan.gc.ca/cdogs/content/cr_/cr_00056_e.htm", "56")</f>
        <v>56</v>
      </c>
      <c r="J395" t="s">
        <v>57</v>
      </c>
      <c r="K395" t="s">
        <v>58</v>
      </c>
      <c r="L395">
        <v>22</v>
      </c>
      <c r="M395" t="s">
        <v>59</v>
      </c>
      <c r="N395">
        <v>394</v>
      </c>
      <c r="O395">
        <v>170</v>
      </c>
      <c r="P395">
        <v>89</v>
      </c>
      <c r="Q395">
        <v>23</v>
      </c>
      <c r="R395">
        <v>52</v>
      </c>
      <c r="S395">
        <v>16</v>
      </c>
      <c r="T395">
        <v>-0.2</v>
      </c>
      <c r="U395">
        <v>485</v>
      </c>
      <c r="V395">
        <v>5.7</v>
      </c>
      <c r="W395">
        <v>0.2</v>
      </c>
      <c r="X395">
        <v>20</v>
      </c>
      <c r="Y395">
        <v>0.6</v>
      </c>
      <c r="Z395">
        <v>6</v>
      </c>
      <c r="AA395">
        <v>60</v>
      </c>
      <c r="AB395">
        <v>150</v>
      </c>
      <c r="AC395">
        <v>-2</v>
      </c>
      <c r="AD395">
        <v>7.6</v>
      </c>
      <c r="AE395">
        <v>640</v>
      </c>
      <c r="AF395">
        <v>30.8</v>
      </c>
    </row>
    <row r="396" spans="1:32" x14ac:dyDescent="0.3">
      <c r="A396" t="s">
        <v>1542</v>
      </c>
      <c r="B396" t="s">
        <v>1543</v>
      </c>
      <c r="C396" s="1" t="str">
        <f t="shared" si="69"/>
        <v>21:0519</v>
      </c>
      <c r="D396" s="1" t="str">
        <f t="shared" ref="D396:D425" si="70">HYPERLINK("http://geochem.nrcan.gc.ca/cdogs/content/svy/svy210173_e.htm", "21:0173")</f>
        <v>21:0173</v>
      </c>
      <c r="E396" t="s">
        <v>1544</v>
      </c>
      <c r="F396" t="s">
        <v>1545</v>
      </c>
      <c r="H396">
        <v>52.770646399999997</v>
      </c>
      <c r="I396">
        <v>-56.769793700000001</v>
      </c>
      <c r="J396" s="1" t="str">
        <f t="shared" ref="J396:J425" si="71">HYPERLINK("http://geochem.nrcan.gc.ca/cdogs/content/kwd/kwd020027_e.htm", "NGR lake sediment grab sample")</f>
        <v>NGR lake sediment grab sample</v>
      </c>
      <c r="K396" s="1" t="str">
        <f t="shared" ref="K396:K425" si="72">HYPERLINK("http://geochem.nrcan.gc.ca/cdogs/content/kwd/kwd080006_e.htm", "&lt;177 micron (NGR)")</f>
        <v>&lt;177 micron (NGR)</v>
      </c>
      <c r="L396">
        <v>22</v>
      </c>
      <c r="M396" t="s">
        <v>89</v>
      </c>
      <c r="N396">
        <v>395</v>
      </c>
      <c r="O396">
        <v>65</v>
      </c>
      <c r="P396">
        <v>25</v>
      </c>
      <c r="Q396">
        <v>-2</v>
      </c>
      <c r="R396">
        <v>19</v>
      </c>
      <c r="S396">
        <v>5</v>
      </c>
      <c r="T396">
        <v>-0.2</v>
      </c>
      <c r="U396">
        <v>210</v>
      </c>
      <c r="V396">
        <v>2.2999999999999998</v>
      </c>
      <c r="W396">
        <v>-0.2</v>
      </c>
      <c r="X396">
        <v>-1</v>
      </c>
      <c r="Y396">
        <v>-0.2</v>
      </c>
      <c r="Z396">
        <v>-2</v>
      </c>
      <c r="AA396">
        <v>45</v>
      </c>
      <c r="AB396">
        <v>25</v>
      </c>
      <c r="AC396">
        <v>-2</v>
      </c>
      <c r="AD396">
        <v>6</v>
      </c>
      <c r="AE396">
        <v>500</v>
      </c>
      <c r="AF396">
        <v>2.1</v>
      </c>
    </row>
    <row r="397" spans="1:32" x14ac:dyDescent="0.3">
      <c r="A397" t="s">
        <v>1546</v>
      </c>
      <c r="B397" t="s">
        <v>1547</v>
      </c>
      <c r="C397" s="1" t="str">
        <f t="shared" si="69"/>
        <v>21:0519</v>
      </c>
      <c r="D397" s="1" t="str">
        <f t="shared" si="70"/>
        <v>21:0173</v>
      </c>
      <c r="E397" t="s">
        <v>1548</v>
      </c>
      <c r="F397" t="s">
        <v>1549</v>
      </c>
      <c r="H397">
        <v>52.802557</v>
      </c>
      <c r="I397">
        <v>-56.8398161</v>
      </c>
      <c r="J397" s="1" t="str">
        <f t="shared" si="71"/>
        <v>NGR lake sediment grab sample</v>
      </c>
      <c r="K397" s="1" t="str">
        <f t="shared" si="72"/>
        <v>&lt;177 micron (NGR)</v>
      </c>
      <c r="L397">
        <v>22</v>
      </c>
      <c r="M397" t="s">
        <v>94</v>
      </c>
      <c r="N397">
        <v>396</v>
      </c>
      <c r="O397">
        <v>25</v>
      </c>
      <c r="P397">
        <v>7</v>
      </c>
      <c r="Q397">
        <v>-2</v>
      </c>
      <c r="R397">
        <v>3</v>
      </c>
      <c r="S397">
        <v>3</v>
      </c>
      <c r="T397">
        <v>-0.2</v>
      </c>
      <c r="U397">
        <v>30</v>
      </c>
      <c r="V397">
        <v>0.49</v>
      </c>
      <c r="W397">
        <v>-0.2</v>
      </c>
      <c r="X397">
        <v>-1</v>
      </c>
      <c r="Y397">
        <v>-0.2</v>
      </c>
      <c r="Z397">
        <v>2</v>
      </c>
      <c r="AA397">
        <v>-10</v>
      </c>
      <c r="AB397">
        <v>69</v>
      </c>
      <c r="AC397">
        <v>-2</v>
      </c>
      <c r="AD397">
        <v>50.6</v>
      </c>
      <c r="AE397">
        <v>70</v>
      </c>
      <c r="AF397">
        <v>-0.5</v>
      </c>
    </row>
    <row r="398" spans="1:32" x14ac:dyDescent="0.3">
      <c r="A398" t="s">
        <v>1550</v>
      </c>
      <c r="B398" t="s">
        <v>1551</v>
      </c>
      <c r="C398" s="1" t="str">
        <f t="shared" si="69"/>
        <v>21:0519</v>
      </c>
      <c r="D398" s="1" t="str">
        <f t="shared" si="70"/>
        <v>21:0173</v>
      </c>
      <c r="E398" t="s">
        <v>1552</v>
      </c>
      <c r="F398" t="s">
        <v>1553</v>
      </c>
      <c r="H398">
        <v>52.873600099999997</v>
      </c>
      <c r="I398">
        <v>-56.860370099999997</v>
      </c>
      <c r="J398" s="1" t="str">
        <f t="shared" si="71"/>
        <v>NGR lake sediment grab sample</v>
      </c>
      <c r="K398" s="1" t="str">
        <f t="shared" si="72"/>
        <v>&lt;177 micron (NGR)</v>
      </c>
      <c r="L398">
        <v>22</v>
      </c>
      <c r="M398" t="s">
        <v>99</v>
      </c>
      <c r="N398">
        <v>397</v>
      </c>
      <c r="O398">
        <v>29</v>
      </c>
      <c r="P398">
        <v>2</v>
      </c>
      <c r="Q398">
        <v>-2</v>
      </c>
      <c r="R398">
        <v>5</v>
      </c>
      <c r="S398">
        <v>3</v>
      </c>
      <c r="T398">
        <v>-0.2</v>
      </c>
      <c r="U398">
        <v>65</v>
      </c>
      <c r="V398">
        <v>1.05</v>
      </c>
      <c r="W398">
        <v>-0.2</v>
      </c>
      <c r="X398">
        <v>-1</v>
      </c>
      <c r="Y398">
        <v>-0.2</v>
      </c>
      <c r="Z398">
        <v>-2</v>
      </c>
      <c r="AA398">
        <v>15</v>
      </c>
      <c r="AB398">
        <v>19</v>
      </c>
      <c r="AC398">
        <v>-2</v>
      </c>
      <c r="AD398">
        <v>3.8</v>
      </c>
      <c r="AE398">
        <v>240</v>
      </c>
      <c r="AF398">
        <v>1.6</v>
      </c>
    </row>
    <row r="399" spans="1:32" x14ac:dyDescent="0.3">
      <c r="A399" t="s">
        <v>1554</v>
      </c>
      <c r="B399" t="s">
        <v>1555</v>
      </c>
      <c r="C399" s="1" t="str">
        <f t="shared" si="69"/>
        <v>21:0519</v>
      </c>
      <c r="D399" s="1" t="str">
        <f t="shared" si="70"/>
        <v>21:0173</v>
      </c>
      <c r="E399" t="s">
        <v>1556</v>
      </c>
      <c r="F399" t="s">
        <v>1557</v>
      </c>
      <c r="H399">
        <v>52.8837981</v>
      </c>
      <c r="I399">
        <v>-56.963397999999998</v>
      </c>
      <c r="J399" s="1" t="str">
        <f t="shared" si="71"/>
        <v>NGR lake sediment grab sample</v>
      </c>
      <c r="K399" s="1" t="str">
        <f t="shared" si="72"/>
        <v>&lt;177 micron (NGR)</v>
      </c>
      <c r="L399">
        <v>22</v>
      </c>
      <c r="M399" t="s">
        <v>104</v>
      </c>
      <c r="N399">
        <v>398</v>
      </c>
      <c r="O399">
        <v>14</v>
      </c>
      <c r="P399">
        <v>2</v>
      </c>
      <c r="Q399">
        <v>-2</v>
      </c>
      <c r="R399">
        <v>2</v>
      </c>
      <c r="S399">
        <v>2</v>
      </c>
      <c r="T399">
        <v>-0.2</v>
      </c>
      <c r="U399">
        <v>50</v>
      </c>
      <c r="V399">
        <v>0.49</v>
      </c>
      <c r="W399">
        <v>-0.2</v>
      </c>
      <c r="X399">
        <v>-1</v>
      </c>
      <c r="Y399">
        <v>-0.2</v>
      </c>
      <c r="Z399">
        <v>-2</v>
      </c>
      <c r="AA399">
        <v>-10</v>
      </c>
      <c r="AB399">
        <v>58</v>
      </c>
      <c r="AC399">
        <v>-2</v>
      </c>
      <c r="AD399">
        <v>14.8</v>
      </c>
      <c r="AE399">
        <v>80</v>
      </c>
      <c r="AF399">
        <v>2.9</v>
      </c>
    </row>
    <row r="400" spans="1:32" x14ac:dyDescent="0.3">
      <c r="A400" t="s">
        <v>1558</v>
      </c>
      <c r="B400" t="s">
        <v>1559</v>
      </c>
      <c r="C400" s="1" t="str">
        <f t="shared" si="69"/>
        <v>21:0519</v>
      </c>
      <c r="D400" s="1" t="str">
        <f t="shared" si="70"/>
        <v>21:0173</v>
      </c>
      <c r="E400" t="s">
        <v>1560</v>
      </c>
      <c r="F400" t="s">
        <v>1561</v>
      </c>
      <c r="H400">
        <v>52.979139000000004</v>
      </c>
      <c r="I400">
        <v>-56.937821499999998</v>
      </c>
      <c r="J400" s="1" t="str">
        <f t="shared" si="71"/>
        <v>NGR lake sediment grab sample</v>
      </c>
      <c r="K400" s="1" t="str">
        <f t="shared" si="72"/>
        <v>&lt;177 micron (NGR)</v>
      </c>
      <c r="L400">
        <v>22</v>
      </c>
      <c r="M400" t="s">
        <v>109</v>
      </c>
      <c r="N400">
        <v>399</v>
      </c>
      <c r="O400">
        <v>32</v>
      </c>
      <c r="P400">
        <v>6</v>
      </c>
      <c r="Q400">
        <v>-2</v>
      </c>
      <c r="R400">
        <v>10</v>
      </c>
      <c r="S400">
        <v>7</v>
      </c>
      <c r="T400">
        <v>0.2</v>
      </c>
      <c r="U400">
        <v>125</v>
      </c>
      <c r="V400">
        <v>2.0299999999999998</v>
      </c>
      <c r="W400">
        <v>-0.2</v>
      </c>
      <c r="X400">
        <v>-1</v>
      </c>
      <c r="Y400">
        <v>-0.2</v>
      </c>
      <c r="Z400">
        <v>2</v>
      </c>
      <c r="AA400">
        <v>40</v>
      </c>
      <c r="AB400">
        <v>19</v>
      </c>
      <c r="AC400">
        <v>-2</v>
      </c>
      <c r="AD400">
        <v>14</v>
      </c>
      <c r="AE400">
        <v>160</v>
      </c>
      <c r="AF400">
        <v>1</v>
      </c>
    </row>
    <row r="401" spans="1:32" x14ac:dyDescent="0.3">
      <c r="A401" t="s">
        <v>1562</v>
      </c>
      <c r="B401" t="s">
        <v>1563</v>
      </c>
      <c r="C401" s="1" t="str">
        <f t="shared" si="69"/>
        <v>21:0519</v>
      </c>
      <c r="D401" s="1" t="str">
        <f t="shared" si="70"/>
        <v>21:0173</v>
      </c>
      <c r="E401" t="s">
        <v>1564</v>
      </c>
      <c r="F401" t="s">
        <v>1565</v>
      </c>
      <c r="H401">
        <v>52.889823399999997</v>
      </c>
      <c r="I401">
        <v>-57.124864700000003</v>
      </c>
      <c r="J401" s="1" t="str">
        <f t="shared" si="71"/>
        <v>NGR lake sediment grab sample</v>
      </c>
      <c r="K401" s="1" t="str">
        <f t="shared" si="72"/>
        <v>&lt;177 micron (NGR)</v>
      </c>
      <c r="L401">
        <v>22</v>
      </c>
      <c r="M401" t="s">
        <v>114</v>
      </c>
      <c r="N401">
        <v>400</v>
      </c>
      <c r="O401">
        <v>43</v>
      </c>
      <c r="P401">
        <v>9</v>
      </c>
      <c r="Q401">
        <v>-2</v>
      </c>
      <c r="R401">
        <v>6</v>
      </c>
      <c r="S401">
        <v>3</v>
      </c>
      <c r="T401">
        <v>0.2</v>
      </c>
      <c r="U401">
        <v>80</v>
      </c>
      <c r="V401">
        <v>0.86</v>
      </c>
      <c r="W401">
        <v>-0.2</v>
      </c>
      <c r="X401">
        <v>-1</v>
      </c>
      <c r="Y401">
        <v>-0.2</v>
      </c>
      <c r="Z401">
        <v>-2</v>
      </c>
      <c r="AA401">
        <v>10</v>
      </c>
      <c r="AB401">
        <v>77</v>
      </c>
      <c r="AC401">
        <v>-2</v>
      </c>
      <c r="AD401">
        <v>47.6</v>
      </c>
      <c r="AE401">
        <v>140</v>
      </c>
      <c r="AF401">
        <v>1</v>
      </c>
    </row>
    <row r="402" spans="1:32" x14ac:dyDescent="0.3">
      <c r="A402" t="s">
        <v>1566</v>
      </c>
      <c r="B402" t="s">
        <v>1567</v>
      </c>
      <c r="C402" s="1" t="str">
        <f t="shared" si="69"/>
        <v>21:0519</v>
      </c>
      <c r="D402" s="1" t="str">
        <f t="shared" si="70"/>
        <v>21:0173</v>
      </c>
      <c r="E402" t="s">
        <v>1568</v>
      </c>
      <c r="F402" t="s">
        <v>1569</v>
      </c>
      <c r="H402">
        <v>52.899317099999998</v>
      </c>
      <c r="I402">
        <v>-57.140308500000003</v>
      </c>
      <c r="J402" s="1" t="str">
        <f t="shared" si="71"/>
        <v>NGR lake sediment grab sample</v>
      </c>
      <c r="K402" s="1" t="str">
        <f t="shared" si="72"/>
        <v>&lt;177 micron (NGR)</v>
      </c>
      <c r="L402">
        <v>22</v>
      </c>
      <c r="M402" t="s">
        <v>119</v>
      </c>
      <c r="N402">
        <v>401</v>
      </c>
      <c r="O402">
        <v>35</v>
      </c>
      <c r="P402">
        <v>4</v>
      </c>
      <c r="Q402">
        <v>-2</v>
      </c>
      <c r="R402">
        <v>5</v>
      </c>
      <c r="S402">
        <v>3</v>
      </c>
      <c r="T402">
        <v>0.2</v>
      </c>
      <c r="U402">
        <v>80</v>
      </c>
      <c r="V402">
        <v>1.1499999999999999</v>
      </c>
      <c r="W402">
        <v>-0.2</v>
      </c>
      <c r="X402">
        <v>-1</v>
      </c>
      <c r="Y402">
        <v>-0.2</v>
      </c>
      <c r="Z402">
        <v>-2</v>
      </c>
      <c r="AA402">
        <v>15</v>
      </c>
      <c r="AB402">
        <v>70</v>
      </c>
      <c r="AC402">
        <v>-2</v>
      </c>
      <c r="AD402">
        <v>20.2</v>
      </c>
      <c r="AE402">
        <v>130</v>
      </c>
      <c r="AF402">
        <v>0.6</v>
      </c>
    </row>
    <row r="403" spans="1:32" x14ac:dyDescent="0.3">
      <c r="A403" t="s">
        <v>1570</v>
      </c>
      <c r="B403" t="s">
        <v>1571</v>
      </c>
      <c r="C403" s="1" t="str">
        <f t="shared" si="69"/>
        <v>21:0519</v>
      </c>
      <c r="D403" s="1" t="str">
        <f t="shared" si="70"/>
        <v>21:0173</v>
      </c>
      <c r="E403" t="s">
        <v>1572</v>
      </c>
      <c r="F403" t="s">
        <v>1573</v>
      </c>
      <c r="H403">
        <v>52.881875999999998</v>
      </c>
      <c r="I403">
        <v>-57.175233499999997</v>
      </c>
      <c r="J403" s="1" t="str">
        <f t="shared" si="71"/>
        <v>NGR lake sediment grab sample</v>
      </c>
      <c r="K403" s="1" t="str">
        <f t="shared" si="72"/>
        <v>&lt;177 micron (NGR)</v>
      </c>
      <c r="L403">
        <v>22</v>
      </c>
      <c r="M403" t="s">
        <v>124</v>
      </c>
      <c r="N403">
        <v>402</v>
      </c>
      <c r="O403">
        <v>20</v>
      </c>
      <c r="P403">
        <v>-2</v>
      </c>
      <c r="Q403">
        <v>-2</v>
      </c>
      <c r="R403">
        <v>3</v>
      </c>
      <c r="S403">
        <v>2</v>
      </c>
      <c r="T403">
        <v>-0.2</v>
      </c>
      <c r="U403">
        <v>110</v>
      </c>
      <c r="V403">
        <v>0.64</v>
      </c>
      <c r="W403">
        <v>-0.2</v>
      </c>
      <c r="X403">
        <v>-1</v>
      </c>
      <c r="Y403">
        <v>-0.2</v>
      </c>
      <c r="Z403">
        <v>-2</v>
      </c>
      <c r="AA403">
        <v>-10</v>
      </c>
      <c r="AB403">
        <v>19</v>
      </c>
      <c r="AC403">
        <v>-2</v>
      </c>
      <c r="AD403">
        <v>6</v>
      </c>
      <c r="AE403">
        <v>310</v>
      </c>
      <c r="AF403">
        <v>1.3</v>
      </c>
    </row>
    <row r="404" spans="1:32" x14ac:dyDescent="0.3">
      <c r="A404" t="s">
        <v>1574</v>
      </c>
      <c r="B404" t="s">
        <v>1575</v>
      </c>
      <c r="C404" s="1" t="str">
        <f t="shared" si="69"/>
        <v>21:0519</v>
      </c>
      <c r="D404" s="1" t="str">
        <f t="shared" si="70"/>
        <v>21:0173</v>
      </c>
      <c r="E404" t="s">
        <v>1576</v>
      </c>
      <c r="F404" t="s">
        <v>1577</v>
      </c>
      <c r="H404">
        <v>52.8886374</v>
      </c>
      <c r="I404">
        <v>-57.293301599999999</v>
      </c>
      <c r="J404" s="1" t="str">
        <f t="shared" si="71"/>
        <v>NGR lake sediment grab sample</v>
      </c>
      <c r="K404" s="1" t="str">
        <f t="shared" si="72"/>
        <v>&lt;177 micron (NGR)</v>
      </c>
      <c r="L404">
        <v>22</v>
      </c>
      <c r="M404" t="s">
        <v>129</v>
      </c>
      <c r="N404">
        <v>403</v>
      </c>
      <c r="O404">
        <v>45</v>
      </c>
      <c r="P404">
        <v>7</v>
      </c>
      <c r="Q404">
        <v>-2</v>
      </c>
      <c r="R404">
        <v>3</v>
      </c>
      <c r="S404">
        <v>2</v>
      </c>
      <c r="T404">
        <v>0.2</v>
      </c>
      <c r="U404">
        <v>95</v>
      </c>
      <c r="V404">
        <v>0.94</v>
      </c>
      <c r="W404">
        <v>-0.2</v>
      </c>
      <c r="X404">
        <v>-1</v>
      </c>
      <c r="Y404">
        <v>-0.2</v>
      </c>
      <c r="Z404">
        <v>-2</v>
      </c>
      <c r="AA404">
        <v>10</v>
      </c>
      <c r="AB404">
        <v>58</v>
      </c>
      <c r="AC404">
        <v>-2</v>
      </c>
      <c r="AD404">
        <v>30</v>
      </c>
      <c r="AE404">
        <v>100</v>
      </c>
      <c r="AF404">
        <v>1.2</v>
      </c>
    </row>
    <row r="405" spans="1:32" x14ac:dyDescent="0.3">
      <c r="A405" t="s">
        <v>1578</v>
      </c>
      <c r="B405" t="s">
        <v>1579</v>
      </c>
      <c r="C405" s="1" t="str">
        <f t="shared" si="69"/>
        <v>21:0519</v>
      </c>
      <c r="D405" s="1" t="str">
        <f t="shared" si="70"/>
        <v>21:0173</v>
      </c>
      <c r="E405" t="s">
        <v>1580</v>
      </c>
      <c r="F405" t="s">
        <v>1581</v>
      </c>
      <c r="H405">
        <v>52.868794100000002</v>
      </c>
      <c r="I405">
        <v>-57.283451100000001</v>
      </c>
      <c r="J405" s="1" t="str">
        <f t="shared" si="71"/>
        <v>NGR lake sediment grab sample</v>
      </c>
      <c r="K405" s="1" t="str">
        <f t="shared" si="72"/>
        <v>&lt;177 micron (NGR)</v>
      </c>
      <c r="L405">
        <v>22</v>
      </c>
      <c r="M405" t="s">
        <v>134</v>
      </c>
      <c r="N405">
        <v>404</v>
      </c>
      <c r="O405">
        <v>55</v>
      </c>
      <c r="P405">
        <v>3</v>
      </c>
      <c r="Q405">
        <v>-2</v>
      </c>
      <c r="R405">
        <v>4</v>
      </c>
      <c r="S405">
        <v>5</v>
      </c>
      <c r="T405">
        <v>-0.2</v>
      </c>
      <c r="U405">
        <v>120</v>
      </c>
      <c r="V405">
        <v>1.24</v>
      </c>
      <c r="W405">
        <v>-0.2</v>
      </c>
      <c r="X405">
        <v>-1</v>
      </c>
      <c r="Y405">
        <v>-0.2</v>
      </c>
      <c r="Z405">
        <v>-2</v>
      </c>
      <c r="AA405">
        <v>20</v>
      </c>
      <c r="AB405">
        <v>19</v>
      </c>
      <c r="AC405">
        <v>-2</v>
      </c>
      <c r="AD405">
        <v>10.6</v>
      </c>
      <c r="AE405">
        <v>350</v>
      </c>
      <c r="AF405">
        <v>1.1000000000000001</v>
      </c>
    </row>
    <row r="406" spans="1:32" x14ac:dyDescent="0.3">
      <c r="A406" t="s">
        <v>1582</v>
      </c>
      <c r="B406" t="s">
        <v>1583</v>
      </c>
      <c r="C406" s="1" t="str">
        <f t="shared" si="69"/>
        <v>21:0519</v>
      </c>
      <c r="D406" s="1" t="str">
        <f t="shared" si="70"/>
        <v>21:0173</v>
      </c>
      <c r="E406" t="s">
        <v>1584</v>
      </c>
      <c r="F406" t="s">
        <v>1585</v>
      </c>
      <c r="H406">
        <v>52.8158563</v>
      </c>
      <c r="I406">
        <v>-57.311118299999997</v>
      </c>
      <c r="J406" s="1" t="str">
        <f t="shared" si="71"/>
        <v>NGR lake sediment grab sample</v>
      </c>
      <c r="K406" s="1" t="str">
        <f t="shared" si="72"/>
        <v>&lt;177 micron (NGR)</v>
      </c>
      <c r="L406">
        <v>22</v>
      </c>
      <c r="M406" t="s">
        <v>139</v>
      </c>
      <c r="N406">
        <v>405</v>
      </c>
      <c r="O406">
        <v>38</v>
      </c>
      <c r="P406">
        <v>2</v>
      </c>
      <c r="Q406">
        <v>-2</v>
      </c>
      <c r="R406">
        <v>2</v>
      </c>
      <c r="S406">
        <v>3</v>
      </c>
      <c r="T406">
        <v>-0.2</v>
      </c>
      <c r="U406">
        <v>120</v>
      </c>
      <c r="V406">
        <v>1.7</v>
      </c>
      <c r="W406">
        <v>-0.2</v>
      </c>
      <c r="X406">
        <v>-1</v>
      </c>
      <c r="Y406">
        <v>-0.2</v>
      </c>
      <c r="Z406">
        <v>-2</v>
      </c>
      <c r="AA406">
        <v>20</v>
      </c>
      <c r="AB406">
        <v>19</v>
      </c>
      <c r="AC406">
        <v>-2</v>
      </c>
      <c r="AD406">
        <v>8.8000000000000007</v>
      </c>
      <c r="AE406">
        <v>360</v>
      </c>
      <c r="AF406">
        <v>1.2</v>
      </c>
    </row>
    <row r="407" spans="1:32" x14ac:dyDescent="0.3">
      <c r="A407" t="s">
        <v>1586</v>
      </c>
      <c r="B407" t="s">
        <v>1587</v>
      </c>
      <c r="C407" s="1" t="str">
        <f t="shared" si="69"/>
        <v>21:0519</v>
      </c>
      <c r="D407" s="1" t="str">
        <f t="shared" si="70"/>
        <v>21:0173</v>
      </c>
      <c r="E407" t="s">
        <v>1588</v>
      </c>
      <c r="F407" t="s">
        <v>1589</v>
      </c>
      <c r="H407">
        <v>52.806918099999997</v>
      </c>
      <c r="I407">
        <v>-57.2556619</v>
      </c>
      <c r="J407" s="1" t="str">
        <f t="shared" si="71"/>
        <v>NGR lake sediment grab sample</v>
      </c>
      <c r="K407" s="1" t="str">
        <f t="shared" si="72"/>
        <v>&lt;177 micron (NGR)</v>
      </c>
      <c r="L407">
        <v>22</v>
      </c>
      <c r="M407" t="s">
        <v>144</v>
      </c>
      <c r="N407">
        <v>406</v>
      </c>
      <c r="O407">
        <v>53</v>
      </c>
      <c r="P407">
        <v>7</v>
      </c>
      <c r="Q407">
        <v>-2</v>
      </c>
      <c r="R407">
        <v>2</v>
      </c>
      <c r="S407">
        <v>3</v>
      </c>
      <c r="T407">
        <v>0.2</v>
      </c>
      <c r="U407">
        <v>90</v>
      </c>
      <c r="V407">
        <v>1.36</v>
      </c>
      <c r="W407">
        <v>-0.2</v>
      </c>
      <c r="X407">
        <v>-1</v>
      </c>
      <c r="Y407">
        <v>-0.2</v>
      </c>
      <c r="Z407">
        <v>-2</v>
      </c>
      <c r="AA407">
        <v>20</v>
      </c>
      <c r="AB407">
        <v>46</v>
      </c>
      <c r="AC407">
        <v>-2</v>
      </c>
      <c r="AD407">
        <v>39.200000000000003</v>
      </c>
      <c r="AE407">
        <v>80</v>
      </c>
      <c r="AF407">
        <v>0.7</v>
      </c>
    </row>
    <row r="408" spans="1:32" x14ac:dyDescent="0.3">
      <c r="A408" t="s">
        <v>1590</v>
      </c>
      <c r="B408" t="s">
        <v>1591</v>
      </c>
      <c r="C408" s="1" t="str">
        <f t="shared" si="69"/>
        <v>21:0519</v>
      </c>
      <c r="D408" s="1" t="str">
        <f t="shared" si="70"/>
        <v>21:0173</v>
      </c>
      <c r="E408" t="s">
        <v>1592</v>
      </c>
      <c r="F408" t="s">
        <v>1593</v>
      </c>
      <c r="H408">
        <v>52.813499899999997</v>
      </c>
      <c r="I408">
        <v>-57.204008399999999</v>
      </c>
      <c r="J408" s="1" t="str">
        <f t="shared" si="71"/>
        <v>NGR lake sediment grab sample</v>
      </c>
      <c r="K408" s="1" t="str">
        <f t="shared" si="72"/>
        <v>&lt;177 micron (NGR)</v>
      </c>
      <c r="L408">
        <v>22</v>
      </c>
      <c r="M408" t="s">
        <v>149</v>
      </c>
      <c r="N408">
        <v>407</v>
      </c>
      <c r="O408">
        <v>60</v>
      </c>
      <c r="P408">
        <v>11</v>
      </c>
      <c r="Q408">
        <v>-2</v>
      </c>
      <c r="R408">
        <v>4</v>
      </c>
      <c r="S408">
        <v>3</v>
      </c>
      <c r="T408">
        <v>-0.2</v>
      </c>
      <c r="U408">
        <v>95</v>
      </c>
      <c r="V408">
        <v>0.74</v>
      </c>
      <c r="W408">
        <v>-0.2</v>
      </c>
      <c r="X408">
        <v>-1</v>
      </c>
      <c r="Y408">
        <v>-0.2</v>
      </c>
      <c r="Z408">
        <v>-2</v>
      </c>
      <c r="AA408">
        <v>20</v>
      </c>
      <c r="AB408">
        <v>74</v>
      </c>
      <c r="AC408">
        <v>-2</v>
      </c>
      <c r="AD408">
        <v>49.2</v>
      </c>
      <c r="AE408">
        <v>130</v>
      </c>
      <c r="AF408">
        <v>0.8</v>
      </c>
    </row>
    <row r="409" spans="1:32" x14ac:dyDescent="0.3">
      <c r="A409" t="s">
        <v>1594</v>
      </c>
      <c r="B409" t="s">
        <v>1595</v>
      </c>
      <c r="C409" s="1" t="str">
        <f t="shared" si="69"/>
        <v>21:0519</v>
      </c>
      <c r="D409" s="1" t="str">
        <f t="shared" si="70"/>
        <v>21:0173</v>
      </c>
      <c r="E409" t="s">
        <v>1596</v>
      </c>
      <c r="F409" t="s">
        <v>1597</v>
      </c>
      <c r="H409">
        <v>52.782059199999999</v>
      </c>
      <c r="I409">
        <v>-57.112798300000001</v>
      </c>
      <c r="J409" s="1" t="str">
        <f t="shared" si="71"/>
        <v>NGR lake sediment grab sample</v>
      </c>
      <c r="K409" s="1" t="str">
        <f t="shared" si="72"/>
        <v>&lt;177 micron (NGR)</v>
      </c>
      <c r="L409">
        <v>23</v>
      </c>
      <c r="M409" t="s">
        <v>36</v>
      </c>
      <c r="N409">
        <v>408</v>
      </c>
      <c r="O409">
        <v>26</v>
      </c>
      <c r="P409">
        <v>6</v>
      </c>
      <c r="Q409">
        <v>-2</v>
      </c>
      <c r="R409">
        <v>4</v>
      </c>
      <c r="S409">
        <v>-2</v>
      </c>
      <c r="T409">
        <v>-0.2</v>
      </c>
      <c r="U409">
        <v>120</v>
      </c>
      <c r="V409">
        <v>1.35</v>
      </c>
      <c r="W409">
        <v>-0.2</v>
      </c>
      <c r="X409">
        <v>-1</v>
      </c>
      <c r="Y409">
        <v>-0.2</v>
      </c>
      <c r="Z409">
        <v>-2</v>
      </c>
      <c r="AA409">
        <v>15</v>
      </c>
      <c r="AB409">
        <v>80</v>
      </c>
      <c r="AC409">
        <v>-2</v>
      </c>
      <c r="AD409">
        <v>16.600000000000001</v>
      </c>
      <c r="AE409">
        <v>90</v>
      </c>
      <c r="AF409">
        <v>2.5</v>
      </c>
    </row>
    <row r="410" spans="1:32" x14ac:dyDescent="0.3">
      <c r="A410" t="s">
        <v>1598</v>
      </c>
      <c r="B410" t="s">
        <v>1599</v>
      </c>
      <c r="C410" s="1" t="str">
        <f t="shared" si="69"/>
        <v>21:0519</v>
      </c>
      <c r="D410" s="1" t="str">
        <f t="shared" si="70"/>
        <v>21:0173</v>
      </c>
      <c r="E410" t="s">
        <v>1600</v>
      </c>
      <c r="F410" t="s">
        <v>1601</v>
      </c>
      <c r="H410">
        <v>52.798794299999997</v>
      </c>
      <c r="I410">
        <v>-57.162395099999998</v>
      </c>
      <c r="J410" s="1" t="str">
        <f t="shared" si="71"/>
        <v>NGR lake sediment grab sample</v>
      </c>
      <c r="K410" s="1" t="str">
        <f t="shared" si="72"/>
        <v>&lt;177 micron (NGR)</v>
      </c>
      <c r="L410">
        <v>23</v>
      </c>
      <c r="M410" t="s">
        <v>49</v>
      </c>
      <c r="N410">
        <v>409</v>
      </c>
      <c r="O410">
        <v>28</v>
      </c>
      <c r="P410">
        <v>5</v>
      </c>
      <c r="Q410">
        <v>-2</v>
      </c>
      <c r="R410">
        <v>4</v>
      </c>
      <c r="S410">
        <v>-2</v>
      </c>
      <c r="T410">
        <v>-0.2</v>
      </c>
      <c r="U410">
        <v>80</v>
      </c>
      <c r="V410">
        <v>0.78</v>
      </c>
      <c r="W410">
        <v>-0.2</v>
      </c>
      <c r="X410">
        <v>-1</v>
      </c>
      <c r="Y410">
        <v>-0.2</v>
      </c>
      <c r="Z410">
        <v>-2</v>
      </c>
      <c r="AA410">
        <v>15</v>
      </c>
      <c r="AB410">
        <v>80</v>
      </c>
      <c r="AC410">
        <v>-2</v>
      </c>
      <c r="AD410">
        <v>32.799999999999997</v>
      </c>
      <c r="AE410">
        <v>70</v>
      </c>
      <c r="AF410">
        <v>0.9</v>
      </c>
    </row>
    <row r="411" spans="1:32" x14ac:dyDescent="0.3">
      <c r="A411" t="s">
        <v>1602</v>
      </c>
      <c r="B411" t="s">
        <v>1603</v>
      </c>
      <c r="C411" s="1" t="str">
        <f t="shared" si="69"/>
        <v>21:0519</v>
      </c>
      <c r="D411" s="1" t="str">
        <f t="shared" si="70"/>
        <v>21:0173</v>
      </c>
      <c r="E411" t="s">
        <v>1596</v>
      </c>
      <c r="F411" t="s">
        <v>1604</v>
      </c>
      <c r="H411">
        <v>52.782059199999999</v>
      </c>
      <c r="I411">
        <v>-57.112798300000001</v>
      </c>
      <c r="J411" s="1" t="str">
        <f t="shared" si="71"/>
        <v>NGR lake sediment grab sample</v>
      </c>
      <c r="K411" s="1" t="str">
        <f t="shared" si="72"/>
        <v>&lt;177 micron (NGR)</v>
      </c>
      <c r="L411">
        <v>23</v>
      </c>
      <c r="M411" t="s">
        <v>44</v>
      </c>
      <c r="N411">
        <v>410</v>
      </c>
      <c r="O411">
        <v>24</v>
      </c>
      <c r="P411">
        <v>5</v>
      </c>
      <c r="Q411">
        <v>-2</v>
      </c>
      <c r="R411">
        <v>4</v>
      </c>
      <c r="S411">
        <v>-2</v>
      </c>
      <c r="T411">
        <v>-0.2</v>
      </c>
      <c r="U411">
        <v>135</v>
      </c>
      <c r="V411">
        <v>1.54</v>
      </c>
      <c r="W411">
        <v>-0.2</v>
      </c>
      <c r="X411">
        <v>-1</v>
      </c>
      <c r="Y411">
        <v>-0.2</v>
      </c>
      <c r="Z411">
        <v>-2</v>
      </c>
      <c r="AA411">
        <v>15</v>
      </c>
      <c r="AB411">
        <v>80</v>
      </c>
      <c r="AC411">
        <v>-2</v>
      </c>
      <c r="AD411">
        <v>17</v>
      </c>
      <c r="AE411">
        <v>90</v>
      </c>
      <c r="AF411">
        <v>2.5</v>
      </c>
    </row>
    <row r="412" spans="1:32" x14ac:dyDescent="0.3">
      <c r="A412" t="s">
        <v>1605</v>
      </c>
      <c r="B412" t="s">
        <v>1606</v>
      </c>
      <c r="C412" s="1" t="str">
        <f t="shared" si="69"/>
        <v>21:0519</v>
      </c>
      <c r="D412" s="1" t="str">
        <f t="shared" si="70"/>
        <v>21:0173</v>
      </c>
      <c r="E412" t="s">
        <v>1596</v>
      </c>
      <c r="F412" t="s">
        <v>1607</v>
      </c>
      <c r="H412">
        <v>52.782059199999999</v>
      </c>
      <c r="I412">
        <v>-57.112798300000001</v>
      </c>
      <c r="J412" s="1" t="str">
        <f t="shared" si="71"/>
        <v>NGR lake sediment grab sample</v>
      </c>
      <c r="K412" s="1" t="str">
        <f t="shared" si="72"/>
        <v>&lt;177 micron (NGR)</v>
      </c>
      <c r="L412">
        <v>23</v>
      </c>
      <c r="M412" t="s">
        <v>40</v>
      </c>
      <c r="N412">
        <v>411</v>
      </c>
      <c r="O412">
        <v>26</v>
      </c>
      <c r="P412">
        <v>5</v>
      </c>
      <c r="Q412">
        <v>-2</v>
      </c>
      <c r="R412">
        <v>3</v>
      </c>
      <c r="S412">
        <v>2</v>
      </c>
      <c r="T412">
        <v>-0.2</v>
      </c>
      <c r="U412">
        <v>105</v>
      </c>
      <c r="V412">
        <v>1.37</v>
      </c>
      <c r="W412">
        <v>-0.2</v>
      </c>
      <c r="X412">
        <v>-1</v>
      </c>
      <c r="Y412">
        <v>-0.2</v>
      </c>
      <c r="Z412">
        <v>-2</v>
      </c>
      <c r="AA412">
        <v>15</v>
      </c>
      <c r="AB412">
        <v>80</v>
      </c>
      <c r="AC412">
        <v>-2</v>
      </c>
      <c r="AD412">
        <v>16.399999999999999</v>
      </c>
      <c r="AE412">
        <v>90</v>
      </c>
      <c r="AF412">
        <v>1.8</v>
      </c>
    </row>
    <row r="413" spans="1:32" x14ac:dyDescent="0.3">
      <c r="A413" t="s">
        <v>1608</v>
      </c>
      <c r="B413" t="s">
        <v>1609</v>
      </c>
      <c r="C413" s="1" t="str">
        <f t="shared" si="69"/>
        <v>21:0519</v>
      </c>
      <c r="D413" s="1" t="str">
        <f t="shared" si="70"/>
        <v>21:0173</v>
      </c>
      <c r="E413" t="s">
        <v>1610</v>
      </c>
      <c r="F413" t="s">
        <v>1611</v>
      </c>
      <c r="H413">
        <v>52.772550799999998</v>
      </c>
      <c r="I413">
        <v>-57.0600928</v>
      </c>
      <c r="J413" s="1" t="str">
        <f t="shared" si="71"/>
        <v>NGR lake sediment grab sample</v>
      </c>
      <c r="K413" s="1" t="str">
        <f t="shared" si="72"/>
        <v>&lt;177 micron (NGR)</v>
      </c>
      <c r="L413">
        <v>23</v>
      </c>
      <c r="M413" t="s">
        <v>54</v>
      </c>
      <c r="N413">
        <v>412</v>
      </c>
      <c r="O413">
        <v>35</v>
      </c>
      <c r="P413">
        <v>7</v>
      </c>
      <c r="Q413">
        <v>-2</v>
      </c>
      <c r="R413">
        <v>4</v>
      </c>
      <c r="S413">
        <v>-2</v>
      </c>
      <c r="T413">
        <v>-0.2</v>
      </c>
      <c r="U413">
        <v>110</v>
      </c>
      <c r="V413">
        <v>0.71</v>
      </c>
      <c r="W413">
        <v>-0.2</v>
      </c>
      <c r="X413">
        <v>-1</v>
      </c>
      <c r="Y413">
        <v>-0.2</v>
      </c>
      <c r="Z413">
        <v>-2</v>
      </c>
      <c r="AA413">
        <v>10</v>
      </c>
      <c r="AB413">
        <v>68</v>
      </c>
      <c r="AC413">
        <v>-2</v>
      </c>
      <c r="AD413">
        <v>42.2</v>
      </c>
      <c r="AE413">
        <v>140</v>
      </c>
      <c r="AF413">
        <v>1</v>
      </c>
    </row>
    <row r="414" spans="1:32" x14ac:dyDescent="0.3">
      <c r="A414" t="s">
        <v>1612</v>
      </c>
      <c r="B414" t="s">
        <v>1613</v>
      </c>
      <c r="C414" s="1" t="str">
        <f t="shared" si="69"/>
        <v>21:0519</v>
      </c>
      <c r="D414" s="1" t="str">
        <f t="shared" si="70"/>
        <v>21:0173</v>
      </c>
      <c r="E414" t="s">
        <v>1614</v>
      </c>
      <c r="F414" t="s">
        <v>1615</v>
      </c>
      <c r="H414">
        <v>52.860107499999998</v>
      </c>
      <c r="I414">
        <v>-56.177025399999998</v>
      </c>
      <c r="J414" s="1" t="str">
        <f t="shared" si="71"/>
        <v>NGR lake sediment grab sample</v>
      </c>
      <c r="K414" s="1" t="str">
        <f t="shared" si="72"/>
        <v>&lt;177 micron (NGR)</v>
      </c>
      <c r="L414">
        <v>23</v>
      </c>
      <c r="M414" t="s">
        <v>82</v>
      </c>
      <c r="N414">
        <v>413</v>
      </c>
      <c r="O414">
        <v>56</v>
      </c>
      <c r="P414">
        <v>36</v>
      </c>
      <c r="Q414">
        <v>-2</v>
      </c>
      <c r="R414">
        <v>27</v>
      </c>
      <c r="S414">
        <v>5</v>
      </c>
      <c r="T414">
        <v>-0.2</v>
      </c>
      <c r="U414">
        <v>90</v>
      </c>
      <c r="V414">
        <v>0.62</v>
      </c>
      <c r="W414">
        <v>-0.2</v>
      </c>
      <c r="X414">
        <v>-1</v>
      </c>
      <c r="Y414">
        <v>-0.2</v>
      </c>
      <c r="Z414">
        <v>-2</v>
      </c>
      <c r="AA414">
        <v>10</v>
      </c>
      <c r="AB414">
        <v>63</v>
      </c>
      <c r="AC414">
        <v>-2</v>
      </c>
      <c r="AD414">
        <v>59.8</v>
      </c>
      <c r="AE414">
        <v>60</v>
      </c>
      <c r="AF414">
        <v>0.6</v>
      </c>
    </row>
    <row r="415" spans="1:32" x14ac:dyDescent="0.3">
      <c r="A415" t="s">
        <v>1616</v>
      </c>
      <c r="B415" t="s">
        <v>1617</v>
      </c>
      <c r="C415" s="1" t="str">
        <f t="shared" si="69"/>
        <v>21:0519</v>
      </c>
      <c r="D415" s="1" t="str">
        <f t="shared" si="70"/>
        <v>21:0173</v>
      </c>
      <c r="E415" t="s">
        <v>1618</v>
      </c>
      <c r="F415" t="s">
        <v>1619</v>
      </c>
      <c r="H415">
        <v>52.888645199999999</v>
      </c>
      <c r="I415">
        <v>-56.1815687</v>
      </c>
      <c r="J415" s="1" t="str">
        <f t="shared" si="71"/>
        <v>NGR lake sediment grab sample</v>
      </c>
      <c r="K415" s="1" t="str">
        <f t="shared" si="72"/>
        <v>&lt;177 micron (NGR)</v>
      </c>
      <c r="L415">
        <v>23</v>
      </c>
      <c r="M415" t="s">
        <v>89</v>
      </c>
      <c r="N415">
        <v>414</v>
      </c>
      <c r="O415">
        <v>42</v>
      </c>
      <c r="P415">
        <v>15</v>
      </c>
      <c r="Q415">
        <v>-2</v>
      </c>
      <c r="R415">
        <v>13</v>
      </c>
      <c r="S415">
        <v>3</v>
      </c>
      <c r="T415">
        <v>-0.2</v>
      </c>
      <c r="U415">
        <v>65</v>
      </c>
      <c r="V415">
        <v>0.57999999999999996</v>
      </c>
      <c r="W415">
        <v>-0.2</v>
      </c>
      <c r="X415">
        <v>-1</v>
      </c>
      <c r="Y415">
        <v>-0.2</v>
      </c>
      <c r="Z415">
        <v>-2</v>
      </c>
      <c r="AA415">
        <v>10</v>
      </c>
      <c r="AB415">
        <v>63</v>
      </c>
      <c r="AC415">
        <v>-2</v>
      </c>
      <c r="AD415">
        <v>35.4</v>
      </c>
      <c r="AE415">
        <v>-40</v>
      </c>
      <c r="AF415">
        <v>1.1000000000000001</v>
      </c>
    </row>
    <row r="416" spans="1:32" x14ac:dyDescent="0.3">
      <c r="A416" t="s">
        <v>1620</v>
      </c>
      <c r="B416" t="s">
        <v>1621</v>
      </c>
      <c r="C416" s="1" t="str">
        <f t="shared" si="69"/>
        <v>21:0519</v>
      </c>
      <c r="D416" s="1" t="str">
        <f t="shared" si="70"/>
        <v>21:0173</v>
      </c>
      <c r="E416" t="s">
        <v>1622</v>
      </c>
      <c r="F416" t="s">
        <v>1623</v>
      </c>
      <c r="H416">
        <v>52.908185199999998</v>
      </c>
      <c r="I416">
        <v>-56.195520199999997</v>
      </c>
      <c r="J416" s="1" t="str">
        <f t="shared" si="71"/>
        <v>NGR lake sediment grab sample</v>
      </c>
      <c r="K416" s="1" t="str">
        <f t="shared" si="72"/>
        <v>&lt;177 micron (NGR)</v>
      </c>
      <c r="L416">
        <v>23</v>
      </c>
      <c r="M416" t="s">
        <v>94</v>
      </c>
      <c r="N416">
        <v>415</v>
      </c>
      <c r="O416">
        <v>65</v>
      </c>
      <c r="P416">
        <v>16</v>
      </c>
      <c r="Q416">
        <v>-2</v>
      </c>
      <c r="R416">
        <v>11</v>
      </c>
      <c r="S416">
        <v>5</v>
      </c>
      <c r="T416">
        <v>-0.2</v>
      </c>
      <c r="U416">
        <v>115</v>
      </c>
      <c r="V416">
        <v>0.96</v>
      </c>
      <c r="W416">
        <v>-0.2</v>
      </c>
      <c r="X416">
        <v>-1</v>
      </c>
      <c r="Y416">
        <v>-0.2</v>
      </c>
      <c r="Z416">
        <v>-2</v>
      </c>
      <c r="AA416">
        <v>35</v>
      </c>
      <c r="AB416">
        <v>95</v>
      </c>
      <c r="AC416">
        <v>-2</v>
      </c>
      <c r="AD416">
        <v>35.200000000000003</v>
      </c>
      <c r="AE416">
        <v>130</v>
      </c>
      <c r="AF416">
        <v>0.9</v>
      </c>
    </row>
    <row r="417" spans="1:32" x14ac:dyDescent="0.3">
      <c r="A417" t="s">
        <v>1624</v>
      </c>
      <c r="B417" t="s">
        <v>1625</v>
      </c>
      <c r="C417" s="1" t="str">
        <f t="shared" si="69"/>
        <v>21:0519</v>
      </c>
      <c r="D417" s="1" t="str">
        <f t="shared" si="70"/>
        <v>21:0173</v>
      </c>
      <c r="E417" t="s">
        <v>1626</v>
      </c>
      <c r="F417" t="s">
        <v>1627</v>
      </c>
      <c r="H417">
        <v>52.912080199999998</v>
      </c>
      <c r="I417">
        <v>-56.248061700000001</v>
      </c>
      <c r="J417" s="1" t="str">
        <f t="shared" si="71"/>
        <v>NGR lake sediment grab sample</v>
      </c>
      <c r="K417" s="1" t="str">
        <f t="shared" si="72"/>
        <v>&lt;177 micron (NGR)</v>
      </c>
      <c r="L417">
        <v>23</v>
      </c>
      <c r="M417" t="s">
        <v>99</v>
      </c>
      <c r="N417">
        <v>416</v>
      </c>
      <c r="O417">
        <v>46</v>
      </c>
      <c r="P417">
        <v>21</v>
      </c>
      <c r="Q417">
        <v>-2</v>
      </c>
      <c r="R417">
        <v>7</v>
      </c>
      <c r="S417">
        <v>3</v>
      </c>
      <c r="T417">
        <v>-0.2</v>
      </c>
      <c r="U417">
        <v>120</v>
      </c>
      <c r="V417">
        <v>1.33</v>
      </c>
      <c r="W417">
        <v>-0.2</v>
      </c>
      <c r="X417">
        <v>-1</v>
      </c>
      <c r="Y417">
        <v>-0.2</v>
      </c>
      <c r="Z417">
        <v>-2</v>
      </c>
      <c r="AA417">
        <v>40</v>
      </c>
      <c r="AB417">
        <v>134</v>
      </c>
      <c r="AC417">
        <v>-2</v>
      </c>
      <c r="AD417">
        <v>40.200000000000003</v>
      </c>
      <c r="AE417">
        <v>80</v>
      </c>
      <c r="AF417">
        <v>1.2</v>
      </c>
    </row>
    <row r="418" spans="1:32" x14ac:dyDescent="0.3">
      <c r="A418" t="s">
        <v>1628</v>
      </c>
      <c r="B418" t="s">
        <v>1629</v>
      </c>
      <c r="C418" s="1" t="str">
        <f t="shared" si="69"/>
        <v>21:0519</v>
      </c>
      <c r="D418" s="1" t="str">
        <f t="shared" si="70"/>
        <v>21:0173</v>
      </c>
      <c r="E418" t="s">
        <v>1630</v>
      </c>
      <c r="F418" t="s">
        <v>1631</v>
      </c>
      <c r="H418">
        <v>52.899454900000002</v>
      </c>
      <c r="I418">
        <v>-56.280868099999999</v>
      </c>
      <c r="J418" s="1" t="str">
        <f t="shared" si="71"/>
        <v>NGR lake sediment grab sample</v>
      </c>
      <c r="K418" s="1" t="str">
        <f t="shared" si="72"/>
        <v>&lt;177 micron (NGR)</v>
      </c>
      <c r="L418">
        <v>23</v>
      </c>
      <c r="M418" t="s">
        <v>104</v>
      </c>
      <c r="N418">
        <v>417</v>
      </c>
      <c r="O418">
        <v>45</v>
      </c>
      <c r="P418">
        <v>17</v>
      </c>
      <c r="Q418">
        <v>-2</v>
      </c>
      <c r="R418">
        <v>21</v>
      </c>
      <c r="S418">
        <v>5</v>
      </c>
      <c r="T418">
        <v>-0.2</v>
      </c>
      <c r="U418">
        <v>130</v>
      </c>
      <c r="V418">
        <v>0.93</v>
      </c>
      <c r="W418">
        <v>-0.2</v>
      </c>
      <c r="X418">
        <v>-1</v>
      </c>
      <c r="Y418">
        <v>-0.2</v>
      </c>
      <c r="Z418">
        <v>-2</v>
      </c>
      <c r="AA418">
        <v>35</v>
      </c>
      <c r="AB418">
        <v>78</v>
      </c>
      <c r="AC418">
        <v>-2</v>
      </c>
      <c r="AD418">
        <v>28.2</v>
      </c>
      <c r="AE418">
        <v>80</v>
      </c>
      <c r="AF418">
        <v>1.5</v>
      </c>
    </row>
    <row r="419" spans="1:32" x14ac:dyDescent="0.3">
      <c r="A419" t="s">
        <v>1632</v>
      </c>
      <c r="B419" t="s">
        <v>1633</v>
      </c>
      <c r="C419" s="1" t="str">
        <f t="shared" si="69"/>
        <v>21:0519</v>
      </c>
      <c r="D419" s="1" t="str">
        <f t="shared" si="70"/>
        <v>21:0173</v>
      </c>
      <c r="E419" t="s">
        <v>1634</v>
      </c>
      <c r="F419" t="s">
        <v>1635</v>
      </c>
      <c r="H419">
        <v>52.881883500000001</v>
      </c>
      <c r="I419">
        <v>-56.256549399999997</v>
      </c>
      <c r="J419" s="1" t="str">
        <f t="shared" si="71"/>
        <v>NGR lake sediment grab sample</v>
      </c>
      <c r="K419" s="1" t="str">
        <f t="shared" si="72"/>
        <v>&lt;177 micron (NGR)</v>
      </c>
      <c r="L419">
        <v>23</v>
      </c>
      <c r="M419" t="s">
        <v>109</v>
      </c>
      <c r="N419">
        <v>418</v>
      </c>
      <c r="O419">
        <v>40</v>
      </c>
      <c r="P419">
        <v>23</v>
      </c>
      <c r="Q419">
        <v>-2</v>
      </c>
      <c r="R419">
        <v>17</v>
      </c>
      <c r="S419">
        <v>2</v>
      </c>
      <c r="T419">
        <v>-0.2</v>
      </c>
      <c r="U419">
        <v>95</v>
      </c>
      <c r="V419">
        <v>0.48</v>
      </c>
      <c r="W419">
        <v>-0.2</v>
      </c>
      <c r="X419">
        <v>-1</v>
      </c>
      <c r="Y419">
        <v>-0.2</v>
      </c>
      <c r="Z419">
        <v>2</v>
      </c>
      <c r="AA419">
        <v>15</v>
      </c>
      <c r="AB419">
        <v>67</v>
      </c>
      <c r="AC419">
        <v>-2</v>
      </c>
      <c r="AD419">
        <v>40.6</v>
      </c>
      <c r="AE419">
        <v>60</v>
      </c>
      <c r="AF419">
        <v>0.9</v>
      </c>
    </row>
    <row r="420" spans="1:32" x14ac:dyDescent="0.3">
      <c r="A420" t="s">
        <v>1636</v>
      </c>
      <c r="B420" t="s">
        <v>1637</v>
      </c>
      <c r="C420" s="1" t="str">
        <f t="shared" si="69"/>
        <v>21:0519</v>
      </c>
      <c r="D420" s="1" t="str">
        <f t="shared" si="70"/>
        <v>21:0173</v>
      </c>
      <c r="E420" t="s">
        <v>1638</v>
      </c>
      <c r="F420" t="s">
        <v>1639</v>
      </c>
      <c r="H420">
        <v>52.8796818</v>
      </c>
      <c r="I420">
        <v>-56.293528899999998</v>
      </c>
      <c r="J420" s="1" t="str">
        <f t="shared" si="71"/>
        <v>NGR lake sediment grab sample</v>
      </c>
      <c r="K420" s="1" t="str">
        <f t="shared" si="72"/>
        <v>&lt;177 micron (NGR)</v>
      </c>
      <c r="L420">
        <v>23</v>
      </c>
      <c r="M420" t="s">
        <v>114</v>
      </c>
      <c r="N420">
        <v>419</v>
      </c>
      <c r="O420">
        <v>87</v>
      </c>
      <c r="P420">
        <v>31</v>
      </c>
      <c r="Q420">
        <v>-2</v>
      </c>
      <c r="R420">
        <v>19</v>
      </c>
      <c r="S420">
        <v>45</v>
      </c>
      <c r="T420">
        <v>-0.2</v>
      </c>
      <c r="U420">
        <v>2850</v>
      </c>
      <c r="V420">
        <v>7.4</v>
      </c>
      <c r="W420">
        <v>-0.2</v>
      </c>
      <c r="X420">
        <v>-1</v>
      </c>
      <c r="Y420">
        <v>-0.2</v>
      </c>
      <c r="Z420">
        <v>2</v>
      </c>
      <c r="AA420">
        <v>75</v>
      </c>
      <c r="AB420">
        <v>162</v>
      </c>
      <c r="AC420">
        <v>-2</v>
      </c>
      <c r="AD420">
        <v>41.4</v>
      </c>
      <c r="AE420">
        <v>70</v>
      </c>
      <c r="AF420">
        <v>1.2</v>
      </c>
    </row>
    <row r="421" spans="1:32" x14ac:dyDescent="0.3">
      <c r="A421" t="s">
        <v>1640</v>
      </c>
      <c r="B421" t="s">
        <v>1641</v>
      </c>
      <c r="C421" s="1" t="str">
        <f t="shared" si="69"/>
        <v>21:0519</v>
      </c>
      <c r="D421" s="1" t="str">
        <f t="shared" si="70"/>
        <v>21:0173</v>
      </c>
      <c r="E421" t="s">
        <v>1642</v>
      </c>
      <c r="F421" t="s">
        <v>1643</v>
      </c>
      <c r="H421">
        <v>52.8964566</v>
      </c>
      <c r="I421">
        <v>-56.370409000000002</v>
      </c>
      <c r="J421" s="1" t="str">
        <f t="shared" si="71"/>
        <v>NGR lake sediment grab sample</v>
      </c>
      <c r="K421" s="1" t="str">
        <f t="shared" si="72"/>
        <v>&lt;177 micron (NGR)</v>
      </c>
      <c r="L421">
        <v>23</v>
      </c>
      <c r="M421" t="s">
        <v>119</v>
      </c>
      <c r="N421">
        <v>420</v>
      </c>
      <c r="O421">
        <v>57</v>
      </c>
      <c r="P421">
        <v>21</v>
      </c>
      <c r="Q421">
        <v>-2</v>
      </c>
      <c r="R421">
        <v>12</v>
      </c>
      <c r="S421">
        <v>4</v>
      </c>
      <c r="T421">
        <v>-0.2</v>
      </c>
      <c r="U421">
        <v>90</v>
      </c>
      <c r="V421">
        <v>0.93</v>
      </c>
      <c r="W421">
        <v>-0.2</v>
      </c>
      <c r="X421">
        <v>-1</v>
      </c>
      <c r="Y421">
        <v>-0.2</v>
      </c>
      <c r="Z421">
        <v>-2</v>
      </c>
      <c r="AA421">
        <v>30</v>
      </c>
      <c r="AB421">
        <v>67</v>
      </c>
      <c r="AC421">
        <v>-2</v>
      </c>
      <c r="AD421">
        <v>39.200000000000003</v>
      </c>
      <c r="AE421">
        <v>50</v>
      </c>
      <c r="AF421">
        <v>0.8</v>
      </c>
    </row>
    <row r="422" spans="1:32" x14ac:dyDescent="0.3">
      <c r="A422" t="s">
        <v>1644</v>
      </c>
      <c r="B422" t="s">
        <v>1645</v>
      </c>
      <c r="C422" s="1" t="str">
        <f t="shared" si="69"/>
        <v>21:0519</v>
      </c>
      <c r="D422" s="1" t="str">
        <f t="shared" si="70"/>
        <v>21:0173</v>
      </c>
      <c r="E422" t="s">
        <v>1646</v>
      </c>
      <c r="F422" t="s">
        <v>1647</v>
      </c>
      <c r="H422">
        <v>52.8839015</v>
      </c>
      <c r="I422">
        <v>-56.4095868</v>
      </c>
      <c r="J422" s="1" t="str">
        <f t="shared" si="71"/>
        <v>NGR lake sediment grab sample</v>
      </c>
      <c r="K422" s="1" t="str">
        <f t="shared" si="72"/>
        <v>&lt;177 micron (NGR)</v>
      </c>
      <c r="L422">
        <v>23</v>
      </c>
      <c r="M422" t="s">
        <v>124</v>
      </c>
      <c r="N422">
        <v>421</v>
      </c>
      <c r="O422">
        <v>74</v>
      </c>
      <c r="P422">
        <v>64</v>
      </c>
      <c r="Q422">
        <v>-2</v>
      </c>
      <c r="R422">
        <v>40</v>
      </c>
      <c r="S422">
        <v>29</v>
      </c>
      <c r="T422">
        <v>-0.2</v>
      </c>
      <c r="U422">
        <v>275</v>
      </c>
      <c r="V422">
        <v>3</v>
      </c>
      <c r="W422">
        <v>-0.2</v>
      </c>
      <c r="X422">
        <v>-1</v>
      </c>
      <c r="Y422">
        <v>-0.2</v>
      </c>
      <c r="Z422">
        <v>2</v>
      </c>
      <c r="AA422">
        <v>65</v>
      </c>
      <c r="AB422">
        <v>45</v>
      </c>
      <c r="AC422">
        <v>-2</v>
      </c>
      <c r="AD422">
        <v>8.1999999999999993</v>
      </c>
      <c r="AE422">
        <v>360</v>
      </c>
      <c r="AF422">
        <v>3.7</v>
      </c>
    </row>
    <row r="423" spans="1:32" x14ac:dyDescent="0.3">
      <c r="A423" t="s">
        <v>1648</v>
      </c>
      <c r="B423" t="s">
        <v>1649</v>
      </c>
      <c r="C423" s="1" t="str">
        <f t="shared" si="69"/>
        <v>21:0519</v>
      </c>
      <c r="D423" s="1" t="str">
        <f t="shared" si="70"/>
        <v>21:0173</v>
      </c>
      <c r="E423" t="s">
        <v>1650</v>
      </c>
      <c r="F423" t="s">
        <v>1651</v>
      </c>
      <c r="H423">
        <v>52.891598700000003</v>
      </c>
      <c r="I423">
        <v>-56.489717800000001</v>
      </c>
      <c r="J423" s="1" t="str">
        <f t="shared" si="71"/>
        <v>NGR lake sediment grab sample</v>
      </c>
      <c r="K423" s="1" t="str">
        <f t="shared" si="72"/>
        <v>&lt;177 micron (NGR)</v>
      </c>
      <c r="L423">
        <v>23</v>
      </c>
      <c r="M423" t="s">
        <v>129</v>
      </c>
      <c r="N423">
        <v>422</v>
      </c>
      <c r="O423">
        <v>58</v>
      </c>
      <c r="P423">
        <v>12</v>
      </c>
      <c r="Q423">
        <v>-2</v>
      </c>
      <c r="R423">
        <v>8</v>
      </c>
      <c r="S423">
        <v>5</v>
      </c>
      <c r="T423">
        <v>-0.2</v>
      </c>
      <c r="U423">
        <v>60</v>
      </c>
      <c r="V423">
        <v>1.62</v>
      </c>
      <c r="W423">
        <v>-0.2</v>
      </c>
      <c r="X423">
        <v>-1</v>
      </c>
      <c r="Y423">
        <v>-0.2</v>
      </c>
      <c r="Z423">
        <v>2</v>
      </c>
      <c r="AA423">
        <v>20</v>
      </c>
      <c r="AB423">
        <v>50</v>
      </c>
      <c r="AC423">
        <v>-2</v>
      </c>
      <c r="AD423">
        <v>28.8</v>
      </c>
      <c r="AE423">
        <v>110</v>
      </c>
      <c r="AF423">
        <v>1.9</v>
      </c>
    </row>
    <row r="424" spans="1:32" x14ac:dyDescent="0.3">
      <c r="A424" t="s">
        <v>1652</v>
      </c>
      <c r="B424" t="s">
        <v>1653</v>
      </c>
      <c r="C424" s="1" t="str">
        <f t="shared" si="69"/>
        <v>21:0519</v>
      </c>
      <c r="D424" s="1" t="str">
        <f t="shared" si="70"/>
        <v>21:0173</v>
      </c>
      <c r="E424" t="s">
        <v>1654</v>
      </c>
      <c r="F424" t="s">
        <v>1655</v>
      </c>
      <c r="H424">
        <v>52.855527199999997</v>
      </c>
      <c r="I424">
        <v>-56.509759299999999</v>
      </c>
      <c r="J424" s="1" t="str">
        <f t="shared" si="71"/>
        <v>NGR lake sediment grab sample</v>
      </c>
      <c r="K424" s="1" t="str">
        <f t="shared" si="72"/>
        <v>&lt;177 micron (NGR)</v>
      </c>
      <c r="L424">
        <v>23</v>
      </c>
      <c r="M424" t="s">
        <v>134</v>
      </c>
      <c r="N424">
        <v>423</v>
      </c>
      <c r="O424">
        <v>43</v>
      </c>
      <c r="P424">
        <v>12</v>
      </c>
      <c r="Q424">
        <v>-2</v>
      </c>
      <c r="R424">
        <v>9</v>
      </c>
      <c r="S424">
        <v>4</v>
      </c>
      <c r="T424">
        <v>-0.2</v>
      </c>
      <c r="U424">
        <v>85</v>
      </c>
      <c r="V424">
        <v>2.2999999999999998</v>
      </c>
      <c r="W424">
        <v>-0.2</v>
      </c>
      <c r="X424">
        <v>-1</v>
      </c>
      <c r="Y424">
        <v>-0.2</v>
      </c>
      <c r="Z424">
        <v>2</v>
      </c>
      <c r="AA424">
        <v>40</v>
      </c>
      <c r="AB424">
        <v>73</v>
      </c>
      <c r="AC424">
        <v>-2</v>
      </c>
      <c r="AD424">
        <v>30.2</v>
      </c>
      <c r="AE424">
        <v>90</v>
      </c>
      <c r="AF424">
        <v>1.6</v>
      </c>
    </row>
    <row r="425" spans="1:32" x14ac:dyDescent="0.3">
      <c r="A425" t="s">
        <v>1656</v>
      </c>
      <c r="B425" t="s">
        <v>1657</v>
      </c>
      <c r="C425" s="1" t="str">
        <f t="shared" si="69"/>
        <v>21:0519</v>
      </c>
      <c r="D425" s="1" t="str">
        <f t="shared" si="70"/>
        <v>21:0173</v>
      </c>
      <c r="E425" t="s">
        <v>1658</v>
      </c>
      <c r="F425" t="s">
        <v>1659</v>
      </c>
      <c r="H425">
        <v>52.837126599999998</v>
      </c>
      <c r="I425">
        <v>-56.631889100000002</v>
      </c>
      <c r="J425" s="1" t="str">
        <f t="shared" si="71"/>
        <v>NGR lake sediment grab sample</v>
      </c>
      <c r="K425" s="1" t="str">
        <f t="shared" si="72"/>
        <v>&lt;177 micron (NGR)</v>
      </c>
      <c r="L425">
        <v>23</v>
      </c>
      <c r="M425" t="s">
        <v>139</v>
      </c>
      <c r="N425">
        <v>424</v>
      </c>
      <c r="O425">
        <v>48</v>
      </c>
      <c r="P425">
        <v>11</v>
      </c>
      <c r="Q425">
        <v>-2</v>
      </c>
      <c r="R425">
        <v>12</v>
      </c>
      <c r="S425">
        <v>6</v>
      </c>
      <c r="T425">
        <v>-0.2</v>
      </c>
      <c r="U425">
        <v>130</v>
      </c>
      <c r="V425">
        <v>2.02</v>
      </c>
      <c r="W425">
        <v>-0.2</v>
      </c>
      <c r="X425">
        <v>-1</v>
      </c>
      <c r="Y425">
        <v>-0.2</v>
      </c>
      <c r="Z425">
        <v>-2</v>
      </c>
      <c r="AA425">
        <v>40</v>
      </c>
      <c r="AB425">
        <v>78</v>
      </c>
      <c r="AC425">
        <v>-2</v>
      </c>
      <c r="AD425">
        <v>20.399999999999999</v>
      </c>
      <c r="AE425">
        <v>240</v>
      </c>
      <c r="AF425">
        <v>1.8</v>
      </c>
    </row>
    <row r="426" spans="1:32" hidden="1" x14ac:dyDescent="0.3">
      <c r="A426" t="s">
        <v>1660</v>
      </c>
      <c r="B426" t="s">
        <v>1661</v>
      </c>
      <c r="C426" s="1" t="str">
        <f t="shared" si="69"/>
        <v>21:0519</v>
      </c>
      <c r="D426" s="1" t="str">
        <f>HYPERLINK("http://geochem.nrcan.gc.ca/cdogs/content/svy/svy_e.htm", "")</f>
        <v/>
      </c>
      <c r="G426" s="1" t="str">
        <f>HYPERLINK("http://geochem.nrcan.gc.ca/cdogs/content/cr_/cr_00060_e.htm", "60")</f>
        <v>60</v>
      </c>
      <c r="J426" t="s">
        <v>57</v>
      </c>
      <c r="K426" t="s">
        <v>58</v>
      </c>
      <c r="L426">
        <v>23</v>
      </c>
      <c r="M426" t="s">
        <v>59</v>
      </c>
      <c r="N426">
        <v>425</v>
      </c>
      <c r="O426">
        <v>68</v>
      </c>
      <c r="P426">
        <v>23</v>
      </c>
      <c r="Q426">
        <v>4</v>
      </c>
      <c r="R426">
        <v>14</v>
      </c>
      <c r="S426">
        <v>7</v>
      </c>
      <c r="T426">
        <v>-0.2</v>
      </c>
      <c r="U426">
        <v>340</v>
      </c>
      <c r="V426">
        <v>1.82</v>
      </c>
      <c r="W426">
        <v>0.2</v>
      </c>
      <c r="X426">
        <v>2</v>
      </c>
      <c r="Y426">
        <v>0.2</v>
      </c>
      <c r="Z426">
        <v>2</v>
      </c>
      <c r="AA426">
        <v>25</v>
      </c>
      <c r="AB426">
        <v>62</v>
      </c>
      <c r="AC426">
        <v>-2</v>
      </c>
      <c r="AD426">
        <v>22</v>
      </c>
      <c r="AE426">
        <v>280</v>
      </c>
      <c r="AF426">
        <v>20.3</v>
      </c>
    </row>
    <row r="427" spans="1:32" x14ac:dyDescent="0.3">
      <c r="A427" t="s">
        <v>1662</v>
      </c>
      <c r="B427" t="s">
        <v>1663</v>
      </c>
      <c r="C427" s="1" t="str">
        <f t="shared" si="69"/>
        <v>21:0519</v>
      </c>
      <c r="D427" s="1" t="str">
        <f t="shared" ref="D427:D446" si="73">HYPERLINK("http://geochem.nrcan.gc.ca/cdogs/content/svy/svy210173_e.htm", "21:0173")</f>
        <v>21:0173</v>
      </c>
      <c r="E427" t="s">
        <v>1664</v>
      </c>
      <c r="F427" t="s">
        <v>1665</v>
      </c>
      <c r="H427">
        <v>52.823974399999997</v>
      </c>
      <c r="I427">
        <v>-56.598520299999997</v>
      </c>
      <c r="J427" s="1" t="str">
        <f t="shared" ref="J427:J446" si="74">HYPERLINK("http://geochem.nrcan.gc.ca/cdogs/content/kwd/kwd020027_e.htm", "NGR lake sediment grab sample")</f>
        <v>NGR lake sediment grab sample</v>
      </c>
      <c r="K427" s="1" t="str">
        <f t="shared" ref="K427:K446" si="75">HYPERLINK("http://geochem.nrcan.gc.ca/cdogs/content/kwd/kwd080006_e.htm", "&lt;177 micron (NGR)")</f>
        <v>&lt;177 micron (NGR)</v>
      </c>
      <c r="L427">
        <v>23</v>
      </c>
      <c r="M427" t="s">
        <v>144</v>
      </c>
      <c r="N427">
        <v>426</v>
      </c>
      <c r="O427">
        <v>42</v>
      </c>
      <c r="P427">
        <v>8</v>
      </c>
      <c r="Q427">
        <v>-2</v>
      </c>
      <c r="R427">
        <v>7</v>
      </c>
      <c r="S427">
        <v>4</v>
      </c>
      <c r="T427">
        <v>-0.2</v>
      </c>
      <c r="U427">
        <v>95</v>
      </c>
      <c r="V427">
        <v>1.38</v>
      </c>
      <c r="W427">
        <v>-0.2</v>
      </c>
      <c r="X427">
        <v>-1</v>
      </c>
      <c r="Y427">
        <v>-0.2</v>
      </c>
      <c r="Z427">
        <v>-2</v>
      </c>
      <c r="AA427">
        <v>25</v>
      </c>
      <c r="AB427">
        <v>95</v>
      </c>
      <c r="AC427">
        <v>-2</v>
      </c>
      <c r="AD427">
        <v>29.6</v>
      </c>
      <c r="AE427">
        <v>150</v>
      </c>
      <c r="AF427">
        <v>1.4</v>
      </c>
    </row>
    <row r="428" spans="1:32" x14ac:dyDescent="0.3">
      <c r="A428" t="s">
        <v>1666</v>
      </c>
      <c r="B428" t="s">
        <v>1667</v>
      </c>
      <c r="C428" s="1" t="str">
        <f t="shared" si="69"/>
        <v>21:0519</v>
      </c>
      <c r="D428" s="1" t="str">
        <f t="shared" si="73"/>
        <v>21:0173</v>
      </c>
      <c r="E428" t="s">
        <v>1668</v>
      </c>
      <c r="F428" t="s">
        <v>1669</v>
      </c>
      <c r="H428">
        <v>52.832558300000002</v>
      </c>
      <c r="I428">
        <v>-56.562623799999997</v>
      </c>
      <c r="J428" s="1" t="str">
        <f t="shared" si="74"/>
        <v>NGR lake sediment grab sample</v>
      </c>
      <c r="K428" s="1" t="str">
        <f t="shared" si="75"/>
        <v>&lt;177 micron (NGR)</v>
      </c>
      <c r="L428">
        <v>23</v>
      </c>
      <c r="M428" t="s">
        <v>149</v>
      </c>
      <c r="N428">
        <v>427</v>
      </c>
      <c r="O428">
        <v>39</v>
      </c>
      <c r="P428">
        <v>11</v>
      </c>
      <c r="Q428">
        <v>-2</v>
      </c>
      <c r="R428">
        <v>10</v>
      </c>
      <c r="S428">
        <v>3</v>
      </c>
      <c r="T428">
        <v>-0.2</v>
      </c>
      <c r="U428">
        <v>70</v>
      </c>
      <c r="V428">
        <v>1.33</v>
      </c>
      <c r="W428">
        <v>-0.2</v>
      </c>
      <c r="X428">
        <v>-1</v>
      </c>
      <c r="Y428">
        <v>-0.2</v>
      </c>
      <c r="Z428">
        <v>-2</v>
      </c>
      <c r="AA428">
        <v>20</v>
      </c>
      <c r="AB428">
        <v>90</v>
      </c>
      <c r="AC428">
        <v>-2</v>
      </c>
      <c r="AD428">
        <v>28.6</v>
      </c>
      <c r="AE428">
        <v>70</v>
      </c>
      <c r="AF428">
        <v>0.7</v>
      </c>
    </row>
    <row r="429" spans="1:32" x14ac:dyDescent="0.3">
      <c r="A429" t="s">
        <v>1670</v>
      </c>
      <c r="B429" t="s">
        <v>1671</v>
      </c>
      <c r="C429" s="1" t="str">
        <f t="shared" si="69"/>
        <v>21:0519</v>
      </c>
      <c r="D429" s="1" t="str">
        <f t="shared" si="73"/>
        <v>21:0173</v>
      </c>
      <c r="E429" t="s">
        <v>1672</v>
      </c>
      <c r="F429" t="s">
        <v>1673</v>
      </c>
      <c r="H429">
        <v>52.844272699999998</v>
      </c>
      <c r="I429">
        <v>-56.465995999999997</v>
      </c>
      <c r="J429" s="1" t="str">
        <f t="shared" si="74"/>
        <v>NGR lake sediment grab sample</v>
      </c>
      <c r="K429" s="1" t="str">
        <f t="shared" si="75"/>
        <v>&lt;177 micron (NGR)</v>
      </c>
      <c r="L429">
        <v>24</v>
      </c>
      <c r="M429" t="s">
        <v>36</v>
      </c>
      <c r="N429">
        <v>428</v>
      </c>
      <c r="O429">
        <v>58</v>
      </c>
      <c r="P429">
        <v>24</v>
      </c>
      <c r="Q429">
        <v>-2</v>
      </c>
      <c r="R429">
        <v>6</v>
      </c>
      <c r="S429">
        <v>4</v>
      </c>
      <c r="T429">
        <v>-0.2</v>
      </c>
      <c r="U429">
        <v>205</v>
      </c>
      <c r="V429">
        <v>4.9000000000000004</v>
      </c>
      <c r="W429">
        <v>-0.2</v>
      </c>
      <c r="X429">
        <v>-1</v>
      </c>
      <c r="Y429">
        <v>-0.2</v>
      </c>
      <c r="Z429">
        <v>2</v>
      </c>
      <c r="AA429">
        <v>45</v>
      </c>
      <c r="AB429">
        <v>78</v>
      </c>
      <c r="AC429">
        <v>-2</v>
      </c>
      <c r="AD429">
        <v>37.4</v>
      </c>
      <c r="AE429">
        <v>70</v>
      </c>
      <c r="AF429">
        <v>6.3</v>
      </c>
    </row>
    <row r="430" spans="1:32" x14ac:dyDescent="0.3">
      <c r="A430" t="s">
        <v>1674</v>
      </c>
      <c r="B430" t="s">
        <v>1675</v>
      </c>
      <c r="C430" s="1" t="str">
        <f t="shared" si="69"/>
        <v>21:0519</v>
      </c>
      <c r="D430" s="1" t="str">
        <f t="shared" si="73"/>
        <v>21:0173</v>
      </c>
      <c r="E430" t="s">
        <v>1676</v>
      </c>
      <c r="F430" t="s">
        <v>1677</v>
      </c>
      <c r="H430">
        <v>52.8142566</v>
      </c>
      <c r="I430">
        <v>-56.494777499999998</v>
      </c>
      <c r="J430" s="1" t="str">
        <f t="shared" si="74"/>
        <v>NGR lake sediment grab sample</v>
      </c>
      <c r="K430" s="1" t="str">
        <f t="shared" si="75"/>
        <v>&lt;177 micron (NGR)</v>
      </c>
      <c r="L430">
        <v>24</v>
      </c>
      <c r="M430" t="s">
        <v>49</v>
      </c>
      <c r="N430">
        <v>429</v>
      </c>
      <c r="O430">
        <v>40</v>
      </c>
      <c r="P430">
        <v>8</v>
      </c>
      <c r="Q430">
        <v>-2</v>
      </c>
      <c r="R430">
        <v>8</v>
      </c>
      <c r="S430">
        <v>4</v>
      </c>
      <c r="T430">
        <v>-0.2</v>
      </c>
      <c r="U430">
        <v>100</v>
      </c>
      <c r="V430">
        <v>1.68</v>
      </c>
      <c r="W430">
        <v>-0.2</v>
      </c>
      <c r="X430">
        <v>-1</v>
      </c>
      <c r="Y430">
        <v>-0.2</v>
      </c>
      <c r="Z430">
        <v>-2</v>
      </c>
      <c r="AA430">
        <v>25</v>
      </c>
      <c r="AB430">
        <v>62</v>
      </c>
      <c r="AC430">
        <v>-2</v>
      </c>
      <c r="AD430">
        <v>12.2</v>
      </c>
      <c r="AE430">
        <v>200</v>
      </c>
      <c r="AF430">
        <v>1</v>
      </c>
    </row>
    <row r="431" spans="1:32" x14ac:dyDescent="0.3">
      <c r="A431" t="s">
        <v>1678</v>
      </c>
      <c r="B431" t="s">
        <v>1679</v>
      </c>
      <c r="C431" s="1" t="str">
        <f t="shared" si="69"/>
        <v>21:0519</v>
      </c>
      <c r="D431" s="1" t="str">
        <f t="shared" si="73"/>
        <v>21:0173</v>
      </c>
      <c r="E431" t="s">
        <v>1672</v>
      </c>
      <c r="F431" t="s">
        <v>1680</v>
      </c>
      <c r="H431">
        <v>52.844272699999998</v>
      </c>
      <c r="I431">
        <v>-56.465995999999997</v>
      </c>
      <c r="J431" s="1" t="str">
        <f t="shared" si="74"/>
        <v>NGR lake sediment grab sample</v>
      </c>
      <c r="K431" s="1" t="str">
        <f t="shared" si="75"/>
        <v>&lt;177 micron (NGR)</v>
      </c>
      <c r="L431">
        <v>24</v>
      </c>
      <c r="M431" t="s">
        <v>44</v>
      </c>
      <c r="N431">
        <v>430</v>
      </c>
      <c r="O431">
        <v>74</v>
      </c>
      <c r="P431">
        <v>22</v>
      </c>
      <c r="Q431">
        <v>-2</v>
      </c>
      <c r="R431">
        <v>11</v>
      </c>
      <c r="S431">
        <v>8</v>
      </c>
      <c r="T431">
        <v>-0.2</v>
      </c>
      <c r="U431">
        <v>780</v>
      </c>
      <c r="V431">
        <v>3.6</v>
      </c>
      <c r="W431">
        <v>-0.2</v>
      </c>
      <c r="X431">
        <v>-1</v>
      </c>
      <c r="Y431">
        <v>-0.2</v>
      </c>
      <c r="Z431">
        <v>2</v>
      </c>
      <c r="AA431">
        <v>45</v>
      </c>
      <c r="AB431">
        <v>56</v>
      </c>
      <c r="AC431">
        <v>-2</v>
      </c>
      <c r="AD431">
        <v>34.4</v>
      </c>
      <c r="AE431">
        <v>90</v>
      </c>
      <c r="AF431">
        <v>35.5</v>
      </c>
    </row>
    <row r="432" spans="1:32" x14ac:dyDescent="0.3">
      <c r="A432" t="s">
        <v>1681</v>
      </c>
      <c r="B432" t="s">
        <v>1682</v>
      </c>
      <c r="C432" s="1" t="str">
        <f t="shared" si="69"/>
        <v>21:0519</v>
      </c>
      <c r="D432" s="1" t="str">
        <f t="shared" si="73"/>
        <v>21:0173</v>
      </c>
      <c r="E432" t="s">
        <v>1672</v>
      </c>
      <c r="F432" t="s">
        <v>1683</v>
      </c>
      <c r="H432">
        <v>52.844272699999998</v>
      </c>
      <c r="I432">
        <v>-56.465995999999997</v>
      </c>
      <c r="J432" s="1" t="str">
        <f t="shared" si="74"/>
        <v>NGR lake sediment grab sample</v>
      </c>
      <c r="K432" s="1" t="str">
        <f t="shared" si="75"/>
        <v>&lt;177 micron (NGR)</v>
      </c>
      <c r="L432">
        <v>24</v>
      </c>
      <c r="M432" t="s">
        <v>40</v>
      </c>
      <c r="N432">
        <v>431</v>
      </c>
      <c r="O432">
        <v>56</v>
      </c>
      <c r="P432">
        <v>25</v>
      </c>
      <c r="Q432">
        <v>-2</v>
      </c>
      <c r="R432">
        <v>7</v>
      </c>
      <c r="S432">
        <v>3</v>
      </c>
      <c r="T432">
        <v>0.2</v>
      </c>
      <c r="U432">
        <v>210</v>
      </c>
      <c r="V432">
        <v>4.9000000000000004</v>
      </c>
      <c r="W432">
        <v>-0.2</v>
      </c>
      <c r="X432">
        <v>-1</v>
      </c>
      <c r="Y432">
        <v>-0.2</v>
      </c>
      <c r="Z432">
        <v>2</v>
      </c>
      <c r="AA432">
        <v>45</v>
      </c>
      <c r="AB432">
        <v>78</v>
      </c>
      <c r="AC432">
        <v>-2</v>
      </c>
      <c r="AD432">
        <v>37.4</v>
      </c>
      <c r="AE432">
        <v>60</v>
      </c>
      <c r="AF432">
        <v>5.2</v>
      </c>
    </row>
    <row r="433" spans="1:32" x14ac:dyDescent="0.3">
      <c r="A433" t="s">
        <v>1684</v>
      </c>
      <c r="B433" t="s">
        <v>1685</v>
      </c>
      <c r="C433" s="1" t="str">
        <f t="shared" si="69"/>
        <v>21:0519</v>
      </c>
      <c r="D433" s="1" t="str">
        <f t="shared" si="73"/>
        <v>21:0173</v>
      </c>
      <c r="E433" t="s">
        <v>1686</v>
      </c>
      <c r="F433" t="s">
        <v>1687</v>
      </c>
      <c r="H433">
        <v>52.828196699999999</v>
      </c>
      <c r="I433">
        <v>-56.428671700000002</v>
      </c>
      <c r="J433" s="1" t="str">
        <f t="shared" si="74"/>
        <v>NGR lake sediment grab sample</v>
      </c>
      <c r="K433" s="1" t="str">
        <f t="shared" si="75"/>
        <v>&lt;177 micron (NGR)</v>
      </c>
      <c r="L433">
        <v>24</v>
      </c>
      <c r="M433" t="s">
        <v>54</v>
      </c>
      <c r="N433">
        <v>432</v>
      </c>
      <c r="O433">
        <v>44</v>
      </c>
      <c r="P433">
        <v>30</v>
      </c>
      <c r="Q433">
        <v>-2</v>
      </c>
      <c r="R433">
        <v>37</v>
      </c>
      <c r="S433">
        <v>12</v>
      </c>
      <c r="T433">
        <v>-0.2</v>
      </c>
      <c r="U433">
        <v>185</v>
      </c>
      <c r="V433">
        <v>2.2999999999999998</v>
      </c>
      <c r="W433">
        <v>-0.2</v>
      </c>
      <c r="X433">
        <v>-1</v>
      </c>
      <c r="Y433">
        <v>-0.2</v>
      </c>
      <c r="Z433">
        <v>-2</v>
      </c>
      <c r="AA433">
        <v>30</v>
      </c>
      <c r="AB433">
        <v>62</v>
      </c>
      <c r="AC433">
        <v>-2</v>
      </c>
      <c r="AD433">
        <v>18.2</v>
      </c>
      <c r="AE433">
        <v>240</v>
      </c>
      <c r="AF433">
        <v>3.2</v>
      </c>
    </row>
    <row r="434" spans="1:32" x14ac:dyDescent="0.3">
      <c r="A434" t="s">
        <v>1688</v>
      </c>
      <c r="B434" t="s">
        <v>1689</v>
      </c>
      <c r="C434" s="1" t="str">
        <f t="shared" si="69"/>
        <v>21:0519</v>
      </c>
      <c r="D434" s="1" t="str">
        <f t="shared" si="73"/>
        <v>21:0173</v>
      </c>
      <c r="E434" t="s">
        <v>1690</v>
      </c>
      <c r="F434" t="s">
        <v>1691</v>
      </c>
      <c r="H434">
        <v>52.826344499999998</v>
      </c>
      <c r="I434">
        <v>-56.378442300000003</v>
      </c>
      <c r="J434" s="1" t="str">
        <f t="shared" si="74"/>
        <v>NGR lake sediment grab sample</v>
      </c>
      <c r="K434" s="1" t="str">
        <f t="shared" si="75"/>
        <v>&lt;177 micron (NGR)</v>
      </c>
      <c r="L434">
        <v>24</v>
      </c>
      <c r="M434" t="s">
        <v>82</v>
      </c>
      <c r="N434">
        <v>433</v>
      </c>
      <c r="O434">
        <v>100</v>
      </c>
      <c r="P434">
        <v>75</v>
      </c>
      <c r="Q434">
        <v>-2</v>
      </c>
      <c r="R434">
        <v>31</v>
      </c>
      <c r="S434">
        <v>25</v>
      </c>
      <c r="T434">
        <v>-0.2</v>
      </c>
      <c r="U434">
        <v>460</v>
      </c>
      <c r="V434">
        <v>8.5</v>
      </c>
      <c r="W434">
        <v>0.2</v>
      </c>
      <c r="X434">
        <v>-1</v>
      </c>
      <c r="Y434">
        <v>-0.2</v>
      </c>
      <c r="Z434">
        <v>2</v>
      </c>
      <c r="AA434">
        <v>85</v>
      </c>
      <c r="AB434">
        <v>140</v>
      </c>
      <c r="AC434">
        <v>-2</v>
      </c>
      <c r="AD434">
        <v>36.6</v>
      </c>
      <c r="AE434">
        <v>150</v>
      </c>
      <c r="AF434">
        <v>9.1999999999999993</v>
      </c>
    </row>
    <row r="435" spans="1:32" x14ac:dyDescent="0.3">
      <c r="A435" t="s">
        <v>1692</v>
      </c>
      <c r="B435" t="s">
        <v>1693</v>
      </c>
      <c r="C435" s="1" t="str">
        <f t="shared" si="69"/>
        <v>21:0519</v>
      </c>
      <c r="D435" s="1" t="str">
        <f t="shared" si="73"/>
        <v>21:0173</v>
      </c>
      <c r="E435" t="s">
        <v>1694</v>
      </c>
      <c r="F435" t="s">
        <v>1695</v>
      </c>
      <c r="H435">
        <v>52.848376500000001</v>
      </c>
      <c r="I435">
        <v>-56.347954299999998</v>
      </c>
      <c r="J435" s="1" t="str">
        <f t="shared" si="74"/>
        <v>NGR lake sediment grab sample</v>
      </c>
      <c r="K435" s="1" t="str">
        <f t="shared" si="75"/>
        <v>&lt;177 micron (NGR)</v>
      </c>
      <c r="L435">
        <v>24</v>
      </c>
      <c r="M435" t="s">
        <v>89</v>
      </c>
      <c r="N435">
        <v>434</v>
      </c>
      <c r="O435">
        <v>61</v>
      </c>
      <c r="P435">
        <v>32</v>
      </c>
      <c r="Q435">
        <v>-2</v>
      </c>
      <c r="R435">
        <v>27</v>
      </c>
      <c r="S435">
        <v>14</v>
      </c>
      <c r="T435">
        <v>-0.2</v>
      </c>
      <c r="U435">
        <v>250</v>
      </c>
      <c r="V435">
        <v>2</v>
      </c>
      <c r="W435">
        <v>-0.2</v>
      </c>
      <c r="X435">
        <v>-1</v>
      </c>
      <c r="Y435">
        <v>-0.2</v>
      </c>
      <c r="Z435">
        <v>-2</v>
      </c>
      <c r="AA435">
        <v>40</v>
      </c>
      <c r="AB435">
        <v>123</v>
      </c>
      <c r="AC435">
        <v>-2</v>
      </c>
      <c r="AD435">
        <v>42.6</v>
      </c>
      <c r="AE435">
        <v>60</v>
      </c>
      <c r="AF435">
        <v>3.3</v>
      </c>
    </row>
    <row r="436" spans="1:32" x14ac:dyDescent="0.3">
      <c r="A436" t="s">
        <v>1696</v>
      </c>
      <c r="B436" t="s">
        <v>1697</v>
      </c>
      <c r="C436" s="1" t="str">
        <f t="shared" si="69"/>
        <v>21:0519</v>
      </c>
      <c r="D436" s="1" t="str">
        <f t="shared" si="73"/>
        <v>21:0173</v>
      </c>
      <c r="E436" t="s">
        <v>1698</v>
      </c>
      <c r="F436" t="s">
        <v>1699</v>
      </c>
      <c r="H436">
        <v>52.837001600000001</v>
      </c>
      <c r="I436">
        <v>-56.2969826</v>
      </c>
      <c r="J436" s="1" t="str">
        <f t="shared" si="74"/>
        <v>NGR lake sediment grab sample</v>
      </c>
      <c r="K436" s="1" t="str">
        <f t="shared" si="75"/>
        <v>&lt;177 micron (NGR)</v>
      </c>
      <c r="L436">
        <v>24</v>
      </c>
      <c r="M436" t="s">
        <v>94</v>
      </c>
      <c r="N436">
        <v>435</v>
      </c>
      <c r="O436">
        <v>80</v>
      </c>
      <c r="P436">
        <v>37</v>
      </c>
      <c r="Q436">
        <v>-2</v>
      </c>
      <c r="R436">
        <v>44</v>
      </c>
      <c r="S436">
        <v>46</v>
      </c>
      <c r="T436">
        <v>-0.2</v>
      </c>
      <c r="U436">
        <v>1310</v>
      </c>
      <c r="V436">
        <v>4.3</v>
      </c>
      <c r="W436">
        <v>-0.2</v>
      </c>
      <c r="X436">
        <v>-1</v>
      </c>
      <c r="Y436">
        <v>-0.2</v>
      </c>
      <c r="Z436">
        <v>-2</v>
      </c>
      <c r="AA436">
        <v>60</v>
      </c>
      <c r="AB436">
        <v>134</v>
      </c>
      <c r="AC436">
        <v>-2</v>
      </c>
      <c r="AD436">
        <v>37.6</v>
      </c>
      <c r="AE436">
        <v>80</v>
      </c>
      <c r="AF436">
        <v>2.2000000000000002</v>
      </c>
    </row>
    <row r="437" spans="1:32" x14ac:dyDescent="0.3">
      <c r="A437" t="s">
        <v>1700</v>
      </c>
      <c r="B437" t="s">
        <v>1701</v>
      </c>
      <c r="C437" s="1" t="str">
        <f t="shared" si="69"/>
        <v>21:0519</v>
      </c>
      <c r="D437" s="1" t="str">
        <f t="shared" si="73"/>
        <v>21:0173</v>
      </c>
      <c r="E437" t="s">
        <v>1702</v>
      </c>
      <c r="F437" t="s">
        <v>1703</v>
      </c>
      <c r="H437">
        <v>52.858782300000001</v>
      </c>
      <c r="I437">
        <v>-56.2454927</v>
      </c>
      <c r="J437" s="1" t="str">
        <f t="shared" si="74"/>
        <v>NGR lake sediment grab sample</v>
      </c>
      <c r="K437" s="1" t="str">
        <f t="shared" si="75"/>
        <v>&lt;177 micron (NGR)</v>
      </c>
      <c r="L437">
        <v>24</v>
      </c>
      <c r="M437" t="s">
        <v>99</v>
      </c>
      <c r="N437">
        <v>436</v>
      </c>
      <c r="O437">
        <v>83</v>
      </c>
      <c r="P437">
        <v>35</v>
      </c>
      <c r="Q437">
        <v>-2</v>
      </c>
      <c r="R437">
        <v>28</v>
      </c>
      <c r="S437">
        <v>20</v>
      </c>
      <c r="T437">
        <v>-0.2</v>
      </c>
      <c r="U437">
        <v>480</v>
      </c>
      <c r="V437">
        <v>3.1</v>
      </c>
      <c r="W437">
        <v>-0.2</v>
      </c>
      <c r="X437">
        <v>-1</v>
      </c>
      <c r="Y437">
        <v>-0.2</v>
      </c>
      <c r="Z437">
        <v>2</v>
      </c>
      <c r="AA437">
        <v>60</v>
      </c>
      <c r="AB437">
        <v>134</v>
      </c>
      <c r="AC437">
        <v>-2</v>
      </c>
      <c r="AD437">
        <v>37</v>
      </c>
      <c r="AE437">
        <v>110</v>
      </c>
      <c r="AF437">
        <v>2.1</v>
      </c>
    </row>
    <row r="438" spans="1:32" x14ac:dyDescent="0.3">
      <c r="A438" t="s">
        <v>1704</v>
      </c>
      <c r="B438" t="s">
        <v>1705</v>
      </c>
      <c r="C438" s="1" t="str">
        <f t="shared" si="69"/>
        <v>21:0519</v>
      </c>
      <c r="D438" s="1" t="str">
        <f t="shared" si="73"/>
        <v>21:0173</v>
      </c>
      <c r="E438" t="s">
        <v>1706</v>
      </c>
      <c r="F438" t="s">
        <v>1707</v>
      </c>
      <c r="H438">
        <v>52.8278873</v>
      </c>
      <c r="I438">
        <v>-56.212677100000001</v>
      </c>
      <c r="J438" s="1" t="str">
        <f t="shared" si="74"/>
        <v>NGR lake sediment grab sample</v>
      </c>
      <c r="K438" s="1" t="str">
        <f t="shared" si="75"/>
        <v>&lt;177 micron (NGR)</v>
      </c>
      <c r="L438">
        <v>24</v>
      </c>
      <c r="M438" t="s">
        <v>104</v>
      </c>
      <c r="N438">
        <v>437</v>
      </c>
      <c r="O438">
        <v>47</v>
      </c>
      <c r="P438">
        <v>46</v>
      </c>
      <c r="Q438">
        <v>-2</v>
      </c>
      <c r="R438">
        <v>29</v>
      </c>
      <c r="S438">
        <v>33</v>
      </c>
      <c r="T438">
        <v>-0.2</v>
      </c>
      <c r="U438">
        <v>505</v>
      </c>
      <c r="V438">
        <v>2.7</v>
      </c>
      <c r="W438">
        <v>0.2</v>
      </c>
      <c r="X438">
        <v>-1</v>
      </c>
      <c r="Y438">
        <v>-0.2</v>
      </c>
      <c r="Z438">
        <v>-2</v>
      </c>
      <c r="AA438">
        <v>40</v>
      </c>
      <c r="AB438">
        <v>157</v>
      </c>
      <c r="AC438">
        <v>-2</v>
      </c>
      <c r="AD438">
        <v>43.2</v>
      </c>
      <c r="AE438">
        <v>60</v>
      </c>
      <c r="AF438">
        <v>1.2</v>
      </c>
    </row>
    <row r="439" spans="1:32" x14ac:dyDescent="0.3">
      <c r="A439" t="s">
        <v>1708</v>
      </c>
      <c r="B439" t="s">
        <v>1709</v>
      </c>
      <c r="C439" s="1" t="str">
        <f t="shared" si="69"/>
        <v>21:0519</v>
      </c>
      <c r="D439" s="1" t="str">
        <f t="shared" si="73"/>
        <v>21:0173</v>
      </c>
      <c r="E439" t="s">
        <v>1710</v>
      </c>
      <c r="F439" t="s">
        <v>1711</v>
      </c>
      <c r="H439">
        <v>52.8257561</v>
      </c>
      <c r="I439">
        <v>-56.262999100000002</v>
      </c>
      <c r="J439" s="1" t="str">
        <f t="shared" si="74"/>
        <v>NGR lake sediment grab sample</v>
      </c>
      <c r="K439" s="1" t="str">
        <f t="shared" si="75"/>
        <v>&lt;177 micron (NGR)</v>
      </c>
      <c r="L439">
        <v>24</v>
      </c>
      <c r="M439" t="s">
        <v>109</v>
      </c>
      <c r="N439">
        <v>438</v>
      </c>
      <c r="O439">
        <v>37</v>
      </c>
      <c r="P439">
        <v>24</v>
      </c>
      <c r="Q439">
        <v>2</v>
      </c>
      <c r="R439">
        <v>23</v>
      </c>
      <c r="S439">
        <v>6</v>
      </c>
      <c r="T439">
        <v>-0.2</v>
      </c>
      <c r="U439">
        <v>30</v>
      </c>
      <c r="V439">
        <v>0.33</v>
      </c>
      <c r="W439">
        <v>-0.2</v>
      </c>
      <c r="X439">
        <v>-1</v>
      </c>
      <c r="Y439">
        <v>-0.2</v>
      </c>
      <c r="Z439">
        <v>-2</v>
      </c>
      <c r="AA439">
        <v>15</v>
      </c>
      <c r="AB439">
        <v>67</v>
      </c>
      <c r="AC439">
        <v>-2</v>
      </c>
      <c r="AD439">
        <v>36.4</v>
      </c>
      <c r="AE439">
        <v>50</v>
      </c>
      <c r="AF439">
        <v>0.7</v>
      </c>
    </row>
    <row r="440" spans="1:32" x14ac:dyDescent="0.3">
      <c r="A440" t="s">
        <v>1712</v>
      </c>
      <c r="B440" t="s">
        <v>1713</v>
      </c>
      <c r="C440" s="1" t="str">
        <f t="shared" si="69"/>
        <v>21:0519</v>
      </c>
      <c r="D440" s="1" t="str">
        <f t="shared" si="73"/>
        <v>21:0173</v>
      </c>
      <c r="E440" t="s">
        <v>1714</v>
      </c>
      <c r="F440" t="s">
        <v>1715</v>
      </c>
      <c r="H440">
        <v>52.813147200000003</v>
      </c>
      <c r="I440">
        <v>-56.2782129</v>
      </c>
      <c r="J440" s="1" t="str">
        <f t="shared" si="74"/>
        <v>NGR lake sediment grab sample</v>
      </c>
      <c r="K440" s="1" t="str">
        <f t="shared" si="75"/>
        <v>&lt;177 micron (NGR)</v>
      </c>
      <c r="L440">
        <v>24</v>
      </c>
      <c r="M440" t="s">
        <v>114</v>
      </c>
      <c r="N440">
        <v>439</v>
      </c>
      <c r="O440">
        <v>40</v>
      </c>
      <c r="P440">
        <v>33</v>
      </c>
      <c r="Q440">
        <v>-2</v>
      </c>
      <c r="R440">
        <v>23</v>
      </c>
      <c r="S440">
        <v>6</v>
      </c>
      <c r="T440">
        <v>-0.2</v>
      </c>
      <c r="U440">
        <v>35</v>
      </c>
      <c r="V440">
        <v>0.41</v>
      </c>
      <c r="W440">
        <v>-0.2</v>
      </c>
      <c r="X440">
        <v>-1</v>
      </c>
      <c r="Y440">
        <v>-0.2</v>
      </c>
      <c r="Z440">
        <v>-2</v>
      </c>
      <c r="AA440">
        <v>15</v>
      </c>
      <c r="AB440">
        <v>67</v>
      </c>
      <c r="AC440">
        <v>-2</v>
      </c>
      <c r="AD440">
        <v>41.6</v>
      </c>
      <c r="AE440">
        <v>-40</v>
      </c>
      <c r="AF440">
        <v>0.6</v>
      </c>
    </row>
    <row r="441" spans="1:32" x14ac:dyDescent="0.3">
      <c r="A441" t="s">
        <v>1716</v>
      </c>
      <c r="B441" t="s">
        <v>1717</v>
      </c>
      <c r="C441" s="1" t="str">
        <f t="shared" si="69"/>
        <v>21:0519</v>
      </c>
      <c r="D441" s="1" t="str">
        <f t="shared" si="73"/>
        <v>21:0173</v>
      </c>
      <c r="E441" t="s">
        <v>1718</v>
      </c>
      <c r="F441" t="s">
        <v>1719</v>
      </c>
      <c r="H441">
        <v>52.797725100000001</v>
      </c>
      <c r="I441">
        <v>-56.312225900000001</v>
      </c>
      <c r="J441" s="1" t="str">
        <f t="shared" si="74"/>
        <v>NGR lake sediment grab sample</v>
      </c>
      <c r="K441" s="1" t="str">
        <f t="shared" si="75"/>
        <v>&lt;177 micron (NGR)</v>
      </c>
      <c r="L441">
        <v>24</v>
      </c>
      <c r="M441" t="s">
        <v>119</v>
      </c>
      <c r="N441">
        <v>440</v>
      </c>
      <c r="O441">
        <v>60</v>
      </c>
      <c r="P441">
        <v>29</v>
      </c>
      <c r="Q441">
        <v>-2</v>
      </c>
      <c r="R441">
        <v>26</v>
      </c>
      <c r="S441">
        <v>17</v>
      </c>
      <c r="T441">
        <v>-0.2</v>
      </c>
      <c r="U441">
        <v>185</v>
      </c>
      <c r="V441">
        <v>1.9</v>
      </c>
      <c r="W441">
        <v>-0.2</v>
      </c>
      <c r="X441">
        <v>-1</v>
      </c>
      <c r="Y441">
        <v>-0.2</v>
      </c>
      <c r="Z441">
        <v>-2</v>
      </c>
      <c r="AA441">
        <v>35</v>
      </c>
      <c r="AB441">
        <v>106</v>
      </c>
      <c r="AC441">
        <v>-2</v>
      </c>
      <c r="AD441">
        <v>44.2</v>
      </c>
      <c r="AE441">
        <v>60</v>
      </c>
      <c r="AF441">
        <v>1.7</v>
      </c>
    </row>
    <row r="442" spans="1:32" x14ac:dyDescent="0.3">
      <c r="A442" t="s">
        <v>1720</v>
      </c>
      <c r="B442" t="s">
        <v>1721</v>
      </c>
      <c r="C442" s="1" t="str">
        <f t="shared" si="69"/>
        <v>21:0519</v>
      </c>
      <c r="D442" s="1" t="str">
        <f t="shared" si="73"/>
        <v>21:0173</v>
      </c>
      <c r="E442" t="s">
        <v>1722</v>
      </c>
      <c r="F442" t="s">
        <v>1723</v>
      </c>
      <c r="H442">
        <v>52.788068299999999</v>
      </c>
      <c r="I442">
        <v>-56.210861000000001</v>
      </c>
      <c r="J442" s="1" t="str">
        <f t="shared" si="74"/>
        <v>NGR lake sediment grab sample</v>
      </c>
      <c r="K442" s="1" t="str">
        <f t="shared" si="75"/>
        <v>&lt;177 micron (NGR)</v>
      </c>
      <c r="L442">
        <v>24</v>
      </c>
      <c r="M442" t="s">
        <v>124</v>
      </c>
      <c r="N442">
        <v>441</v>
      </c>
      <c r="O442">
        <v>83</v>
      </c>
      <c r="P442">
        <v>28</v>
      </c>
      <c r="Q442">
        <v>-2</v>
      </c>
      <c r="R442">
        <v>23</v>
      </c>
      <c r="S442">
        <v>50</v>
      </c>
      <c r="T442">
        <v>-0.2</v>
      </c>
      <c r="U442">
        <v>755</v>
      </c>
      <c r="V442">
        <v>3</v>
      </c>
      <c r="W442">
        <v>0.2</v>
      </c>
      <c r="X442">
        <v>-1</v>
      </c>
      <c r="Y442">
        <v>-0.2</v>
      </c>
      <c r="Z442">
        <v>-2</v>
      </c>
      <c r="AA442">
        <v>60</v>
      </c>
      <c r="AB442">
        <v>90</v>
      </c>
      <c r="AC442">
        <v>-2</v>
      </c>
      <c r="AD442">
        <v>38.799999999999997</v>
      </c>
      <c r="AE442">
        <v>80</v>
      </c>
      <c r="AF442">
        <v>1</v>
      </c>
    </row>
    <row r="443" spans="1:32" x14ac:dyDescent="0.3">
      <c r="A443" t="s">
        <v>1724</v>
      </c>
      <c r="B443" t="s">
        <v>1725</v>
      </c>
      <c r="C443" s="1" t="str">
        <f t="shared" si="69"/>
        <v>21:0519</v>
      </c>
      <c r="D443" s="1" t="str">
        <f t="shared" si="73"/>
        <v>21:0173</v>
      </c>
      <c r="E443" t="s">
        <v>1726</v>
      </c>
      <c r="F443" t="s">
        <v>1727</v>
      </c>
      <c r="H443">
        <v>52.773963299999998</v>
      </c>
      <c r="I443">
        <v>-56.154785099999998</v>
      </c>
      <c r="J443" s="1" t="str">
        <f t="shared" si="74"/>
        <v>NGR lake sediment grab sample</v>
      </c>
      <c r="K443" s="1" t="str">
        <f t="shared" si="75"/>
        <v>&lt;177 micron (NGR)</v>
      </c>
      <c r="L443">
        <v>24</v>
      </c>
      <c r="M443" t="s">
        <v>129</v>
      </c>
      <c r="N443">
        <v>442</v>
      </c>
      <c r="O443">
        <v>57</v>
      </c>
      <c r="P443">
        <v>26</v>
      </c>
      <c r="Q443">
        <v>-2</v>
      </c>
      <c r="R443">
        <v>19</v>
      </c>
      <c r="S443">
        <v>10</v>
      </c>
      <c r="T443">
        <v>-0.2</v>
      </c>
      <c r="U443">
        <v>160</v>
      </c>
      <c r="V443">
        <v>1.2</v>
      </c>
      <c r="W443">
        <v>-0.2</v>
      </c>
      <c r="X443">
        <v>-1</v>
      </c>
      <c r="Y443">
        <v>-0.2</v>
      </c>
      <c r="Z443">
        <v>-2</v>
      </c>
      <c r="AA443">
        <v>30</v>
      </c>
      <c r="AB443">
        <v>88</v>
      </c>
      <c r="AC443">
        <v>-2</v>
      </c>
      <c r="AD443">
        <v>34.4</v>
      </c>
      <c r="AE443">
        <v>60</v>
      </c>
      <c r="AF443">
        <v>0.7</v>
      </c>
    </row>
    <row r="444" spans="1:32" x14ac:dyDescent="0.3">
      <c r="A444" t="s">
        <v>1728</v>
      </c>
      <c r="B444" t="s">
        <v>1729</v>
      </c>
      <c r="C444" s="1" t="str">
        <f t="shared" si="69"/>
        <v>21:0519</v>
      </c>
      <c r="D444" s="1" t="str">
        <f t="shared" si="73"/>
        <v>21:0173</v>
      </c>
      <c r="E444" t="s">
        <v>1730</v>
      </c>
      <c r="F444" t="s">
        <v>1731</v>
      </c>
      <c r="H444">
        <v>52.7389224</v>
      </c>
      <c r="I444">
        <v>-56.378902600000004</v>
      </c>
      <c r="J444" s="1" t="str">
        <f t="shared" si="74"/>
        <v>NGR lake sediment grab sample</v>
      </c>
      <c r="K444" s="1" t="str">
        <f t="shared" si="75"/>
        <v>&lt;177 micron (NGR)</v>
      </c>
      <c r="L444">
        <v>24</v>
      </c>
      <c r="M444" t="s">
        <v>134</v>
      </c>
      <c r="N444">
        <v>443</v>
      </c>
      <c r="O444">
        <v>60</v>
      </c>
      <c r="P444">
        <v>24</v>
      </c>
      <c r="Q444">
        <v>-2</v>
      </c>
      <c r="R444">
        <v>12</v>
      </c>
      <c r="S444">
        <v>6</v>
      </c>
      <c r="T444">
        <v>-0.2</v>
      </c>
      <c r="U444">
        <v>190</v>
      </c>
      <c r="V444">
        <v>1.29</v>
      </c>
      <c r="W444">
        <v>0.2</v>
      </c>
      <c r="X444">
        <v>-1</v>
      </c>
      <c r="Y444">
        <v>-0.2</v>
      </c>
      <c r="Z444">
        <v>-2</v>
      </c>
      <c r="AA444">
        <v>45</v>
      </c>
      <c r="AB444">
        <v>88</v>
      </c>
      <c r="AC444">
        <v>-2</v>
      </c>
      <c r="AD444">
        <v>35.6</v>
      </c>
      <c r="AE444">
        <v>130</v>
      </c>
      <c r="AF444">
        <v>2.2000000000000002</v>
      </c>
    </row>
    <row r="445" spans="1:32" x14ac:dyDescent="0.3">
      <c r="A445" t="s">
        <v>1732</v>
      </c>
      <c r="B445" t="s">
        <v>1733</v>
      </c>
      <c r="C445" s="1" t="str">
        <f t="shared" si="69"/>
        <v>21:0519</v>
      </c>
      <c r="D445" s="1" t="str">
        <f t="shared" si="73"/>
        <v>21:0173</v>
      </c>
      <c r="E445" t="s">
        <v>1734</v>
      </c>
      <c r="F445" t="s">
        <v>1735</v>
      </c>
      <c r="H445">
        <v>52.739242900000001</v>
      </c>
      <c r="I445">
        <v>-56.479144900000001</v>
      </c>
      <c r="J445" s="1" t="str">
        <f t="shared" si="74"/>
        <v>NGR lake sediment grab sample</v>
      </c>
      <c r="K445" s="1" t="str">
        <f t="shared" si="75"/>
        <v>&lt;177 micron (NGR)</v>
      </c>
      <c r="L445">
        <v>24</v>
      </c>
      <c r="M445" t="s">
        <v>139</v>
      </c>
      <c r="N445">
        <v>444</v>
      </c>
      <c r="O445">
        <v>68</v>
      </c>
      <c r="P445">
        <v>31</v>
      </c>
      <c r="Q445">
        <v>-2</v>
      </c>
      <c r="R445">
        <v>9</v>
      </c>
      <c r="S445">
        <v>11</v>
      </c>
      <c r="T445">
        <v>-0.2</v>
      </c>
      <c r="U445">
        <v>330</v>
      </c>
      <c r="V445">
        <v>3.6</v>
      </c>
      <c r="W445">
        <v>0.2</v>
      </c>
      <c r="X445">
        <v>-1</v>
      </c>
      <c r="Y445">
        <v>-0.2</v>
      </c>
      <c r="Z445">
        <v>4</v>
      </c>
      <c r="AA445">
        <v>135</v>
      </c>
      <c r="AB445">
        <v>131</v>
      </c>
      <c r="AC445">
        <v>-2</v>
      </c>
      <c r="AD445">
        <v>40.4</v>
      </c>
      <c r="AE445">
        <v>110</v>
      </c>
      <c r="AF445">
        <v>9.1999999999999993</v>
      </c>
    </row>
    <row r="446" spans="1:32" x14ac:dyDescent="0.3">
      <c r="A446" t="s">
        <v>1736</v>
      </c>
      <c r="B446" t="s">
        <v>1737</v>
      </c>
      <c r="C446" s="1" t="str">
        <f t="shared" si="69"/>
        <v>21:0519</v>
      </c>
      <c r="D446" s="1" t="str">
        <f t="shared" si="73"/>
        <v>21:0173</v>
      </c>
      <c r="E446" t="s">
        <v>1738</v>
      </c>
      <c r="F446" t="s">
        <v>1739</v>
      </c>
      <c r="H446">
        <v>52.755835500000003</v>
      </c>
      <c r="I446">
        <v>-56.510285799999998</v>
      </c>
      <c r="J446" s="1" t="str">
        <f t="shared" si="74"/>
        <v>NGR lake sediment grab sample</v>
      </c>
      <c r="K446" s="1" t="str">
        <f t="shared" si="75"/>
        <v>&lt;177 micron (NGR)</v>
      </c>
      <c r="L446">
        <v>24</v>
      </c>
      <c r="M446" t="s">
        <v>144</v>
      </c>
      <c r="N446">
        <v>445</v>
      </c>
      <c r="O446">
        <v>53</v>
      </c>
      <c r="P446">
        <v>12</v>
      </c>
      <c r="Q446">
        <v>-2</v>
      </c>
      <c r="R446">
        <v>5</v>
      </c>
      <c r="S446">
        <v>5</v>
      </c>
      <c r="T446">
        <v>-0.2</v>
      </c>
      <c r="U446">
        <v>175</v>
      </c>
      <c r="V446">
        <v>1.94</v>
      </c>
      <c r="W446">
        <v>0.2</v>
      </c>
      <c r="X446">
        <v>-1</v>
      </c>
      <c r="Y446">
        <v>-0.2</v>
      </c>
      <c r="Z446">
        <v>2</v>
      </c>
      <c r="AA446">
        <v>45</v>
      </c>
      <c r="AB446">
        <v>56</v>
      </c>
      <c r="AC446">
        <v>-2</v>
      </c>
      <c r="AD446">
        <v>20.2</v>
      </c>
      <c r="AE446">
        <v>210</v>
      </c>
      <c r="AF446">
        <v>2.4</v>
      </c>
    </row>
    <row r="447" spans="1:32" hidden="1" x14ac:dyDescent="0.3">
      <c r="A447" t="s">
        <v>1740</v>
      </c>
      <c r="B447" t="s">
        <v>1741</v>
      </c>
      <c r="C447" s="1" t="str">
        <f t="shared" si="69"/>
        <v>21:0519</v>
      </c>
      <c r="D447" s="1" t="str">
        <f>HYPERLINK("http://geochem.nrcan.gc.ca/cdogs/content/svy/svy_e.htm", "")</f>
        <v/>
      </c>
      <c r="G447" s="1" t="str">
        <f>HYPERLINK("http://geochem.nrcan.gc.ca/cdogs/content/cr_/cr_00056_e.htm", "56")</f>
        <v>56</v>
      </c>
      <c r="J447" t="s">
        <v>57</v>
      </c>
      <c r="K447" t="s">
        <v>58</v>
      </c>
      <c r="L447">
        <v>24</v>
      </c>
      <c r="M447" t="s">
        <v>59</v>
      </c>
      <c r="N447">
        <v>446</v>
      </c>
      <c r="O447">
        <v>150</v>
      </c>
      <c r="P447">
        <v>86</v>
      </c>
      <c r="Q447">
        <v>21</v>
      </c>
      <c r="R447">
        <v>50</v>
      </c>
      <c r="S447">
        <v>19</v>
      </c>
      <c r="T447">
        <v>-0.2</v>
      </c>
      <c r="U447">
        <v>570</v>
      </c>
      <c r="V447">
        <v>5.5</v>
      </c>
      <c r="W447">
        <v>0.2</v>
      </c>
      <c r="X447">
        <v>19</v>
      </c>
      <c r="Y447">
        <v>0.6</v>
      </c>
      <c r="Z447">
        <v>4</v>
      </c>
      <c r="AA447">
        <v>65</v>
      </c>
      <c r="AB447">
        <v>150</v>
      </c>
      <c r="AC447">
        <v>-2</v>
      </c>
      <c r="AD447">
        <v>6.4</v>
      </c>
      <c r="AE447">
        <v>590</v>
      </c>
      <c r="AF447">
        <v>28.2</v>
      </c>
    </row>
    <row r="448" spans="1:32" x14ac:dyDescent="0.3">
      <c r="A448" t="s">
        <v>1742</v>
      </c>
      <c r="B448" t="s">
        <v>1743</v>
      </c>
      <c r="C448" s="1" t="str">
        <f t="shared" si="69"/>
        <v>21:0519</v>
      </c>
      <c r="D448" s="1" t="str">
        <f t="shared" ref="D448:D457" si="76">HYPERLINK("http://geochem.nrcan.gc.ca/cdogs/content/svy/svy210173_e.htm", "21:0173")</f>
        <v>21:0173</v>
      </c>
      <c r="E448" t="s">
        <v>1744</v>
      </c>
      <c r="F448" t="s">
        <v>1745</v>
      </c>
      <c r="H448">
        <v>52.746879100000001</v>
      </c>
      <c r="I448">
        <v>-56.548103900000001</v>
      </c>
      <c r="J448" s="1" t="str">
        <f t="shared" ref="J448:J457" si="77">HYPERLINK("http://geochem.nrcan.gc.ca/cdogs/content/kwd/kwd020027_e.htm", "NGR lake sediment grab sample")</f>
        <v>NGR lake sediment grab sample</v>
      </c>
      <c r="K448" s="1" t="str">
        <f t="shared" ref="K448:K457" si="78">HYPERLINK("http://geochem.nrcan.gc.ca/cdogs/content/kwd/kwd080006_e.htm", "&lt;177 micron (NGR)")</f>
        <v>&lt;177 micron (NGR)</v>
      </c>
      <c r="L448">
        <v>24</v>
      </c>
      <c r="M448" t="s">
        <v>149</v>
      </c>
      <c r="N448">
        <v>447</v>
      </c>
      <c r="O448">
        <v>15</v>
      </c>
      <c r="P448">
        <v>8</v>
      </c>
      <c r="Q448">
        <v>-2</v>
      </c>
      <c r="R448">
        <v>5</v>
      </c>
      <c r="S448">
        <v>2</v>
      </c>
      <c r="T448">
        <v>-0.2</v>
      </c>
      <c r="U448">
        <v>125</v>
      </c>
      <c r="V448">
        <v>0.52</v>
      </c>
      <c r="W448">
        <v>-0.2</v>
      </c>
      <c r="X448">
        <v>-1</v>
      </c>
      <c r="Y448">
        <v>-0.2</v>
      </c>
      <c r="Z448">
        <v>-2</v>
      </c>
      <c r="AA448">
        <v>30</v>
      </c>
      <c r="AB448">
        <v>62</v>
      </c>
      <c r="AC448">
        <v>-2</v>
      </c>
      <c r="AD448">
        <v>23.4</v>
      </c>
      <c r="AE448">
        <v>60</v>
      </c>
      <c r="AF448">
        <v>1.1000000000000001</v>
      </c>
    </row>
    <row r="449" spans="1:32" x14ac:dyDescent="0.3">
      <c r="A449" t="s">
        <v>1746</v>
      </c>
      <c r="B449" t="s">
        <v>1747</v>
      </c>
      <c r="C449" s="1" t="str">
        <f t="shared" si="69"/>
        <v>21:0519</v>
      </c>
      <c r="D449" s="1" t="str">
        <f t="shared" si="76"/>
        <v>21:0173</v>
      </c>
      <c r="E449" t="s">
        <v>1748</v>
      </c>
      <c r="F449" t="s">
        <v>1749</v>
      </c>
      <c r="H449">
        <v>52.732713099999998</v>
      </c>
      <c r="I449">
        <v>-56.7406267</v>
      </c>
      <c r="J449" s="1" t="str">
        <f t="shared" si="77"/>
        <v>NGR lake sediment grab sample</v>
      </c>
      <c r="K449" s="1" t="str">
        <f t="shared" si="78"/>
        <v>&lt;177 micron (NGR)</v>
      </c>
      <c r="L449">
        <v>25</v>
      </c>
      <c r="M449" t="s">
        <v>36</v>
      </c>
      <c r="N449">
        <v>448</v>
      </c>
      <c r="O449">
        <v>28</v>
      </c>
      <c r="P449">
        <v>10</v>
      </c>
      <c r="Q449">
        <v>-2</v>
      </c>
      <c r="R449">
        <v>12</v>
      </c>
      <c r="S449">
        <v>3</v>
      </c>
      <c r="T449">
        <v>-0.2</v>
      </c>
      <c r="U449">
        <v>135</v>
      </c>
      <c r="V449">
        <v>0.61</v>
      </c>
      <c r="W449">
        <v>0.2</v>
      </c>
      <c r="X449">
        <v>-1</v>
      </c>
      <c r="Y449">
        <v>-0.2</v>
      </c>
      <c r="Z449">
        <v>-2</v>
      </c>
      <c r="AA449">
        <v>10</v>
      </c>
      <c r="AB449">
        <v>62</v>
      </c>
      <c r="AC449">
        <v>-2</v>
      </c>
      <c r="AD449">
        <v>29.6</v>
      </c>
      <c r="AE449">
        <v>80</v>
      </c>
      <c r="AF449">
        <v>0.5</v>
      </c>
    </row>
    <row r="450" spans="1:32" x14ac:dyDescent="0.3">
      <c r="A450" t="s">
        <v>1750</v>
      </c>
      <c r="B450" t="s">
        <v>1751</v>
      </c>
      <c r="C450" s="1" t="str">
        <f t="shared" ref="C450:C513" si="79">HYPERLINK("http://geochem.nrcan.gc.ca/cdogs/content/bdl/bdl210519_e.htm", "21:0519")</f>
        <v>21:0519</v>
      </c>
      <c r="D450" s="1" t="str">
        <f t="shared" si="76"/>
        <v>21:0173</v>
      </c>
      <c r="E450" t="s">
        <v>1748</v>
      </c>
      <c r="F450" t="s">
        <v>1752</v>
      </c>
      <c r="H450">
        <v>52.732713099999998</v>
      </c>
      <c r="I450">
        <v>-56.7406267</v>
      </c>
      <c r="J450" s="1" t="str">
        <f t="shared" si="77"/>
        <v>NGR lake sediment grab sample</v>
      </c>
      <c r="K450" s="1" t="str">
        <f t="shared" si="78"/>
        <v>&lt;177 micron (NGR)</v>
      </c>
      <c r="L450">
        <v>25</v>
      </c>
      <c r="M450" t="s">
        <v>44</v>
      </c>
      <c r="N450">
        <v>449</v>
      </c>
      <c r="O450">
        <v>25</v>
      </c>
      <c r="P450">
        <v>11</v>
      </c>
      <c r="Q450">
        <v>-2</v>
      </c>
      <c r="R450">
        <v>11</v>
      </c>
      <c r="S450">
        <v>4</v>
      </c>
      <c r="T450">
        <v>-0.2</v>
      </c>
      <c r="U450">
        <v>130</v>
      </c>
      <c r="V450">
        <v>0.64</v>
      </c>
      <c r="W450">
        <v>-0.2</v>
      </c>
      <c r="X450">
        <v>-1</v>
      </c>
      <c r="Y450">
        <v>-0.2</v>
      </c>
      <c r="Z450">
        <v>-2</v>
      </c>
      <c r="AA450">
        <v>10</v>
      </c>
      <c r="AB450">
        <v>69</v>
      </c>
      <c r="AC450">
        <v>-2</v>
      </c>
      <c r="AD450">
        <v>29.4</v>
      </c>
      <c r="AE450">
        <v>80</v>
      </c>
      <c r="AF450">
        <v>-0.5</v>
      </c>
    </row>
    <row r="451" spans="1:32" x14ac:dyDescent="0.3">
      <c r="A451" t="s">
        <v>1753</v>
      </c>
      <c r="B451" t="s">
        <v>1754</v>
      </c>
      <c r="C451" s="1" t="str">
        <f t="shared" si="79"/>
        <v>21:0519</v>
      </c>
      <c r="D451" s="1" t="str">
        <f t="shared" si="76"/>
        <v>21:0173</v>
      </c>
      <c r="E451" t="s">
        <v>1748</v>
      </c>
      <c r="F451" t="s">
        <v>1755</v>
      </c>
      <c r="H451">
        <v>52.732713099999998</v>
      </c>
      <c r="I451">
        <v>-56.7406267</v>
      </c>
      <c r="J451" s="1" t="str">
        <f t="shared" si="77"/>
        <v>NGR lake sediment grab sample</v>
      </c>
      <c r="K451" s="1" t="str">
        <f t="shared" si="78"/>
        <v>&lt;177 micron (NGR)</v>
      </c>
      <c r="L451">
        <v>25</v>
      </c>
      <c r="M451" t="s">
        <v>40</v>
      </c>
      <c r="N451">
        <v>450</v>
      </c>
      <c r="O451">
        <v>28</v>
      </c>
      <c r="P451">
        <v>11</v>
      </c>
      <c r="Q451">
        <v>-2</v>
      </c>
      <c r="R451">
        <v>12</v>
      </c>
      <c r="S451">
        <v>4</v>
      </c>
      <c r="T451">
        <v>-0.2</v>
      </c>
      <c r="U451">
        <v>130</v>
      </c>
      <c r="V451">
        <v>0.64</v>
      </c>
      <c r="W451">
        <v>-0.2</v>
      </c>
      <c r="X451">
        <v>-1</v>
      </c>
      <c r="Y451">
        <v>-0.2</v>
      </c>
      <c r="Z451">
        <v>-2</v>
      </c>
      <c r="AA451">
        <v>-10</v>
      </c>
      <c r="AB451">
        <v>69</v>
      </c>
      <c r="AC451">
        <v>-2</v>
      </c>
      <c r="AD451">
        <v>29.4</v>
      </c>
      <c r="AE451">
        <v>80</v>
      </c>
      <c r="AF451">
        <v>-0.5</v>
      </c>
    </row>
    <row r="452" spans="1:32" x14ac:dyDescent="0.3">
      <c r="A452" t="s">
        <v>1756</v>
      </c>
      <c r="B452" t="s">
        <v>1757</v>
      </c>
      <c r="C452" s="1" t="str">
        <f t="shared" si="79"/>
        <v>21:0519</v>
      </c>
      <c r="D452" s="1" t="str">
        <f t="shared" si="76"/>
        <v>21:0173</v>
      </c>
      <c r="E452" t="s">
        <v>1758</v>
      </c>
      <c r="F452" t="s">
        <v>1759</v>
      </c>
      <c r="H452">
        <v>52.714285400000001</v>
      </c>
      <c r="I452">
        <v>-56.993650899999999</v>
      </c>
      <c r="J452" s="1" t="str">
        <f t="shared" si="77"/>
        <v>NGR lake sediment grab sample</v>
      </c>
      <c r="K452" s="1" t="str">
        <f t="shared" si="78"/>
        <v>&lt;177 micron (NGR)</v>
      </c>
      <c r="L452">
        <v>25</v>
      </c>
      <c r="M452" t="s">
        <v>49</v>
      </c>
      <c r="N452">
        <v>451</v>
      </c>
      <c r="O452">
        <v>14</v>
      </c>
      <c r="P452">
        <v>16</v>
      </c>
      <c r="Q452">
        <v>2</v>
      </c>
      <c r="R452">
        <v>8</v>
      </c>
      <c r="S452">
        <v>2</v>
      </c>
      <c r="T452">
        <v>-0.2</v>
      </c>
      <c r="U452">
        <v>10</v>
      </c>
      <c r="V452">
        <v>0.33</v>
      </c>
      <c r="W452">
        <v>-0.2</v>
      </c>
      <c r="X452">
        <v>-1</v>
      </c>
      <c r="Y452">
        <v>-0.2</v>
      </c>
      <c r="Z452">
        <v>-2</v>
      </c>
      <c r="AA452">
        <v>10</v>
      </c>
      <c r="AB452">
        <v>75</v>
      </c>
      <c r="AC452">
        <v>-2</v>
      </c>
      <c r="AD452">
        <v>31.4</v>
      </c>
      <c r="AE452">
        <v>50</v>
      </c>
      <c r="AF452">
        <v>4.2</v>
      </c>
    </row>
    <row r="453" spans="1:32" x14ac:dyDescent="0.3">
      <c r="A453" t="s">
        <v>1760</v>
      </c>
      <c r="B453" t="s">
        <v>1761</v>
      </c>
      <c r="C453" s="1" t="str">
        <f t="shared" si="79"/>
        <v>21:0519</v>
      </c>
      <c r="D453" s="1" t="str">
        <f t="shared" si="76"/>
        <v>21:0173</v>
      </c>
      <c r="E453" t="s">
        <v>1762</v>
      </c>
      <c r="F453" t="s">
        <v>1763</v>
      </c>
      <c r="H453">
        <v>52.7228335</v>
      </c>
      <c r="I453">
        <v>-57.1041326</v>
      </c>
      <c r="J453" s="1" t="str">
        <f t="shared" si="77"/>
        <v>NGR lake sediment grab sample</v>
      </c>
      <c r="K453" s="1" t="str">
        <f t="shared" si="78"/>
        <v>&lt;177 micron (NGR)</v>
      </c>
      <c r="L453">
        <v>25</v>
      </c>
      <c r="M453" t="s">
        <v>54</v>
      </c>
      <c r="N453">
        <v>452</v>
      </c>
      <c r="O453">
        <v>17</v>
      </c>
      <c r="P453">
        <v>7</v>
      </c>
      <c r="Q453">
        <v>-2</v>
      </c>
      <c r="R453">
        <v>4</v>
      </c>
      <c r="S453">
        <v>-2</v>
      </c>
      <c r="T453">
        <v>-0.2</v>
      </c>
      <c r="U453">
        <v>35</v>
      </c>
      <c r="V453">
        <v>0.36</v>
      </c>
      <c r="W453">
        <v>-0.2</v>
      </c>
      <c r="X453">
        <v>-1</v>
      </c>
      <c r="Y453">
        <v>-0.2</v>
      </c>
      <c r="Z453">
        <v>-2</v>
      </c>
      <c r="AA453">
        <v>-10</v>
      </c>
      <c r="AB453">
        <v>75</v>
      </c>
      <c r="AC453">
        <v>-2</v>
      </c>
      <c r="AD453">
        <v>28.8</v>
      </c>
      <c r="AE453">
        <v>130</v>
      </c>
      <c r="AF453">
        <v>4.4000000000000004</v>
      </c>
    </row>
    <row r="454" spans="1:32" x14ac:dyDescent="0.3">
      <c r="A454" t="s">
        <v>1764</v>
      </c>
      <c r="B454" t="s">
        <v>1765</v>
      </c>
      <c r="C454" s="1" t="str">
        <f t="shared" si="79"/>
        <v>21:0519</v>
      </c>
      <c r="D454" s="1" t="str">
        <f t="shared" si="76"/>
        <v>21:0173</v>
      </c>
      <c r="E454" t="s">
        <v>1766</v>
      </c>
      <c r="F454" t="s">
        <v>1767</v>
      </c>
      <c r="H454">
        <v>52.745186799999999</v>
      </c>
      <c r="I454">
        <v>-57.118436299999999</v>
      </c>
      <c r="J454" s="1" t="str">
        <f t="shared" si="77"/>
        <v>NGR lake sediment grab sample</v>
      </c>
      <c r="K454" s="1" t="str">
        <f t="shared" si="78"/>
        <v>&lt;177 micron (NGR)</v>
      </c>
      <c r="L454">
        <v>25</v>
      </c>
      <c r="M454" t="s">
        <v>82</v>
      </c>
      <c r="N454">
        <v>453</v>
      </c>
      <c r="O454">
        <v>46</v>
      </c>
      <c r="P454">
        <v>17</v>
      </c>
      <c r="Q454">
        <v>-2</v>
      </c>
      <c r="R454">
        <v>9</v>
      </c>
      <c r="S454">
        <v>3</v>
      </c>
      <c r="T454">
        <v>-0.2</v>
      </c>
      <c r="U454">
        <v>55</v>
      </c>
      <c r="V454">
        <v>1.48</v>
      </c>
      <c r="W454">
        <v>-0.2</v>
      </c>
      <c r="X454">
        <v>-1</v>
      </c>
      <c r="Y454">
        <v>-0.2</v>
      </c>
      <c r="Z454">
        <v>-2</v>
      </c>
      <c r="AA454">
        <v>30</v>
      </c>
      <c r="AB454">
        <v>103</v>
      </c>
      <c r="AC454">
        <v>-2</v>
      </c>
      <c r="AD454">
        <v>35.799999999999997</v>
      </c>
      <c r="AE454">
        <v>70</v>
      </c>
      <c r="AF454">
        <v>15.3</v>
      </c>
    </row>
    <row r="455" spans="1:32" x14ac:dyDescent="0.3">
      <c r="A455" t="s">
        <v>1768</v>
      </c>
      <c r="B455" t="s">
        <v>1769</v>
      </c>
      <c r="C455" s="1" t="str">
        <f t="shared" si="79"/>
        <v>21:0519</v>
      </c>
      <c r="D455" s="1" t="str">
        <f t="shared" si="76"/>
        <v>21:0173</v>
      </c>
      <c r="E455" t="s">
        <v>1770</v>
      </c>
      <c r="F455" t="s">
        <v>1771</v>
      </c>
      <c r="H455">
        <v>52.742069600000001</v>
      </c>
      <c r="I455">
        <v>-57.140943200000002</v>
      </c>
      <c r="J455" s="1" t="str">
        <f t="shared" si="77"/>
        <v>NGR lake sediment grab sample</v>
      </c>
      <c r="K455" s="1" t="str">
        <f t="shared" si="78"/>
        <v>&lt;177 micron (NGR)</v>
      </c>
      <c r="L455">
        <v>25</v>
      </c>
      <c r="M455" t="s">
        <v>89</v>
      </c>
      <c r="N455">
        <v>454</v>
      </c>
      <c r="O455">
        <v>75</v>
      </c>
      <c r="P455">
        <v>19</v>
      </c>
      <c r="Q455">
        <v>-2</v>
      </c>
      <c r="R455">
        <v>11</v>
      </c>
      <c r="S455">
        <v>15</v>
      </c>
      <c r="T455">
        <v>-0.2</v>
      </c>
      <c r="U455">
        <v>435</v>
      </c>
      <c r="V455">
        <v>6.4</v>
      </c>
      <c r="W455">
        <v>-0.2</v>
      </c>
      <c r="X455">
        <v>-1</v>
      </c>
      <c r="Y455">
        <v>-0.2</v>
      </c>
      <c r="Z455">
        <v>-2</v>
      </c>
      <c r="AA455">
        <v>35</v>
      </c>
      <c r="AB455">
        <v>117</v>
      </c>
      <c r="AC455">
        <v>-2</v>
      </c>
      <c r="AD455">
        <v>39.4</v>
      </c>
      <c r="AE455">
        <v>170</v>
      </c>
      <c r="AF455">
        <v>926</v>
      </c>
    </row>
    <row r="456" spans="1:32" x14ac:dyDescent="0.3">
      <c r="A456" t="s">
        <v>1772</v>
      </c>
      <c r="B456" t="s">
        <v>1773</v>
      </c>
      <c r="C456" s="1" t="str">
        <f t="shared" si="79"/>
        <v>21:0519</v>
      </c>
      <c r="D456" s="1" t="str">
        <f t="shared" si="76"/>
        <v>21:0173</v>
      </c>
      <c r="E456" t="s">
        <v>1774</v>
      </c>
      <c r="F456" t="s">
        <v>1775</v>
      </c>
      <c r="H456">
        <v>52.748002100000001</v>
      </c>
      <c r="I456">
        <v>-57.197880300000001</v>
      </c>
      <c r="J456" s="1" t="str">
        <f t="shared" si="77"/>
        <v>NGR lake sediment grab sample</v>
      </c>
      <c r="K456" s="1" t="str">
        <f t="shared" si="78"/>
        <v>&lt;177 micron (NGR)</v>
      </c>
      <c r="L456">
        <v>25</v>
      </c>
      <c r="M456" t="s">
        <v>94</v>
      </c>
      <c r="N456">
        <v>455</v>
      </c>
      <c r="O456">
        <v>20</v>
      </c>
      <c r="P456">
        <v>7</v>
      </c>
      <c r="Q456">
        <v>2</v>
      </c>
      <c r="R456">
        <v>4</v>
      </c>
      <c r="S456">
        <v>-2</v>
      </c>
      <c r="T456">
        <v>-0.2</v>
      </c>
      <c r="U456">
        <v>20</v>
      </c>
      <c r="V456">
        <v>0.44</v>
      </c>
      <c r="W456">
        <v>-0.2</v>
      </c>
      <c r="X456">
        <v>-1</v>
      </c>
      <c r="Y456">
        <v>-0.2</v>
      </c>
      <c r="Z456">
        <v>-2</v>
      </c>
      <c r="AA456">
        <v>10</v>
      </c>
      <c r="AB456">
        <v>70</v>
      </c>
      <c r="AC456">
        <v>-2</v>
      </c>
      <c r="AD456">
        <v>26.6</v>
      </c>
      <c r="AE456">
        <v>80</v>
      </c>
      <c r="AF456">
        <v>18.5</v>
      </c>
    </row>
    <row r="457" spans="1:32" x14ac:dyDescent="0.3">
      <c r="A457" t="s">
        <v>1776</v>
      </c>
      <c r="B457" t="s">
        <v>1777</v>
      </c>
      <c r="C457" s="1" t="str">
        <f t="shared" si="79"/>
        <v>21:0519</v>
      </c>
      <c r="D457" s="1" t="str">
        <f t="shared" si="76"/>
        <v>21:0173</v>
      </c>
      <c r="E457" t="s">
        <v>1778</v>
      </c>
      <c r="F457" t="s">
        <v>1779</v>
      </c>
      <c r="H457">
        <v>52.777380100000002</v>
      </c>
      <c r="I457">
        <v>-57.282395100000002</v>
      </c>
      <c r="J457" s="1" t="str">
        <f t="shared" si="77"/>
        <v>NGR lake sediment grab sample</v>
      </c>
      <c r="K457" s="1" t="str">
        <f t="shared" si="78"/>
        <v>&lt;177 micron (NGR)</v>
      </c>
      <c r="L457">
        <v>25</v>
      </c>
      <c r="M457" t="s">
        <v>99</v>
      </c>
      <c r="N457">
        <v>456</v>
      </c>
      <c r="O457">
        <v>76</v>
      </c>
      <c r="P457">
        <v>11</v>
      </c>
      <c r="Q457">
        <v>-2</v>
      </c>
      <c r="R457">
        <v>7</v>
      </c>
      <c r="S457">
        <v>4</v>
      </c>
      <c r="T457">
        <v>-0.2</v>
      </c>
      <c r="U457">
        <v>150</v>
      </c>
      <c r="V457">
        <v>2.2000000000000002</v>
      </c>
      <c r="W457">
        <v>0.2</v>
      </c>
      <c r="X457">
        <v>-1</v>
      </c>
      <c r="Y457">
        <v>-0.2</v>
      </c>
      <c r="Z457">
        <v>-2</v>
      </c>
      <c r="AA457">
        <v>35</v>
      </c>
      <c r="AB457">
        <v>84</v>
      </c>
      <c r="AC457">
        <v>-2</v>
      </c>
      <c r="AD457">
        <v>60.8</v>
      </c>
      <c r="AE457">
        <v>60</v>
      </c>
      <c r="AF457">
        <v>1.3</v>
      </c>
    </row>
    <row r="458" spans="1:32" hidden="1" x14ac:dyDescent="0.3">
      <c r="A458" t="s">
        <v>1780</v>
      </c>
      <c r="B458" t="s">
        <v>1781</v>
      </c>
      <c r="C458" s="1" t="str">
        <f t="shared" si="79"/>
        <v>21:0519</v>
      </c>
      <c r="D458" s="1" t="str">
        <f>HYPERLINK("http://geochem.nrcan.gc.ca/cdogs/content/svy/svy_e.htm", "")</f>
        <v/>
      </c>
      <c r="G458" s="1" t="str">
        <f>HYPERLINK("http://geochem.nrcan.gc.ca/cdogs/content/cr_/cr_00055_e.htm", "55")</f>
        <v>55</v>
      </c>
      <c r="J458" t="s">
        <v>57</v>
      </c>
      <c r="K458" t="s">
        <v>58</v>
      </c>
      <c r="L458">
        <v>25</v>
      </c>
      <c r="M458" t="s">
        <v>59</v>
      </c>
      <c r="N458">
        <v>457</v>
      </c>
      <c r="O458">
        <v>60</v>
      </c>
      <c r="P458">
        <v>17</v>
      </c>
      <c r="Q458">
        <v>4</v>
      </c>
      <c r="R458">
        <v>19</v>
      </c>
      <c r="S458">
        <v>5</v>
      </c>
      <c r="T458">
        <v>-0.2</v>
      </c>
      <c r="U458">
        <v>205</v>
      </c>
      <c r="V458">
        <v>2.1</v>
      </c>
      <c r="W458">
        <v>0.2</v>
      </c>
      <c r="X458">
        <v>2</v>
      </c>
      <c r="Y458">
        <v>-0.2</v>
      </c>
      <c r="Z458">
        <v>2</v>
      </c>
      <c r="AA458">
        <v>30</v>
      </c>
      <c r="AB458">
        <v>86</v>
      </c>
      <c r="AC458">
        <v>-2</v>
      </c>
      <c r="AD458">
        <v>38.6</v>
      </c>
      <c r="AE458">
        <v>220</v>
      </c>
      <c r="AF458">
        <v>6.2</v>
      </c>
    </row>
    <row r="459" spans="1:32" x14ac:dyDescent="0.3">
      <c r="A459" t="s">
        <v>1782</v>
      </c>
      <c r="B459" t="s">
        <v>1783</v>
      </c>
      <c r="C459" s="1" t="str">
        <f t="shared" si="79"/>
        <v>21:0519</v>
      </c>
      <c r="D459" s="1" t="str">
        <f t="shared" ref="D459:D482" si="80">HYPERLINK("http://geochem.nrcan.gc.ca/cdogs/content/svy/svy210173_e.htm", "21:0173")</f>
        <v>21:0173</v>
      </c>
      <c r="E459" t="s">
        <v>1784</v>
      </c>
      <c r="F459" t="s">
        <v>1785</v>
      </c>
      <c r="H459">
        <v>52.783197700000002</v>
      </c>
      <c r="I459">
        <v>-57.310647600000003</v>
      </c>
      <c r="J459" s="1" t="str">
        <f t="shared" ref="J459:J482" si="81">HYPERLINK("http://geochem.nrcan.gc.ca/cdogs/content/kwd/kwd020027_e.htm", "NGR lake sediment grab sample")</f>
        <v>NGR lake sediment grab sample</v>
      </c>
      <c r="K459" s="1" t="str">
        <f t="shared" ref="K459:K482" si="82">HYPERLINK("http://geochem.nrcan.gc.ca/cdogs/content/kwd/kwd080006_e.htm", "&lt;177 micron (NGR)")</f>
        <v>&lt;177 micron (NGR)</v>
      </c>
      <c r="L459">
        <v>25</v>
      </c>
      <c r="M459" t="s">
        <v>104</v>
      </c>
      <c r="N459">
        <v>458</v>
      </c>
      <c r="O459">
        <v>38</v>
      </c>
      <c r="P459">
        <v>2</v>
      </c>
      <c r="Q459">
        <v>-2</v>
      </c>
      <c r="R459">
        <v>5</v>
      </c>
      <c r="S459">
        <v>3</v>
      </c>
      <c r="T459">
        <v>-0.2</v>
      </c>
      <c r="U459">
        <v>95</v>
      </c>
      <c r="V459">
        <v>3</v>
      </c>
      <c r="W459">
        <v>-0.2</v>
      </c>
      <c r="X459">
        <v>-1</v>
      </c>
      <c r="Y459">
        <v>-0.2</v>
      </c>
      <c r="Z459">
        <v>-2</v>
      </c>
      <c r="AA459">
        <v>30</v>
      </c>
      <c r="AB459">
        <v>86</v>
      </c>
      <c r="AC459">
        <v>-2</v>
      </c>
      <c r="AD459">
        <v>40.6</v>
      </c>
      <c r="AE459">
        <v>50</v>
      </c>
      <c r="AF459">
        <v>-0.5</v>
      </c>
    </row>
    <row r="460" spans="1:32" x14ac:dyDescent="0.3">
      <c r="A460" t="s">
        <v>1786</v>
      </c>
      <c r="B460" t="s">
        <v>1787</v>
      </c>
      <c r="C460" s="1" t="str">
        <f t="shared" si="79"/>
        <v>21:0519</v>
      </c>
      <c r="D460" s="1" t="str">
        <f t="shared" si="80"/>
        <v>21:0173</v>
      </c>
      <c r="E460" t="s">
        <v>1788</v>
      </c>
      <c r="F460" t="s">
        <v>1789</v>
      </c>
      <c r="H460">
        <v>52.748305600000002</v>
      </c>
      <c r="I460">
        <v>-57.318472800000002</v>
      </c>
      <c r="J460" s="1" t="str">
        <f t="shared" si="81"/>
        <v>NGR lake sediment grab sample</v>
      </c>
      <c r="K460" s="1" t="str">
        <f t="shared" si="82"/>
        <v>&lt;177 micron (NGR)</v>
      </c>
      <c r="L460">
        <v>25</v>
      </c>
      <c r="M460" t="s">
        <v>109</v>
      </c>
      <c r="N460">
        <v>459</v>
      </c>
      <c r="O460">
        <v>58</v>
      </c>
      <c r="P460">
        <v>20</v>
      </c>
      <c r="Q460">
        <v>3</v>
      </c>
      <c r="R460">
        <v>12</v>
      </c>
      <c r="S460">
        <v>5</v>
      </c>
      <c r="T460">
        <v>-0.2</v>
      </c>
      <c r="U460">
        <v>50</v>
      </c>
      <c r="V460">
        <v>0.8</v>
      </c>
      <c r="W460">
        <v>0.2</v>
      </c>
      <c r="X460">
        <v>-1</v>
      </c>
      <c r="Y460">
        <v>-0.2</v>
      </c>
      <c r="Z460">
        <v>-2</v>
      </c>
      <c r="AA460">
        <v>55</v>
      </c>
      <c r="AB460">
        <v>43</v>
      </c>
      <c r="AC460">
        <v>-2</v>
      </c>
      <c r="AD460">
        <v>68.400000000000006</v>
      </c>
      <c r="AE460">
        <v>170</v>
      </c>
      <c r="AF460">
        <v>2.2000000000000002</v>
      </c>
    </row>
    <row r="461" spans="1:32" x14ac:dyDescent="0.3">
      <c r="A461" t="s">
        <v>1790</v>
      </c>
      <c r="B461" t="s">
        <v>1791</v>
      </c>
      <c r="C461" s="1" t="str">
        <f t="shared" si="79"/>
        <v>21:0519</v>
      </c>
      <c r="D461" s="1" t="str">
        <f t="shared" si="80"/>
        <v>21:0173</v>
      </c>
      <c r="E461" t="s">
        <v>1792</v>
      </c>
      <c r="F461" t="s">
        <v>1793</v>
      </c>
      <c r="H461">
        <v>52.683253399999998</v>
      </c>
      <c r="I461">
        <v>-57.062590100000001</v>
      </c>
      <c r="J461" s="1" t="str">
        <f t="shared" si="81"/>
        <v>NGR lake sediment grab sample</v>
      </c>
      <c r="K461" s="1" t="str">
        <f t="shared" si="82"/>
        <v>&lt;177 micron (NGR)</v>
      </c>
      <c r="L461">
        <v>25</v>
      </c>
      <c r="M461" t="s">
        <v>114</v>
      </c>
      <c r="N461">
        <v>460</v>
      </c>
      <c r="O461">
        <v>13</v>
      </c>
      <c r="P461">
        <v>5</v>
      </c>
      <c r="Q461">
        <v>-2</v>
      </c>
      <c r="R461">
        <v>3</v>
      </c>
      <c r="S461">
        <v>-2</v>
      </c>
      <c r="T461">
        <v>-0.2</v>
      </c>
      <c r="U461">
        <v>40</v>
      </c>
      <c r="V461">
        <v>0.75</v>
      </c>
      <c r="W461">
        <v>-0.2</v>
      </c>
      <c r="X461">
        <v>-1</v>
      </c>
      <c r="Y461">
        <v>-0.2</v>
      </c>
      <c r="Z461">
        <v>-2</v>
      </c>
      <c r="AA461">
        <v>10</v>
      </c>
      <c r="AB461">
        <v>90</v>
      </c>
      <c r="AC461">
        <v>-2</v>
      </c>
      <c r="AD461">
        <v>35.6</v>
      </c>
      <c r="AE461">
        <v>70</v>
      </c>
      <c r="AF461">
        <v>2.5</v>
      </c>
    </row>
    <row r="462" spans="1:32" x14ac:dyDescent="0.3">
      <c r="A462" t="s">
        <v>1794</v>
      </c>
      <c r="B462" t="s">
        <v>1795</v>
      </c>
      <c r="C462" s="1" t="str">
        <f t="shared" si="79"/>
        <v>21:0519</v>
      </c>
      <c r="D462" s="1" t="str">
        <f t="shared" si="80"/>
        <v>21:0173</v>
      </c>
      <c r="E462" t="s">
        <v>1796</v>
      </c>
      <c r="F462" t="s">
        <v>1797</v>
      </c>
      <c r="H462">
        <v>52.686315299999997</v>
      </c>
      <c r="I462">
        <v>-56.974009600000002</v>
      </c>
      <c r="J462" s="1" t="str">
        <f t="shared" si="81"/>
        <v>NGR lake sediment grab sample</v>
      </c>
      <c r="K462" s="1" t="str">
        <f t="shared" si="82"/>
        <v>&lt;177 micron (NGR)</v>
      </c>
      <c r="L462">
        <v>25</v>
      </c>
      <c r="M462" t="s">
        <v>119</v>
      </c>
      <c r="N462">
        <v>461</v>
      </c>
      <c r="O462">
        <v>48</v>
      </c>
      <c r="P462">
        <v>19</v>
      </c>
      <c r="Q462">
        <v>-2</v>
      </c>
      <c r="R462">
        <v>6</v>
      </c>
      <c r="S462">
        <v>13</v>
      </c>
      <c r="T462">
        <v>0.2</v>
      </c>
      <c r="U462">
        <v>650</v>
      </c>
      <c r="V462">
        <v>3.6</v>
      </c>
      <c r="W462">
        <v>-0.2</v>
      </c>
      <c r="X462">
        <v>-1</v>
      </c>
      <c r="Y462">
        <v>-0.2</v>
      </c>
      <c r="Z462">
        <v>2</v>
      </c>
      <c r="AA462">
        <v>45</v>
      </c>
      <c r="AB462">
        <v>164</v>
      </c>
      <c r="AC462">
        <v>-2</v>
      </c>
      <c r="AD462">
        <v>47.4</v>
      </c>
      <c r="AE462">
        <v>150</v>
      </c>
      <c r="AF462">
        <v>19.3</v>
      </c>
    </row>
    <row r="463" spans="1:32" x14ac:dyDescent="0.3">
      <c r="A463" t="s">
        <v>1798</v>
      </c>
      <c r="B463" t="s">
        <v>1799</v>
      </c>
      <c r="C463" s="1" t="str">
        <f t="shared" si="79"/>
        <v>21:0519</v>
      </c>
      <c r="D463" s="1" t="str">
        <f t="shared" si="80"/>
        <v>21:0173</v>
      </c>
      <c r="E463" t="s">
        <v>1800</v>
      </c>
      <c r="F463" t="s">
        <v>1801</v>
      </c>
      <c r="H463">
        <v>52.669767899999997</v>
      </c>
      <c r="I463">
        <v>-56.953848700000002</v>
      </c>
      <c r="J463" s="1" t="str">
        <f t="shared" si="81"/>
        <v>NGR lake sediment grab sample</v>
      </c>
      <c r="K463" s="1" t="str">
        <f t="shared" si="82"/>
        <v>&lt;177 micron (NGR)</v>
      </c>
      <c r="L463">
        <v>25</v>
      </c>
      <c r="M463" t="s">
        <v>124</v>
      </c>
      <c r="N463">
        <v>462</v>
      </c>
      <c r="O463">
        <v>35</v>
      </c>
      <c r="P463">
        <v>14</v>
      </c>
      <c r="Q463">
        <v>-2</v>
      </c>
      <c r="R463">
        <v>6</v>
      </c>
      <c r="S463">
        <v>6</v>
      </c>
      <c r="T463">
        <v>-0.2</v>
      </c>
      <c r="U463">
        <v>130</v>
      </c>
      <c r="V463">
        <v>1.1100000000000001</v>
      </c>
      <c r="W463">
        <v>-0.2</v>
      </c>
      <c r="X463">
        <v>-1</v>
      </c>
      <c r="Y463">
        <v>-0.2</v>
      </c>
      <c r="Z463">
        <v>-2</v>
      </c>
      <c r="AA463">
        <v>25</v>
      </c>
      <c r="AB463">
        <v>82</v>
      </c>
      <c r="AC463">
        <v>-2</v>
      </c>
      <c r="AD463">
        <v>29.8</v>
      </c>
      <c r="AE463">
        <v>100</v>
      </c>
      <c r="AF463">
        <v>8.8000000000000007</v>
      </c>
    </row>
    <row r="464" spans="1:32" x14ac:dyDescent="0.3">
      <c r="A464" t="s">
        <v>1802</v>
      </c>
      <c r="B464" t="s">
        <v>1803</v>
      </c>
      <c r="C464" s="1" t="str">
        <f t="shared" si="79"/>
        <v>21:0519</v>
      </c>
      <c r="D464" s="1" t="str">
        <f t="shared" si="80"/>
        <v>21:0173</v>
      </c>
      <c r="E464" t="s">
        <v>1804</v>
      </c>
      <c r="F464" t="s">
        <v>1805</v>
      </c>
      <c r="H464">
        <v>52.689052599999997</v>
      </c>
      <c r="I464">
        <v>-56.797712799999999</v>
      </c>
      <c r="J464" s="1" t="str">
        <f t="shared" si="81"/>
        <v>NGR lake sediment grab sample</v>
      </c>
      <c r="K464" s="1" t="str">
        <f t="shared" si="82"/>
        <v>&lt;177 micron (NGR)</v>
      </c>
      <c r="L464">
        <v>25</v>
      </c>
      <c r="M464" t="s">
        <v>129</v>
      </c>
      <c r="N464">
        <v>463</v>
      </c>
      <c r="O464">
        <v>93</v>
      </c>
      <c r="P464">
        <v>106</v>
      </c>
      <c r="Q464">
        <v>-2</v>
      </c>
      <c r="R464">
        <v>14</v>
      </c>
      <c r="S464">
        <v>17</v>
      </c>
      <c r="T464">
        <v>0.2</v>
      </c>
      <c r="U464">
        <v>325</v>
      </c>
      <c r="V464">
        <v>5.3</v>
      </c>
      <c r="W464">
        <v>-0.2</v>
      </c>
      <c r="X464">
        <v>-1</v>
      </c>
      <c r="Y464">
        <v>-0.2</v>
      </c>
      <c r="Z464">
        <v>2</v>
      </c>
      <c r="AA464">
        <v>80</v>
      </c>
      <c r="AB464">
        <v>134</v>
      </c>
      <c r="AC464">
        <v>-2</v>
      </c>
      <c r="AD464">
        <v>47.8</v>
      </c>
      <c r="AE464">
        <v>80</v>
      </c>
      <c r="AF464">
        <v>0.9</v>
      </c>
    </row>
    <row r="465" spans="1:32" x14ac:dyDescent="0.3">
      <c r="A465" t="s">
        <v>1806</v>
      </c>
      <c r="B465" t="s">
        <v>1807</v>
      </c>
      <c r="C465" s="1" t="str">
        <f t="shared" si="79"/>
        <v>21:0519</v>
      </c>
      <c r="D465" s="1" t="str">
        <f t="shared" si="80"/>
        <v>21:0173</v>
      </c>
      <c r="E465" t="s">
        <v>1808</v>
      </c>
      <c r="F465" t="s">
        <v>1809</v>
      </c>
      <c r="H465">
        <v>52.717846700000003</v>
      </c>
      <c r="I465">
        <v>-56.632627599999999</v>
      </c>
      <c r="J465" s="1" t="str">
        <f t="shared" si="81"/>
        <v>NGR lake sediment grab sample</v>
      </c>
      <c r="K465" s="1" t="str">
        <f t="shared" si="82"/>
        <v>&lt;177 micron (NGR)</v>
      </c>
      <c r="L465">
        <v>25</v>
      </c>
      <c r="M465" t="s">
        <v>134</v>
      </c>
      <c r="N465">
        <v>464</v>
      </c>
      <c r="O465">
        <v>60</v>
      </c>
      <c r="P465">
        <v>16</v>
      </c>
      <c r="Q465">
        <v>-2</v>
      </c>
      <c r="R465">
        <v>10</v>
      </c>
      <c r="S465">
        <v>5</v>
      </c>
      <c r="T465">
        <v>0.2</v>
      </c>
      <c r="U465">
        <v>225</v>
      </c>
      <c r="V465">
        <v>1.72</v>
      </c>
      <c r="W465">
        <v>0.2</v>
      </c>
      <c r="X465">
        <v>-1</v>
      </c>
      <c r="Y465">
        <v>-0.2</v>
      </c>
      <c r="Z465">
        <v>-2</v>
      </c>
      <c r="AA465">
        <v>50</v>
      </c>
      <c r="AB465">
        <v>179</v>
      </c>
      <c r="AC465">
        <v>-2</v>
      </c>
      <c r="AD465">
        <v>45.4</v>
      </c>
      <c r="AE465">
        <v>70</v>
      </c>
      <c r="AF465">
        <v>0.8</v>
      </c>
    </row>
    <row r="466" spans="1:32" x14ac:dyDescent="0.3">
      <c r="A466" t="s">
        <v>1810</v>
      </c>
      <c r="B466" t="s">
        <v>1811</v>
      </c>
      <c r="C466" s="1" t="str">
        <f t="shared" si="79"/>
        <v>21:0519</v>
      </c>
      <c r="D466" s="1" t="str">
        <f t="shared" si="80"/>
        <v>21:0173</v>
      </c>
      <c r="E466" t="s">
        <v>1812</v>
      </c>
      <c r="F466" t="s">
        <v>1813</v>
      </c>
      <c r="H466">
        <v>52.711155099999999</v>
      </c>
      <c r="I466">
        <v>-56.580239599999999</v>
      </c>
      <c r="J466" s="1" t="str">
        <f t="shared" si="81"/>
        <v>NGR lake sediment grab sample</v>
      </c>
      <c r="K466" s="1" t="str">
        <f t="shared" si="82"/>
        <v>&lt;177 micron (NGR)</v>
      </c>
      <c r="L466">
        <v>25</v>
      </c>
      <c r="M466" t="s">
        <v>139</v>
      </c>
      <c r="N466">
        <v>465</v>
      </c>
      <c r="O466">
        <v>29</v>
      </c>
      <c r="P466">
        <v>11</v>
      </c>
      <c r="Q466">
        <v>-2</v>
      </c>
      <c r="R466">
        <v>12</v>
      </c>
      <c r="S466">
        <v>2</v>
      </c>
      <c r="T466">
        <v>-0.2</v>
      </c>
      <c r="U466">
        <v>25</v>
      </c>
      <c r="V466">
        <v>0.64</v>
      </c>
      <c r="W466">
        <v>0.2</v>
      </c>
      <c r="X466">
        <v>-1</v>
      </c>
      <c r="Y466">
        <v>-0.2</v>
      </c>
      <c r="Z466">
        <v>-2</v>
      </c>
      <c r="AA466">
        <v>20</v>
      </c>
      <c r="AB466">
        <v>67</v>
      </c>
      <c r="AC466">
        <v>-2</v>
      </c>
      <c r="AD466">
        <v>32.200000000000003</v>
      </c>
      <c r="AE466">
        <v>50</v>
      </c>
      <c r="AF466">
        <v>0.6</v>
      </c>
    </row>
    <row r="467" spans="1:32" x14ac:dyDescent="0.3">
      <c r="A467" t="s">
        <v>1814</v>
      </c>
      <c r="B467" t="s">
        <v>1815</v>
      </c>
      <c r="C467" s="1" t="str">
        <f t="shared" si="79"/>
        <v>21:0519</v>
      </c>
      <c r="D467" s="1" t="str">
        <f t="shared" si="80"/>
        <v>21:0173</v>
      </c>
      <c r="E467" t="s">
        <v>1816</v>
      </c>
      <c r="F467" t="s">
        <v>1817</v>
      </c>
      <c r="H467">
        <v>52.715212600000001</v>
      </c>
      <c r="I467">
        <v>-56.506330200000001</v>
      </c>
      <c r="J467" s="1" t="str">
        <f t="shared" si="81"/>
        <v>NGR lake sediment grab sample</v>
      </c>
      <c r="K467" s="1" t="str">
        <f t="shared" si="82"/>
        <v>&lt;177 micron (NGR)</v>
      </c>
      <c r="L467">
        <v>25</v>
      </c>
      <c r="M467" t="s">
        <v>144</v>
      </c>
      <c r="N467">
        <v>466</v>
      </c>
      <c r="O467">
        <v>38</v>
      </c>
      <c r="P467">
        <v>13</v>
      </c>
      <c r="Q467">
        <v>-2</v>
      </c>
      <c r="R467">
        <v>8</v>
      </c>
      <c r="S467">
        <v>3</v>
      </c>
      <c r="T467">
        <v>-0.2</v>
      </c>
      <c r="U467">
        <v>70</v>
      </c>
      <c r="V467">
        <v>0.97</v>
      </c>
      <c r="W467">
        <v>-0.2</v>
      </c>
      <c r="X467">
        <v>-1</v>
      </c>
      <c r="Y467">
        <v>-0.2</v>
      </c>
      <c r="Z467">
        <v>-2</v>
      </c>
      <c r="AA467">
        <v>40</v>
      </c>
      <c r="AB467">
        <v>67</v>
      </c>
      <c r="AC467">
        <v>-2</v>
      </c>
      <c r="AD467">
        <v>27.8</v>
      </c>
      <c r="AE467">
        <v>90</v>
      </c>
      <c r="AF467">
        <v>1.1000000000000001</v>
      </c>
    </row>
    <row r="468" spans="1:32" x14ac:dyDescent="0.3">
      <c r="A468" t="s">
        <v>1818</v>
      </c>
      <c r="B468" t="s">
        <v>1819</v>
      </c>
      <c r="C468" s="1" t="str">
        <f t="shared" si="79"/>
        <v>21:0519</v>
      </c>
      <c r="D468" s="1" t="str">
        <f t="shared" si="80"/>
        <v>21:0173</v>
      </c>
      <c r="E468" t="s">
        <v>1820</v>
      </c>
      <c r="F468" t="s">
        <v>1821</v>
      </c>
      <c r="H468">
        <v>52.720052600000002</v>
      </c>
      <c r="I468">
        <v>-56.382324799999999</v>
      </c>
      <c r="J468" s="1" t="str">
        <f t="shared" si="81"/>
        <v>NGR lake sediment grab sample</v>
      </c>
      <c r="K468" s="1" t="str">
        <f t="shared" si="82"/>
        <v>&lt;177 micron (NGR)</v>
      </c>
      <c r="L468">
        <v>25</v>
      </c>
      <c r="M468" t="s">
        <v>149</v>
      </c>
      <c r="N468">
        <v>467</v>
      </c>
      <c r="O468">
        <v>45</v>
      </c>
      <c r="P468">
        <v>35</v>
      </c>
      <c r="Q468">
        <v>-2</v>
      </c>
      <c r="R468">
        <v>11</v>
      </c>
      <c r="S468">
        <v>6</v>
      </c>
      <c r="T468">
        <v>-0.2</v>
      </c>
      <c r="U468">
        <v>140</v>
      </c>
      <c r="V468">
        <v>1.71</v>
      </c>
      <c r="W468">
        <v>0.2</v>
      </c>
      <c r="X468">
        <v>-1</v>
      </c>
      <c r="Y468">
        <v>-0.2</v>
      </c>
      <c r="Z468">
        <v>2</v>
      </c>
      <c r="AA468">
        <v>60</v>
      </c>
      <c r="AB468">
        <v>150</v>
      </c>
      <c r="AC468">
        <v>-2</v>
      </c>
      <c r="AD468">
        <v>45.6</v>
      </c>
      <c r="AE468">
        <v>80</v>
      </c>
      <c r="AF468">
        <v>7.5</v>
      </c>
    </row>
    <row r="469" spans="1:32" x14ac:dyDescent="0.3">
      <c r="A469" t="s">
        <v>1822</v>
      </c>
      <c r="B469" t="s">
        <v>1823</v>
      </c>
      <c r="C469" s="1" t="str">
        <f t="shared" si="79"/>
        <v>21:0519</v>
      </c>
      <c r="D469" s="1" t="str">
        <f t="shared" si="80"/>
        <v>21:0173</v>
      </c>
      <c r="E469" t="s">
        <v>1824</v>
      </c>
      <c r="F469" t="s">
        <v>1825</v>
      </c>
      <c r="H469">
        <v>52.793081299999997</v>
      </c>
      <c r="I469">
        <v>-56.023180600000003</v>
      </c>
      <c r="J469" s="1" t="str">
        <f t="shared" si="81"/>
        <v>NGR lake sediment grab sample</v>
      </c>
      <c r="K469" s="1" t="str">
        <f t="shared" si="82"/>
        <v>&lt;177 micron (NGR)</v>
      </c>
      <c r="L469">
        <v>26</v>
      </c>
      <c r="M469" t="s">
        <v>36</v>
      </c>
      <c r="N469">
        <v>468</v>
      </c>
      <c r="O469">
        <v>120</v>
      </c>
      <c r="P469">
        <v>47</v>
      </c>
      <c r="Q469">
        <v>-2</v>
      </c>
      <c r="R469">
        <v>16</v>
      </c>
      <c r="S469">
        <v>18</v>
      </c>
      <c r="T469">
        <v>-0.2</v>
      </c>
      <c r="U469">
        <v>1020</v>
      </c>
      <c r="V469">
        <v>3.3</v>
      </c>
      <c r="W469">
        <v>0.2</v>
      </c>
      <c r="X469">
        <v>-1</v>
      </c>
      <c r="Y469">
        <v>-0.2</v>
      </c>
      <c r="Z469">
        <v>2</v>
      </c>
      <c r="AA469">
        <v>90</v>
      </c>
      <c r="AB469">
        <v>172</v>
      </c>
      <c r="AC469">
        <v>-2</v>
      </c>
      <c r="AD469">
        <v>57.6</v>
      </c>
      <c r="AE469">
        <v>120</v>
      </c>
      <c r="AF469">
        <v>3.2</v>
      </c>
    </row>
    <row r="470" spans="1:32" x14ac:dyDescent="0.3">
      <c r="A470" t="s">
        <v>1826</v>
      </c>
      <c r="B470" t="s">
        <v>1827</v>
      </c>
      <c r="C470" s="1" t="str">
        <f t="shared" si="79"/>
        <v>21:0519</v>
      </c>
      <c r="D470" s="1" t="str">
        <f t="shared" si="80"/>
        <v>21:0173</v>
      </c>
      <c r="E470" t="s">
        <v>1824</v>
      </c>
      <c r="F470" t="s">
        <v>1828</v>
      </c>
      <c r="H470">
        <v>52.793081299999997</v>
      </c>
      <c r="I470">
        <v>-56.023180600000003</v>
      </c>
      <c r="J470" s="1" t="str">
        <f t="shared" si="81"/>
        <v>NGR lake sediment grab sample</v>
      </c>
      <c r="K470" s="1" t="str">
        <f t="shared" si="82"/>
        <v>&lt;177 micron (NGR)</v>
      </c>
      <c r="L470">
        <v>26</v>
      </c>
      <c r="M470" t="s">
        <v>40</v>
      </c>
      <c r="N470">
        <v>469</v>
      </c>
      <c r="O470">
        <v>120</v>
      </c>
      <c r="P470">
        <v>48</v>
      </c>
      <c r="Q470">
        <v>-2</v>
      </c>
      <c r="R470">
        <v>16</v>
      </c>
      <c r="S470">
        <v>18</v>
      </c>
      <c r="T470">
        <v>-0.2</v>
      </c>
      <c r="U470">
        <v>1050</v>
      </c>
      <c r="V470">
        <v>3.6</v>
      </c>
      <c r="W470">
        <v>-0.2</v>
      </c>
      <c r="X470">
        <v>-1</v>
      </c>
      <c r="Y470">
        <v>-0.2</v>
      </c>
      <c r="Z470">
        <v>2</v>
      </c>
      <c r="AA470">
        <v>90</v>
      </c>
      <c r="AB470">
        <v>158</v>
      </c>
      <c r="AC470">
        <v>-2</v>
      </c>
      <c r="AD470">
        <v>58.2</v>
      </c>
      <c r="AE470">
        <v>110</v>
      </c>
      <c r="AF470">
        <v>3.7</v>
      </c>
    </row>
    <row r="471" spans="1:32" x14ac:dyDescent="0.3">
      <c r="A471" t="s">
        <v>1829</v>
      </c>
      <c r="B471" t="s">
        <v>1830</v>
      </c>
      <c r="C471" s="1" t="str">
        <f t="shared" si="79"/>
        <v>21:0519</v>
      </c>
      <c r="D471" s="1" t="str">
        <f t="shared" si="80"/>
        <v>21:0173</v>
      </c>
      <c r="E471" t="s">
        <v>1824</v>
      </c>
      <c r="F471" t="s">
        <v>1831</v>
      </c>
      <c r="H471">
        <v>52.793081299999997</v>
      </c>
      <c r="I471">
        <v>-56.023180600000003</v>
      </c>
      <c r="J471" s="1" t="str">
        <f t="shared" si="81"/>
        <v>NGR lake sediment grab sample</v>
      </c>
      <c r="K471" s="1" t="str">
        <f t="shared" si="82"/>
        <v>&lt;177 micron (NGR)</v>
      </c>
      <c r="L471">
        <v>26</v>
      </c>
      <c r="M471" t="s">
        <v>44</v>
      </c>
      <c r="N471">
        <v>470</v>
      </c>
      <c r="O471">
        <v>110</v>
      </c>
      <c r="P471">
        <v>44</v>
      </c>
      <c r="Q471">
        <v>-2</v>
      </c>
      <c r="R471">
        <v>14</v>
      </c>
      <c r="S471">
        <v>17</v>
      </c>
      <c r="T471">
        <v>0.2</v>
      </c>
      <c r="U471">
        <v>715</v>
      </c>
      <c r="V471">
        <v>2.7</v>
      </c>
      <c r="W471">
        <v>0.2</v>
      </c>
      <c r="X471">
        <v>-1</v>
      </c>
      <c r="Y471">
        <v>-0.2</v>
      </c>
      <c r="Z471">
        <v>2</v>
      </c>
      <c r="AA471">
        <v>75</v>
      </c>
      <c r="AB471">
        <v>158</v>
      </c>
      <c r="AC471">
        <v>-2</v>
      </c>
      <c r="AD471">
        <v>58.2</v>
      </c>
      <c r="AE471">
        <v>110</v>
      </c>
      <c r="AF471">
        <v>2.7</v>
      </c>
    </row>
    <row r="472" spans="1:32" x14ac:dyDescent="0.3">
      <c r="A472" t="s">
        <v>1832</v>
      </c>
      <c r="B472" t="s">
        <v>1833</v>
      </c>
      <c r="C472" s="1" t="str">
        <f t="shared" si="79"/>
        <v>21:0519</v>
      </c>
      <c r="D472" s="1" t="str">
        <f t="shared" si="80"/>
        <v>21:0173</v>
      </c>
      <c r="E472" t="s">
        <v>1834</v>
      </c>
      <c r="F472" t="s">
        <v>1835</v>
      </c>
      <c r="H472">
        <v>52.9951066</v>
      </c>
      <c r="I472">
        <v>-56.023220199999997</v>
      </c>
      <c r="J472" s="1" t="str">
        <f t="shared" si="81"/>
        <v>NGR lake sediment grab sample</v>
      </c>
      <c r="K472" s="1" t="str">
        <f t="shared" si="82"/>
        <v>&lt;177 micron (NGR)</v>
      </c>
      <c r="L472">
        <v>26</v>
      </c>
      <c r="M472" t="s">
        <v>49</v>
      </c>
      <c r="N472">
        <v>471</v>
      </c>
      <c r="O472">
        <v>88</v>
      </c>
      <c r="P472">
        <v>34</v>
      </c>
      <c r="Q472">
        <v>-2</v>
      </c>
      <c r="R472">
        <v>15</v>
      </c>
      <c r="S472">
        <v>10</v>
      </c>
      <c r="T472">
        <v>-0.2</v>
      </c>
      <c r="U472">
        <v>215</v>
      </c>
      <c r="V472">
        <v>2.6</v>
      </c>
      <c r="W472">
        <v>0.2</v>
      </c>
      <c r="X472">
        <v>-1</v>
      </c>
      <c r="Y472">
        <v>-0.2</v>
      </c>
      <c r="Z472">
        <v>-2</v>
      </c>
      <c r="AA472">
        <v>65</v>
      </c>
      <c r="AB472">
        <v>105</v>
      </c>
      <c r="AC472">
        <v>-2</v>
      </c>
      <c r="AD472">
        <v>47.2</v>
      </c>
      <c r="AE472">
        <v>80</v>
      </c>
      <c r="AF472">
        <v>0.7</v>
      </c>
    </row>
    <row r="473" spans="1:32" x14ac:dyDescent="0.3">
      <c r="A473" t="s">
        <v>1836</v>
      </c>
      <c r="B473" t="s">
        <v>1837</v>
      </c>
      <c r="C473" s="1" t="str">
        <f t="shared" si="79"/>
        <v>21:0519</v>
      </c>
      <c r="D473" s="1" t="str">
        <f t="shared" si="80"/>
        <v>21:0173</v>
      </c>
      <c r="E473" t="s">
        <v>1838</v>
      </c>
      <c r="F473" t="s">
        <v>1839</v>
      </c>
      <c r="H473">
        <v>52.705846700000002</v>
      </c>
      <c r="I473">
        <v>-56.422975800000003</v>
      </c>
      <c r="J473" s="1" t="str">
        <f t="shared" si="81"/>
        <v>NGR lake sediment grab sample</v>
      </c>
      <c r="K473" s="1" t="str">
        <f t="shared" si="82"/>
        <v>&lt;177 micron (NGR)</v>
      </c>
      <c r="L473">
        <v>26</v>
      </c>
      <c r="M473" t="s">
        <v>54</v>
      </c>
      <c r="N473">
        <v>472</v>
      </c>
      <c r="O473">
        <v>74</v>
      </c>
      <c r="P473">
        <v>37</v>
      </c>
      <c r="Q473">
        <v>-2</v>
      </c>
      <c r="R473">
        <v>11</v>
      </c>
      <c r="S473">
        <v>8</v>
      </c>
      <c r="T473">
        <v>-0.2</v>
      </c>
      <c r="U473">
        <v>230</v>
      </c>
      <c r="V473">
        <v>2.6</v>
      </c>
      <c r="W473">
        <v>0.2</v>
      </c>
      <c r="X473">
        <v>-1</v>
      </c>
      <c r="Y473">
        <v>-0.2</v>
      </c>
      <c r="Z473">
        <v>2</v>
      </c>
      <c r="AA473">
        <v>80</v>
      </c>
      <c r="AB473">
        <v>137</v>
      </c>
      <c r="AC473">
        <v>-2</v>
      </c>
      <c r="AD473">
        <v>42.2</v>
      </c>
      <c r="AE473">
        <v>100</v>
      </c>
      <c r="AF473">
        <v>6.4</v>
      </c>
    </row>
    <row r="474" spans="1:32" x14ac:dyDescent="0.3">
      <c r="A474" t="s">
        <v>1840</v>
      </c>
      <c r="B474" t="s">
        <v>1841</v>
      </c>
      <c r="C474" s="1" t="str">
        <f t="shared" si="79"/>
        <v>21:0519</v>
      </c>
      <c r="D474" s="1" t="str">
        <f t="shared" si="80"/>
        <v>21:0173</v>
      </c>
      <c r="E474" t="s">
        <v>1842</v>
      </c>
      <c r="F474" t="s">
        <v>1843</v>
      </c>
      <c r="H474">
        <v>52.699905299999998</v>
      </c>
      <c r="I474">
        <v>-56.524483500000002</v>
      </c>
      <c r="J474" s="1" t="str">
        <f t="shared" si="81"/>
        <v>NGR lake sediment grab sample</v>
      </c>
      <c r="K474" s="1" t="str">
        <f t="shared" si="82"/>
        <v>&lt;177 micron (NGR)</v>
      </c>
      <c r="L474">
        <v>26</v>
      </c>
      <c r="M474" t="s">
        <v>82</v>
      </c>
      <c r="N474">
        <v>473</v>
      </c>
      <c r="O474">
        <v>45</v>
      </c>
      <c r="P474">
        <v>13</v>
      </c>
      <c r="Q474">
        <v>-2</v>
      </c>
      <c r="R474">
        <v>7</v>
      </c>
      <c r="S474">
        <v>5</v>
      </c>
      <c r="T474">
        <v>-0.2</v>
      </c>
      <c r="U474">
        <v>105</v>
      </c>
      <c r="V474">
        <v>0.96</v>
      </c>
      <c r="W474">
        <v>-0.2</v>
      </c>
      <c r="X474">
        <v>-1</v>
      </c>
      <c r="Y474">
        <v>-0.2</v>
      </c>
      <c r="Z474">
        <v>-2</v>
      </c>
      <c r="AA474">
        <v>40</v>
      </c>
      <c r="AB474">
        <v>95</v>
      </c>
      <c r="AC474">
        <v>-2</v>
      </c>
      <c r="AD474">
        <v>34.6</v>
      </c>
      <c r="AE474">
        <v>80</v>
      </c>
      <c r="AF474">
        <v>1.1000000000000001</v>
      </c>
    </row>
    <row r="475" spans="1:32" x14ac:dyDescent="0.3">
      <c r="A475" t="s">
        <v>1844</v>
      </c>
      <c r="B475" t="s">
        <v>1845</v>
      </c>
      <c r="C475" s="1" t="str">
        <f t="shared" si="79"/>
        <v>21:0519</v>
      </c>
      <c r="D475" s="1" t="str">
        <f t="shared" si="80"/>
        <v>21:0173</v>
      </c>
      <c r="E475" t="s">
        <v>1846</v>
      </c>
      <c r="F475" t="s">
        <v>1847</v>
      </c>
      <c r="H475">
        <v>52.685373800000001</v>
      </c>
      <c r="I475">
        <v>-56.634927500000003</v>
      </c>
      <c r="J475" s="1" t="str">
        <f t="shared" si="81"/>
        <v>NGR lake sediment grab sample</v>
      </c>
      <c r="K475" s="1" t="str">
        <f t="shared" si="82"/>
        <v>&lt;177 micron (NGR)</v>
      </c>
      <c r="L475">
        <v>26</v>
      </c>
      <c r="M475" t="s">
        <v>89</v>
      </c>
      <c r="N475">
        <v>474</v>
      </c>
      <c r="O475">
        <v>38</v>
      </c>
      <c r="P475">
        <v>10</v>
      </c>
      <c r="Q475">
        <v>-2</v>
      </c>
      <c r="R475">
        <v>9</v>
      </c>
      <c r="S475">
        <v>5</v>
      </c>
      <c r="T475">
        <v>-0.2</v>
      </c>
      <c r="U475">
        <v>20</v>
      </c>
      <c r="V475">
        <v>0.37</v>
      </c>
      <c r="W475">
        <v>-0.2</v>
      </c>
      <c r="X475">
        <v>-1</v>
      </c>
      <c r="Y475">
        <v>-0.2</v>
      </c>
      <c r="Z475">
        <v>-2</v>
      </c>
      <c r="AA475">
        <v>10</v>
      </c>
      <c r="AB475">
        <v>84</v>
      </c>
      <c r="AC475">
        <v>-2</v>
      </c>
      <c r="AD475">
        <v>35.4</v>
      </c>
      <c r="AE475">
        <v>60</v>
      </c>
      <c r="AF475">
        <v>0.6</v>
      </c>
    </row>
    <row r="476" spans="1:32" x14ac:dyDescent="0.3">
      <c r="A476" t="s">
        <v>1848</v>
      </c>
      <c r="B476" t="s">
        <v>1849</v>
      </c>
      <c r="C476" s="1" t="str">
        <f t="shared" si="79"/>
        <v>21:0519</v>
      </c>
      <c r="D476" s="1" t="str">
        <f t="shared" si="80"/>
        <v>21:0173</v>
      </c>
      <c r="E476" t="s">
        <v>1850</v>
      </c>
      <c r="F476" t="s">
        <v>1851</v>
      </c>
      <c r="H476">
        <v>52.6347399</v>
      </c>
      <c r="I476">
        <v>-56.946912400000002</v>
      </c>
      <c r="J476" s="1" t="str">
        <f t="shared" si="81"/>
        <v>NGR lake sediment grab sample</v>
      </c>
      <c r="K476" s="1" t="str">
        <f t="shared" si="82"/>
        <v>&lt;177 micron (NGR)</v>
      </c>
      <c r="L476">
        <v>26</v>
      </c>
      <c r="M476" t="s">
        <v>94</v>
      </c>
      <c r="N476">
        <v>475</v>
      </c>
      <c r="O476">
        <v>40</v>
      </c>
      <c r="P476">
        <v>37</v>
      </c>
      <c r="Q476">
        <v>-2</v>
      </c>
      <c r="R476">
        <v>10</v>
      </c>
      <c r="S476">
        <v>3</v>
      </c>
      <c r="T476">
        <v>0.2</v>
      </c>
      <c r="U476">
        <v>90</v>
      </c>
      <c r="V476">
        <v>1.53</v>
      </c>
      <c r="W476">
        <v>0.2</v>
      </c>
      <c r="X476">
        <v>-1</v>
      </c>
      <c r="Y476">
        <v>-0.2</v>
      </c>
      <c r="Z476">
        <v>2</v>
      </c>
      <c r="AA476">
        <v>40</v>
      </c>
      <c r="AB476">
        <v>147</v>
      </c>
      <c r="AC476">
        <v>-2</v>
      </c>
      <c r="AD476">
        <v>53.8</v>
      </c>
      <c r="AE476">
        <v>100</v>
      </c>
      <c r="AF476">
        <v>9.6999999999999993</v>
      </c>
    </row>
    <row r="477" spans="1:32" x14ac:dyDescent="0.3">
      <c r="A477" t="s">
        <v>1852</v>
      </c>
      <c r="B477" t="s">
        <v>1853</v>
      </c>
      <c r="C477" s="1" t="str">
        <f t="shared" si="79"/>
        <v>21:0519</v>
      </c>
      <c r="D477" s="1" t="str">
        <f t="shared" si="80"/>
        <v>21:0173</v>
      </c>
      <c r="E477" t="s">
        <v>1854</v>
      </c>
      <c r="F477" t="s">
        <v>1855</v>
      </c>
      <c r="H477">
        <v>52.596598200000003</v>
      </c>
      <c r="I477">
        <v>-57.252518600000002</v>
      </c>
      <c r="J477" s="1" t="str">
        <f t="shared" si="81"/>
        <v>NGR lake sediment grab sample</v>
      </c>
      <c r="K477" s="1" t="str">
        <f t="shared" si="82"/>
        <v>&lt;177 micron (NGR)</v>
      </c>
      <c r="L477">
        <v>26</v>
      </c>
      <c r="M477" t="s">
        <v>99</v>
      </c>
      <c r="N477">
        <v>476</v>
      </c>
      <c r="O477">
        <v>28</v>
      </c>
      <c r="P477">
        <v>7</v>
      </c>
      <c r="Q477">
        <v>-2</v>
      </c>
      <c r="R477">
        <v>2</v>
      </c>
      <c r="S477">
        <v>2</v>
      </c>
      <c r="T477">
        <v>-0.2</v>
      </c>
      <c r="U477">
        <v>25</v>
      </c>
      <c r="V477">
        <v>0.63</v>
      </c>
      <c r="W477">
        <v>0.2</v>
      </c>
      <c r="X477">
        <v>-1</v>
      </c>
      <c r="Y477">
        <v>-0.2</v>
      </c>
      <c r="Z477">
        <v>-2</v>
      </c>
      <c r="AA477">
        <v>15</v>
      </c>
      <c r="AB477">
        <v>84</v>
      </c>
      <c r="AC477">
        <v>-2</v>
      </c>
      <c r="AD477">
        <v>30</v>
      </c>
      <c r="AE477">
        <v>60</v>
      </c>
      <c r="AF477">
        <v>-0.5</v>
      </c>
    </row>
    <row r="478" spans="1:32" x14ac:dyDescent="0.3">
      <c r="A478" t="s">
        <v>1856</v>
      </c>
      <c r="B478" t="s">
        <v>1857</v>
      </c>
      <c r="C478" s="1" t="str">
        <f t="shared" si="79"/>
        <v>21:0519</v>
      </c>
      <c r="D478" s="1" t="str">
        <f t="shared" si="80"/>
        <v>21:0173</v>
      </c>
      <c r="E478" t="s">
        <v>1858</v>
      </c>
      <c r="F478" t="s">
        <v>1859</v>
      </c>
      <c r="H478">
        <v>52.572937600000003</v>
      </c>
      <c r="I478">
        <v>-57.458651199999998</v>
      </c>
      <c r="J478" s="1" t="str">
        <f t="shared" si="81"/>
        <v>NGR lake sediment grab sample</v>
      </c>
      <c r="K478" s="1" t="str">
        <f t="shared" si="82"/>
        <v>&lt;177 micron (NGR)</v>
      </c>
      <c r="L478">
        <v>26</v>
      </c>
      <c r="M478" t="s">
        <v>104</v>
      </c>
      <c r="N478">
        <v>477</v>
      </c>
      <c r="O478">
        <v>44</v>
      </c>
      <c r="P478">
        <v>3</v>
      </c>
      <c r="Q478">
        <v>-2</v>
      </c>
      <c r="R478">
        <v>6</v>
      </c>
      <c r="S478">
        <v>3</v>
      </c>
      <c r="T478">
        <v>-0.2</v>
      </c>
      <c r="U478">
        <v>45</v>
      </c>
      <c r="V478">
        <v>1.08</v>
      </c>
      <c r="W478">
        <v>-0.2</v>
      </c>
      <c r="X478">
        <v>-1</v>
      </c>
      <c r="Y478">
        <v>-0.2</v>
      </c>
      <c r="Z478">
        <v>-2</v>
      </c>
      <c r="AA478">
        <v>15</v>
      </c>
      <c r="AB478">
        <v>74</v>
      </c>
      <c r="AC478">
        <v>-2</v>
      </c>
      <c r="AD478">
        <v>26</v>
      </c>
      <c r="AE478">
        <v>140</v>
      </c>
      <c r="AF478">
        <v>-0.5</v>
      </c>
    </row>
    <row r="479" spans="1:32" x14ac:dyDescent="0.3">
      <c r="A479" t="s">
        <v>1860</v>
      </c>
      <c r="B479" t="s">
        <v>1861</v>
      </c>
      <c r="C479" s="1" t="str">
        <f t="shared" si="79"/>
        <v>21:0519</v>
      </c>
      <c r="D479" s="1" t="str">
        <f t="shared" si="80"/>
        <v>21:0173</v>
      </c>
      <c r="E479" t="s">
        <v>1862</v>
      </c>
      <c r="F479" t="s">
        <v>1863</v>
      </c>
      <c r="H479">
        <v>52.5790808</v>
      </c>
      <c r="I479">
        <v>-57.4761144</v>
      </c>
      <c r="J479" s="1" t="str">
        <f t="shared" si="81"/>
        <v>NGR lake sediment grab sample</v>
      </c>
      <c r="K479" s="1" t="str">
        <f t="shared" si="82"/>
        <v>&lt;177 micron (NGR)</v>
      </c>
      <c r="L479">
        <v>26</v>
      </c>
      <c r="M479" t="s">
        <v>109</v>
      </c>
      <c r="N479">
        <v>478</v>
      </c>
      <c r="O479">
        <v>50</v>
      </c>
      <c r="P479">
        <v>6</v>
      </c>
      <c r="Q479">
        <v>-2</v>
      </c>
      <c r="R479">
        <v>5</v>
      </c>
      <c r="S479">
        <v>4</v>
      </c>
      <c r="T479">
        <v>-0.2</v>
      </c>
      <c r="U479">
        <v>70</v>
      </c>
      <c r="V479">
        <v>1.18</v>
      </c>
      <c r="W479">
        <v>-0.2</v>
      </c>
      <c r="X479">
        <v>-1</v>
      </c>
      <c r="Y479">
        <v>-0.2</v>
      </c>
      <c r="Z479">
        <v>-2</v>
      </c>
      <c r="AA479">
        <v>25</v>
      </c>
      <c r="AB479">
        <v>55</v>
      </c>
      <c r="AC479">
        <v>-2</v>
      </c>
      <c r="AD479">
        <v>26</v>
      </c>
      <c r="AE479">
        <v>120</v>
      </c>
      <c r="AF479">
        <v>0.6</v>
      </c>
    </row>
    <row r="480" spans="1:32" x14ac:dyDescent="0.3">
      <c r="A480" t="s">
        <v>1864</v>
      </c>
      <c r="B480" t="s">
        <v>1865</v>
      </c>
      <c r="C480" s="1" t="str">
        <f t="shared" si="79"/>
        <v>21:0519</v>
      </c>
      <c r="D480" s="1" t="str">
        <f t="shared" si="80"/>
        <v>21:0173</v>
      </c>
      <c r="E480" t="s">
        <v>1866</v>
      </c>
      <c r="F480" t="s">
        <v>1867</v>
      </c>
      <c r="H480">
        <v>52.570340000000002</v>
      </c>
      <c r="I480">
        <v>-57.585028399999999</v>
      </c>
      <c r="J480" s="1" t="str">
        <f t="shared" si="81"/>
        <v>NGR lake sediment grab sample</v>
      </c>
      <c r="K480" s="1" t="str">
        <f t="shared" si="82"/>
        <v>&lt;177 micron (NGR)</v>
      </c>
      <c r="L480">
        <v>26</v>
      </c>
      <c r="M480" t="s">
        <v>114</v>
      </c>
      <c r="N480">
        <v>479</v>
      </c>
      <c r="O480">
        <v>30</v>
      </c>
      <c r="P480">
        <v>4</v>
      </c>
      <c r="Q480">
        <v>-2</v>
      </c>
      <c r="R480">
        <v>5</v>
      </c>
      <c r="S480">
        <v>3</v>
      </c>
      <c r="T480">
        <v>-0.2</v>
      </c>
      <c r="U480">
        <v>110</v>
      </c>
      <c r="V480">
        <v>0.82</v>
      </c>
      <c r="W480">
        <v>-0.2</v>
      </c>
      <c r="X480">
        <v>-1</v>
      </c>
      <c r="Y480">
        <v>-0.2</v>
      </c>
      <c r="Z480">
        <v>-2</v>
      </c>
      <c r="AA480">
        <v>20</v>
      </c>
      <c r="AB480">
        <v>73</v>
      </c>
      <c r="AC480">
        <v>-2</v>
      </c>
      <c r="AD480">
        <v>25.4</v>
      </c>
      <c r="AE480">
        <v>110</v>
      </c>
      <c r="AF480">
        <v>0.7</v>
      </c>
    </row>
    <row r="481" spans="1:32" x14ac:dyDescent="0.3">
      <c r="A481" t="s">
        <v>1868</v>
      </c>
      <c r="B481" t="s">
        <v>1869</v>
      </c>
      <c r="C481" s="1" t="str">
        <f t="shared" si="79"/>
        <v>21:0519</v>
      </c>
      <c r="D481" s="1" t="str">
        <f t="shared" si="80"/>
        <v>21:0173</v>
      </c>
      <c r="E481" t="s">
        <v>1870</v>
      </c>
      <c r="F481" t="s">
        <v>1871</v>
      </c>
      <c r="H481">
        <v>52.5699386</v>
      </c>
      <c r="I481">
        <v>-57.6613489</v>
      </c>
      <c r="J481" s="1" t="str">
        <f t="shared" si="81"/>
        <v>NGR lake sediment grab sample</v>
      </c>
      <c r="K481" s="1" t="str">
        <f t="shared" si="82"/>
        <v>&lt;177 micron (NGR)</v>
      </c>
      <c r="L481">
        <v>26</v>
      </c>
      <c r="M481" t="s">
        <v>119</v>
      </c>
      <c r="N481">
        <v>480</v>
      </c>
      <c r="O481">
        <v>42</v>
      </c>
      <c r="P481">
        <v>8</v>
      </c>
      <c r="Q481">
        <v>2</v>
      </c>
      <c r="R481">
        <v>6</v>
      </c>
      <c r="S481">
        <v>3</v>
      </c>
      <c r="T481">
        <v>-0.2</v>
      </c>
      <c r="U481">
        <v>55</v>
      </c>
      <c r="V481">
        <v>0.53</v>
      </c>
      <c r="W481">
        <v>-0.2</v>
      </c>
      <c r="X481">
        <v>-1</v>
      </c>
      <c r="Y481">
        <v>-0.2</v>
      </c>
      <c r="Z481">
        <v>-2</v>
      </c>
      <c r="AA481">
        <v>30</v>
      </c>
      <c r="AB481">
        <v>36</v>
      </c>
      <c r="AC481">
        <v>-2</v>
      </c>
      <c r="AD481">
        <v>41.6</v>
      </c>
      <c r="AE481">
        <v>180</v>
      </c>
      <c r="AF481">
        <v>0.7</v>
      </c>
    </row>
    <row r="482" spans="1:32" x14ac:dyDescent="0.3">
      <c r="A482" t="s">
        <v>1872</v>
      </c>
      <c r="B482" t="s">
        <v>1873</v>
      </c>
      <c r="C482" s="1" t="str">
        <f t="shared" si="79"/>
        <v>21:0519</v>
      </c>
      <c r="D482" s="1" t="str">
        <f t="shared" si="80"/>
        <v>21:0173</v>
      </c>
      <c r="E482" t="s">
        <v>1874</v>
      </c>
      <c r="F482" t="s">
        <v>1875</v>
      </c>
      <c r="H482">
        <v>52.548508699999999</v>
      </c>
      <c r="I482">
        <v>-57.747021099999998</v>
      </c>
      <c r="J482" s="1" t="str">
        <f t="shared" si="81"/>
        <v>NGR lake sediment grab sample</v>
      </c>
      <c r="K482" s="1" t="str">
        <f t="shared" si="82"/>
        <v>&lt;177 micron (NGR)</v>
      </c>
      <c r="L482">
        <v>26</v>
      </c>
      <c r="M482" t="s">
        <v>124</v>
      </c>
      <c r="N482">
        <v>481</v>
      </c>
      <c r="O482">
        <v>85</v>
      </c>
      <c r="P482">
        <v>2</v>
      </c>
      <c r="Q482">
        <v>-2</v>
      </c>
      <c r="R482">
        <v>5</v>
      </c>
      <c r="S482">
        <v>5</v>
      </c>
      <c r="T482">
        <v>-0.2</v>
      </c>
      <c r="U482">
        <v>365</v>
      </c>
      <c r="V482">
        <v>19.8</v>
      </c>
      <c r="W482">
        <v>-0.2</v>
      </c>
      <c r="X482">
        <v>-1</v>
      </c>
      <c r="Y482">
        <v>-0.2</v>
      </c>
      <c r="Z482">
        <v>-2</v>
      </c>
      <c r="AA482">
        <v>35</v>
      </c>
      <c r="AB482">
        <v>36</v>
      </c>
      <c r="AC482">
        <v>-2</v>
      </c>
      <c r="AD482">
        <v>22.2</v>
      </c>
      <c r="AE482">
        <v>120</v>
      </c>
      <c r="AF482">
        <v>0.6</v>
      </c>
    </row>
    <row r="483" spans="1:32" hidden="1" x14ac:dyDescent="0.3">
      <c r="A483" t="s">
        <v>1876</v>
      </c>
      <c r="B483" t="s">
        <v>1877</v>
      </c>
      <c r="C483" s="1" t="str">
        <f t="shared" si="79"/>
        <v>21:0519</v>
      </c>
      <c r="D483" s="1" t="str">
        <f>HYPERLINK("http://geochem.nrcan.gc.ca/cdogs/content/svy/svy_e.htm", "")</f>
        <v/>
      </c>
      <c r="G483" s="1" t="str">
        <f>HYPERLINK("http://geochem.nrcan.gc.ca/cdogs/content/cr_/cr_00060_e.htm", "60")</f>
        <v>60</v>
      </c>
      <c r="J483" t="s">
        <v>57</v>
      </c>
      <c r="K483" t="s">
        <v>58</v>
      </c>
      <c r="L483">
        <v>26</v>
      </c>
      <c r="M483" t="s">
        <v>59</v>
      </c>
      <c r="N483">
        <v>482</v>
      </c>
      <c r="O483">
        <v>70</v>
      </c>
      <c r="P483">
        <v>24</v>
      </c>
      <c r="Q483">
        <v>2</v>
      </c>
      <c r="R483">
        <v>24</v>
      </c>
      <c r="S483">
        <v>6</v>
      </c>
      <c r="T483">
        <v>-0.2</v>
      </c>
      <c r="U483">
        <v>360</v>
      </c>
      <c r="V483">
        <v>2.1</v>
      </c>
      <c r="W483">
        <v>0.2</v>
      </c>
      <c r="X483">
        <v>2</v>
      </c>
      <c r="Y483">
        <v>-0.2</v>
      </c>
      <c r="Z483">
        <v>2</v>
      </c>
      <c r="AA483">
        <v>30</v>
      </c>
      <c r="AB483">
        <v>45</v>
      </c>
      <c r="AC483">
        <v>-2</v>
      </c>
      <c r="AD483">
        <v>21.6</v>
      </c>
      <c r="AE483">
        <v>320</v>
      </c>
      <c r="AF483">
        <v>20.6</v>
      </c>
    </row>
    <row r="484" spans="1:32" x14ac:dyDescent="0.3">
      <c r="A484" t="s">
        <v>1878</v>
      </c>
      <c r="B484" t="s">
        <v>1879</v>
      </c>
      <c r="C484" s="1" t="str">
        <f t="shared" si="79"/>
        <v>21:0519</v>
      </c>
      <c r="D484" s="1" t="str">
        <f t="shared" ref="D484:D489" si="83">HYPERLINK("http://geochem.nrcan.gc.ca/cdogs/content/svy/svy210173_e.htm", "21:0173")</f>
        <v>21:0173</v>
      </c>
      <c r="E484" t="s">
        <v>1880</v>
      </c>
      <c r="F484" t="s">
        <v>1881</v>
      </c>
      <c r="H484">
        <v>52.5400755</v>
      </c>
      <c r="I484">
        <v>-57.769526399999997</v>
      </c>
      <c r="J484" s="1" t="str">
        <f t="shared" ref="J484:J489" si="84">HYPERLINK("http://geochem.nrcan.gc.ca/cdogs/content/kwd/kwd020027_e.htm", "NGR lake sediment grab sample")</f>
        <v>NGR lake sediment grab sample</v>
      </c>
      <c r="K484" s="1" t="str">
        <f t="shared" ref="K484:K489" si="85">HYPERLINK("http://geochem.nrcan.gc.ca/cdogs/content/kwd/kwd080006_e.htm", "&lt;177 micron (NGR)")</f>
        <v>&lt;177 micron (NGR)</v>
      </c>
      <c r="L484">
        <v>26</v>
      </c>
      <c r="M484" t="s">
        <v>129</v>
      </c>
      <c r="N484">
        <v>483</v>
      </c>
      <c r="O484">
        <v>40</v>
      </c>
      <c r="P484">
        <v>4</v>
      </c>
      <c r="Q484">
        <v>-2</v>
      </c>
      <c r="R484">
        <v>5</v>
      </c>
      <c r="S484">
        <v>7</v>
      </c>
      <c r="T484">
        <v>-0.2</v>
      </c>
      <c r="U484">
        <v>215</v>
      </c>
      <c r="V484">
        <v>1</v>
      </c>
      <c r="W484">
        <v>-0.2</v>
      </c>
      <c r="X484">
        <v>-1</v>
      </c>
      <c r="Y484">
        <v>-0.2</v>
      </c>
      <c r="Z484">
        <v>-2</v>
      </c>
      <c r="AA484">
        <v>20</v>
      </c>
      <c r="AB484">
        <v>36</v>
      </c>
      <c r="AC484">
        <v>-2</v>
      </c>
      <c r="AD484">
        <v>34.6</v>
      </c>
      <c r="AE484">
        <v>40</v>
      </c>
      <c r="AF484">
        <v>-0.5</v>
      </c>
    </row>
    <row r="485" spans="1:32" x14ac:dyDescent="0.3">
      <c r="A485" t="s">
        <v>1882</v>
      </c>
      <c r="B485" t="s">
        <v>1883</v>
      </c>
      <c r="C485" s="1" t="str">
        <f t="shared" si="79"/>
        <v>21:0519</v>
      </c>
      <c r="D485" s="1" t="str">
        <f t="shared" si="83"/>
        <v>21:0173</v>
      </c>
      <c r="E485" t="s">
        <v>1884</v>
      </c>
      <c r="F485" t="s">
        <v>1885</v>
      </c>
      <c r="H485">
        <v>52.519924199999998</v>
      </c>
      <c r="I485">
        <v>-57.846491499999999</v>
      </c>
      <c r="J485" s="1" t="str">
        <f t="shared" si="84"/>
        <v>NGR lake sediment grab sample</v>
      </c>
      <c r="K485" s="1" t="str">
        <f t="shared" si="85"/>
        <v>&lt;177 micron (NGR)</v>
      </c>
      <c r="L485">
        <v>26</v>
      </c>
      <c r="M485" t="s">
        <v>134</v>
      </c>
      <c r="N485">
        <v>484</v>
      </c>
      <c r="O485">
        <v>64</v>
      </c>
      <c r="P485">
        <v>10</v>
      </c>
      <c r="Q485">
        <v>-2</v>
      </c>
      <c r="R485">
        <v>7</v>
      </c>
      <c r="S485">
        <v>4</v>
      </c>
      <c r="T485">
        <v>-0.2</v>
      </c>
      <c r="U485">
        <v>710</v>
      </c>
      <c r="V485">
        <v>8.6</v>
      </c>
      <c r="W485">
        <v>-0.2</v>
      </c>
      <c r="X485">
        <v>-1</v>
      </c>
      <c r="Y485">
        <v>-0.2</v>
      </c>
      <c r="Z485">
        <v>2</v>
      </c>
      <c r="AA485">
        <v>25</v>
      </c>
      <c r="AB485">
        <v>64</v>
      </c>
      <c r="AC485">
        <v>-2</v>
      </c>
      <c r="AD485">
        <v>45.8</v>
      </c>
      <c r="AE485">
        <v>80</v>
      </c>
      <c r="AF485">
        <v>-0.5</v>
      </c>
    </row>
    <row r="486" spans="1:32" x14ac:dyDescent="0.3">
      <c r="A486" t="s">
        <v>1886</v>
      </c>
      <c r="B486" t="s">
        <v>1887</v>
      </c>
      <c r="C486" s="1" t="str">
        <f t="shared" si="79"/>
        <v>21:0519</v>
      </c>
      <c r="D486" s="1" t="str">
        <f t="shared" si="83"/>
        <v>21:0173</v>
      </c>
      <c r="E486" t="s">
        <v>1888</v>
      </c>
      <c r="F486" t="s">
        <v>1889</v>
      </c>
      <c r="H486">
        <v>52.488402600000001</v>
      </c>
      <c r="I486">
        <v>-57.955329399999997</v>
      </c>
      <c r="J486" s="1" t="str">
        <f t="shared" si="84"/>
        <v>NGR lake sediment grab sample</v>
      </c>
      <c r="K486" s="1" t="str">
        <f t="shared" si="85"/>
        <v>&lt;177 micron (NGR)</v>
      </c>
      <c r="L486">
        <v>26</v>
      </c>
      <c r="M486" t="s">
        <v>139</v>
      </c>
      <c r="N486">
        <v>485</v>
      </c>
      <c r="O486">
        <v>36</v>
      </c>
      <c r="P486">
        <v>-2</v>
      </c>
      <c r="Q486">
        <v>-2</v>
      </c>
      <c r="R486">
        <v>8</v>
      </c>
      <c r="S486">
        <v>5</v>
      </c>
      <c r="T486">
        <v>-0.2</v>
      </c>
      <c r="U486">
        <v>165</v>
      </c>
      <c r="V486">
        <v>2.1</v>
      </c>
      <c r="W486">
        <v>-0.2</v>
      </c>
      <c r="X486">
        <v>-1</v>
      </c>
      <c r="Y486">
        <v>-0.2</v>
      </c>
      <c r="Z486">
        <v>-2</v>
      </c>
      <c r="AA486">
        <v>20</v>
      </c>
      <c r="AB486">
        <v>64</v>
      </c>
      <c r="AC486">
        <v>-2</v>
      </c>
      <c r="AD486">
        <v>30.6</v>
      </c>
      <c r="AE486">
        <v>240</v>
      </c>
      <c r="AF486">
        <v>0.8</v>
      </c>
    </row>
    <row r="487" spans="1:32" x14ac:dyDescent="0.3">
      <c r="A487" t="s">
        <v>1890</v>
      </c>
      <c r="B487" t="s">
        <v>1891</v>
      </c>
      <c r="C487" s="1" t="str">
        <f t="shared" si="79"/>
        <v>21:0519</v>
      </c>
      <c r="D487" s="1" t="str">
        <f t="shared" si="83"/>
        <v>21:0173</v>
      </c>
      <c r="E487" t="s">
        <v>1892</v>
      </c>
      <c r="F487" t="s">
        <v>1893</v>
      </c>
      <c r="H487">
        <v>52.362116100000001</v>
      </c>
      <c r="I487">
        <v>-57.989805400000002</v>
      </c>
      <c r="J487" s="1" t="str">
        <f t="shared" si="84"/>
        <v>NGR lake sediment grab sample</v>
      </c>
      <c r="K487" s="1" t="str">
        <f t="shared" si="85"/>
        <v>&lt;177 micron (NGR)</v>
      </c>
      <c r="L487">
        <v>26</v>
      </c>
      <c r="M487" t="s">
        <v>144</v>
      </c>
      <c r="N487">
        <v>486</v>
      </c>
      <c r="O487">
        <v>50</v>
      </c>
      <c r="P487">
        <v>11</v>
      </c>
      <c r="Q487">
        <v>-2</v>
      </c>
      <c r="R487">
        <v>9</v>
      </c>
      <c r="S487">
        <v>7</v>
      </c>
      <c r="T487">
        <v>-0.2</v>
      </c>
      <c r="U487">
        <v>190</v>
      </c>
      <c r="V487">
        <v>1.76</v>
      </c>
      <c r="W487">
        <v>-0.2</v>
      </c>
      <c r="X487">
        <v>-1</v>
      </c>
      <c r="Y487">
        <v>-0.2</v>
      </c>
      <c r="Z487">
        <v>-2</v>
      </c>
      <c r="AA487">
        <v>35</v>
      </c>
      <c r="AB487">
        <v>64</v>
      </c>
      <c r="AC487">
        <v>-2</v>
      </c>
      <c r="AD487">
        <v>42</v>
      </c>
      <c r="AE487">
        <v>250</v>
      </c>
      <c r="AF487">
        <v>0.5</v>
      </c>
    </row>
    <row r="488" spans="1:32" x14ac:dyDescent="0.3">
      <c r="A488" t="s">
        <v>1894</v>
      </c>
      <c r="B488" t="s">
        <v>1895</v>
      </c>
      <c r="C488" s="1" t="str">
        <f t="shared" si="79"/>
        <v>21:0519</v>
      </c>
      <c r="D488" s="1" t="str">
        <f t="shared" si="83"/>
        <v>21:0173</v>
      </c>
      <c r="E488" t="s">
        <v>1896</v>
      </c>
      <c r="F488" t="s">
        <v>1897</v>
      </c>
      <c r="H488">
        <v>52.325897099999999</v>
      </c>
      <c r="I488">
        <v>-57.973032000000003</v>
      </c>
      <c r="J488" s="1" t="str">
        <f t="shared" si="84"/>
        <v>NGR lake sediment grab sample</v>
      </c>
      <c r="K488" s="1" t="str">
        <f t="shared" si="85"/>
        <v>&lt;177 micron (NGR)</v>
      </c>
      <c r="L488">
        <v>26</v>
      </c>
      <c r="M488" t="s">
        <v>149</v>
      </c>
      <c r="N488">
        <v>487</v>
      </c>
      <c r="O488">
        <v>40</v>
      </c>
      <c r="P488">
        <v>7</v>
      </c>
      <c r="Q488">
        <v>-2</v>
      </c>
      <c r="R488">
        <v>5</v>
      </c>
      <c r="S488">
        <v>4</v>
      </c>
      <c r="T488">
        <v>-0.2</v>
      </c>
      <c r="U488">
        <v>105</v>
      </c>
      <c r="V488">
        <v>5.4</v>
      </c>
      <c r="W488">
        <v>-0.2</v>
      </c>
      <c r="X488">
        <v>-1</v>
      </c>
      <c r="Y488">
        <v>-0.2</v>
      </c>
      <c r="Z488">
        <v>2</v>
      </c>
      <c r="AA488">
        <v>20</v>
      </c>
      <c r="AB488">
        <v>114</v>
      </c>
      <c r="AC488">
        <v>-2</v>
      </c>
      <c r="AD488">
        <v>33.799999999999997</v>
      </c>
      <c r="AE488">
        <v>50</v>
      </c>
      <c r="AF488">
        <v>-0.5</v>
      </c>
    </row>
    <row r="489" spans="1:32" x14ac:dyDescent="0.3">
      <c r="A489" t="s">
        <v>1898</v>
      </c>
      <c r="B489" t="s">
        <v>1899</v>
      </c>
      <c r="C489" s="1" t="str">
        <f t="shared" si="79"/>
        <v>21:0519</v>
      </c>
      <c r="D489" s="1" t="str">
        <f t="shared" si="83"/>
        <v>21:0173</v>
      </c>
      <c r="E489" t="s">
        <v>1900</v>
      </c>
      <c r="F489" t="s">
        <v>1901</v>
      </c>
      <c r="H489">
        <v>52.187883100000001</v>
      </c>
      <c r="I489">
        <v>-57.558205800000003</v>
      </c>
      <c r="J489" s="1" t="str">
        <f t="shared" si="84"/>
        <v>NGR lake sediment grab sample</v>
      </c>
      <c r="K489" s="1" t="str">
        <f t="shared" si="85"/>
        <v>&lt;177 micron (NGR)</v>
      </c>
      <c r="L489">
        <v>27</v>
      </c>
      <c r="M489" t="s">
        <v>36</v>
      </c>
      <c r="N489">
        <v>488</v>
      </c>
      <c r="O489">
        <v>61</v>
      </c>
      <c r="P489">
        <v>8</v>
      </c>
      <c r="Q489">
        <v>-2</v>
      </c>
      <c r="R489">
        <v>8</v>
      </c>
      <c r="S489">
        <v>9</v>
      </c>
      <c r="T489">
        <v>-0.2</v>
      </c>
      <c r="U489">
        <v>150</v>
      </c>
      <c r="V489">
        <v>2.2999999999999998</v>
      </c>
      <c r="W489">
        <v>-0.2</v>
      </c>
      <c r="X489">
        <v>-1</v>
      </c>
      <c r="Y489">
        <v>-0.2</v>
      </c>
      <c r="Z489">
        <v>-2</v>
      </c>
      <c r="AA489">
        <v>55</v>
      </c>
      <c r="AB489">
        <v>41</v>
      </c>
      <c r="AC489">
        <v>-2</v>
      </c>
      <c r="AD489">
        <v>23.4</v>
      </c>
      <c r="AE489">
        <v>300</v>
      </c>
      <c r="AF489">
        <v>0.6</v>
      </c>
    </row>
    <row r="490" spans="1:32" hidden="1" x14ac:dyDescent="0.3">
      <c r="A490" t="s">
        <v>1902</v>
      </c>
      <c r="B490" t="s">
        <v>1903</v>
      </c>
      <c r="C490" s="1" t="str">
        <f t="shared" si="79"/>
        <v>21:0519</v>
      </c>
      <c r="D490" s="1" t="str">
        <f>HYPERLINK("http://geochem.nrcan.gc.ca/cdogs/content/svy/svy_e.htm", "")</f>
        <v/>
      </c>
      <c r="G490" s="1" t="str">
        <f>HYPERLINK("http://geochem.nrcan.gc.ca/cdogs/content/cr_/cr_00055_e.htm", "55")</f>
        <v>55</v>
      </c>
      <c r="J490" t="s">
        <v>57</v>
      </c>
      <c r="K490" t="s">
        <v>58</v>
      </c>
      <c r="L490">
        <v>27</v>
      </c>
      <c r="M490" t="s">
        <v>59</v>
      </c>
      <c r="N490">
        <v>489</v>
      </c>
      <c r="O490">
        <v>61</v>
      </c>
      <c r="P490">
        <v>18</v>
      </c>
      <c r="Q490">
        <v>-2</v>
      </c>
      <c r="R490">
        <v>20</v>
      </c>
      <c r="S490">
        <v>9</v>
      </c>
      <c r="T490">
        <v>-0.2</v>
      </c>
      <c r="U490">
        <v>225</v>
      </c>
      <c r="V490">
        <v>1.97</v>
      </c>
      <c r="W490">
        <v>-0.2</v>
      </c>
      <c r="X490">
        <v>2</v>
      </c>
      <c r="Y490">
        <v>-0.2</v>
      </c>
      <c r="Z490">
        <v>2</v>
      </c>
      <c r="AA490">
        <v>25</v>
      </c>
      <c r="AB490">
        <v>90</v>
      </c>
      <c r="AC490">
        <v>-2</v>
      </c>
      <c r="AD490">
        <v>38.6</v>
      </c>
      <c r="AE490">
        <v>130</v>
      </c>
      <c r="AF490">
        <v>5.6</v>
      </c>
    </row>
    <row r="491" spans="1:32" x14ac:dyDescent="0.3">
      <c r="A491" t="s">
        <v>1904</v>
      </c>
      <c r="B491" t="s">
        <v>1905</v>
      </c>
      <c r="C491" s="1" t="str">
        <f t="shared" si="79"/>
        <v>21:0519</v>
      </c>
      <c r="D491" s="1" t="str">
        <f t="shared" ref="D491:D519" si="86">HYPERLINK("http://geochem.nrcan.gc.ca/cdogs/content/svy/svy210173_e.htm", "21:0173")</f>
        <v>21:0173</v>
      </c>
      <c r="E491" t="s">
        <v>1906</v>
      </c>
      <c r="F491" t="s">
        <v>1907</v>
      </c>
      <c r="H491">
        <v>52.226666600000001</v>
      </c>
      <c r="I491">
        <v>-57.980596800000001</v>
      </c>
      <c r="J491" s="1" t="str">
        <f t="shared" ref="J491:J519" si="87">HYPERLINK("http://geochem.nrcan.gc.ca/cdogs/content/kwd/kwd020027_e.htm", "NGR lake sediment grab sample")</f>
        <v>NGR lake sediment grab sample</v>
      </c>
      <c r="K491" s="1" t="str">
        <f t="shared" ref="K491:K519" si="88">HYPERLINK("http://geochem.nrcan.gc.ca/cdogs/content/kwd/kwd080006_e.htm", "&lt;177 micron (NGR)")</f>
        <v>&lt;177 micron (NGR)</v>
      </c>
      <c r="L491">
        <v>27</v>
      </c>
      <c r="M491" t="s">
        <v>49</v>
      </c>
      <c r="N491">
        <v>490</v>
      </c>
      <c r="O491">
        <v>40</v>
      </c>
      <c r="P491">
        <v>6</v>
      </c>
      <c r="Q491">
        <v>3</v>
      </c>
      <c r="R491">
        <v>7</v>
      </c>
      <c r="S491">
        <v>4</v>
      </c>
      <c r="T491">
        <v>-0.2</v>
      </c>
      <c r="U491">
        <v>70</v>
      </c>
      <c r="V491">
        <v>0.61</v>
      </c>
      <c r="W491">
        <v>-0.2</v>
      </c>
      <c r="X491">
        <v>-1</v>
      </c>
      <c r="Y491">
        <v>-0.2</v>
      </c>
      <c r="Z491">
        <v>-2</v>
      </c>
      <c r="AA491">
        <v>25</v>
      </c>
      <c r="AB491">
        <v>24</v>
      </c>
      <c r="AC491">
        <v>-2</v>
      </c>
      <c r="AD491">
        <v>25.4</v>
      </c>
      <c r="AE491">
        <v>220</v>
      </c>
      <c r="AF491">
        <v>1.3</v>
      </c>
    </row>
    <row r="492" spans="1:32" x14ac:dyDescent="0.3">
      <c r="A492" t="s">
        <v>1908</v>
      </c>
      <c r="B492" t="s">
        <v>1909</v>
      </c>
      <c r="C492" s="1" t="str">
        <f t="shared" si="79"/>
        <v>21:0519</v>
      </c>
      <c r="D492" s="1" t="str">
        <f t="shared" si="86"/>
        <v>21:0173</v>
      </c>
      <c r="E492" t="s">
        <v>1910</v>
      </c>
      <c r="F492" t="s">
        <v>1911</v>
      </c>
      <c r="H492">
        <v>52.224198899999998</v>
      </c>
      <c r="I492">
        <v>-57.820920299999997</v>
      </c>
      <c r="J492" s="1" t="str">
        <f t="shared" si="87"/>
        <v>NGR lake sediment grab sample</v>
      </c>
      <c r="K492" s="1" t="str">
        <f t="shared" si="88"/>
        <v>&lt;177 micron (NGR)</v>
      </c>
      <c r="L492">
        <v>27</v>
      </c>
      <c r="M492" t="s">
        <v>54</v>
      </c>
      <c r="N492">
        <v>491</v>
      </c>
      <c r="O492">
        <v>67</v>
      </c>
      <c r="P492">
        <v>14</v>
      </c>
      <c r="Q492">
        <v>-2</v>
      </c>
      <c r="R492">
        <v>10</v>
      </c>
      <c r="S492">
        <v>14</v>
      </c>
      <c r="T492">
        <v>-0.2</v>
      </c>
      <c r="U492">
        <v>195</v>
      </c>
      <c r="V492">
        <v>3</v>
      </c>
      <c r="W492">
        <v>-0.2</v>
      </c>
      <c r="X492">
        <v>-1</v>
      </c>
      <c r="Y492">
        <v>-0.2</v>
      </c>
      <c r="Z492">
        <v>-2</v>
      </c>
      <c r="AA492">
        <v>45</v>
      </c>
      <c r="AB492">
        <v>24</v>
      </c>
      <c r="AC492">
        <v>-2</v>
      </c>
      <c r="AD492">
        <v>17</v>
      </c>
      <c r="AE492">
        <v>380</v>
      </c>
      <c r="AF492">
        <v>1</v>
      </c>
    </row>
    <row r="493" spans="1:32" x14ac:dyDescent="0.3">
      <c r="A493" t="s">
        <v>1912</v>
      </c>
      <c r="B493" t="s">
        <v>1913</v>
      </c>
      <c r="C493" s="1" t="str">
        <f t="shared" si="79"/>
        <v>21:0519</v>
      </c>
      <c r="D493" s="1" t="str">
        <f t="shared" si="86"/>
        <v>21:0173</v>
      </c>
      <c r="E493" t="s">
        <v>1914</v>
      </c>
      <c r="F493" t="s">
        <v>1915</v>
      </c>
      <c r="H493">
        <v>52.212224399999997</v>
      </c>
      <c r="I493">
        <v>-57.803765599999998</v>
      </c>
      <c r="J493" s="1" t="str">
        <f t="shared" si="87"/>
        <v>NGR lake sediment grab sample</v>
      </c>
      <c r="K493" s="1" t="str">
        <f t="shared" si="88"/>
        <v>&lt;177 micron (NGR)</v>
      </c>
      <c r="L493">
        <v>27</v>
      </c>
      <c r="M493" t="s">
        <v>82</v>
      </c>
      <c r="N493">
        <v>492</v>
      </c>
      <c r="O493">
        <v>31</v>
      </c>
      <c r="P493">
        <v>8</v>
      </c>
      <c r="Q493">
        <v>-2</v>
      </c>
      <c r="R493">
        <v>7</v>
      </c>
      <c r="S493">
        <v>4</v>
      </c>
      <c r="T493">
        <v>-0.2</v>
      </c>
      <c r="U493">
        <v>40</v>
      </c>
      <c r="V493">
        <v>0.55000000000000004</v>
      </c>
      <c r="W493">
        <v>-0.2</v>
      </c>
      <c r="X493">
        <v>-1</v>
      </c>
      <c r="Y493">
        <v>-0.2</v>
      </c>
      <c r="Z493">
        <v>-2</v>
      </c>
      <c r="AA493">
        <v>15</v>
      </c>
      <c r="AB493">
        <v>65</v>
      </c>
      <c r="AC493">
        <v>-2</v>
      </c>
      <c r="AD493">
        <v>30.2</v>
      </c>
      <c r="AE493">
        <v>100</v>
      </c>
      <c r="AF493">
        <v>-0.5</v>
      </c>
    </row>
    <row r="494" spans="1:32" x14ac:dyDescent="0.3">
      <c r="A494" t="s">
        <v>1916</v>
      </c>
      <c r="B494" t="s">
        <v>1917</v>
      </c>
      <c r="C494" s="1" t="str">
        <f t="shared" si="79"/>
        <v>21:0519</v>
      </c>
      <c r="D494" s="1" t="str">
        <f t="shared" si="86"/>
        <v>21:0173</v>
      </c>
      <c r="E494" t="s">
        <v>1918</v>
      </c>
      <c r="F494" t="s">
        <v>1919</v>
      </c>
      <c r="H494">
        <v>52.186120899999999</v>
      </c>
      <c r="I494">
        <v>-57.738231800000001</v>
      </c>
      <c r="J494" s="1" t="str">
        <f t="shared" si="87"/>
        <v>NGR lake sediment grab sample</v>
      </c>
      <c r="K494" s="1" t="str">
        <f t="shared" si="88"/>
        <v>&lt;177 micron (NGR)</v>
      </c>
      <c r="L494">
        <v>27</v>
      </c>
      <c r="M494" t="s">
        <v>89</v>
      </c>
      <c r="N494">
        <v>493</v>
      </c>
      <c r="O494">
        <v>33</v>
      </c>
      <c r="P494">
        <v>3</v>
      </c>
      <c r="Q494">
        <v>-2</v>
      </c>
      <c r="R494">
        <v>5</v>
      </c>
      <c r="S494">
        <v>7</v>
      </c>
      <c r="T494">
        <v>-0.2</v>
      </c>
      <c r="U494">
        <v>175</v>
      </c>
      <c r="V494">
        <v>4</v>
      </c>
      <c r="W494">
        <v>-0.2</v>
      </c>
      <c r="X494">
        <v>-1</v>
      </c>
      <c r="Y494">
        <v>-0.2</v>
      </c>
      <c r="Z494">
        <v>-2</v>
      </c>
      <c r="AA494">
        <v>20</v>
      </c>
      <c r="AB494">
        <v>98</v>
      </c>
      <c r="AC494">
        <v>-2</v>
      </c>
      <c r="AD494">
        <v>36.200000000000003</v>
      </c>
      <c r="AE494">
        <v>80</v>
      </c>
      <c r="AF494">
        <v>-0.5</v>
      </c>
    </row>
    <row r="495" spans="1:32" x14ac:dyDescent="0.3">
      <c r="A495" t="s">
        <v>1920</v>
      </c>
      <c r="B495" t="s">
        <v>1921</v>
      </c>
      <c r="C495" s="1" t="str">
        <f t="shared" si="79"/>
        <v>21:0519</v>
      </c>
      <c r="D495" s="1" t="str">
        <f t="shared" si="86"/>
        <v>21:0173</v>
      </c>
      <c r="E495" t="s">
        <v>1900</v>
      </c>
      <c r="F495" t="s">
        <v>1922</v>
      </c>
      <c r="H495">
        <v>52.187883100000001</v>
      </c>
      <c r="I495">
        <v>-57.558205800000003</v>
      </c>
      <c r="J495" s="1" t="str">
        <f t="shared" si="87"/>
        <v>NGR lake sediment grab sample</v>
      </c>
      <c r="K495" s="1" t="str">
        <f t="shared" si="88"/>
        <v>&lt;177 micron (NGR)</v>
      </c>
      <c r="L495">
        <v>27</v>
      </c>
      <c r="M495" t="s">
        <v>44</v>
      </c>
      <c r="N495">
        <v>494</v>
      </c>
      <c r="O495">
        <v>74</v>
      </c>
      <c r="P495">
        <v>11</v>
      </c>
      <c r="Q495">
        <v>-2</v>
      </c>
      <c r="R495">
        <v>15</v>
      </c>
      <c r="S495">
        <v>12</v>
      </c>
      <c r="T495">
        <v>-0.2</v>
      </c>
      <c r="U495">
        <v>210</v>
      </c>
      <c r="V495">
        <v>3.4</v>
      </c>
      <c r="W495">
        <v>-0.2</v>
      </c>
      <c r="X495">
        <v>-1</v>
      </c>
      <c r="Y495">
        <v>-0.2</v>
      </c>
      <c r="Z495">
        <v>2</v>
      </c>
      <c r="AA495">
        <v>110</v>
      </c>
      <c r="AB495">
        <v>41</v>
      </c>
      <c r="AC495">
        <v>-2</v>
      </c>
      <c r="AD495">
        <v>33.4</v>
      </c>
      <c r="AE495">
        <v>360</v>
      </c>
      <c r="AF495">
        <v>0.7</v>
      </c>
    </row>
    <row r="496" spans="1:32" x14ac:dyDescent="0.3">
      <c r="A496" t="s">
        <v>1923</v>
      </c>
      <c r="B496" t="s">
        <v>1924</v>
      </c>
      <c r="C496" s="1" t="str">
        <f t="shared" si="79"/>
        <v>21:0519</v>
      </c>
      <c r="D496" s="1" t="str">
        <f t="shared" si="86"/>
        <v>21:0173</v>
      </c>
      <c r="E496" t="s">
        <v>1900</v>
      </c>
      <c r="F496" t="s">
        <v>1925</v>
      </c>
      <c r="H496">
        <v>52.187883100000001</v>
      </c>
      <c r="I496">
        <v>-57.558205800000003</v>
      </c>
      <c r="J496" s="1" t="str">
        <f t="shared" si="87"/>
        <v>NGR lake sediment grab sample</v>
      </c>
      <c r="K496" s="1" t="str">
        <f t="shared" si="88"/>
        <v>&lt;177 micron (NGR)</v>
      </c>
      <c r="L496">
        <v>27</v>
      </c>
      <c r="M496" t="s">
        <v>40</v>
      </c>
      <c r="N496">
        <v>495</v>
      </c>
      <c r="O496">
        <v>61</v>
      </c>
      <c r="P496">
        <v>8</v>
      </c>
      <c r="Q496">
        <v>-2</v>
      </c>
      <c r="R496">
        <v>12</v>
      </c>
      <c r="S496">
        <v>9</v>
      </c>
      <c r="T496">
        <v>-0.2</v>
      </c>
      <c r="U496">
        <v>155</v>
      </c>
      <c r="V496">
        <v>2.4</v>
      </c>
      <c r="W496">
        <v>-0.2</v>
      </c>
      <c r="X496">
        <v>-1</v>
      </c>
      <c r="Y496">
        <v>-0.2</v>
      </c>
      <c r="Z496">
        <v>-2</v>
      </c>
      <c r="AA496">
        <v>55</v>
      </c>
      <c r="AB496">
        <v>41</v>
      </c>
      <c r="AC496">
        <v>-2</v>
      </c>
      <c r="AD496">
        <v>23.4</v>
      </c>
      <c r="AE496">
        <v>310</v>
      </c>
      <c r="AF496">
        <v>-0.5</v>
      </c>
    </row>
    <row r="497" spans="1:32" x14ac:dyDescent="0.3">
      <c r="A497" t="s">
        <v>1926</v>
      </c>
      <c r="B497" t="s">
        <v>1927</v>
      </c>
      <c r="C497" s="1" t="str">
        <f t="shared" si="79"/>
        <v>21:0519</v>
      </c>
      <c r="D497" s="1" t="str">
        <f t="shared" si="86"/>
        <v>21:0173</v>
      </c>
      <c r="E497" t="s">
        <v>1928</v>
      </c>
      <c r="F497" t="s">
        <v>1929</v>
      </c>
      <c r="H497">
        <v>52.203329199999999</v>
      </c>
      <c r="I497">
        <v>-57.546663600000002</v>
      </c>
      <c r="J497" s="1" t="str">
        <f t="shared" si="87"/>
        <v>NGR lake sediment grab sample</v>
      </c>
      <c r="K497" s="1" t="str">
        <f t="shared" si="88"/>
        <v>&lt;177 micron (NGR)</v>
      </c>
      <c r="L497">
        <v>27</v>
      </c>
      <c r="M497" t="s">
        <v>94</v>
      </c>
      <c r="N497">
        <v>496</v>
      </c>
      <c r="O497">
        <v>48</v>
      </c>
      <c r="P497">
        <v>5</v>
      </c>
      <c r="Q497">
        <v>-2</v>
      </c>
      <c r="R497">
        <v>6</v>
      </c>
      <c r="S497">
        <v>7</v>
      </c>
      <c r="T497">
        <v>-0.2</v>
      </c>
      <c r="U497">
        <v>200</v>
      </c>
      <c r="V497">
        <v>1.63</v>
      </c>
      <c r="W497">
        <v>-0.2</v>
      </c>
      <c r="X497">
        <v>-1</v>
      </c>
      <c r="Y497">
        <v>-0.2</v>
      </c>
      <c r="Z497">
        <v>-2</v>
      </c>
      <c r="AA497">
        <v>30</v>
      </c>
      <c r="AB497">
        <v>21</v>
      </c>
      <c r="AC497">
        <v>-2</v>
      </c>
      <c r="AD497">
        <v>5.6</v>
      </c>
      <c r="AE497">
        <v>500</v>
      </c>
      <c r="AF497">
        <v>0.8</v>
      </c>
    </row>
    <row r="498" spans="1:32" x14ac:dyDescent="0.3">
      <c r="A498" t="s">
        <v>1930</v>
      </c>
      <c r="B498" t="s">
        <v>1931</v>
      </c>
      <c r="C498" s="1" t="str">
        <f t="shared" si="79"/>
        <v>21:0519</v>
      </c>
      <c r="D498" s="1" t="str">
        <f t="shared" si="86"/>
        <v>21:0173</v>
      </c>
      <c r="E498" t="s">
        <v>1932</v>
      </c>
      <c r="F498" t="s">
        <v>1933</v>
      </c>
      <c r="H498">
        <v>52.2026544</v>
      </c>
      <c r="I498">
        <v>-57.443904699999997</v>
      </c>
      <c r="J498" s="1" t="str">
        <f t="shared" si="87"/>
        <v>NGR lake sediment grab sample</v>
      </c>
      <c r="K498" s="1" t="str">
        <f t="shared" si="88"/>
        <v>&lt;177 micron (NGR)</v>
      </c>
      <c r="L498">
        <v>27</v>
      </c>
      <c r="M498" t="s">
        <v>99</v>
      </c>
      <c r="N498">
        <v>497</v>
      </c>
      <c r="O498">
        <v>45</v>
      </c>
      <c r="P498">
        <v>4</v>
      </c>
      <c r="Q498">
        <v>-2</v>
      </c>
      <c r="R498">
        <v>4</v>
      </c>
      <c r="S498">
        <v>10</v>
      </c>
      <c r="T498">
        <v>-0.2</v>
      </c>
      <c r="U498">
        <v>225</v>
      </c>
      <c r="V498">
        <v>2.2000000000000002</v>
      </c>
      <c r="W498">
        <v>-0.2</v>
      </c>
      <c r="X498">
        <v>-1</v>
      </c>
      <c r="Y498">
        <v>-0.2</v>
      </c>
      <c r="Z498">
        <v>-2</v>
      </c>
      <c r="AA498">
        <v>25</v>
      </c>
      <c r="AB498">
        <v>14</v>
      </c>
      <c r="AC498">
        <v>-2</v>
      </c>
      <c r="AD498">
        <v>5.4</v>
      </c>
      <c r="AE498">
        <v>540</v>
      </c>
      <c r="AF498">
        <v>1.1000000000000001</v>
      </c>
    </row>
    <row r="499" spans="1:32" x14ac:dyDescent="0.3">
      <c r="A499" t="s">
        <v>1934</v>
      </c>
      <c r="B499" t="s">
        <v>1935</v>
      </c>
      <c r="C499" s="1" t="str">
        <f t="shared" si="79"/>
        <v>21:0519</v>
      </c>
      <c r="D499" s="1" t="str">
        <f t="shared" si="86"/>
        <v>21:0173</v>
      </c>
      <c r="E499" t="s">
        <v>1936</v>
      </c>
      <c r="F499" t="s">
        <v>1937</v>
      </c>
      <c r="H499">
        <v>52.202990300000003</v>
      </c>
      <c r="I499">
        <v>-57.405511699999998</v>
      </c>
      <c r="J499" s="1" t="str">
        <f t="shared" si="87"/>
        <v>NGR lake sediment grab sample</v>
      </c>
      <c r="K499" s="1" t="str">
        <f t="shared" si="88"/>
        <v>&lt;177 micron (NGR)</v>
      </c>
      <c r="L499">
        <v>27</v>
      </c>
      <c r="M499" t="s">
        <v>104</v>
      </c>
      <c r="N499">
        <v>498</v>
      </c>
      <c r="O499">
        <v>65</v>
      </c>
      <c r="P499">
        <v>2</v>
      </c>
      <c r="Q499">
        <v>-2</v>
      </c>
      <c r="R499">
        <v>6</v>
      </c>
      <c r="S499">
        <v>6</v>
      </c>
      <c r="T499">
        <v>-0.2</v>
      </c>
      <c r="U499">
        <v>240</v>
      </c>
      <c r="V499">
        <v>1.06</v>
      </c>
      <c r="W499">
        <v>-0.2</v>
      </c>
      <c r="X499">
        <v>-1</v>
      </c>
      <c r="Y499">
        <v>-0.2</v>
      </c>
      <c r="Z499">
        <v>-2</v>
      </c>
      <c r="AA499">
        <v>20</v>
      </c>
      <c r="AB499">
        <v>36</v>
      </c>
      <c r="AC499">
        <v>-2</v>
      </c>
      <c r="AD499">
        <v>10.4</v>
      </c>
      <c r="AE499">
        <v>400</v>
      </c>
      <c r="AF499">
        <v>1.2</v>
      </c>
    </row>
    <row r="500" spans="1:32" x14ac:dyDescent="0.3">
      <c r="A500" t="s">
        <v>1938</v>
      </c>
      <c r="B500" t="s">
        <v>1939</v>
      </c>
      <c r="C500" s="1" t="str">
        <f t="shared" si="79"/>
        <v>21:0519</v>
      </c>
      <c r="D500" s="1" t="str">
        <f t="shared" si="86"/>
        <v>21:0173</v>
      </c>
      <c r="E500" t="s">
        <v>1940</v>
      </c>
      <c r="F500" t="s">
        <v>1941</v>
      </c>
      <c r="H500">
        <v>52.246043999999998</v>
      </c>
      <c r="I500">
        <v>-57.340812999999997</v>
      </c>
      <c r="J500" s="1" t="str">
        <f t="shared" si="87"/>
        <v>NGR lake sediment grab sample</v>
      </c>
      <c r="K500" s="1" t="str">
        <f t="shared" si="88"/>
        <v>&lt;177 micron (NGR)</v>
      </c>
      <c r="L500">
        <v>27</v>
      </c>
      <c r="M500" t="s">
        <v>109</v>
      </c>
      <c r="N500">
        <v>499</v>
      </c>
      <c r="O500">
        <v>39</v>
      </c>
      <c r="P500">
        <v>8</v>
      </c>
      <c r="Q500">
        <v>-2</v>
      </c>
      <c r="R500">
        <v>7</v>
      </c>
      <c r="S500">
        <v>-2</v>
      </c>
      <c r="T500">
        <v>-0.2</v>
      </c>
      <c r="U500">
        <v>30</v>
      </c>
      <c r="V500">
        <v>0.85</v>
      </c>
      <c r="W500">
        <v>-0.2</v>
      </c>
      <c r="X500">
        <v>-1</v>
      </c>
      <c r="Y500">
        <v>0.4</v>
      </c>
      <c r="Z500">
        <v>-2</v>
      </c>
      <c r="AA500">
        <v>10</v>
      </c>
      <c r="AB500">
        <v>57</v>
      </c>
      <c r="AC500">
        <v>-2</v>
      </c>
      <c r="AD500">
        <v>45.4</v>
      </c>
      <c r="AE500">
        <v>70</v>
      </c>
      <c r="AF500">
        <v>-0.5</v>
      </c>
    </row>
    <row r="501" spans="1:32" x14ac:dyDescent="0.3">
      <c r="A501" t="s">
        <v>1942</v>
      </c>
      <c r="B501" t="s">
        <v>1943</v>
      </c>
      <c r="C501" s="1" t="str">
        <f t="shared" si="79"/>
        <v>21:0519</v>
      </c>
      <c r="D501" s="1" t="str">
        <f t="shared" si="86"/>
        <v>21:0173</v>
      </c>
      <c r="E501" t="s">
        <v>1944</v>
      </c>
      <c r="F501" t="s">
        <v>1945</v>
      </c>
      <c r="H501">
        <v>52.240629800000001</v>
      </c>
      <c r="I501">
        <v>-57.305345099999997</v>
      </c>
      <c r="J501" s="1" t="str">
        <f t="shared" si="87"/>
        <v>NGR lake sediment grab sample</v>
      </c>
      <c r="K501" s="1" t="str">
        <f t="shared" si="88"/>
        <v>&lt;177 micron (NGR)</v>
      </c>
      <c r="L501">
        <v>27</v>
      </c>
      <c r="M501" t="s">
        <v>114</v>
      </c>
      <c r="N501">
        <v>500</v>
      </c>
      <c r="O501">
        <v>52</v>
      </c>
      <c r="P501">
        <v>5</v>
      </c>
      <c r="Q501">
        <v>-2</v>
      </c>
      <c r="R501">
        <v>8</v>
      </c>
      <c r="S501">
        <v>4</v>
      </c>
      <c r="T501">
        <v>-0.2</v>
      </c>
      <c r="U501">
        <v>210</v>
      </c>
      <c r="V501">
        <v>0.81</v>
      </c>
      <c r="W501">
        <v>-0.2</v>
      </c>
      <c r="X501">
        <v>-1</v>
      </c>
      <c r="Y501">
        <v>-0.2</v>
      </c>
      <c r="Z501">
        <v>-2</v>
      </c>
      <c r="AA501">
        <v>15</v>
      </c>
      <c r="AB501">
        <v>64</v>
      </c>
      <c r="AC501">
        <v>-2</v>
      </c>
      <c r="AD501">
        <v>29.6</v>
      </c>
      <c r="AE501">
        <v>110</v>
      </c>
      <c r="AF501">
        <v>-0.5</v>
      </c>
    </row>
    <row r="502" spans="1:32" x14ac:dyDescent="0.3">
      <c r="A502" t="s">
        <v>1946</v>
      </c>
      <c r="B502" t="s">
        <v>1947</v>
      </c>
      <c r="C502" s="1" t="str">
        <f t="shared" si="79"/>
        <v>21:0519</v>
      </c>
      <c r="D502" s="1" t="str">
        <f t="shared" si="86"/>
        <v>21:0173</v>
      </c>
      <c r="E502" t="s">
        <v>1948</v>
      </c>
      <c r="F502" t="s">
        <v>1949</v>
      </c>
      <c r="H502">
        <v>52.219678000000002</v>
      </c>
      <c r="I502">
        <v>-57.288982500000003</v>
      </c>
      <c r="J502" s="1" t="str">
        <f t="shared" si="87"/>
        <v>NGR lake sediment grab sample</v>
      </c>
      <c r="K502" s="1" t="str">
        <f t="shared" si="88"/>
        <v>&lt;177 micron (NGR)</v>
      </c>
      <c r="L502">
        <v>27</v>
      </c>
      <c r="M502" t="s">
        <v>119</v>
      </c>
      <c r="N502">
        <v>501</v>
      </c>
      <c r="O502">
        <v>110</v>
      </c>
      <c r="P502">
        <v>9</v>
      </c>
      <c r="Q502">
        <v>-2</v>
      </c>
      <c r="R502">
        <v>9</v>
      </c>
      <c r="S502">
        <v>4</v>
      </c>
      <c r="T502">
        <v>-0.2</v>
      </c>
      <c r="U502">
        <v>145</v>
      </c>
      <c r="V502">
        <v>1.51</v>
      </c>
      <c r="W502">
        <v>0.2</v>
      </c>
      <c r="X502">
        <v>-1</v>
      </c>
      <c r="Y502">
        <v>-0.2</v>
      </c>
      <c r="Z502">
        <v>-2</v>
      </c>
      <c r="AA502">
        <v>50</v>
      </c>
      <c r="AB502">
        <v>78</v>
      </c>
      <c r="AC502">
        <v>-2</v>
      </c>
      <c r="AD502">
        <v>23.8</v>
      </c>
      <c r="AE502">
        <v>280</v>
      </c>
      <c r="AF502">
        <v>0.6</v>
      </c>
    </row>
    <row r="503" spans="1:32" x14ac:dyDescent="0.3">
      <c r="A503" t="s">
        <v>1950</v>
      </c>
      <c r="B503" t="s">
        <v>1951</v>
      </c>
      <c r="C503" s="1" t="str">
        <f t="shared" si="79"/>
        <v>21:0519</v>
      </c>
      <c r="D503" s="1" t="str">
        <f t="shared" si="86"/>
        <v>21:0173</v>
      </c>
      <c r="E503" t="s">
        <v>1952</v>
      </c>
      <c r="F503" t="s">
        <v>1953</v>
      </c>
      <c r="H503">
        <v>52.136244400000002</v>
      </c>
      <c r="I503">
        <v>-57.2928408</v>
      </c>
      <c r="J503" s="1" t="str">
        <f t="shared" si="87"/>
        <v>NGR lake sediment grab sample</v>
      </c>
      <c r="K503" s="1" t="str">
        <f t="shared" si="88"/>
        <v>&lt;177 micron (NGR)</v>
      </c>
      <c r="L503">
        <v>27</v>
      </c>
      <c r="M503" t="s">
        <v>124</v>
      </c>
      <c r="N503">
        <v>502</v>
      </c>
      <c r="O503">
        <v>86</v>
      </c>
      <c r="P503">
        <v>6</v>
      </c>
      <c r="Q503">
        <v>-2</v>
      </c>
      <c r="R503">
        <v>7</v>
      </c>
      <c r="S503">
        <v>6</v>
      </c>
      <c r="T503">
        <v>-0.2</v>
      </c>
      <c r="U503">
        <v>170</v>
      </c>
      <c r="V503">
        <v>1.59</v>
      </c>
      <c r="W503">
        <v>0.2</v>
      </c>
      <c r="X503">
        <v>-1</v>
      </c>
      <c r="Y503">
        <v>-0.2</v>
      </c>
      <c r="Z503">
        <v>-2</v>
      </c>
      <c r="AA503">
        <v>25</v>
      </c>
      <c r="AB503">
        <v>71</v>
      </c>
      <c r="AC503">
        <v>-2</v>
      </c>
      <c r="AD503">
        <v>30.2</v>
      </c>
      <c r="AE503">
        <v>320</v>
      </c>
      <c r="AF503">
        <v>0.5</v>
      </c>
    </row>
    <row r="504" spans="1:32" x14ac:dyDescent="0.3">
      <c r="A504" t="s">
        <v>1954</v>
      </c>
      <c r="B504" t="s">
        <v>1955</v>
      </c>
      <c r="C504" s="1" t="str">
        <f t="shared" si="79"/>
        <v>21:0519</v>
      </c>
      <c r="D504" s="1" t="str">
        <f t="shared" si="86"/>
        <v>21:0173</v>
      </c>
      <c r="E504" t="s">
        <v>1956</v>
      </c>
      <c r="F504" t="s">
        <v>1957</v>
      </c>
      <c r="H504">
        <v>52.115737199999998</v>
      </c>
      <c r="I504">
        <v>-57.326909200000003</v>
      </c>
      <c r="J504" s="1" t="str">
        <f t="shared" si="87"/>
        <v>NGR lake sediment grab sample</v>
      </c>
      <c r="K504" s="1" t="str">
        <f t="shared" si="88"/>
        <v>&lt;177 micron (NGR)</v>
      </c>
      <c r="L504">
        <v>27</v>
      </c>
      <c r="M504" t="s">
        <v>129</v>
      </c>
      <c r="N504">
        <v>503</v>
      </c>
      <c r="O504">
        <v>61</v>
      </c>
      <c r="P504">
        <v>3</v>
      </c>
      <c r="Q504">
        <v>-2</v>
      </c>
      <c r="R504">
        <v>6</v>
      </c>
      <c r="S504">
        <v>11</v>
      </c>
      <c r="T504">
        <v>-0.2</v>
      </c>
      <c r="U504">
        <v>280</v>
      </c>
      <c r="V504">
        <v>5.5</v>
      </c>
      <c r="W504">
        <v>-0.2</v>
      </c>
      <c r="X504">
        <v>-1</v>
      </c>
      <c r="Y504">
        <v>-0.2</v>
      </c>
      <c r="Z504">
        <v>-2</v>
      </c>
      <c r="AA504">
        <v>30</v>
      </c>
      <c r="AB504">
        <v>21</v>
      </c>
      <c r="AC504">
        <v>-2</v>
      </c>
      <c r="AD504">
        <v>15</v>
      </c>
      <c r="AE504">
        <v>380</v>
      </c>
      <c r="AF504">
        <v>0.7</v>
      </c>
    </row>
    <row r="505" spans="1:32" x14ac:dyDescent="0.3">
      <c r="A505" t="s">
        <v>1958</v>
      </c>
      <c r="B505" t="s">
        <v>1959</v>
      </c>
      <c r="C505" s="1" t="str">
        <f t="shared" si="79"/>
        <v>21:0519</v>
      </c>
      <c r="D505" s="1" t="str">
        <f t="shared" si="86"/>
        <v>21:0173</v>
      </c>
      <c r="E505" t="s">
        <v>1960</v>
      </c>
      <c r="F505" t="s">
        <v>1961</v>
      </c>
      <c r="H505">
        <v>52.0972224</v>
      </c>
      <c r="I505">
        <v>-57.3528898</v>
      </c>
      <c r="J505" s="1" t="str">
        <f t="shared" si="87"/>
        <v>NGR lake sediment grab sample</v>
      </c>
      <c r="K505" s="1" t="str">
        <f t="shared" si="88"/>
        <v>&lt;177 micron (NGR)</v>
      </c>
      <c r="L505">
        <v>27</v>
      </c>
      <c r="M505" t="s">
        <v>134</v>
      </c>
      <c r="N505">
        <v>504</v>
      </c>
      <c r="O505">
        <v>52</v>
      </c>
      <c r="P505">
        <v>3</v>
      </c>
      <c r="Q505">
        <v>-2</v>
      </c>
      <c r="R505">
        <v>8</v>
      </c>
      <c r="S505">
        <v>7</v>
      </c>
      <c r="T505">
        <v>-0.2</v>
      </c>
      <c r="U505">
        <v>170</v>
      </c>
      <c r="V505">
        <v>1.87</v>
      </c>
      <c r="W505">
        <v>-0.2</v>
      </c>
      <c r="X505">
        <v>-1</v>
      </c>
      <c r="Y505">
        <v>-0.2</v>
      </c>
      <c r="Z505">
        <v>-2</v>
      </c>
      <c r="AA505">
        <v>25</v>
      </c>
      <c r="AB505">
        <v>36</v>
      </c>
      <c r="AC505">
        <v>-2</v>
      </c>
      <c r="AD505">
        <v>14.4</v>
      </c>
      <c r="AE505">
        <v>400</v>
      </c>
      <c r="AF505">
        <v>0.8</v>
      </c>
    </row>
    <row r="506" spans="1:32" x14ac:dyDescent="0.3">
      <c r="A506" t="s">
        <v>1962</v>
      </c>
      <c r="B506" t="s">
        <v>1963</v>
      </c>
      <c r="C506" s="1" t="str">
        <f t="shared" si="79"/>
        <v>21:0519</v>
      </c>
      <c r="D506" s="1" t="str">
        <f t="shared" si="86"/>
        <v>21:0173</v>
      </c>
      <c r="E506" t="s">
        <v>1964</v>
      </c>
      <c r="F506" t="s">
        <v>1965</v>
      </c>
      <c r="H506">
        <v>52.076185199999998</v>
      </c>
      <c r="I506">
        <v>-57.381424899999999</v>
      </c>
      <c r="J506" s="1" t="str">
        <f t="shared" si="87"/>
        <v>NGR lake sediment grab sample</v>
      </c>
      <c r="K506" s="1" t="str">
        <f t="shared" si="88"/>
        <v>&lt;177 micron (NGR)</v>
      </c>
      <c r="L506">
        <v>27</v>
      </c>
      <c r="M506" t="s">
        <v>139</v>
      </c>
      <c r="N506">
        <v>505</v>
      </c>
      <c r="O506">
        <v>45</v>
      </c>
      <c r="P506">
        <v>4</v>
      </c>
      <c r="Q506">
        <v>-2</v>
      </c>
      <c r="R506">
        <v>7</v>
      </c>
      <c r="S506">
        <v>6</v>
      </c>
      <c r="T506">
        <v>-0.2</v>
      </c>
      <c r="U506">
        <v>160</v>
      </c>
      <c r="V506">
        <v>1.74</v>
      </c>
      <c r="W506">
        <v>-0.2</v>
      </c>
      <c r="X506">
        <v>-1</v>
      </c>
      <c r="Y506">
        <v>-0.2</v>
      </c>
      <c r="Z506">
        <v>-2</v>
      </c>
      <c r="AA506">
        <v>25</v>
      </c>
      <c r="AB506">
        <v>20</v>
      </c>
      <c r="AC506">
        <v>-2</v>
      </c>
      <c r="AD506">
        <v>8.4</v>
      </c>
      <c r="AE506">
        <v>340</v>
      </c>
      <c r="AF506">
        <v>0.9</v>
      </c>
    </row>
    <row r="507" spans="1:32" x14ac:dyDescent="0.3">
      <c r="A507" t="s">
        <v>1966</v>
      </c>
      <c r="B507" t="s">
        <v>1967</v>
      </c>
      <c r="C507" s="1" t="str">
        <f t="shared" si="79"/>
        <v>21:0519</v>
      </c>
      <c r="D507" s="1" t="str">
        <f t="shared" si="86"/>
        <v>21:0173</v>
      </c>
      <c r="E507" t="s">
        <v>1968</v>
      </c>
      <c r="F507" t="s">
        <v>1969</v>
      </c>
      <c r="H507">
        <v>52.003545600000002</v>
      </c>
      <c r="I507">
        <v>-57.9238936</v>
      </c>
      <c r="J507" s="1" t="str">
        <f t="shared" si="87"/>
        <v>NGR lake sediment grab sample</v>
      </c>
      <c r="K507" s="1" t="str">
        <f t="shared" si="88"/>
        <v>&lt;177 micron (NGR)</v>
      </c>
      <c r="L507">
        <v>27</v>
      </c>
      <c r="M507" t="s">
        <v>144</v>
      </c>
      <c r="N507">
        <v>506</v>
      </c>
      <c r="O507">
        <v>100</v>
      </c>
      <c r="P507">
        <v>9</v>
      </c>
      <c r="Q507">
        <v>-2</v>
      </c>
      <c r="R507">
        <v>4</v>
      </c>
      <c r="S507">
        <v>5</v>
      </c>
      <c r="T507">
        <v>-0.2</v>
      </c>
      <c r="U507">
        <v>145</v>
      </c>
      <c r="V507">
        <v>2.5</v>
      </c>
      <c r="W507">
        <v>0.2</v>
      </c>
      <c r="X507">
        <v>-1</v>
      </c>
      <c r="Y507">
        <v>-0.2</v>
      </c>
      <c r="Z507">
        <v>-2</v>
      </c>
      <c r="AA507">
        <v>25</v>
      </c>
      <c r="AB507">
        <v>67</v>
      </c>
      <c r="AC507">
        <v>-2</v>
      </c>
      <c r="AD507">
        <v>32.799999999999997</v>
      </c>
      <c r="AE507">
        <v>100</v>
      </c>
      <c r="AF507">
        <v>-0.5</v>
      </c>
    </row>
    <row r="508" spans="1:32" x14ac:dyDescent="0.3">
      <c r="A508" t="s">
        <v>1970</v>
      </c>
      <c r="B508" t="s">
        <v>1971</v>
      </c>
      <c r="C508" s="1" t="str">
        <f t="shared" si="79"/>
        <v>21:0519</v>
      </c>
      <c r="D508" s="1" t="str">
        <f t="shared" si="86"/>
        <v>21:0173</v>
      </c>
      <c r="E508" t="s">
        <v>1972</v>
      </c>
      <c r="F508" t="s">
        <v>1973</v>
      </c>
      <c r="H508">
        <v>52.023900400000002</v>
      </c>
      <c r="I508">
        <v>-57.919444900000002</v>
      </c>
      <c r="J508" s="1" t="str">
        <f t="shared" si="87"/>
        <v>NGR lake sediment grab sample</v>
      </c>
      <c r="K508" s="1" t="str">
        <f t="shared" si="88"/>
        <v>&lt;177 micron (NGR)</v>
      </c>
      <c r="L508">
        <v>27</v>
      </c>
      <c r="M508" t="s">
        <v>149</v>
      </c>
      <c r="N508">
        <v>507</v>
      </c>
      <c r="O508">
        <v>53</v>
      </c>
      <c r="P508">
        <v>6</v>
      </c>
      <c r="Q508">
        <v>-2</v>
      </c>
      <c r="R508">
        <v>5</v>
      </c>
      <c r="S508">
        <v>-2</v>
      </c>
      <c r="T508">
        <v>-0.2</v>
      </c>
      <c r="U508">
        <v>90</v>
      </c>
      <c r="V508">
        <v>1.19</v>
      </c>
      <c r="W508">
        <v>-0.2</v>
      </c>
      <c r="X508">
        <v>-1</v>
      </c>
      <c r="Y508">
        <v>-0.2</v>
      </c>
      <c r="Z508">
        <v>-2</v>
      </c>
      <c r="AA508">
        <v>20</v>
      </c>
      <c r="AB508">
        <v>60</v>
      </c>
      <c r="AC508">
        <v>-2</v>
      </c>
      <c r="AD508">
        <v>24.2</v>
      </c>
      <c r="AE508">
        <v>120</v>
      </c>
      <c r="AF508">
        <v>-0.5</v>
      </c>
    </row>
    <row r="509" spans="1:32" x14ac:dyDescent="0.3">
      <c r="A509" t="s">
        <v>1974</v>
      </c>
      <c r="B509" t="s">
        <v>1975</v>
      </c>
      <c r="C509" s="1" t="str">
        <f t="shared" si="79"/>
        <v>21:0519</v>
      </c>
      <c r="D509" s="1" t="str">
        <f t="shared" si="86"/>
        <v>21:0173</v>
      </c>
      <c r="E509" t="s">
        <v>1976</v>
      </c>
      <c r="F509" t="s">
        <v>1977</v>
      </c>
      <c r="H509">
        <v>52.043815100000003</v>
      </c>
      <c r="I509">
        <v>-57.991607000000002</v>
      </c>
      <c r="J509" s="1" t="str">
        <f t="shared" si="87"/>
        <v>NGR lake sediment grab sample</v>
      </c>
      <c r="K509" s="1" t="str">
        <f t="shared" si="88"/>
        <v>&lt;177 micron (NGR)</v>
      </c>
      <c r="L509">
        <v>28</v>
      </c>
      <c r="M509" t="s">
        <v>36</v>
      </c>
      <c r="N509">
        <v>508</v>
      </c>
      <c r="O509">
        <v>120</v>
      </c>
      <c r="P509">
        <v>11</v>
      </c>
      <c r="Q509">
        <v>-2</v>
      </c>
      <c r="R509">
        <v>6</v>
      </c>
      <c r="S509">
        <v>16</v>
      </c>
      <c r="T509">
        <v>-0.2</v>
      </c>
      <c r="U509">
        <v>605</v>
      </c>
      <c r="V509">
        <v>6.3</v>
      </c>
      <c r="W509">
        <v>-0.2</v>
      </c>
      <c r="X509">
        <v>-1</v>
      </c>
      <c r="Y509">
        <v>-0.2</v>
      </c>
      <c r="Z509">
        <v>-2</v>
      </c>
      <c r="AA509">
        <v>65</v>
      </c>
      <c r="AB509">
        <v>74</v>
      </c>
      <c r="AC509">
        <v>-2</v>
      </c>
      <c r="AD509">
        <v>25.6</v>
      </c>
      <c r="AE509">
        <v>220</v>
      </c>
      <c r="AF509">
        <v>1</v>
      </c>
    </row>
    <row r="510" spans="1:32" x14ac:dyDescent="0.3">
      <c r="A510" t="s">
        <v>1978</v>
      </c>
      <c r="B510" t="s">
        <v>1979</v>
      </c>
      <c r="C510" s="1" t="str">
        <f t="shared" si="79"/>
        <v>21:0519</v>
      </c>
      <c r="D510" s="1" t="str">
        <f t="shared" si="86"/>
        <v>21:0173</v>
      </c>
      <c r="E510" t="s">
        <v>1980</v>
      </c>
      <c r="F510" t="s">
        <v>1981</v>
      </c>
      <c r="H510">
        <v>52.020859999999999</v>
      </c>
      <c r="I510">
        <v>-57.990618400000002</v>
      </c>
      <c r="J510" s="1" t="str">
        <f t="shared" si="87"/>
        <v>NGR lake sediment grab sample</v>
      </c>
      <c r="K510" s="1" t="str">
        <f t="shared" si="88"/>
        <v>&lt;177 micron (NGR)</v>
      </c>
      <c r="L510">
        <v>28</v>
      </c>
      <c r="M510" t="s">
        <v>49</v>
      </c>
      <c r="N510">
        <v>509</v>
      </c>
      <c r="O510">
        <v>73</v>
      </c>
      <c r="P510">
        <v>5</v>
      </c>
      <c r="Q510">
        <v>2</v>
      </c>
      <c r="R510">
        <v>5</v>
      </c>
      <c r="S510">
        <v>8</v>
      </c>
      <c r="T510">
        <v>-0.2</v>
      </c>
      <c r="U510">
        <v>340</v>
      </c>
      <c r="V510">
        <v>2.5</v>
      </c>
      <c r="W510">
        <v>-0.2</v>
      </c>
      <c r="X510">
        <v>-1</v>
      </c>
      <c r="Y510">
        <v>-0.2</v>
      </c>
      <c r="Z510">
        <v>-2</v>
      </c>
      <c r="AA510">
        <v>35</v>
      </c>
      <c r="AB510">
        <v>87</v>
      </c>
      <c r="AC510">
        <v>-2</v>
      </c>
      <c r="AD510">
        <v>30.4</v>
      </c>
      <c r="AE510">
        <v>140</v>
      </c>
      <c r="AF510">
        <v>-0.5</v>
      </c>
    </row>
    <row r="511" spans="1:32" x14ac:dyDescent="0.3">
      <c r="A511" t="s">
        <v>1982</v>
      </c>
      <c r="B511" t="s">
        <v>1983</v>
      </c>
      <c r="C511" s="1" t="str">
        <f t="shared" si="79"/>
        <v>21:0519</v>
      </c>
      <c r="D511" s="1" t="str">
        <f t="shared" si="86"/>
        <v>21:0173</v>
      </c>
      <c r="E511" t="s">
        <v>1976</v>
      </c>
      <c r="F511" t="s">
        <v>1984</v>
      </c>
      <c r="H511">
        <v>52.043815100000003</v>
      </c>
      <c r="I511">
        <v>-57.991607000000002</v>
      </c>
      <c r="J511" s="1" t="str">
        <f t="shared" si="87"/>
        <v>NGR lake sediment grab sample</v>
      </c>
      <c r="K511" s="1" t="str">
        <f t="shared" si="88"/>
        <v>&lt;177 micron (NGR)</v>
      </c>
      <c r="L511">
        <v>28</v>
      </c>
      <c r="M511" t="s">
        <v>40</v>
      </c>
      <c r="N511">
        <v>510</v>
      </c>
      <c r="O511">
        <v>120</v>
      </c>
      <c r="P511">
        <v>11</v>
      </c>
      <c r="Q511">
        <v>-2</v>
      </c>
      <c r="R511">
        <v>8</v>
      </c>
      <c r="S511">
        <v>19</v>
      </c>
      <c r="T511">
        <v>-0.2</v>
      </c>
      <c r="U511">
        <v>620</v>
      </c>
      <c r="V511">
        <v>6.4</v>
      </c>
      <c r="W511">
        <v>0.2</v>
      </c>
      <c r="X511">
        <v>-1</v>
      </c>
      <c r="Y511">
        <v>-0.2</v>
      </c>
      <c r="Z511">
        <v>-2</v>
      </c>
      <c r="AA511">
        <v>70</v>
      </c>
      <c r="AB511">
        <v>67</v>
      </c>
      <c r="AC511">
        <v>-2</v>
      </c>
      <c r="AD511">
        <v>24.8</v>
      </c>
      <c r="AE511">
        <v>240</v>
      </c>
      <c r="AF511">
        <v>1</v>
      </c>
    </row>
    <row r="512" spans="1:32" x14ac:dyDescent="0.3">
      <c r="A512" t="s">
        <v>1985</v>
      </c>
      <c r="B512" t="s">
        <v>1986</v>
      </c>
      <c r="C512" s="1" t="str">
        <f t="shared" si="79"/>
        <v>21:0519</v>
      </c>
      <c r="D512" s="1" t="str">
        <f t="shared" si="86"/>
        <v>21:0173</v>
      </c>
      <c r="E512" t="s">
        <v>1976</v>
      </c>
      <c r="F512" t="s">
        <v>1987</v>
      </c>
      <c r="H512">
        <v>52.043815100000003</v>
      </c>
      <c r="I512">
        <v>-57.991607000000002</v>
      </c>
      <c r="J512" s="1" t="str">
        <f t="shared" si="87"/>
        <v>NGR lake sediment grab sample</v>
      </c>
      <c r="K512" s="1" t="str">
        <f t="shared" si="88"/>
        <v>&lt;177 micron (NGR)</v>
      </c>
      <c r="L512">
        <v>28</v>
      </c>
      <c r="M512" t="s">
        <v>44</v>
      </c>
      <c r="N512">
        <v>511</v>
      </c>
      <c r="O512">
        <v>150</v>
      </c>
      <c r="P512">
        <v>14</v>
      </c>
      <c r="Q512">
        <v>-2</v>
      </c>
      <c r="R512">
        <v>7</v>
      </c>
      <c r="S512">
        <v>15</v>
      </c>
      <c r="T512">
        <v>-0.2</v>
      </c>
      <c r="U512">
        <v>615</v>
      </c>
      <c r="V512">
        <v>8.6999999999999993</v>
      </c>
      <c r="W512">
        <v>0.2</v>
      </c>
      <c r="X512">
        <v>-1</v>
      </c>
      <c r="Y512">
        <v>-0.2</v>
      </c>
      <c r="Z512">
        <v>-2</v>
      </c>
      <c r="AA512">
        <v>70</v>
      </c>
      <c r="AB512">
        <v>67</v>
      </c>
      <c r="AC512">
        <v>-2</v>
      </c>
      <c r="AD512">
        <v>27.4</v>
      </c>
      <c r="AE512">
        <v>260</v>
      </c>
      <c r="AF512">
        <v>1.1000000000000001</v>
      </c>
    </row>
    <row r="513" spans="1:32" x14ac:dyDescent="0.3">
      <c r="A513" t="s">
        <v>1988</v>
      </c>
      <c r="B513" t="s">
        <v>1989</v>
      </c>
      <c r="C513" s="1" t="str">
        <f t="shared" si="79"/>
        <v>21:0519</v>
      </c>
      <c r="D513" s="1" t="str">
        <f t="shared" si="86"/>
        <v>21:0173</v>
      </c>
      <c r="E513" t="s">
        <v>1990</v>
      </c>
      <c r="F513" t="s">
        <v>1991</v>
      </c>
      <c r="H513">
        <v>52.071356799999997</v>
      </c>
      <c r="I513">
        <v>-57.989240500000001</v>
      </c>
      <c r="J513" s="1" t="str">
        <f t="shared" si="87"/>
        <v>NGR lake sediment grab sample</v>
      </c>
      <c r="K513" s="1" t="str">
        <f t="shared" si="88"/>
        <v>&lt;177 micron (NGR)</v>
      </c>
      <c r="L513">
        <v>28</v>
      </c>
      <c r="M513" t="s">
        <v>54</v>
      </c>
      <c r="N513">
        <v>512</v>
      </c>
      <c r="O513">
        <v>87</v>
      </c>
      <c r="P513">
        <v>9</v>
      </c>
      <c r="Q513">
        <v>-2</v>
      </c>
      <c r="R513">
        <v>7</v>
      </c>
      <c r="S513">
        <v>5</v>
      </c>
      <c r="T513">
        <v>-0.2</v>
      </c>
      <c r="U513">
        <v>395</v>
      </c>
      <c r="V513">
        <v>5.6</v>
      </c>
      <c r="W513">
        <v>-0.2</v>
      </c>
      <c r="X513">
        <v>-1</v>
      </c>
      <c r="Y513">
        <v>-0.2</v>
      </c>
      <c r="Z513">
        <v>-2</v>
      </c>
      <c r="AA513">
        <v>40</v>
      </c>
      <c r="AB513">
        <v>94</v>
      </c>
      <c r="AC513">
        <v>-2</v>
      </c>
      <c r="AD513">
        <v>29.2</v>
      </c>
      <c r="AE513">
        <v>100</v>
      </c>
      <c r="AF513">
        <v>-0.5</v>
      </c>
    </row>
    <row r="514" spans="1:32" x14ac:dyDescent="0.3">
      <c r="A514" t="s">
        <v>1992</v>
      </c>
      <c r="B514" t="s">
        <v>1993</v>
      </c>
      <c r="C514" s="1" t="str">
        <f t="shared" ref="C514:C577" si="89">HYPERLINK("http://geochem.nrcan.gc.ca/cdogs/content/bdl/bdl210519_e.htm", "21:0519")</f>
        <v>21:0519</v>
      </c>
      <c r="D514" s="1" t="str">
        <f t="shared" si="86"/>
        <v>21:0173</v>
      </c>
      <c r="E514" t="s">
        <v>1994</v>
      </c>
      <c r="F514" t="s">
        <v>1995</v>
      </c>
      <c r="H514">
        <v>52.072098699999998</v>
      </c>
      <c r="I514">
        <v>-57.959302899999997</v>
      </c>
      <c r="J514" s="1" t="str">
        <f t="shared" si="87"/>
        <v>NGR lake sediment grab sample</v>
      </c>
      <c r="K514" s="1" t="str">
        <f t="shared" si="88"/>
        <v>&lt;177 micron (NGR)</v>
      </c>
      <c r="L514">
        <v>28</v>
      </c>
      <c r="M514" t="s">
        <v>82</v>
      </c>
      <c r="N514">
        <v>513</v>
      </c>
      <c r="O514">
        <v>51</v>
      </c>
      <c r="P514">
        <v>6</v>
      </c>
      <c r="Q514">
        <v>-2</v>
      </c>
      <c r="R514">
        <v>4</v>
      </c>
      <c r="S514">
        <v>3</v>
      </c>
      <c r="T514">
        <v>-0.2</v>
      </c>
      <c r="U514">
        <v>90</v>
      </c>
      <c r="V514">
        <v>0.93</v>
      </c>
      <c r="W514">
        <v>0.2</v>
      </c>
      <c r="X514">
        <v>-1</v>
      </c>
      <c r="Y514">
        <v>-0.2</v>
      </c>
      <c r="Z514">
        <v>-2</v>
      </c>
      <c r="AA514">
        <v>15</v>
      </c>
      <c r="AB514">
        <v>47</v>
      </c>
      <c r="AC514">
        <v>-2</v>
      </c>
      <c r="AD514">
        <v>25.8</v>
      </c>
      <c r="AE514">
        <v>60</v>
      </c>
      <c r="AF514">
        <v>-0.5</v>
      </c>
    </row>
    <row r="515" spans="1:32" x14ac:dyDescent="0.3">
      <c r="A515" t="s">
        <v>1996</v>
      </c>
      <c r="B515" t="s">
        <v>1997</v>
      </c>
      <c r="C515" s="1" t="str">
        <f t="shared" si="89"/>
        <v>21:0519</v>
      </c>
      <c r="D515" s="1" t="str">
        <f t="shared" si="86"/>
        <v>21:0173</v>
      </c>
      <c r="E515" t="s">
        <v>1998</v>
      </c>
      <c r="F515" t="s">
        <v>1999</v>
      </c>
      <c r="H515">
        <v>52.135576299999997</v>
      </c>
      <c r="I515">
        <v>-57.953623800000003</v>
      </c>
      <c r="J515" s="1" t="str">
        <f t="shared" si="87"/>
        <v>NGR lake sediment grab sample</v>
      </c>
      <c r="K515" s="1" t="str">
        <f t="shared" si="88"/>
        <v>&lt;177 micron (NGR)</v>
      </c>
      <c r="L515">
        <v>28</v>
      </c>
      <c r="M515" t="s">
        <v>89</v>
      </c>
      <c r="N515">
        <v>514</v>
      </c>
      <c r="O515">
        <v>96</v>
      </c>
      <c r="P515">
        <v>7</v>
      </c>
      <c r="Q515">
        <v>-2</v>
      </c>
      <c r="R515">
        <v>5</v>
      </c>
      <c r="S515">
        <v>2</v>
      </c>
      <c r="T515">
        <v>-0.2</v>
      </c>
      <c r="U515">
        <v>315</v>
      </c>
      <c r="V515">
        <v>1.87</v>
      </c>
      <c r="W515">
        <v>0.2</v>
      </c>
      <c r="X515">
        <v>-1</v>
      </c>
      <c r="Y515">
        <v>-0.2</v>
      </c>
      <c r="Z515">
        <v>-2</v>
      </c>
      <c r="AA515">
        <v>30</v>
      </c>
      <c r="AB515">
        <v>34</v>
      </c>
      <c r="AC515">
        <v>-2</v>
      </c>
      <c r="AD515">
        <v>25.4</v>
      </c>
      <c r="AE515">
        <v>80</v>
      </c>
      <c r="AF515">
        <v>-0.5</v>
      </c>
    </row>
    <row r="516" spans="1:32" x14ac:dyDescent="0.3">
      <c r="A516" t="s">
        <v>2000</v>
      </c>
      <c r="B516" t="s">
        <v>2001</v>
      </c>
      <c r="C516" s="1" t="str">
        <f t="shared" si="89"/>
        <v>21:0519</v>
      </c>
      <c r="D516" s="1" t="str">
        <f t="shared" si="86"/>
        <v>21:0173</v>
      </c>
      <c r="E516" t="s">
        <v>2002</v>
      </c>
      <c r="F516" t="s">
        <v>2003</v>
      </c>
      <c r="H516">
        <v>52.088916500000003</v>
      </c>
      <c r="I516">
        <v>-57.901762099999999</v>
      </c>
      <c r="J516" s="1" t="str">
        <f t="shared" si="87"/>
        <v>NGR lake sediment grab sample</v>
      </c>
      <c r="K516" s="1" t="str">
        <f t="shared" si="88"/>
        <v>&lt;177 micron (NGR)</v>
      </c>
      <c r="L516">
        <v>28</v>
      </c>
      <c r="M516" t="s">
        <v>94</v>
      </c>
      <c r="N516">
        <v>515</v>
      </c>
      <c r="O516">
        <v>32</v>
      </c>
      <c r="P516">
        <v>3</v>
      </c>
      <c r="Q516">
        <v>-2</v>
      </c>
      <c r="R516">
        <v>5</v>
      </c>
      <c r="S516">
        <v>2</v>
      </c>
      <c r="T516">
        <v>-0.2</v>
      </c>
      <c r="U516">
        <v>65</v>
      </c>
      <c r="V516">
        <v>0.85</v>
      </c>
      <c r="W516">
        <v>-0.2</v>
      </c>
      <c r="X516">
        <v>-1</v>
      </c>
      <c r="Y516">
        <v>-0.2</v>
      </c>
      <c r="Z516">
        <v>-2</v>
      </c>
      <c r="AA516">
        <v>20</v>
      </c>
      <c r="AB516">
        <v>41</v>
      </c>
      <c r="AC516">
        <v>-2</v>
      </c>
      <c r="AD516">
        <v>33</v>
      </c>
      <c r="AE516">
        <v>70</v>
      </c>
      <c r="AF516">
        <v>-0.5</v>
      </c>
    </row>
    <row r="517" spans="1:32" x14ac:dyDescent="0.3">
      <c r="A517" t="s">
        <v>2004</v>
      </c>
      <c r="B517" t="s">
        <v>2005</v>
      </c>
      <c r="C517" s="1" t="str">
        <f t="shared" si="89"/>
        <v>21:0519</v>
      </c>
      <c r="D517" s="1" t="str">
        <f t="shared" si="86"/>
        <v>21:0173</v>
      </c>
      <c r="E517" t="s">
        <v>2006</v>
      </c>
      <c r="F517" t="s">
        <v>2007</v>
      </c>
      <c r="H517">
        <v>52.069933499999998</v>
      </c>
      <c r="I517">
        <v>-57.908003399999998</v>
      </c>
      <c r="J517" s="1" t="str">
        <f t="shared" si="87"/>
        <v>NGR lake sediment grab sample</v>
      </c>
      <c r="K517" s="1" t="str">
        <f t="shared" si="88"/>
        <v>&lt;177 micron (NGR)</v>
      </c>
      <c r="L517">
        <v>28</v>
      </c>
      <c r="M517" t="s">
        <v>99</v>
      </c>
      <c r="N517">
        <v>516</v>
      </c>
      <c r="O517">
        <v>73</v>
      </c>
      <c r="P517">
        <v>8</v>
      </c>
      <c r="Q517">
        <v>-2</v>
      </c>
      <c r="R517">
        <v>6</v>
      </c>
      <c r="S517">
        <v>3</v>
      </c>
      <c r="T517">
        <v>-0.2</v>
      </c>
      <c r="U517">
        <v>180</v>
      </c>
      <c r="V517">
        <v>1.93</v>
      </c>
      <c r="W517">
        <v>0.2</v>
      </c>
      <c r="X517">
        <v>-1</v>
      </c>
      <c r="Y517">
        <v>-0.2</v>
      </c>
      <c r="Z517">
        <v>-2</v>
      </c>
      <c r="AA517">
        <v>40</v>
      </c>
      <c r="AB517">
        <v>41</v>
      </c>
      <c r="AC517">
        <v>-2</v>
      </c>
      <c r="AD517">
        <v>28.2</v>
      </c>
      <c r="AE517">
        <v>90</v>
      </c>
      <c r="AF517">
        <v>0.8</v>
      </c>
    </row>
    <row r="518" spans="1:32" x14ac:dyDescent="0.3">
      <c r="A518" t="s">
        <v>2008</v>
      </c>
      <c r="B518" t="s">
        <v>2009</v>
      </c>
      <c r="C518" s="1" t="str">
        <f t="shared" si="89"/>
        <v>21:0519</v>
      </c>
      <c r="D518" s="1" t="str">
        <f t="shared" si="86"/>
        <v>21:0173</v>
      </c>
      <c r="E518" t="s">
        <v>2010</v>
      </c>
      <c r="F518" t="s">
        <v>2011</v>
      </c>
      <c r="H518">
        <v>52.084415800000002</v>
      </c>
      <c r="I518">
        <v>-57.842914800000003</v>
      </c>
      <c r="J518" s="1" t="str">
        <f t="shared" si="87"/>
        <v>NGR lake sediment grab sample</v>
      </c>
      <c r="K518" s="1" t="str">
        <f t="shared" si="88"/>
        <v>&lt;177 micron (NGR)</v>
      </c>
      <c r="L518">
        <v>28</v>
      </c>
      <c r="M518" t="s">
        <v>104</v>
      </c>
      <c r="N518">
        <v>517</v>
      </c>
      <c r="O518">
        <v>58</v>
      </c>
      <c r="P518">
        <v>10</v>
      </c>
      <c r="Q518">
        <v>-2</v>
      </c>
      <c r="R518">
        <v>5</v>
      </c>
      <c r="S518">
        <v>4</v>
      </c>
      <c r="T518">
        <v>-0.2</v>
      </c>
      <c r="U518">
        <v>230</v>
      </c>
      <c r="V518">
        <v>4</v>
      </c>
      <c r="W518">
        <v>-0.2</v>
      </c>
      <c r="X518">
        <v>-1</v>
      </c>
      <c r="Y518">
        <v>-0.2</v>
      </c>
      <c r="Z518">
        <v>-2</v>
      </c>
      <c r="AA518">
        <v>45</v>
      </c>
      <c r="AB518">
        <v>69</v>
      </c>
      <c r="AC518">
        <v>-2</v>
      </c>
      <c r="AD518">
        <v>36.799999999999997</v>
      </c>
      <c r="AE518">
        <v>80</v>
      </c>
      <c r="AF518">
        <v>0.5</v>
      </c>
    </row>
    <row r="519" spans="1:32" x14ac:dyDescent="0.3">
      <c r="A519" t="s">
        <v>2012</v>
      </c>
      <c r="B519" t="s">
        <v>2013</v>
      </c>
      <c r="C519" s="1" t="str">
        <f t="shared" si="89"/>
        <v>21:0519</v>
      </c>
      <c r="D519" s="1" t="str">
        <f t="shared" si="86"/>
        <v>21:0173</v>
      </c>
      <c r="E519" t="s">
        <v>2014</v>
      </c>
      <c r="F519" t="s">
        <v>2015</v>
      </c>
      <c r="H519">
        <v>52.047727299999998</v>
      </c>
      <c r="I519">
        <v>-57.774184499999997</v>
      </c>
      <c r="J519" s="1" t="str">
        <f t="shared" si="87"/>
        <v>NGR lake sediment grab sample</v>
      </c>
      <c r="K519" s="1" t="str">
        <f t="shared" si="88"/>
        <v>&lt;177 micron (NGR)</v>
      </c>
      <c r="L519">
        <v>28</v>
      </c>
      <c r="M519" t="s">
        <v>109</v>
      </c>
      <c r="N519">
        <v>518</v>
      </c>
      <c r="O519">
        <v>25</v>
      </c>
      <c r="P519">
        <v>2</v>
      </c>
      <c r="Q519">
        <v>-2</v>
      </c>
      <c r="R519">
        <v>4</v>
      </c>
      <c r="S519">
        <v>-2</v>
      </c>
      <c r="T519">
        <v>-0.2</v>
      </c>
      <c r="U519">
        <v>25</v>
      </c>
      <c r="V519">
        <v>0.3</v>
      </c>
      <c r="W519">
        <v>-0.2</v>
      </c>
      <c r="X519">
        <v>-1</v>
      </c>
      <c r="Y519">
        <v>-0.2</v>
      </c>
      <c r="Z519">
        <v>-2</v>
      </c>
      <c r="AA519">
        <v>10</v>
      </c>
      <c r="AB519">
        <v>21</v>
      </c>
      <c r="AC519">
        <v>-2</v>
      </c>
      <c r="AD519">
        <v>16</v>
      </c>
      <c r="AE519">
        <v>70</v>
      </c>
      <c r="AF519">
        <v>-0.5</v>
      </c>
    </row>
    <row r="520" spans="1:32" hidden="1" x14ac:dyDescent="0.3">
      <c r="A520" t="s">
        <v>2016</v>
      </c>
      <c r="B520" t="s">
        <v>2017</v>
      </c>
      <c r="C520" s="1" t="str">
        <f t="shared" si="89"/>
        <v>21:0519</v>
      </c>
      <c r="D520" s="1" t="str">
        <f>HYPERLINK("http://geochem.nrcan.gc.ca/cdogs/content/svy/svy_e.htm", "")</f>
        <v/>
      </c>
      <c r="G520" s="1" t="str">
        <f>HYPERLINK("http://geochem.nrcan.gc.ca/cdogs/content/cr_/cr_00055_e.htm", "55")</f>
        <v>55</v>
      </c>
      <c r="J520" t="s">
        <v>57</v>
      </c>
      <c r="K520" t="s">
        <v>58</v>
      </c>
      <c r="L520">
        <v>28</v>
      </c>
      <c r="M520" t="s">
        <v>59</v>
      </c>
      <c r="N520">
        <v>519</v>
      </c>
      <c r="O520">
        <v>58</v>
      </c>
      <c r="P520">
        <v>17</v>
      </c>
      <c r="Q520">
        <v>2</v>
      </c>
      <c r="R520">
        <v>19</v>
      </c>
      <c r="S520">
        <v>5</v>
      </c>
      <c r="T520">
        <v>-0.2</v>
      </c>
      <c r="U520">
        <v>225</v>
      </c>
      <c r="V520">
        <v>1.82</v>
      </c>
      <c r="W520">
        <v>0.2</v>
      </c>
      <c r="X520">
        <v>2</v>
      </c>
      <c r="Y520">
        <v>-0.2</v>
      </c>
      <c r="Z520">
        <v>2</v>
      </c>
      <c r="AA520">
        <v>30</v>
      </c>
      <c r="AB520">
        <v>83</v>
      </c>
      <c r="AC520">
        <v>-2</v>
      </c>
      <c r="AD520">
        <v>38.6</v>
      </c>
      <c r="AE520">
        <v>220</v>
      </c>
      <c r="AF520">
        <v>6.1</v>
      </c>
    </row>
    <row r="521" spans="1:32" x14ac:dyDescent="0.3">
      <c r="A521" t="s">
        <v>2018</v>
      </c>
      <c r="B521" t="s">
        <v>2019</v>
      </c>
      <c r="C521" s="1" t="str">
        <f t="shared" si="89"/>
        <v>21:0519</v>
      </c>
      <c r="D521" s="1" t="str">
        <f t="shared" ref="D521:D531" si="90">HYPERLINK("http://geochem.nrcan.gc.ca/cdogs/content/svy/svy210173_e.htm", "21:0173")</f>
        <v>21:0173</v>
      </c>
      <c r="E521" t="s">
        <v>2020</v>
      </c>
      <c r="F521" t="s">
        <v>2021</v>
      </c>
      <c r="H521">
        <v>52.0490779</v>
      </c>
      <c r="I521">
        <v>-57.4209605</v>
      </c>
      <c r="J521" s="1" t="str">
        <f t="shared" ref="J521:J531" si="91">HYPERLINK("http://geochem.nrcan.gc.ca/cdogs/content/kwd/kwd020027_e.htm", "NGR lake sediment grab sample")</f>
        <v>NGR lake sediment grab sample</v>
      </c>
      <c r="K521" s="1" t="str">
        <f t="shared" ref="K521:K531" si="92">HYPERLINK("http://geochem.nrcan.gc.ca/cdogs/content/kwd/kwd080006_e.htm", "&lt;177 micron (NGR)")</f>
        <v>&lt;177 micron (NGR)</v>
      </c>
      <c r="L521">
        <v>28</v>
      </c>
      <c r="M521" t="s">
        <v>114</v>
      </c>
      <c r="N521">
        <v>520</v>
      </c>
      <c r="O521">
        <v>36</v>
      </c>
      <c r="P521">
        <v>3</v>
      </c>
      <c r="Q521">
        <v>-2</v>
      </c>
      <c r="R521">
        <v>8</v>
      </c>
      <c r="S521">
        <v>3</v>
      </c>
      <c r="T521">
        <v>-0.2</v>
      </c>
      <c r="U521">
        <v>170</v>
      </c>
      <c r="V521">
        <v>1.8</v>
      </c>
      <c r="W521">
        <v>-0.2</v>
      </c>
      <c r="X521">
        <v>-1</v>
      </c>
      <c r="Y521">
        <v>-0.2</v>
      </c>
      <c r="Z521">
        <v>-2</v>
      </c>
      <c r="AA521">
        <v>25</v>
      </c>
      <c r="AB521">
        <v>62</v>
      </c>
      <c r="AC521">
        <v>-2</v>
      </c>
      <c r="AD521">
        <v>19</v>
      </c>
      <c r="AE521">
        <v>280</v>
      </c>
      <c r="AF521">
        <v>0.5</v>
      </c>
    </row>
    <row r="522" spans="1:32" x14ac:dyDescent="0.3">
      <c r="A522" t="s">
        <v>2022</v>
      </c>
      <c r="B522" t="s">
        <v>2023</v>
      </c>
      <c r="C522" s="1" t="str">
        <f t="shared" si="89"/>
        <v>21:0519</v>
      </c>
      <c r="D522" s="1" t="str">
        <f t="shared" si="90"/>
        <v>21:0173</v>
      </c>
      <c r="E522" t="s">
        <v>2024</v>
      </c>
      <c r="F522" t="s">
        <v>2025</v>
      </c>
      <c r="H522">
        <v>52.090962900000001</v>
      </c>
      <c r="I522">
        <v>-57.393329799999997</v>
      </c>
      <c r="J522" s="1" t="str">
        <f t="shared" si="91"/>
        <v>NGR lake sediment grab sample</v>
      </c>
      <c r="K522" s="1" t="str">
        <f t="shared" si="92"/>
        <v>&lt;177 micron (NGR)</v>
      </c>
      <c r="L522">
        <v>28</v>
      </c>
      <c r="M522" t="s">
        <v>119</v>
      </c>
      <c r="N522">
        <v>521</v>
      </c>
      <c r="O522">
        <v>41</v>
      </c>
      <c r="P522">
        <v>3</v>
      </c>
      <c r="Q522">
        <v>-2</v>
      </c>
      <c r="R522">
        <v>8</v>
      </c>
      <c r="S522">
        <v>3</v>
      </c>
      <c r="T522">
        <v>-0.2</v>
      </c>
      <c r="U522">
        <v>95</v>
      </c>
      <c r="V522">
        <v>1.81</v>
      </c>
      <c r="W522">
        <v>-0.2</v>
      </c>
      <c r="X522">
        <v>-1</v>
      </c>
      <c r="Y522">
        <v>-0.2</v>
      </c>
      <c r="Z522">
        <v>-2</v>
      </c>
      <c r="AA522">
        <v>25</v>
      </c>
      <c r="AB522">
        <v>41</v>
      </c>
      <c r="AC522">
        <v>-2</v>
      </c>
      <c r="AD522">
        <v>16.600000000000001</v>
      </c>
      <c r="AE522">
        <v>220</v>
      </c>
      <c r="AF522">
        <v>-0.5</v>
      </c>
    </row>
    <row r="523" spans="1:32" x14ac:dyDescent="0.3">
      <c r="A523" t="s">
        <v>2026</v>
      </c>
      <c r="B523" t="s">
        <v>2027</v>
      </c>
      <c r="C523" s="1" t="str">
        <f t="shared" si="89"/>
        <v>21:0519</v>
      </c>
      <c r="D523" s="1" t="str">
        <f t="shared" si="90"/>
        <v>21:0173</v>
      </c>
      <c r="E523" t="s">
        <v>2028</v>
      </c>
      <c r="F523" t="s">
        <v>2029</v>
      </c>
      <c r="H523">
        <v>52.127315000000003</v>
      </c>
      <c r="I523">
        <v>-57.352630699999999</v>
      </c>
      <c r="J523" s="1" t="str">
        <f t="shared" si="91"/>
        <v>NGR lake sediment grab sample</v>
      </c>
      <c r="K523" s="1" t="str">
        <f t="shared" si="92"/>
        <v>&lt;177 micron (NGR)</v>
      </c>
      <c r="L523">
        <v>28</v>
      </c>
      <c r="M523" t="s">
        <v>124</v>
      </c>
      <c r="N523">
        <v>522</v>
      </c>
      <c r="O523">
        <v>56</v>
      </c>
      <c r="P523">
        <v>3</v>
      </c>
      <c r="Q523">
        <v>-2</v>
      </c>
      <c r="R523">
        <v>9</v>
      </c>
      <c r="S523">
        <v>3</v>
      </c>
      <c r="T523">
        <v>-0.2</v>
      </c>
      <c r="U523">
        <v>145</v>
      </c>
      <c r="V523">
        <v>1.33</v>
      </c>
      <c r="W523">
        <v>-0.2</v>
      </c>
      <c r="X523">
        <v>-1</v>
      </c>
      <c r="Y523">
        <v>-0.2</v>
      </c>
      <c r="Z523">
        <v>-2</v>
      </c>
      <c r="AA523">
        <v>20</v>
      </c>
      <c r="AB523">
        <v>41</v>
      </c>
      <c r="AC523">
        <v>-2</v>
      </c>
      <c r="AD523">
        <v>22.6</v>
      </c>
      <c r="AE523">
        <v>320</v>
      </c>
      <c r="AF523">
        <v>0.9</v>
      </c>
    </row>
    <row r="524" spans="1:32" x14ac:dyDescent="0.3">
      <c r="A524" t="s">
        <v>2030</v>
      </c>
      <c r="B524" t="s">
        <v>2031</v>
      </c>
      <c r="C524" s="1" t="str">
        <f t="shared" si="89"/>
        <v>21:0519</v>
      </c>
      <c r="D524" s="1" t="str">
        <f t="shared" si="90"/>
        <v>21:0173</v>
      </c>
      <c r="E524" t="s">
        <v>2032</v>
      </c>
      <c r="F524" t="s">
        <v>2033</v>
      </c>
      <c r="H524">
        <v>52.134757499999999</v>
      </c>
      <c r="I524">
        <v>-57.446137399999998</v>
      </c>
      <c r="J524" s="1" t="str">
        <f t="shared" si="91"/>
        <v>NGR lake sediment grab sample</v>
      </c>
      <c r="K524" s="1" t="str">
        <f t="shared" si="92"/>
        <v>&lt;177 micron (NGR)</v>
      </c>
      <c r="L524">
        <v>28</v>
      </c>
      <c r="M524" t="s">
        <v>129</v>
      </c>
      <c r="N524">
        <v>523</v>
      </c>
      <c r="O524">
        <v>35</v>
      </c>
      <c r="P524">
        <v>3</v>
      </c>
      <c r="Q524">
        <v>-2</v>
      </c>
      <c r="R524">
        <v>4</v>
      </c>
      <c r="S524">
        <v>3</v>
      </c>
      <c r="T524">
        <v>-0.2</v>
      </c>
      <c r="U524">
        <v>120</v>
      </c>
      <c r="V524">
        <v>1.25</v>
      </c>
      <c r="W524">
        <v>-0.2</v>
      </c>
      <c r="X524">
        <v>-1</v>
      </c>
      <c r="Y524">
        <v>-0.2</v>
      </c>
      <c r="Z524">
        <v>-2</v>
      </c>
      <c r="AA524">
        <v>20</v>
      </c>
      <c r="AB524">
        <v>27</v>
      </c>
      <c r="AC524">
        <v>-2</v>
      </c>
      <c r="AD524">
        <v>8.4</v>
      </c>
      <c r="AE524">
        <v>350</v>
      </c>
      <c r="AF524">
        <v>0.9</v>
      </c>
    </row>
    <row r="525" spans="1:32" x14ac:dyDescent="0.3">
      <c r="A525" t="s">
        <v>2034</v>
      </c>
      <c r="B525" t="s">
        <v>2035</v>
      </c>
      <c r="C525" s="1" t="str">
        <f t="shared" si="89"/>
        <v>21:0519</v>
      </c>
      <c r="D525" s="1" t="str">
        <f t="shared" si="90"/>
        <v>21:0173</v>
      </c>
      <c r="E525" t="s">
        <v>2036</v>
      </c>
      <c r="F525" t="s">
        <v>2037</v>
      </c>
      <c r="H525">
        <v>52.188409499999999</v>
      </c>
      <c r="I525">
        <v>-57.360573799999997</v>
      </c>
      <c r="J525" s="1" t="str">
        <f t="shared" si="91"/>
        <v>NGR lake sediment grab sample</v>
      </c>
      <c r="K525" s="1" t="str">
        <f t="shared" si="92"/>
        <v>&lt;177 micron (NGR)</v>
      </c>
      <c r="L525">
        <v>28</v>
      </c>
      <c r="M525" t="s">
        <v>134</v>
      </c>
      <c r="N525">
        <v>524</v>
      </c>
      <c r="O525">
        <v>60</v>
      </c>
      <c r="P525">
        <v>3</v>
      </c>
      <c r="Q525">
        <v>-2</v>
      </c>
      <c r="R525">
        <v>4</v>
      </c>
      <c r="S525">
        <v>2</v>
      </c>
      <c r="T525">
        <v>-0.2</v>
      </c>
      <c r="U525">
        <v>80</v>
      </c>
      <c r="V525">
        <v>0.84</v>
      </c>
      <c r="W525">
        <v>-0.2</v>
      </c>
      <c r="X525">
        <v>-1</v>
      </c>
      <c r="Y525">
        <v>-0.2</v>
      </c>
      <c r="Z525">
        <v>-2</v>
      </c>
      <c r="AA525">
        <v>20</v>
      </c>
      <c r="AB525">
        <v>27</v>
      </c>
      <c r="AC525">
        <v>-2</v>
      </c>
      <c r="AD525">
        <v>18</v>
      </c>
      <c r="AE525">
        <v>200</v>
      </c>
      <c r="AF525">
        <v>0.5</v>
      </c>
    </row>
    <row r="526" spans="1:32" x14ac:dyDescent="0.3">
      <c r="A526" t="s">
        <v>2038</v>
      </c>
      <c r="B526" t="s">
        <v>2039</v>
      </c>
      <c r="C526" s="1" t="str">
        <f t="shared" si="89"/>
        <v>21:0519</v>
      </c>
      <c r="D526" s="1" t="str">
        <f t="shared" si="90"/>
        <v>21:0173</v>
      </c>
      <c r="E526" t="s">
        <v>2040</v>
      </c>
      <c r="F526" t="s">
        <v>2041</v>
      </c>
      <c r="H526">
        <v>52.279576400000003</v>
      </c>
      <c r="I526">
        <v>-57.276267099999998</v>
      </c>
      <c r="J526" s="1" t="str">
        <f t="shared" si="91"/>
        <v>NGR lake sediment grab sample</v>
      </c>
      <c r="K526" s="1" t="str">
        <f t="shared" si="92"/>
        <v>&lt;177 micron (NGR)</v>
      </c>
      <c r="L526">
        <v>28</v>
      </c>
      <c r="M526" t="s">
        <v>139</v>
      </c>
      <c r="N526">
        <v>525</v>
      </c>
      <c r="O526">
        <v>80</v>
      </c>
      <c r="P526">
        <v>10</v>
      </c>
      <c r="Q526">
        <v>-2</v>
      </c>
      <c r="R526">
        <v>8</v>
      </c>
      <c r="S526">
        <v>7</v>
      </c>
      <c r="T526">
        <v>-0.2</v>
      </c>
      <c r="U526">
        <v>290</v>
      </c>
      <c r="V526">
        <v>4.7</v>
      </c>
      <c r="W526">
        <v>-0.2</v>
      </c>
      <c r="X526">
        <v>-1</v>
      </c>
      <c r="Y526">
        <v>-0.2</v>
      </c>
      <c r="Z526">
        <v>-2</v>
      </c>
      <c r="AA526">
        <v>35</v>
      </c>
      <c r="AB526">
        <v>27</v>
      </c>
      <c r="AC526">
        <v>-2</v>
      </c>
      <c r="AD526">
        <v>11.4</v>
      </c>
      <c r="AE526">
        <v>600</v>
      </c>
      <c r="AF526">
        <v>0.7</v>
      </c>
    </row>
    <row r="527" spans="1:32" x14ac:dyDescent="0.3">
      <c r="A527" t="s">
        <v>2042</v>
      </c>
      <c r="B527" t="s">
        <v>2043</v>
      </c>
      <c r="C527" s="1" t="str">
        <f t="shared" si="89"/>
        <v>21:0519</v>
      </c>
      <c r="D527" s="1" t="str">
        <f t="shared" si="90"/>
        <v>21:0173</v>
      </c>
      <c r="E527" t="s">
        <v>2044</v>
      </c>
      <c r="F527" t="s">
        <v>2045</v>
      </c>
      <c r="H527">
        <v>52.315208599999998</v>
      </c>
      <c r="I527">
        <v>-57.263182999999998</v>
      </c>
      <c r="J527" s="1" t="str">
        <f t="shared" si="91"/>
        <v>NGR lake sediment grab sample</v>
      </c>
      <c r="K527" s="1" t="str">
        <f t="shared" si="92"/>
        <v>&lt;177 micron (NGR)</v>
      </c>
      <c r="L527">
        <v>28</v>
      </c>
      <c r="M527" t="s">
        <v>144</v>
      </c>
      <c r="N527">
        <v>526</v>
      </c>
      <c r="O527">
        <v>31</v>
      </c>
      <c r="P527">
        <v>14</v>
      </c>
      <c r="Q527">
        <v>-2</v>
      </c>
      <c r="R527">
        <v>12</v>
      </c>
      <c r="S527">
        <v>4</v>
      </c>
      <c r="T527">
        <v>-0.2</v>
      </c>
      <c r="U527">
        <v>75</v>
      </c>
      <c r="V527">
        <v>1.21</v>
      </c>
      <c r="W527">
        <v>-0.2</v>
      </c>
      <c r="X527">
        <v>-1</v>
      </c>
      <c r="Y527">
        <v>-0.2</v>
      </c>
      <c r="Z527">
        <v>-2</v>
      </c>
      <c r="AA527">
        <v>15</v>
      </c>
      <c r="AB527">
        <v>87</v>
      </c>
      <c r="AC527">
        <v>-2</v>
      </c>
      <c r="AD527">
        <v>56.4</v>
      </c>
      <c r="AE527">
        <v>80</v>
      </c>
      <c r="AF527">
        <v>-0.5</v>
      </c>
    </row>
    <row r="528" spans="1:32" x14ac:dyDescent="0.3">
      <c r="A528" t="s">
        <v>2046</v>
      </c>
      <c r="B528" t="s">
        <v>2047</v>
      </c>
      <c r="C528" s="1" t="str">
        <f t="shared" si="89"/>
        <v>21:0519</v>
      </c>
      <c r="D528" s="1" t="str">
        <f t="shared" si="90"/>
        <v>21:0173</v>
      </c>
      <c r="E528" t="s">
        <v>2048</v>
      </c>
      <c r="F528" t="s">
        <v>2049</v>
      </c>
      <c r="H528">
        <v>52.347415699999999</v>
      </c>
      <c r="I528">
        <v>-57.257545700000001</v>
      </c>
      <c r="J528" s="1" t="str">
        <f t="shared" si="91"/>
        <v>NGR lake sediment grab sample</v>
      </c>
      <c r="K528" s="1" t="str">
        <f t="shared" si="92"/>
        <v>&lt;177 micron (NGR)</v>
      </c>
      <c r="L528">
        <v>28</v>
      </c>
      <c r="M528" t="s">
        <v>149</v>
      </c>
      <c r="N528">
        <v>527</v>
      </c>
      <c r="O528">
        <v>47</v>
      </c>
      <c r="P528">
        <v>12</v>
      </c>
      <c r="Q528">
        <v>-2</v>
      </c>
      <c r="R528">
        <v>6</v>
      </c>
      <c r="S528">
        <v>9</v>
      </c>
      <c r="T528">
        <v>-0.2</v>
      </c>
      <c r="U528">
        <v>185</v>
      </c>
      <c r="V528">
        <v>6.4</v>
      </c>
      <c r="W528">
        <v>-0.2</v>
      </c>
      <c r="X528">
        <v>-1</v>
      </c>
      <c r="Y528">
        <v>-0.2</v>
      </c>
      <c r="Z528">
        <v>-2</v>
      </c>
      <c r="AA528">
        <v>30</v>
      </c>
      <c r="AB528">
        <v>27</v>
      </c>
      <c r="AC528">
        <v>-2</v>
      </c>
      <c r="AD528">
        <v>9.8000000000000007</v>
      </c>
      <c r="AE528">
        <v>310</v>
      </c>
      <c r="AF528">
        <v>0.9</v>
      </c>
    </row>
    <row r="529" spans="1:32" x14ac:dyDescent="0.3">
      <c r="A529" t="s">
        <v>2050</v>
      </c>
      <c r="B529" t="s">
        <v>2051</v>
      </c>
      <c r="C529" s="1" t="str">
        <f t="shared" si="89"/>
        <v>21:0519</v>
      </c>
      <c r="D529" s="1" t="str">
        <f t="shared" si="90"/>
        <v>21:0173</v>
      </c>
      <c r="E529" t="s">
        <v>2052</v>
      </c>
      <c r="F529" t="s">
        <v>2053</v>
      </c>
      <c r="H529">
        <v>52.362541399999998</v>
      </c>
      <c r="I529">
        <v>-57.242977400000001</v>
      </c>
      <c r="J529" s="1" t="str">
        <f t="shared" si="91"/>
        <v>NGR lake sediment grab sample</v>
      </c>
      <c r="K529" s="1" t="str">
        <f t="shared" si="92"/>
        <v>&lt;177 micron (NGR)</v>
      </c>
      <c r="L529">
        <v>29</v>
      </c>
      <c r="M529" t="s">
        <v>36</v>
      </c>
      <c r="N529">
        <v>528</v>
      </c>
      <c r="O529">
        <v>39</v>
      </c>
      <c r="P529">
        <v>10</v>
      </c>
      <c r="Q529">
        <v>-2</v>
      </c>
      <c r="R529">
        <v>12</v>
      </c>
      <c r="S529">
        <v>5</v>
      </c>
      <c r="T529">
        <v>-0.2</v>
      </c>
      <c r="U529">
        <v>125</v>
      </c>
      <c r="V529">
        <v>1.68</v>
      </c>
      <c r="W529">
        <v>-0.2</v>
      </c>
      <c r="X529">
        <v>-1</v>
      </c>
      <c r="Y529">
        <v>-0.2</v>
      </c>
      <c r="Z529">
        <v>-2</v>
      </c>
      <c r="AA529">
        <v>20</v>
      </c>
      <c r="AB529">
        <v>60</v>
      </c>
      <c r="AC529">
        <v>-2</v>
      </c>
      <c r="AD529">
        <v>37.799999999999997</v>
      </c>
      <c r="AE529">
        <v>60</v>
      </c>
      <c r="AF529">
        <v>-0.5</v>
      </c>
    </row>
    <row r="530" spans="1:32" x14ac:dyDescent="0.3">
      <c r="A530" t="s">
        <v>2054</v>
      </c>
      <c r="B530" t="s">
        <v>2055</v>
      </c>
      <c r="C530" s="1" t="str">
        <f t="shared" si="89"/>
        <v>21:0519</v>
      </c>
      <c r="D530" s="1" t="str">
        <f t="shared" si="90"/>
        <v>21:0173</v>
      </c>
      <c r="E530" t="s">
        <v>2052</v>
      </c>
      <c r="F530" t="s">
        <v>2056</v>
      </c>
      <c r="H530">
        <v>52.362541399999998</v>
      </c>
      <c r="I530">
        <v>-57.242977400000001</v>
      </c>
      <c r="J530" s="1" t="str">
        <f t="shared" si="91"/>
        <v>NGR lake sediment grab sample</v>
      </c>
      <c r="K530" s="1" t="str">
        <f t="shared" si="92"/>
        <v>&lt;177 micron (NGR)</v>
      </c>
      <c r="L530">
        <v>29</v>
      </c>
      <c r="M530" t="s">
        <v>40</v>
      </c>
      <c r="N530">
        <v>529</v>
      </c>
      <c r="O530">
        <v>40</v>
      </c>
      <c r="P530">
        <v>10</v>
      </c>
      <c r="Q530">
        <v>-2</v>
      </c>
      <c r="R530">
        <v>12</v>
      </c>
      <c r="S530">
        <v>5</v>
      </c>
      <c r="T530">
        <v>-0.2</v>
      </c>
      <c r="U530">
        <v>125</v>
      </c>
      <c r="V530">
        <v>1.67</v>
      </c>
      <c r="W530">
        <v>-0.2</v>
      </c>
      <c r="X530">
        <v>-1</v>
      </c>
      <c r="Y530">
        <v>-0.2</v>
      </c>
      <c r="Z530">
        <v>-2</v>
      </c>
      <c r="AA530">
        <v>15</v>
      </c>
      <c r="AB530">
        <v>60</v>
      </c>
      <c r="AC530">
        <v>-2</v>
      </c>
      <c r="AD530">
        <v>37.6</v>
      </c>
      <c r="AE530">
        <v>70</v>
      </c>
      <c r="AF530">
        <v>-0.5</v>
      </c>
    </row>
    <row r="531" spans="1:32" x14ac:dyDescent="0.3">
      <c r="A531" t="s">
        <v>2057</v>
      </c>
      <c r="B531" t="s">
        <v>2058</v>
      </c>
      <c r="C531" s="1" t="str">
        <f t="shared" si="89"/>
        <v>21:0519</v>
      </c>
      <c r="D531" s="1" t="str">
        <f t="shared" si="90"/>
        <v>21:0173</v>
      </c>
      <c r="E531" t="s">
        <v>2052</v>
      </c>
      <c r="F531" t="s">
        <v>2059</v>
      </c>
      <c r="H531">
        <v>52.362541399999998</v>
      </c>
      <c r="I531">
        <v>-57.242977400000001</v>
      </c>
      <c r="J531" s="1" t="str">
        <f t="shared" si="91"/>
        <v>NGR lake sediment grab sample</v>
      </c>
      <c r="K531" s="1" t="str">
        <f t="shared" si="92"/>
        <v>&lt;177 micron (NGR)</v>
      </c>
      <c r="L531">
        <v>29</v>
      </c>
      <c r="M531" t="s">
        <v>44</v>
      </c>
      <c r="N531">
        <v>530</v>
      </c>
      <c r="O531">
        <v>57</v>
      </c>
      <c r="P531">
        <v>23</v>
      </c>
      <c r="Q531">
        <v>-2</v>
      </c>
      <c r="R531">
        <v>17</v>
      </c>
      <c r="S531">
        <v>10</v>
      </c>
      <c r="T531">
        <v>-0.2</v>
      </c>
      <c r="U531">
        <v>165</v>
      </c>
      <c r="V531">
        <v>1.91</v>
      </c>
      <c r="W531">
        <v>-0.2</v>
      </c>
      <c r="X531">
        <v>-1</v>
      </c>
      <c r="Y531">
        <v>-0.2</v>
      </c>
      <c r="Z531">
        <v>-2</v>
      </c>
      <c r="AA531">
        <v>40</v>
      </c>
      <c r="AB531">
        <v>33</v>
      </c>
      <c r="AC531">
        <v>-2</v>
      </c>
      <c r="AD531">
        <v>9.4</v>
      </c>
      <c r="AE531">
        <v>350</v>
      </c>
      <c r="AF531">
        <v>0.8</v>
      </c>
    </row>
    <row r="532" spans="1:32" hidden="1" x14ac:dyDescent="0.3">
      <c r="A532" t="s">
        <v>2060</v>
      </c>
      <c r="B532" t="s">
        <v>2061</v>
      </c>
      <c r="C532" s="1" t="str">
        <f t="shared" si="89"/>
        <v>21:0519</v>
      </c>
      <c r="D532" s="1" t="str">
        <f>HYPERLINK("http://geochem.nrcan.gc.ca/cdogs/content/svy/svy_e.htm", "")</f>
        <v/>
      </c>
      <c r="G532" s="1" t="str">
        <f>HYPERLINK("http://geochem.nrcan.gc.ca/cdogs/content/cr_/cr_00055_e.htm", "55")</f>
        <v>55</v>
      </c>
      <c r="J532" t="s">
        <v>57</v>
      </c>
      <c r="K532" t="s">
        <v>58</v>
      </c>
      <c r="L532">
        <v>29</v>
      </c>
      <c r="M532" t="s">
        <v>59</v>
      </c>
      <c r="N532">
        <v>531</v>
      </c>
      <c r="O532">
        <v>58</v>
      </c>
      <c r="P532">
        <v>17</v>
      </c>
      <c r="Q532">
        <v>2</v>
      </c>
      <c r="R532">
        <v>19</v>
      </c>
      <c r="S532">
        <v>5</v>
      </c>
      <c r="T532">
        <v>-0.2</v>
      </c>
      <c r="U532">
        <v>250</v>
      </c>
      <c r="V532">
        <v>1.85</v>
      </c>
      <c r="W532">
        <v>0.2</v>
      </c>
      <c r="X532">
        <v>2</v>
      </c>
      <c r="Y532">
        <v>-0.2</v>
      </c>
      <c r="Z532">
        <v>2</v>
      </c>
      <c r="AA532">
        <v>20</v>
      </c>
      <c r="AB532">
        <v>80</v>
      </c>
      <c r="AC532">
        <v>-2</v>
      </c>
      <c r="AD532">
        <v>38.799999999999997</v>
      </c>
      <c r="AE532">
        <v>220</v>
      </c>
      <c r="AF532">
        <v>5.4</v>
      </c>
    </row>
    <row r="533" spans="1:32" x14ac:dyDescent="0.3">
      <c r="A533" t="s">
        <v>2062</v>
      </c>
      <c r="B533" t="s">
        <v>2063</v>
      </c>
      <c r="C533" s="1" t="str">
        <f t="shared" si="89"/>
        <v>21:0519</v>
      </c>
      <c r="D533" s="1" t="str">
        <f t="shared" ref="D533:D562" si="93">HYPERLINK("http://geochem.nrcan.gc.ca/cdogs/content/svy/svy210173_e.htm", "21:0173")</f>
        <v>21:0173</v>
      </c>
      <c r="E533" t="s">
        <v>2064</v>
      </c>
      <c r="F533" t="s">
        <v>2065</v>
      </c>
      <c r="H533">
        <v>52.377835500000003</v>
      </c>
      <c r="I533">
        <v>-57.228664500000001</v>
      </c>
      <c r="J533" s="1" t="str">
        <f t="shared" ref="J533:J562" si="94">HYPERLINK("http://geochem.nrcan.gc.ca/cdogs/content/kwd/kwd020027_e.htm", "NGR lake sediment grab sample")</f>
        <v>NGR lake sediment grab sample</v>
      </c>
      <c r="K533" s="1" t="str">
        <f t="shared" ref="K533:K562" si="95">HYPERLINK("http://geochem.nrcan.gc.ca/cdogs/content/kwd/kwd080006_e.htm", "&lt;177 micron (NGR)")</f>
        <v>&lt;177 micron (NGR)</v>
      </c>
      <c r="L533">
        <v>29</v>
      </c>
      <c r="M533" t="s">
        <v>49</v>
      </c>
      <c r="N533">
        <v>532</v>
      </c>
      <c r="O533">
        <v>34</v>
      </c>
      <c r="P533">
        <v>9</v>
      </c>
      <c r="Q533">
        <v>-2</v>
      </c>
      <c r="R533">
        <v>14</v>
      </c>
      <c r="S533">
        <v>2</v>
      </c>
      <c r="T533">
        <v>-0.2</v>
      </c>
      <c r="U533">
        <v>100</v>
      </c>
      <c r="V533">
        <v>1.29</v>
      </c>
      <c r="W533">
        <v>-0.2</v>
      </c>
      <c r="X533">
        <v>-1</v>
      </c>
      <c r="Y533">
        <v>-0.2</v>
      </c>
      <c r="Z533">
        <v>-2</v>
      </c>
      <c r="AA533">
        <v>20</v>
      </c>
      <c r="AB533">
        <v>58</v>
      </c>
      <c r="AC533">
        <v>-2</v>
      </c>
      <c r="AD533">
        <v>32.799999999999997</v>
      </c>
      <c r="AE533">
        <v>60</v>
      </c>
      <c r="AF533">
        <v>0.7</v>
      </c>
    </row>
    <row r="534" spans="1:32" x14ac:dyDescent="0.3">
      <c r="A534" t="s">
        <v>2066</v>
      </c>
      <c r="B534" t="s">
        <v>2067</v>
      </c>
      <c r="C534" s="1" t="str">
        <f t="shared" si="89"/>
        <v>21:0519</v>
      </c>
      <c r="D534" s="1" t="str">
        <f t="shared" si="93"/>
        <v>21:0173</v>
      </c>
      <c r="E534" t="s">
        <v>2068</v>
      </c>
      <c r="F534" t="s">
        <v>2069</v>
      </c>
      <c r="H534">
        <v>52.433467100000001</v>
      </c>
      <c r="I534">
        <v>-57.255192100000002</v>
      </c>
      <c r="J534" s="1" t="str">
        <f t="shared" si="94"/>
        <v>NGR lake sediment grab sample</v>
      </c>
      <c r="K534" s="1" t="str">
        <f t="shared" si="95"/>
        <v>&lt;177 micron (NGR)</v>
      </c>
      <c r="L534">
        <v>29</v>
      </c>
      <c r="M534" t="s">
        <v>54</v>
      </c>
      <c r="N534">
        <v>533</v>
      </c>
      <c r="O534">
        <v>49</v>
      </c>
      <c r="P534">
        <v>11</v>
      </c>
      <c r="Q534">
        <v>-2</v>
      </c>
      <c r="R534">
        <v>11</v>
      </c>
      <c r="S534">
        <v>7</v>
      </c>
      <c r="T534">
        <v>-0.2</v>
      </c>
      <c r="U534">
        <v>130</v>
      </c>
      <c r="V534">
        <v>1.88</v>
      </c>
      <c r="W534">
        <v>-0.2</v>
      </c>
      <c r="X534">
        <v>-1</v>
      </c>
      <c r="Y534">
        <v>-0.2</v>
      </c>
      <c r="Z534">
        <v>-2</v>
      </c>
      <c r="AA534">
        <v>30</v>
      </c>
      <c r="AB534">
        <v>77</v>
      </c>
      <c r="AC534">
        <v>-2</v>
      </c>
      <c r="AD534">
        <v>24.4</v>
      </c>
      <c r="AE534">
        <v>130</v>
      </c>
      <c r="AF534">
        <v>0.6</v>
      </c>
    </row>
    <row r="535" spans="1:32" x14ac:dyDescent="0.3">
      <c r="A535" t="s">
        <v>2070</v>
      </c>
      <c r="B535" t="s">
        <v>2071</v>
      </c>
      <c r="C535" s="1" t="str">
        <f t="shared" si="89"/>
        <v>21:0519</v>
      </c>
      <c r="D535" s="1" t="str">
        <f t="shared" si="93"/>
        <v>21:0173</v>
      </c>
      <c r="E535" t="s">
        <v>2072</v>
      </c>
      <c r="F535" t="s">
        <v>2073</v>
      </c>
      <c r="H535">
        <v>52.471378199999997</v>
      </c>
      <c r="I535">
        <v>-57.283101799999997</v>
      </c>
      <c r="J535" s="1" t="str">
        <f t="shared" si="94"/>
        <v>NGR lake sediment grab sample</v>
      </c>
      <c r="K535" s="1" t="str">
        <f t="shared" si="95"/>
        <v>&lt;177 micron (NGR)</v>
      </c>
      <c r="L535">
        <v>29</v>
      </c>
      <c r="M535" t="s">
        <v>82</v>
      </c>
      <c r="N535">
        <v>534</v>
      </c>
      <c r="O535">
        <v>52</v>
      </c>
      <c r="P535">
        <v>6</v>
      </c>
      <c r="Q535">
        <v>-2</v>
      </c>
      <c r="R535">
        <v>10</v>
      </c>
      <c r="S535">
        <v>6</v>
      </c>
      <c r="T535">
        <v>-0.2</v>
      </c>
      <c r="U535">
        <v>155</v>
      </c>
      <c r="V535">
        <v>1.82</v>
      </c>
      <c r="W535">
        <v>-0.2</v>
      </c>
      <c r="X535">
        <v>-1</v>
      </c>
      <c r="Y535">
        <v>-0.2</v>
      </c>
      <c r="Z535">
        <v>-2</v>
      </c>
      <c r="AA535">
        <v>40</v>
      </c>
      <c r="AB535">
        <v>52</v>
      </c>
      <c r="AC535">
        <v>-2</v>
      </c>
      <c r="AD535">
        <v>14</v>
      </c>
      <c r="AE535">
        <v>300</v>
      </c>
      <c r="AF535">
        <v>-0.5</v>
      </c>
    </row>
    <row r="536" spans="1:32" x14ac:dyDescent="0.3">
      <c r="A536" t="s">
        <v>2074</v>
      </c>
      <c r="B536" t="s">
        <v>2075</v>
      </c>
      <c r="C536" s="1" t="str">
        <f t="shared" si="89"/>
        <v>21:0519</v>
      </c>
      <c r="D536" s="1" t="str">
        <f t="shared" si="93"/>
        <v>21:0173</v>
      </c>
      <c r="E536" t="s">
        <v>2076</v>
      </c>
      <c r="F536" t="s">
        <v>2077</v>
      </c>
      <c r="H536">
        <v>52.4949066</v>
      </c>
      <c r="I536">
        <v>-57.267167899999997</v>
      </c>
      <c r="J536" s="1" t="str">
        <f t="shared" si="94"/>
        <v>NGR lake sediment grab sample</v>
      </c>
      <c r="K536" s="1" t="str">
        <f t="shared" si="95"/>
        <v>&lt;177 micron (NGR)</v>
      </c>
      <c r="L536">
        <v>29</v>
      </c>
      <c r="M536" t="s">
        <v>89</v>
      </c>
      <c r="N536">
        <v>535</v>
      </c>
      <c r="O536">
        <v>52</v>
      </c>
      <c r="P536">
        <v>7</v>
      </c>
      <c r="Q536">
        <v>-2</v>
      </c>
      <c r="R536">
        <v>6</v>
      </c>
      <c r="S536">
        <v>2</v>
      </c>
      <c r="T536">
        <v>-0.2</v>
      </c>
      <c r="U536">
        <v>90</v>
      </c>
      <c r="V536">
        <v>1.23</v>
      </c>
      <c r="W536">
        <v>-0.2</v>
      </c>
      <c r="X536">
        <v>-1</v>
      </c>
      <c r="Y536">
        <v>-0.2</v>
      </c>
      <c r="Z536">
        <v>-2</v>
      </c>
      <c r="AA536">
        <v>15</v>
      </c>
      <c r="AB536">
        <v>77</v>
      </c>
      <c r="AC536">
        <v>3</v>
      </c>
      <c r="AD536">
        <v>37</v>
      </c>
      <c r="AE536">
        <v>90</v>
      </c>
      <c r="AF536">
        <v>-0.5</v>
      </c>
    </row>
    <row r="537" spans="1:32" x14ac:dyDescent="0.3">
      <c r="A537" t="s">
        <v>2078</v>
      </c>
      <c r="B537" t="s">
        <v>2079</v>
      </c>
      <c r="C537" s="1" t="str">
        <f t="shared" si="89"/>
        <v>21:0519</v>
      </c>
      <c r="D537" s="1" t="str">
        <f t="shared" si="93"/>
        <v>21:0173</v>
      </c>
      <c r="E537" t="s">
        <v>2080</v>
      </c>
      <c r="F537" t="s">
        <v>2081</v>
      </c>
      <c r="H537">
        <v>52.542581200000001</v>
      </c>
      <c r="I537">
        <v>-57.2375969</v>
      </c>
      <c r="J537" s="1" t="str">
        <f t="shared" si="94"/>
        <v>NGR lake sediment grab sample</v>
      </c>
      <c r="K537" s="1" t="str">
        <f t="shared" si="95"/>
        <v>&lt;177 micron (NGR)</v>
      </c>
      <c r="L537">
        <v>29</v>
      </c>
      <c r="M537" t="s">
        <v>94</v>
      </c>
      <c r="N537">
        <v>536</v>
      </c>
      <c r="O537">
        <v>48</v>
      </c>
      <c r="P537">
        <v>9</v>
      </c>
      <c r="Q537">
        <v>-2</v>
      </c>
      <c r="R537">
        <v>9</v>
      </c>
      <c r="S537">
        <v>3</v>
      </c>
      <c r="T537">
        <v>-0.2</v>
      </c>
      <c r="U537">
        <v>55</v>
      </c>
      <c r="V537">
        <v>0.87</v>
      </c>
      <c r="W537">
        <v>-0.2</v>
      </c>
      <c r="X537">
        <v>-1</v>
      </c>
      <c r="Y537">
        <v>-0.2</v>
      </c>
      <c r="Z537">
        <v>-2</v>
      </c>
      <c r="AA537">
        <v>20</v>
      </c>
      <c r="AB537">
        <v>65</v>
      </c>
      <c r="AC537">
        <v>-2</v>
      </c>
      <c r="AD537">
        <v>34</v>
      </c>
      <c r="AE537">
        <v>110</v>
      </c>
      <c r="AF537">
        <v>1</v>
      </c>
    </row>
    <row r="538" spans="1:32" x14ac:dyDescent="0.3">
      <c r="A538" t="s">
        <v>2082</v>
      </c>
      <c r="B538" t="s">
        <v>2083</v>
      </c>
      <c r="C538" s="1" t="str">
        <f t="shared" si="89"/>
        <v>21:0519</v>
      </c>
      <c r="D538" s="1" t="str">
        <f t="shared" si="93"/>
        <v>21:0173</v>
      </c>
      <c r="E538" t="s">
        <v>2084</v>
      </c>
      <c r="F538" t="s">
        <v>2085</v>
      </c>
      <c r="H538">
        <v>52.581630099999998</v>
      </c>
      <c r="I538">
        <v>-57.102856799999998</v>
      </c>
      <c r="J538" s="1" t="str">
        <f t="shared" si="94"/>
        <v>NGR lake sediment grab sample</v>
      </c>
      <c r="K538" s="1" t="str">
        <f t="shared" si="95"/>
        <v>&lt;177 micron (NGR)</v>
      </c>
      <c r="L538">
        <v>29</v>
      </c>
      <c r="M538" t="s">
        <v>99</v>
      </c>
      <c r="N538">
        <v>537</v>
      </c>
      <c r="O538">
        <v>64</v>
      </c>
      <c r="P538">
        <v>11</v>
      </c>
      <c r="Q538">
        <v>-2</v>
      </c>
      <c r="R538">
        <v>12</v>
      </c>
      <c r="S538">
        <v>7</v>
      </c>
      <c r="T538">
        <v>-0.2</v>
      </c>
      <c r="U538">
        <v>165</v>
      </c>
      <c r="V538">
        <v>2.7</v>
      </c>
      <c r="W538">
        <v>0.2</v>
      </c>
      <c r="X538">
        <v>-1</v>
      </c>
      <c r="Y538">
        <v>-0.2</v>
      </c>
      <c r="Z538">
        <v>-2</v>
      </c>
      <c r="AA538">
        <v>30</v>
      </c>
      <c r="AB538">
        <v>71</v>
      </c>
      <c r="AC538">
        <v>-2</v>
      </c>
      <c r="AD538">
        <v>29.2</v>
      </c>
      <c r="AE538">
        <v>160</v>
      </c>
      <c r="AF538">
        <v>2.2999999999999998</v>
      </c>
    </row>
    <row r="539" spans="1:32" x14ac:dyDescent="0.3">
      <c r="A539" t="s">
        <v>2086</v>
      </c>
      <c r="B539" t="s">
        <v>2087</v>
      </c>
      <c r="C539" s="1" t="str">
        <f t="shared" si="89"/>
        <v>21:0519</v>
      </c>
      <c r="D539" s="1" t="str">
        <f t="shared" si="93"/>
        <v>21:0173</v>
      </c>
      <c r="E539" t="s">
        <v>2088</v>
      </c>
      <c r="F539" t="s">
        <v>2089</v>
      </c>
      <c r="H539">
        <v>52.608059699999998</v>
      </c>
      <c r="I539">
        <v>-57.066221300000002</v>
      </c>
      <c r="J539" s="1" t="str">
        <f t="shared" si="94"/>
        <v>NGR lake sediment grab sample</v>
      </c>
      <c r="K539" s="1" t="str">
        <f t="shared" si="95"/>
        <v>&lt;177 micron (NGR)</v>
      </c>
      <c r="L539">
        <v>29</v>
      </c>
      <c r="M539" t="s">
        <v>104</v>
      </c>
      <c r="N539">
        <v>538</v>
      </c>
      <c r="O539">
        <v>10</v>
      </c>
      <c r="P539">
        <v>3</v>
      </c>
      <c r="Q539">
        <v>-2</v>
      </c>
      <c r="R539">
        <v>5</v>
      </c>
      <c r="S539">
        <v>-2</v>
      </c>
      <c r="T539">
        <v>-0.2</v>
      </c>
      <c r="U539">
        <v>35</v>
      </c>
      <c r="V539">
        <v>0.26</v>
      </c>
      <c r="W539">
        <v>-0.2</v>
      </c>
      <c r="X539">
        <v>-1</v>
      </c>
      <c r="Y539">
        <v>-0.2</v>
      </c>
      <c r="Z539">
        <v>-2</v>
      </c>
      <c r="AA539">
        <v>-10</v>
      </c>
      <c r="AB539">
        <v>45</v>
      </c>
      <c r="AC539">
        <v>-2</v>
      </c>
      <c r="AD539">
        <v>29.4</v>
      </c>
      <c r="AE539">
        <v>80</v>
      </c>
      <c r="AF539">
        <v>1.2</v>
      </c>
    </row>
    <row r="540" spans="1:32" x14ac:dyDescent="0.3">
      <c r="A540" t="s">
        <v>2090</v>
      </c>
      <c r="B540" t="s">
        <v>2091</v>
      </c>
      <c r="C540" s="1" t="str">
        <f t="shared" si="89"/>
        <v>21:0519</v>
      </c>
      <c r="D540" s="1" t="str">
        <f t="shared" si="93"/>
        <v>21:0173</v>
      </c>
      <c r="E540" t="s">
        <v>2092</v>
      </c>
      <c r="F540" t="s">
        <v>2093</v>
      </c>
      <c r="H540">
        <v>52.6148594</v>
      </c>
      <c r="I540">
        <v>-57.038302100000003</v>
      </c>
      <c r="J540" s="1" t="str">
        <f t="shared" si="94"/>
        <v>NGR lake sediment grab sample</v>
      </c>
      <c r="K540" s="1" t="str">
        <f t="shared" si="95"/>
        <v>&lt;177 micron (NGR)</v>
      </c>
      <c r="L540">
        <v>29</v>
      </c>
      <c r="M540" t="s">
        <v>109</v>
      </c>
      <c r="N540">
        <v>539</v>
      </c>
      <c r="O540">
        <v>24</v>
      </c>
      <c r="P540">
        <v>8</v>
      </c>
      <c r="Q540">
        <v>-2</v>
      </c>
      <c r="R540">
        <v>5</v>
      </c>
      <c r="S540">
        <v>-2</v>
      </c>
      <c r="T540">
        <v>-0.2</v>
      </c>
      <c r="U540">
        <v>65</v>
      </c>
      <c r="V540">
        <v>1.34</v>
      </c>
      <c r="W540">
        <v>-0.2</v>
      </c>
      <c r="X540">
        <v>-1</v>
      </c>
      <c r="Y540">
        <v>-0.2</v>
      </c>
      <c r="Z540">
        <v>-2</v>
      </c>
      <c r="AA540">
        <v>20</v>
      </c>
      <c r="AB540">
        <v>84</v>
      </c>
      <c r="AC540">
        <v>-2</v>
      </c>
      <c r="AD540">
        <v>35.200000000000003</v>
      </c>
      <c r="AE540">
        <v>100</v>
      </c>
      <c r="AF540">
        <v>1</v>
      </c>
    </row>
    <row r="541" spans="1:32" x14ac:dyDescent="0.3">
      <c r="A541" t="s">
        <v>2094</v>
      </c>
      <c r="B541" t="s">
        <v>2095</v>
      </c>
      <c r="C541" s="1" t="str">
        <f t="shared" si="89"/>
        <v>21:0519</v>
      </c>
      <c r="D541" s="1" t="str">
        <f t="shared" si="93"/>
        <v>21:0173</v>
      </c>
      <c r="E541" t="s">
        <v>2096</v>
      </c>
      <c r="F541" t="s">
        <v>2097</v>
      </c>
      <c r="H541">
        <v>52.670360899999999</v>
      </c>
      <c r="I541">
        <v>-56.6150442</v>
      </c>
      <c r="J541" s="1" t="str">
        <f t="shared" si="94"/>
        <v>NGR lake sediment grab sample</v>
      </c>
      <c r="K541" s="1" t="str">
        <f t="shared" si="95"/>
        <v>&lt;177 micron (NGR)</v>
      </c>
      <c r="L541">
        <v>29</v>
      </c>
      <c r="M541" t="s">
        <v>114</v>
      </c>
      <c r="N541">
        <v>540</v>
      </c>
      <c r="O541">
        <v>68</v>
      </c>
      <c r="P541">
        <v>27</v>
      </c>
      <c r="Q541">
        <v>-2</v>
      </c>
      <c r="R541">
        <v>23</v>
      </c>
      <c r="S541">
        <v>16</v>
      </c>
      <c r="T541">
        <v>-0.2</v>
      </c>
      <c r="U541">
        <v>385</v>
      </c>
      <c r="V541">
        <v>4.0999999999999996</v>
      </c>
      <c r="W541">
        <v>-0.2</v>
      </c>
      <c r="X541">
        <v>-1</v>
      </c>
      <c r="Y541">
        <v>-0.2</v>
      </c>
      <c r="Z541">
        <v>2</v>
      </c>
      <c r="AA541">
        <v>55</v>
      </c>
      <c r="AB541">
        <v>45</v>
      </c>
      <c r="AC541">
        <v>-2</v>
      </c>
      <c r="AD541">
        <v>15.2</v>
      </c>
      <c r="AE541">
        <v>330</v>
      </c>
      <c r="AF541">
        <v>1.9</v>
      </c>
    </row>
    <row r="542" spans="1:32" x14ac:dyDescent="0.3">
      <c r="A542" t="s">
        <v>2098</v>
      </c>
      <c r="B542" t="s">
        <v>2099</v>
      </c>
      <c r="C542" s="1" t="str">
        <f t="shared" si="89"/>
        <v>21:0519</v>
      </c>
      <c r="D542" s="1" t="str">
        <f t="shared" si="93"/>
        <v>21:0173</v>
      </c>
      <c r="E542" t="s">
        <v>2100</v>
      </c>
      <c r="F542" t="s">
        <v>2101</v>
      </c>
      <c r="H542">
        <v>52.690812800000003</v>
      </c>
      <c r="I542">
        <v>-56.452721099999998</v>
      </c>
      <c r="J542" s="1" t="str">
        <f t="shared" si="94"/>
        <v>NGR lake sediment grab sample</v>
      </c>
      <c r="K542" s="1" t="str">
        <f t="shared" si="95"/>
        <v>&lt;177 micron (NGR)</v>
      </c>
      <c r="L542">
        <v>29</v>
      </c>
      <c r="M542" t="s">
        <v>119</v>
      </c>
      <c r="N542">
        <v>541</v>
      </c>
      <c r="O542">
        <v>95</v>
      </c>
      <c r="P542">
        <v>47</v>
      </c>
      <c r="Q542">
        <v>-2</v>
      </c>
      <c r="R542">
        <v>17</v>
      </c>
      <c r="S542">
        <v>35</v>
      </c>
      <c r="T542">
        <v>-0.2</v>
      </c>
      <c r="U542">
        <v>1080</v>
      </c>
      <c r="V542">
        <v>9.1999999999999993</v>
      </c>
      <c r="W542">
        <v>0.2</v>
      </c>
      <c r="X542">
        <v>-1</v>
      </c>
      <c r="Y542">
        <v>-0.2</v>
      </c>
      <c r="Z542">
        <v>-2</v>
      </c>
      <c r="AA542">
        <v>85</v>
      </c>
      <c r="AB542">
        <v>100</v>
      </c>
      <c r="AC542">
        <v>-2</v>
      </c>
      <c r="AD542">
        <v>35</v>
      </c>
      <c r="AE542">
        <v>80</v>
      </c>
      <c r="AF542">
        <v>2.1</v>
      </c>
    </row>
    <row r="543" spans="1:32" x14ac:dyDescent="0.3">
      <c r="A543" t="s">
        <v>2102</v>
      </c>
      <c r="B543" t="s">
        <v>2103</v>
      </c>
      <c r="C543" s="1" t="str">
        <f t="shared" si="89"/>
        <v>21:0519</v>
      </c>
      <c r="D543" s="1" t="str">
        <f t="shared" si="93"/>
        <v>21:0173</v>
      </c>
      <c r="E543" t="s">
        <v>2104</v>
      </c>
      <c r="F543" t="s">
        <v>2105</v>
      </c>
      <c r="H543">
        <v>52.6970752</v>
      </c>
      <c r="I543">
        <v>-56.417986599999999</v>
      </c>
      <c r="J543" s="1" t="str">
        <f t="shared" si="94"/>
        <v>NGR lake sediment grab sample</v>
      </c>
      <c r="K543" s="1" t="str">
        <f t="shared" si="95"/>
        <v>&lt;177 micron (NGR)</v>
      </c>
      <c r="L543">
        <v>29</v>
      </c>
      <c r="M543" t="s">
        <v>124</v>
      </c>
      <c r="N543">
        <v>542</v>
      </c>
      <c r="O543">
        <v>93</v>
      </c>
      <c r="P543">
        <v>39</v>
      </c>
      <c r="Q543">
        <v>-2</v>
      </c>
      <c r="R543">
        <v>15</v>
      </c>
      <c r="S543">
        <v>10</v>
      </c>
      <c r="T543">
        <v>-0.2</v>
      </c>
      <c r="U543">
        <v>250</v>
      </c>
      <c r="V543">
        <v>4.5</v>
      </c>
      <c r="W543">
        <v>0.2</v>
      </c>
      <c r="X543">
        <v>-1</v>
      </c>
      <c r="Y543">
        <v>-0.2</v>
      </c>
      <c r="Z543">
        <v>-2</v>
      </c>
      <c r="AA543">
        <v>65</v>
      </c>
      <c r="AB543">
        <v>112</v>
      </c>
      <c r="AC543">
        <v>-2</v>
      </c>
      <c r="AD543">
        <v>46.6</v>
      </c>
      <c r="AE543">
        <v>90</v>
      </c>
      <c r="AF543">
        <v>2</v>
      </c>
    </row>
    <row r="544" spans="1:32" x14ac:dyDescent="0.3">
      <c r="A544" t="s">
        <v>2106</v>
      </c>
      <c r="B544" t="s">
        <v>2107</v>
      </c>
      <c r="C544" s="1" t="str">
        <f t="shared" si="89"/>
        <v>21:0519</v>
      </c>
      <c r="D544" s="1" t="str">
        <f t="shared" si="93"/>
        <v>21:0173</v>
      </c>
      <c r="E544" t="s">
        <v>2108</v>
      </c>
      <c r="F544" t="s">
        <v>2109</v>
      </c>
      <c r="H544">
        <v>52.698664800000003</v>
      </c>
      <c r="I544">
        <v>-56.348547199999999</v>
      </c>
      <c r="J544" s="1" t="str">
        <f t="shared" si="94"/>
        <v>NGR lake sediment grab sample</v>
      </c>
      <c r="K544" s="1" t="str">
        <f t="shared" si="95"/>
        <v>&lt;177 micron (NGR)</v>
      </c>
      <c r="L544">
        <v>29</v>
      </c>
      <c r="M544" t="s">
        <v>129</v>
      </c>
      <c r="N544">
        <v>543</v>
      </c>
      <c r="O544">
        <v>100</v>
      </c>
      <c r="P544">
        <v>24</v>
      </c>
      <c r="Q544">
        <v>-2</v>
      </c>
      <c r="R544">
        <v>15</v>
      </c>
      <c r="S544">
        <v>23</v>
      </c>
      <c r="T544">
        <v>-0.2</v>
      </c>
      <c r="U544">
        <v>295</v>
      </c>
      <c r="V544">
        <v>4.9000000000000004</v>
      </c>
      <c r="W544">
        <v>-0.2</v>
      </c>
      <c r="X544">
        <v>1</v>
      </c>
      <c r="Y544">
        <v>-0.2</v>
      </c>
      <c r="Z544">
        <v>-2</v>
      </c>
      <c r="AA544">
        <v>60</v>
      </c>
      <c r="AB544">
        <v>62</v>
      </c>
      <c r="AC544">
        <v>-2</v>
      </c>
      <c r="AD544">
        <v>18.2</v>
      </c>
      <c r="AE544">
        <v>330</v>
      </c>
      <c r="AF544">
        <v>3.2</v>
      </c>
    </row>
    <row r="545" spans="1:32" x14ac:dyDescent="0.3">
      <c r="A545" t="s">
        <v>2110</v>
      </c>
      <c r="B545" t="s">
        <v>2111</v>
      </c>
      <c r="C545" s="1" t="str">
        <f t="shared" si="89"/>
        <v>21:0519</v>
      </c>
      <c r="D545" s="1" t="str">
        <f t="shared" si="93"/>
        <v>21:0173</v>
      </c>
      <c r="E545" t="s">
        <v>2112</v>
      </c>
      <c r="F545" t="s">
        <v>2113</v>
      </c>
      <c r="H545">
        <v>52.6567176</v>
      </c>
      <c r="I545">
        <v>-56.469262499999999</v>
      </c>
      <c r="J545" s="1" t="str">
        <f t="shared" si="94"/>
        <v>NGR lake sediment grab sample</v>
      </c>
      <c r="K545" s="1" t="str">
        <f t="shared" si="95"/>
        <v>&lt;177 micron (NGR)</v>
      </c>
      <c r="L545">
        <v>29</v>
      </c>
      <c r="M545" t="s">
        <v>134</v>
      </c>
      <c r="N545">
        <v>544</v>
      </c>
      <c r="O545">
        <v>42</v>
      </c>
      <c r="P545">
        <v>26</v>
      </c>
      <c r="Q545">
        <v>2</v>
      </c>
      <c r="R545">
        <v>14</v>
      </c>
      <c r="S545">
        <v>4</v>
      </c>
      <c r="T545">
        <v>-0.2</v>
      </c>
      <c r="U545">
        <v>100</v>
      </c>
      <c r="V545">
        <v>1.33</v>
      </c>
      <c r="W545">
        <v>-0.2</v>
      </c>
      <c r="X545">
        <v>-1</v>
      </c>
      <c r="Y545">
        <v>-0.2</v>
      </c>
      <c r="Z545">
        <v>-2</v>
      </c>
      <c r="AA545">
        <v>45</v>
      </c>
      <c r="AB545">
        <v>144</v>
      </c>
      <c r="AC545">
        <v>-2</v>
      </c>
      <c r="AD545">
        <v>43.2</v>
      </c>
      <c r="AE545">
        <v>80</v>
      </c>
      <c r="AF545">
        <v>2.7</v>
      </c>
    </row>
    <row r="546" spans="1:32" x14ac:dyDescent="0.3">
      <c r="A546" t="s">
        <v>2114</v>
      </c>
      <c r="B546" t="s">
        <v>2115</v>
      </c>
      <c r="C546" s="1" t="str">
        <f t="shared" si="89"/>
        <v>21:0519</v>
      </c>
      <c r="D546" s="1" t="str">
        <f t="shared" si="93"/>
        <v>21:0173</v>
      </c>
      <c r="E546" t="s">
        <v>2116</v>
      </c>
      <c r="F546" t="s">
        <v>2117</v>
      </c>
      <c r="H546">
        <v>52.651622400000001</v>
      </c>
      <c r="I546">
        <v>-56.509383999999997</v>
      </c>
      <c r="J546" s="1" t="str">
        <f t="shared" si="94"/>
        <v>NGR lake sediment grab sample</v>
      </c>
      <c r="K546" s="1" t="str">
        <f t="shared" si="95"/>
        <v>&lt;177 micron (NGR)</v>
      </c>
      <c r="L546">
        <v>29</v>
      </c>
      <c r="M546" t="s">
        <v>139</v>
      </c>
      <c r="N546">
        <v>545</v>
      </c>
      <c r="O546">
        <v>72</v>
      </c>
      <c r="P546">
        <v>24</v>
      </c>
      <c r="Q546">
        <v>2</v>
      </c>
      <c r="R546">
        <v>19</v>
      </c>
      <c r="S546">
        <v>11</v>
      </c>
      <c r="T546">
        <v>-0.2</v>
      </c>
      <c r="U546">
        <v>255</v>
      </c>
      <c r="V546">
        <v>2.64</v>
      </c>
      <c r="W546">
        <v>-0.2</v>
      </c>
      <c r="X546">
        <v>-1</v>
      </c>
      <c r="Y546">
        <v>-0.2</v>
      </c>
      <c r="Z546">
        <v>-2</v>
      </c>
      <c r="AA546">
        <v>60</v>
      </c>
      <c r="AB546">
        <v>119</v>
      </c>
      <c r="AC546">
        <v>-2</v>
      </c>
      <c r="AD546">
        <v>35.200000000000003</v>
      </c>
      <c r="AE546">
        <v>250</v>
      </c>
      <c r="AF546">
        <v>1.5</v>
      </c>
    </row>
    <row r="547" spans="1:32" x14ac:dyDescent="0.3">
      <c r="A547" t="s">
        <v>2118</v>
      </c>
      <c r="B547" t="s">
        <v>2119</v>
      </c>
      <c r="C547" s="1" t="str">
        <f t="shared" si="89"/>
        <v>21:0519</v>
      </c>
      <c r="D547" s="1" t="str">
        <f t="shared" si="93"/>
        <v>21:0173</v>
      </c>
      <c r="E547" t="s">
        <v>2120</v>
      </c>
      <c r="F547" t="s">
        <v>2121</v>
      </c>
      <c r="H547">
        <v>52.655001900000002</v>
      </c>
      <c r="I547">
        <v>-56.566912199999997</v>
      </c>
      <c r="J547" s="1" t="str">
        <f t="shared" si="94"/>
        <v>NGR lake sediment grab sample</v>
      </c>
      <c r="K547" s="1" t="str">
        <f t="shared" si="95"/>
        <v>&lt;177 micron (NGR)</v>
      </c>
      <c r="L547">
        <v>29</v>
      </c>
      <c r="M547" t="s">
        <v>144</v>
      </c>
      <c r="N547">
        <v>546</v>
      </c>
      <c r="O547">
        <v>66</v>
      </c>
      <c r="P547">
        <v>20</v>
      </c>
      <c r="Q547">
        <v>-2</v>
      </c>
      <c r="R547">
        <v>18</v>
      </c>
      <c r="S547">
        <v>6</v>
      </c>
      <c r="T547">
        <v>-0.2</v>
      </c>
      <c r="U547">
        <v>110</v>
      </c>
      <c r="V547">
        <v>1.92</v>
      </c>
      <c r="W547">
        <v>-0.2</v>
      </c>
      <c r="X547">
        <v>-1</v>
      </c>
      <c r="Y547">
        <v>-0.2</v>
      </c>
      <c r="Z547">
        <v>2</v>
      </c>
      <c r="AA547">
        <v>40</v>
      </c>
      <c r="AB547">
        <v>62</v>
      </c>
      <c r="AC547">
        <v>-2</v>
      </c>
      <c r="AD547">
        <v>40.200000000000003</v>
      </c>
      <c r="AE547">
        <v>80</v>
      </c>
      <c r="AF547">
        <v>2</v>
      </c>
    </row>
    <row r="548" spans="1:32" x14ac:dyDescent="0.3">
      <c r="A548" t="s">
        <v>2122</v>
      </c>
      <c r="B548" t="s">
        <v>2123</v>
      </c>
      <c r="C548" s="1" t="str">
        <f t="shared" si="89"/>
        <v>21:0519</v>
      </c>
      <c r="D548" s="1" t="str">
        <f t="shared" si="93"/>
        <v>21:0173</v>
      </c>
      <c r="E548" t="s">
        <v>2124</v>
      </c>
      <c r="F548" t="s">
        <v>2125</v>
      </c>
      <c r="H548">
        <v>52.617343900000002</v>
      </c>
      <c r="I548">
        <v>-56.800054299999999</v>
      </c>
      <c r="J548" s="1" t="str">
        <f t="shared" si="94"/>
        <v>NGR lake sediment grab sample</v>
      </c>
      <c r="K548" s="1" t="str">
        <f t="shared" si="95"/>
        <v>&lt;177 micron (NGR)</v>
      </c>
      <c r="L548">
        <v>29</v>
      </c>
      <c r="M548" t="s">
        <v>149</v>
      </c>
      <c r="N548">
        <v>547</v>
      </c>
      <c r="O548">
        <v>64</v>
      </c>
      <c r="P548">
        <v>48</v>
      </c>
      <c r="Q548">
        <v>-2</v>
      </c>
      <c r="R548">
        <v>9</v>
      </c>
      <c r="S548">
        <v>31</v>
      </c>
      <c r="T548">
        <v>0.2</v>
      </c>
      <c r="U548">
        <v>650</v>
      </c>
      <c r="V548">
        <v>4.8</v>
      </c>
      <c r="W548">
        <v>0.2</v>
      </c>
      <c r="X548">
        <v>-1</v>
      </c>
      <c r="Y548">
        <v>-0.2</v>
      </c>
      <c r="Z548">
        <v>-2</v>
      </c>
      <c r="AA548">
        <v>80</v>
      </c>
      <c r="AB548">
        <v>150</v>
      </c>
      <c r="AC548">
        <v>-2</v>
      </c>
      <c r="AD548">
        <v>41.4</v>
      </c>
      <c r="AE548">
        <v>130</v>
      </c>
      <c r="AF548">
        <v>4.8</v>
      </c>
    </row>
    <row r="549" spans="1:32" x14ac:dyDescent="0.3">
      <c r="A549" t="s">
        <v>2126</v>
      </c>
      <c r="B549" t="s">
        <v>2127</v>
      </c>
      <c r="C549" s="1" t="str">
        <f t="shared" si="89"/>
        <v>21:0519</v>
      </c>
      <c r="D549" s="1" t="str">
        <f t="shared" si="93"/>
        <v>21:0173</v>
      </c>
      <c r="E549" t="s">
        <v>2128</v>
      </c>
      <c r="F549" t="s">
        <v>2129</v>
      </c>
      <c r="H549">
        <v>52.587891200000001</v>
      </c>
      <c r="I549">
        <v>-56.848723</v>
      </c>
      <c r="J549" s="1" t="str">
        <f t="shared" si="94"/>
        <v>NGR lake sediment grab sample</v>
      </c>
      <c r="K549" s="1" t="str">
        <f t="shared" si="95"/>
        <v>&lt;177 micron (NGR)</v>
      </c>
      <c r="L549">
        <v>30</v>
      </c>
      <c r="M549" t="s">
        <v>36</v>
      </c>
      <c r="N549">
        <v>548</v>
      </c>
      <c r="O549">
        <v>32</v>
      </c>
      <c r="P549">
        <v>33</v>
      </c>
      <c r="Q549">
        <v>2</v>
      </c>
      <c r="R549">
        <v>10</v>
      </c>
      <c r="S549">
        <v>-2</v>
      </c>
      <c r="T549">
        <v>0.4</v>
      </c>
      <c r="U549">
        <v>90</v>
      </c>
      <c r="V549">
        <v>1.53</v>
      </c>
      <c r="W549">
        <v>-0.2</v>
      </c>
      <c r="X549">
        <v>-1</v>
      </c>
      <c r="Y549">
        <v>-0.2</v>
      </c>
      <c r="Z549">
        <v>-2</v>
      </c>
      <c r="AA549">
        <v>65</v>
      </c>
      <c r="AB549">
        <v>200</v>
      </c>
      <c r="AC549">
        <v>-2</v>
      </c>
      <c r="AD549">
        <v>48</v>
      </c>
      <c r="AE549">
        <v>90</v>
      </c>
      <c r="AF549">
        <v>7.5</v>
      </c>
    </row>
    <row r="550" spans="1:32" x14ac:dyDescent="0.3">
      <c r="A550" t="s">
        <v>2130</v>
      </c>
      <c r="B550" t="s">
        <v>2131</v>
      </c>
      <c r="C550" s="1" t="str">
        <f t="shared" si="89"/>
        <v>21:0519</v>
      </c>
      <c r="D550" s="1" t="str">
        <f t="shared" si="93"/>
        <v>21:0173</v>
      </c>
      <c r="E550" t="s">
        <v>2128</v>
      </c>
      <c r="F550" t="s">
        <v>2132</v>
      </c>
      <c r="H550">
        <v>52.587891200000001</v>
      </c>
      <c r="I550">
        <v>-56.848723</v>
      </c>
      <c r="J550" s="1" t="str">
        <f t="shared" si="94"/>
        <v>NGR lake sediment grab sample</v>
      </c>
      <c r="K550" s="1" t="str">
        <f t="shared" si="95"/>
        <v>&lt;177 micron (NGR)</v>
      </c>
      <c r="L550">
        <v>30</v>
      </c>
      <c r="M550" t="s">
        <v>40</v>
      </c>
      <c r="N550">
        <v>549</v>
      </c>
      <c r="O550">
        <v>31</v>
      </c>
      <c r="P550">
        <v>32</v>
      </c>
      <c r="Q550">
        <v>3</v>
      </c>
      <c r="R550">
        <v>9</v>
      </c>
      <c r="S550">
        <v>-2</v>
      </c>
      <c r="T550">
        <v>0.2</v>
      </c>
      <c r="U550">
        <v>90</v>
      </c>
      <c r="V550">
        <v>1.55</v>
      </c>
      <c r="W550">
        <v>-0.2</v>
      </c>
      <c r="X550">
        <v>-1</v>
      </c>
      <c r="Y550">
        <v>-0.2</v>
      </c>
      <c r="Z550">
        <v>-2</v>
      </c>
      <c r="AA550">
        <v>60</v>
      </c>
      <c r="AB550">
        <v>200</v>
      </c>
      <c r="AC550">
        <v>-2</v>
      </c>
      <c r="AD550">
        <v>48.2</v>
      </c>
      <c r="AE550">
        <v>90</v>
      </c>
      <c r="AF550">
        <v>7.8</v>
      </c>
    </row>
    <row r="551" spans="1:32" x14ac:dyDescent="0.3">
      <c r="A551" t="s">
        <v>2133</v>
      </c>
      <c r="B551" t="s">
        <v>2134</v>
      </c>
      <c r="C551" s="1" t="str">
        <f t="shared" si="89"/>
        <v>21:0519</v>
      </c>
      <c r="D551" s="1" t="str">
        <f t="shared" si="93"/>
        <v>21:0173</v>
      </c>
      <c r="E551" t="s">
        <v>2128</v>
      </c>
      <c r="F551" t="s">
        <v>2135</v>
      </c>
      <c r="H551">
        <v>52.587891200000001</v>
      </c>
      <c r="I551">
        <v>-56.848723</v>
      </c>
      <c r="J551" s="1" t="str">
        <f t="shared" si="94"/>
        <v>NGR lake sediment grab sample</v>
      </c>
      <c r="K551" s="1" t="str">
        <f t="shared" si="95"/>
        <v>&lt;177 micron (NGR)</v>
      </c>
      <c r="L551">
        <v>30</v>
      </c>
      <c r="M551" t="s">
        <v>44</v>
      </c>
      <c r="N551">
        <v>550</v>
      </c>
      <c r="O551">
        <v>38</v>
      </c>
      <c r="P551">
        <v>29</v>
      </c>
      <c r="Q551">
        <v>3</v>
      </c>
      <c r="R551">
        <v>9</v>
      </c>
      <c r="S551">
        <v>-2</v>
      </c>
      <c r="T551">
        <v>0.2</v>
      </c>
      <c r="U551">
        <v>100</v>
      </c>
      <c r="V551">
        <v>1.91</v>
      </c>
      <c r="W551">
        <v>-0.2</v>
      </c>
      <c r="X551">
        <v>-1</v>
      </c>
      <c r="Y551">
        <v>-0.2</v>
      </c>
      <c r="Z551">
        <v>-2</v>
      </c>
      <c r="AA551">
        <v>50</v>
      </c>
      <c r="AB551">
        <v>189</v>
      </c>
      <c r="AC551">
        <v>-2</v>
      </c>
      <c r="AD551">
        <v>47.8</v>
      </c>
      <c r="AE551">
        <v>80</v>
      </c>
      <c r="AF551">
        <v>6.5</v>
      </c>
    </row>
    <row r="552" spans="1:32" x14ac:dyDescent="0.3">
      <c r="A552" t="s">
        <v>2136</v>
      </c>
      <c r="B552" t="s">
        <v>2137</v>
      </c>
      <c r="C552" s="1" t="str">
        <f t="shared" si="89"/>
        <v>21:0519</v>
      </c>
      <c r="D552" s="1" t="str">
        <f t="shared" si="93"/>
        <v>21:0173</v>
      </c>
      <c r="E552" t="s">
        <v>2138</v>
      </c>
      <c r="F552" t="s">
        <v>2139</v>
      </c>
      <c r="H552">
        <v>52.591039700000003</v>
      </c>
      <c r="I552">
        <v>-56.865850600000002</v>
      </c>
      <c r="J552" s="1" t="str">
        <f t="shared" si="94"/>
        <v>NGR lake sediment grab sample</v>
      </c>
      <c r="K552" s="1" t="str">
        <f t="shared" si="95"/>
        <v>&lt;177 micron (NGR)</v>
      </c>
      <c r="L552">
        <v>30</v>
      </c>
      <c r="M552" t="s">
        <v>49</v>
      </c>
      <c r="N552">
        <v>551</v>
      </c>
      <c r="O552">
        <v>65</v>
      </c>
      <c r="P552">
        <v>39</v>
      </c>
      <c r="Q552">
        <v>3</v>
      </c>
      <c r="R552">
        <v>8</v>
      </c>
      <c r="S552">
        <v>16</v>
      </c>
      <c r="T552">
        <v>0.2</v>
      </c>
      <c r="U552">
        <v>640</v>
      </c>
      <c r="V552">
        <v>6.3</v>
      </c>
      <c r="W552">
        <v>-0.2</v>
      </c>
      <c r="X552">
        <v>-1</v>
      </c>
      <c r="Y552">
        <v>-0.2</v>
      </c>
      <c r="Z552">
        <v>4</v>
      </c>
      <c r="AA552">
        <v>80</v>
      </c>
      <c r="AB552">
        <v>154</v>
      </c>
      <c r="AC552">
        <v>-2</v>
      </c>
      <c r="AD552">
        <v>45.4</v>
      </c>
      <c r="AE552">
        <v>180</v>
      </c>
      <c r="AF552">
        <v>8.6999999999999993</v>
      </c>
    </row>
    <row r="553" spans="1:32" x14ac:dyDescent="0.3">
      <c r="A553" t="s">
        <v>2140</v>
      </c>
      <c r="B553" t="s">
        <v>2141</v>
      </c>
      <c r="C553" s="1" t="str">
        <f t="shared" si="89"/>
        <v>21:0519</v>
      </c>
      <c r="D553" s="1" t="str">
        <f t="shared" si="93"/>
        <v>21:0173</v>
      </c>
      <c r="E553" t="s">
        <v>2142</v>
      </c>
      <c r="F553" t="s">
        <v>2143</v>
      </c>
      <c r="H553">
        <v>52.562522199999997</v>
      </c>
      <c r="I553">
        <v>-56.971711399999997</v>
      </c>
      <c r="J553" s="1" t="str">
        <f t="shared" si="94"/>
        <v>NGR lake sediment grab sample</v>
      </c>
      <c r="K553" s="1" t="str">
        <f t="shared" si="95"/>
        <v>&lt;177 micron (NGR)</v>
      </c>
      <c r="L553">
        <v>30</v>
      </c>
      <c r="M553" t="s">
        <v>54</v>
      </c>
      <c r="N553">
        <v>552</v>
      </c>
      <c r="O553">
        <v>32</v>
      </c>
      <c r="P553">
        <v>9</v>
      </c>
      <c r="Q553">
        <v>2</v>
      </c>
      <c r="R553">
        <v>5</v>
      </c>
      <c r="S553">
        <v>-2</v>
      </c>
      <c r="T553">
        <v>-0.2</v>
      </c>
      <c r="U553">
        <v>25</v>
      </c>
      <c r="V553">
        <v>0.48</v>
      </c>
      <c r="W553">
        <v>-0.2</v>
      </c>
      <c r="X553">
        <v>-1</v>
      </c>
      <c r="Y553">
        <v>-0.2</v>
      </c>
      <c r="Z553">
        <v>-2</v>
      </c>
      <c r="AA553">
        <v>10</v>
      </c>
      <c r="AB553">
        <v>74</v>
      </c>
      <c r="AC553">
        <v>-2</v>
      </c>
      <c r="AD553">
        <v>50.6</v>
      </c>
      <c r="AE553">
        <v>60</v>
      </c>
      <c r="AF553">
        <v>0.6</v>
      </c>
    </row>
    <row r="554" spans="1:32" x14ac:dyDescent="0.3">
      <c r="A554" t="s">
        <v>2144</v>
      </c>
      <c r="B554" t="s">
        <v>2145</v>
      </c>
      <c r="C554" s="1" t="str">
        <f t="shared" si="89"/>
        <v>21:0519</v>
      </c>
      <c r="D554" s="1" t="str">
        <f t="shared" si="93"/>
        <v>21:0173</v>
      </c>
      <c r="E554" t="s">
        <v>2146</v>
      </c>
      <c r="F554" t="s">
        <v>2147</v>
      </c>
      <c r="H554">
        <v>52.561202999999999</v>
      </c>
      <c r="I554">
        <v>-57.017368400000002</v>
      </c>
      <c r="J554" s="1" t="str">
        <f t="shared" si="94"/>
        <v>NGR lake sediment grab sample</v>
      </c>
      <c r="K554" s="1" t="str">
        <f t="shared" si="95"/>
        <v>&lt;177 micron (NGR)</v>
      </c>
      <c r="L554">
        <v>30</v>
      </c>
      <c r="M554" t="s">
        <v>82</v>
      </c>
      <c r="N554">
        <v>553</v>
      </c>
      <c r="O554">
        <v>36</v>
      </c>
      <c r="P554">
        <v>13</v>
      </c>
      <c r="Q554">
        <v>-2</v>
      </c>
      <c r="R554">
        <v>11</v>
      </c>
      <c r="S554">
        <v>-2</v>
      </c>
      <c r="T554">
        <v>-0.2</v>
      </c>
      <c r="U554">
        <v>70</v>
      </c>
      <c r="V554">
        <v>0.51</v>
      </c>
      <c r="W554">
        <v>-0.2</v>
      </c>
      <c r="X554">
        <v>-1</v>
      </c>
      <c r="Y554">
        <v>-0.2</v>
      </c>
      <c r="Z554">
        <v>-2</v>
      </c>
      <c r="AA554">
        <v>25</v>
      </c>
      <c r="AB554">
        <v>57</v>
      </c>
      <c r="AC554">
        <v>-2</v>
      </c>
      <c r="AD554">
        <v>33.6</v>
      </c>
      <c r="AE554">
        <v>80</v>
      </c>
      <c r="AF554">
        <v>1.3</v>
      </c>
    </row>
    <row r="555" spans="1:32" x14ac:dyDescent="0.3">
      <c r="A555" t="s">
        <v>2148</v>
      </c>
      <c r="B555" t="s">
        <v>2149</v>
      </c>
      <c r="C555" s="1" t="str">
        <f t="shared" si="89"/>
        <v>21:0519</v>
      </c>
      <c r="D555" s="1" t="str">
        <f t="shared" si="93"/>
        <v>21:0173</v>
      </c>
      <c r="E555" t="s">
        <v>2150</v>
      </c>
      <c r="F555" t="s">
        <v>2151</v>
      </c>
      <c r="H555">
        <v>52.551585699999997</v>
      </c>
      <c r="I555">
        <v>-57.064013799999998</v>
      </c>
      <c r="J555" s="1" t="str">
        <f t="shared" si="94"/>
        <v>NGR lake sediment grab sample</v>
      </c>
      <c r="K555" s="1" t="str">
        <f t="shared" si="95"/>
        <v>&lt;177 micron (NGR)</v>
      </c>
      <c r="L555">
        <v>30</v>
      </c>
      <c r="M555" t="s">
        <v>89</v>
      </c>
      <c r="N555">
        <v>554</v>
      </c>
      <c r="O555">
        <v>64</v>
      </c>
      <c r="P555">
        <v>14</v>
      </c>
      <c r="Q555">
        <v>-2</v>
      </c>
      <c r="R555">
        <v>9</v>
      </c>
      <c r="S555">
        <v>7</v>
      </c>
      <c r="T555">
        <v>-0.2</v>
      </c>
      <c r="U555">
        <v>235</v>
      </c>
      <c r="V555">
        <v>4.0999999999999996</v>
      </c>
      <c r="W555">
        <v>-0.2</v>
      </c>
      <c r="X555">
        <v>-1</v>
      </c>
      <c r="Y555">
        <v>-0.2</v>
      </c>
      <c r="Z555">
        <v>-2</v>
      </c>
      <c r="AA555">
        <v>55</v>
      </c>
      <c r="AB555">
        <v>91</v>
      </c>
      <c r="AC555">
        <v>-2</v>
      </c>
      <c r="AD555">
        <v>27.4</v>
      </c>
      <c r="AE555">
        <v>200</v>
      </c>
      <c r="AF555">
        <v>1</v>
      </c>
    </row>
    <row r="556" spans="1:32" x14ac:dyDescent="0.3">
      <c r="A556" t="s">
        <v>2152</v>
      </c>
      <c r="B556" t="s">
        <v>2153</v>
      </c>
      <c r="C556" s="1" t="str">
        <f t="shared" si="89"/>
        <v>21:0519</v>
      </c>
      <c r="D556" s="1" t="str">
        <f t="shared" si="93"/>
        <v>21:0173</v>
      </c>
      <c r="E556" t="s">
        <v>2154</v>
      </c>
      <c r="F556" t="s">
        <v>2155</v>
      </c>
      <c r="H556">
        <v>52.547224499999999</v>
      </c>
      <c r="I556">
        <v>-57.1225229</v>
      </c>
      <c r="J556" s="1" t="str">
        <f t="shared" si="94"/>
        <v>NGR lake sediment grab sample</v>
      </c>
      <c r="K556" s="1" t="str">
        <f t="shared" si="95"/>
        <v>&lt;177 micron (NGR)</v>
      </c>
      <c r="L556">
        <v>30</v>
      </c>
      <c r="M556" t="s">
        <v>94</v>
      </c>
      <c r="N556">
        <v>555</v>
      </c>
      <c r="O556">
        <v>59</v>
      </c>
      <c r="P556">
        <v>17</v>
      </c>
      <c r="Q556">
        <v>-2</v>
      </c>
      <c r="R556">
        <v>8</v>
      </c>
      <c r="S556">
        <v>5</v>
      </c>
      <c r="T556">
        <v>-0.2</v>
      </c>
      <c r="U556">
        <v>120</v>
      </c>
      <c r="V556">
        <v>3.3</v>
      </c>
      <c r="W556">
        <v>-0.2</v>
      </c>
      <c r="X556">
        <v>-1</v>
      </c>
      <c r="Y556">
        <v>-0.2</v>
      </c>
      <c r="Z556">
        <v>-2</v>
      </c>
      <c r="AA556">
        <v>45</v>
      </c>
      <c r="AB556">
        <v>91</v>
      </c>
      <c r="AC556">
        <v>-2</v>
      </c>
      <c r="AD556">
        <v>34</v>
      </c>
      <c r="AE556">
        <v>80</v>
      </c>
      <c r="AF556">
        <v>0.6</v>
      </c>
    </row>
    <row r="557" spans="1:32" x14ac:dyDescent="0.3">
      <c r="A557" t="s">
        <v>2156</v>
      </c>
      <c r="B557" t="s">
        <v>2157</v>
      </c>
      <c r="C557" s="1" t="str">
        <f t="shared" si="89"/>
        <v>21:0519</v>
      </c>
      <c r="D557" s="1" t="str">
        <f t="shared" si="93"/>
        <v>21:0173</v>
      </c>
      <c r="E557" t="s">
        <v>2158</v>
      </c>
      <c r="F557" t="s">
        <v>2159</v>
      </c>
      <c r="H557">
        <v>52.5493509</v>
      </c>
      <c r="I557">
        <v>-57.134695499999999</v>
      </c>
      <c r="J557" s="1" t="str">
        <f t="shared" si="94"/>
        <v>NGR lake sediment grab sample</v>
      </c>
      <c r="K557" s="1" t="str">
        <f t="shared" si="95"/>
        <v>&lt;177 micron (NGR)</v>
      </c>
      <c r="L557">
        <v>30</v>
      </c>
      <c r="M557" t="s">
        <v>99</v>
      </c>
      <c r="N557">
        <v>556</v>
      </c>
      <c r="O557">
        <v>52</v>
      </c>
      <c r="P557">
        <v>19</v>
      </c>
      <c r="Q557">
        <v>-2</v>
      </c>
      <c r="R557">
        <v>9</v>
      </c>
      <c r="S557">
        <v>2</v>
      </c>
      <c r="T557">
        <v>-0.2</v>
      </c>
      <c r="U557">
        <v>80</v>
      </c>
      <c r="V557">
        <v>2.27</v>
      </c>
      <c r="W557">
        <v>-0.2</v>
      </c>
      <c r="X557">
        <v>-1</v>
      </c>
      <c r="Y557">
        <v>-0.2</v>
      </c>
      <c r="Z557">
        <v>-2</v>
      </c>
      <c r="AA557">
        <v>30</v>
      </c>
      <c r="AB557">
        <v>120</v>
      </c>
      <c r="AC557">
        <v>-2</v>
      </c>
      <c r="AD557">
        <v>44.6</v>
      </c>
      <c r="AE557">
        <v>80</v>
      </c>
      <c r="AF557">
        <v>1.5</v>
      </c>
    </row>
    <row r="558" spans="1:32" x14ac:dyDescent="0.3">
      <c r="A558" t="s">
        <v>2160</v>
      </c>
      <c r="B558" t="s">
        <v>2161</v>
      </c>
      <c r="C558" s="1" t="str">
        <f t="shared" si="89"/>
        <v>21:0519</v>
      </c>
      <c r="D558" s="1" t="str">
        <f t="shared" si="93"/>
        <v>21:0173</v>
      </c>
      <c r="E558" t="s">
        <v>2162</v>
      </c>
      <c r="F558" t="s">
        <v>2163</v>
      </c>
      <c r="H558">
        <v>52.542793600000003</v>
      </c>
      <c r="I558">
        <v>-57.145307000000003</v>
      </c>
      <c r="J558" s="1" t="str">
        <f t="shared" si="94"/>
        <v>NGR lake sediment grab sample</v>
      </c>
      <c r="K558" s="1" t="str">
        <f t="shared" si="95"/>
        <v>&lt;177 micron (NGR)</v>
      </c>
      <c r="L558">
        <v>30</v>
      </c>
      <c r="M558" t="s">
        <v>104</v>
      </c>
      <c r="N558">
        <v>557</v>
      </c>
      <c r="O558">
        <v>48</v>
      </c>
      <c r="P558">
        <v>13</v>
      </c>
      <c r="Q558">
        <v>-2</v>
      </c>
      <c r="R558">
        <v>9</v>
      </c>
      <c r="S558">
        <v>2</v>
      </c>
      <c r="T558">
        <v>-0.2</v>
      </c>
      <c r="U558">
        <v>55</v>
      </c>
      <c r="V558">
        <v>0.73</v>
      </c>
      <c r="W558">
        <v>-0.2</v>
      </c>
      <c r="X558">
        <v>-1</v>
      </c>
      <c r="Y558">
        <v>-0.2</v>
      </c>
      <c r="Z558">
        <v>-2</v>
      </c>
      <c r="AA558">
        <v>15</v>
      </c>
      <c r="AB558">
        <v>74</v>
      </c>
      <c r="AC558">
        <v>-2</v>
      </c>
      <c r="AD558">
        <v>40.6</v>
      </c>
      <c r="AE558">
        <v>70</v>
      </c>
      <c r="AF558">
        <v>1.4</v>
      </c>
    </row>
    <row r="559" spans="1:32" x14ac:dyDescent="0.3">
      <c r="A559" t="s">
        <v>2164</v>
      </c>
      <c r="B559" t="s">
        <v>2165</v>
      </c>
      <c r="C559" s="1" t="str">
        <f t="shared" si="89"/>
        <v>21:0519</v>
      </c>
      <c r="D559" s="1" t="str">
        <f t="shared" si="93"/>
        <v>21:0173</v>
      </c>
      <c r="E559" t="s">
        <v>2166</v>
      </c>
      <c r="F559" t="s">
        <v>2167</v>
      </c>
      <c r="H559">
        <v>52.529877499999998</v>
      </c>
      <c r="I559">
        <v>-57.188072499999997</v>
      </c>
      <c r="J559" s="1" t="str">
        <f t="shared" si="94"/>
        <v>NGR lake sediment grab sample</v>
      </c>
      <c r="K559" s="1" t="str">
        <f t="shared" si="95"/>
        <v>&lt;177 micron (NGR)</v>
      </c>
      <c r="L559">
        <v>30</v>
      </c>
      <c r="M559" t="s">
        <v>109</v>
      </c>
      <c r="N559">
        <v>558</v>
      </c>
      <c r="O559">
        <v>41</v>
      </c>
      <c r="P559">
        <v>10</v>
      </c>
      <c r="Q559">
        <v>-2</v>
      </c>
      <c r="R559">
        <v>8</v>
      </c>
      <c r="S559">
        <v>2</v>
      </c>
      <c r="T559">
        <v>-0.2</v>
      </c>
      <c r="U559">
        <v>85</v>
      </c>
      <c r="V559">
        <v>1.24</v>
      </c>
      <c r="W559">
        <v>-0.2</v>
      </c>
      <c r="X559">
        <v>-1</v>
      </c>
      <c r="Y559">
        <v>-0.2</v>
      </c>
      <c r="Z559">
        <v>-2</v>
      </c>
      <c r="AA559">
        <v>20</v>
      </c>
      <c r="AB559">
        <v>69</v>
      </c>
      <c r="AC559">
        <v>-2</v>
      </c>
      <c r="AD559">
        <v>29.2</v>
      </c>
      <c r="AE559">
        <v>60</v>
      </c>
      <c r="AF559">
        <v>-0.5</v>
      </c>
    </row>
    <row r="560" spans="1:32" x14ac:dyDescent="0.3">
      <c r="A560" t="s">
        <v>2168</v>
      </c>
      <c r="B560" t="s">
        <v>2169</v>
      </c>
      <c r="C560" s="1" t="str">
        <f t="shared" si="89"/>
        <v>21:0519</v>
      </c>
      <c r="D560" s="1" t="str">
        <f t="shared" si="93"/>
        <v>21:0173</v>
      </c>
      <c r="E560" t="s">
        <v>2170</v>
      </c>
      <c r="F560" t="s">
        <v>2171</v>
      </c>
      <c r="H560">
        <v>52.427900800000003</v>
      </c>
      <c r="I560">
        <v>-57.205097299999998</v>
      </c>
      <c r="J560" s="1" t="str">
        <f t="shared" si="94"/>
        <v>NGR lake sediment grab sample</v>
      </c>
      <c r="K560" s="1" t="str">
        <f t="shared" si="95"/>
        <v>&lt;177 micron (NGR)</v>
      </c>
      <c r="L560">
        <v>30</v>
      </c>
      <c r="M560" t="s">
        <v>114</v>
      </c>
      <c r="N560">
        <v>559</v>
      </c>
      <c r="O560">
        <v>32</v>
      </c>
      <c r="P560">
        <v>8</v>
      </c>
      <c r="Q560">
        <v>-2</v>
      </c>
      <c r="R560">
        <v>11</v>
      </c>
      <c r="S560">
        <v>2</v>
      </c>
      <c r="T560">
        <v>-0.2</v>
      </c>
      <c r="U560">
        <v>40</v>
      </c>
      <c r="V560">
        <v>0.8</v>
      </c>
      <c r="W560">
        <v>-0.2</v>
      </c>
      <c r="X560">
        <v>-1</v>
      </c>
      <c r="Y560">
        <v>-0.2</v>
      </c>
      <c r="Z560">
        <v>-2</v>
      </c>
      <c r="AA560">
        <v>10</v>
      </c>
      <c r="AB560">
        <v>59</v>
      </c>
      <c r="AC560">
        <v>-2</v>
      </c>
      <c r="AD560">
        <v>38.4</v>
      </c>
      <c r="AE560">
        <v>50</v>
      </c>
      <c r="AF560">
        <v>0.9</v>
      </c>
    </row>
    <row r="561" spans="1:32" x14ac:dyDescent="0.3">
      <c r="A561" t="s">
        <v>2172</v>
      </c>
      <c r="B561" t="s">
        <v>2173</v>
      </c>
      <c r="C561" s="1" t="str">
        <f t="shared" si="89"/>
        <v>21:0519</v>
      </c>
      <c r="D561" s="1" t="str">
        <f t="shared" si="93"/>
        <v>21:0173</v>
      </c>
      <c r="E561" t="s">
        <v>2174</v>
      </c>
      <c r="F561" t="s">
        <v>2175</v>
      </c>
      <c r="H561">
        <v>52.404783799999997</v>
      </c>
      <c r="I561">
        <v>-57.211884499999996</v>
      </c>
      <c r="J561" s="1" t="str">
        <f t="shared" si="94"/>
        <v>NGR lake sediment grab sample</v>
      </c>
      <c r="K561" s="1" t="str">
        <f t="shared" si="95"/>
        <v>&lt;177 micron (NGR)</v>
      </c>
      <c r="L561">
        <v>30</v>
      </c>
      <c r="M561" t="s">
        <v>119</v>
      </c>
      <c r="N561">
        <v>560</v>
      </c>
      <c r="O561">
        <v>41</v>
      </c>
      <c r="P561">
        <v>15</v>
      </c>
      <c r="Q561">
        <v>-2</v>
      </c>
      <c r="R561">
        <v>7</v>
      </c>
      <c r="S561">
        <v>2</v>
      </c>
      <c r="T561">
        <v>-0.2</v>
      </c>
      <c r="U561">
        <v>90</v>
      </c>
      <c r="V561">
        <v>1.24</v>
      </c>
      <c r="W561">
        <v>-0.2</v>
      </c>
      <c r="X561">
        <v>-1</v>
      </c>
      <c r="Y561">
        <v>-0.2</v>
      </c>
      <c r="Z561">
        <v>-2</v>
      </c>
      <c r="AA561">
        <v>30</v>
      </c>
      <c r="AB561">
        <v>59</v>
      </c>
      <c r="AC561">
        <v>-2</v>
      </c>
      <c r="AD561">
        <v>37.6</v>
      </c>
      <c r="AE561">
        <v>60</v>
      </c>
      <c r="AF561">
        <v>1</v>
      </c>
    </row>
    <row r="562" spans="1:32" x14ac:dyDescent="0.3">
      <c r="A562" t="s">
        <v>2176</v>
      </c>
      <c r="B562" t="s">
        <v>2177</v>
      </c>
      <c r="C562" s="1" t="str">
        <f t="shared" si="89"/>
        <v>21:0519</v>
      </c>
      <c r="D562" s="1" t="str">
        <f t="shared" si="93"/>
        <v>21:0173</v>
      </c>
      <c r="E562" t="s">
        <v>2178</v>
      </c>
      <c r="F562" t="s">
        <v>2179</v>
      </c>
      <c r="H562">
        <v>52.386356300000003</v>
      </c>
      <c r="I562">
        <v>-57.301748500000002</v>
      </c>
      <c r="J562" s="1" t="str">
        <f t="shared" si="94"/>
        <v>NGR lake sediment grab sample</v>
      </c>
      <c r="K562" s="1" t="str">
        <f t="shared" si="95"/>
        <v>&lt;177 micron (NGR)</v>
      </c>
      <c r="L562">
        <v>30</v>
      </c>
      <c r="M562" t="s">
        <v>124</v>
      </c>
      <c r="N562">
        <v>561</v>
      </c>
      <c r="O562">
        <v>64</v>
      </c>
      <c r="P562">
        <v>21</v>
      </c>
      <c r="Q562">
        <v>-2</v>
      </c>
      <c r="R562">
        <v>13</v>
      </c>
      <c r="S562">
        <v>12</v>
      </c>
      <c r="T562">
        <v>-0.2</v>
      </c>
      <c r="U562">
        <v>245</v>
      </c>
      <c r="V562">
        <v>3.5</v>
      </c>
      <c r="W562">
        <v>-0.2</v>
      </c>
      <c r="X562">
        <v>-1</v>
      </c>
      <c r="Y562">
        <v>-0.2</v>
      </c>
      <c r="Z562">
        <v>2</v>
      </c>
      <c r="AA562">
        <v>45</v>
      </c>
      <c r="AB562">
        <v>32</v>
      </c>
      <c r="AC562">
        <v>-2</v>
      </c>
      <c r="AD562">
        <v>13.6</v>
      </c>
      <c r="AE562">
        <v>370</v>
      </c>
      <c r="AF562">
        <v>1.1000000000000001</v>
      </c>
    </row>
    <row r="563" spans="1:32" hidden="1" x14ac:dyDescent="0.3">
      <c r="A563" t="s">
        <v>2180</v>
      </c>
      <c r="B563" t="s">
        <v>2181</v>
      </c>
      <c r="C563" s="1" t="str">
        <f t="shared" si="89"/>
        <v>21:0519</v>
      </c>
      <c r="D563" s="1" t="str">
        <f>HYPERLINK("http://geochem.nrcan.gc.ca/cdogs/content/svy/svy_e.htm", "")</f>
        <v/>
      </c>
      <c r="G563" s="1" t="str">
        <f>HYPERLINK("http://geochem.nrcan.gc.ca/cdogs/content/cr_/cr_00055_e.htm", "55")</f>
        <v>55</v>
      </c>
      <c r="J563" t="s">
        <v>57</v>
      </c>
      <c r="K563" t="s">
        <v>58</v>
      </c>
      <c r="L563">
        <v>30</v>
      </c>
      <c r="M563" t="s">
        <v>59</v>
      </c>
      <c r="N563">
        <v>562</v>
      </c>
      <c r="O563">
        <v>65</v>
      </c>
      <c r="P563">
        <v>19</v>
      </c>
      <c r="Q563">
        <v>2</v>
      </c>
      <c r="R563">
        <v>18</v>
      </c>
      <c r="S563">
        <v>5</v>
      </c>
      <c r="T563">
        <v>-0.2</v>
      </c>
      <c r="U563">
        <v>265</v>
      </c>
      <c r="V563">
        <v>2.09</v>
      </c>
      <c r="W563">
        <v>0.2</v>
      </c>
      <c r="X563">
        <v>2</v>
      </c>
      <c r="Y563">
        <v>0.2</v>
      </c>
      <c r="Z563">
        <v>-2</v>
      </c>
      <c r="AA563">
        <v>30</v>
      </c>
      <c r="AB563">
        <v>85</v>
      </c>
      <c r="AC563">
        <v>-2</v>
      </c>
      <c r="AD563">
        <v>39.200000000000003</v>
      </c>
      <c r="AE563">
        <v>240</v>
      </c>
      <c r="AF563">
        <v>6</v>
      </c>
    </row>
    <row r="564" spans="1:32" x14ac:dyDescent="0.3">
      <c r="A564" t="s">
        <v>2182</v>
      </c>
      <c r="B564" t="s">
        <v>2183</v>
      </c>
      <c r="C564" s="1" t="str">
        <f t="shared" si="89"/>
        <v>21:0519</v>
      </c>
      <c r="D564" s="1" t="str">
        <f t="shared" ref="D564:D581" si="96">HYPERLINK("http://geochem.nrcan.gc.ca/cdogs/content/svy/svy210173_e.htm", "21:0173")</f>
        <v>21:0173</v>
      </c>
      <c r="E564" t="s">
        <v>2184</v>
      </c>
      <c r="F564" t="s">
        <v>2185</v>
      </c>
      <c r="H564">
        <v>52.3653938</v>
      </c>
      <c r="I564">
        <v>-57.307554000000003</v>
      </c>
      <c r="J564" s="1" t="str">
        <f t="shared" ref="J564:J581" si="97">HYPERLINK("http://geochem.nrcan.gc.ca/cdogs/content/kwd/kwd020027_e.htm", "NGR lake sediment grab sample")</f>
        <v>NGR lake sediment grab sample</v>
      </c>
      <c r="K564" s="1" t="str">
        <f t="shared" ref="K564:K581" si="98">HYPERLINK("http://geochem.nrcan.gc.ca/cdogs/content/kwd/kwd080006_e.htm", "&lt;177 micron (NGR)")</f>
        <v>&lt;177 micron (NGR)</v>
      </c>
      <c r="L564">
        <v>30</v>
      </c>
      <c r="M564" t="s">
        <v>129</v>
      </c>
      <c r="N564">
        <v>563</v>
      </c>
      <c r="O564">
        <v>47</v>
      </c>
      <c r="P564">
        <v>7</v>
      </c>
      <c r="Q564">
        <v>-2</v>
      </c>
      <c r="R564">
        <v>8</v>
      </c>
      <c r="S564">
        <v>4</v>
      </c>
      <c r="T564">
        <v>-0.2</v>
      </c>
      <c r="U564">
        <v>160</v>
      </c>
      <c r="V564">
        <v>2.0299999999999998</v>
      </c>
      <c r="W564">
        <v>-0.2</v>
      </c>
      <c r="X564">
        <v>-1</v>
      </c>
      <c r="Y564">
        <v>-0.2</v>
      </c>
      <c r="Z564">
        <v>-2</v>
      </c>
      <c r="AA564">
        <v>20</v>
      </c>
      <c r="AB564">
        <v>32</v>
      </c>
      <c r="AC564">
        <v>-2</v>
      </c>
      <c r="AD564">
        <v>14.4</v>
      </c>
      <c r="AE564">
        <v>250</v>
      </c>
      <c r="AF564">
        <v>1.1000000000000001</v>
      </c>
    </row>
    <row r="565" spans="1:32" x14ac:dyDescent="0.3">
      <c r="A565" t="s">
        <v>2186</v>
      </c>
      <c r="B565" t="s">
        <v>2187</v>
      </c>
      <c r="C565" s="1" t="str">
        <f t="shared" si="89"/>
        <v>21:0519</v>
      </c>
      <c r="D565" s="1" t="str">
        <f t="shared" si="96"/>
        <v>21:0173</v>
      </c>
      <c r="E565" t="s">
        <v>2188</v>
      </c>
      <c r="F565" t="s">
        <v>2189</v>
      </c>
      <c r="H565">
        <v>52.336953100000002</v>
      </c>
      <c r="I565">
        <v>-57.322577000000003</v>
      </c>
      <c r="J565" s="1" t="str">
        <f t="shared" si="97"/>
        <v>NGR lake sediment grab sample</v>
      </c>
      <c r="K565" s="1" t="str">
        <f t="shared" si="98"/>
        <v>&lt;177 micron (NGR)</v>
      </c>
      <c r="L565">
        <v>30</v>
      </c>
      <c r="M565" t="s">
        <v>134</v>
      </c>
      <c r="N565">
        <v>564</v>
      </c>
      <c r="O565">
        <v>64</v>
      </c>
      <c r="P565">
        <v>24</v>
      </c>
      <c r="Q565">
        <v>-2</v>
      </c>
      <c r="R565">
        <v>16</v>
      </c>
      <c r="S565">
        <v>10</v>
      </c>
      <c r="T565">
        <v>-0.2</v>
      </c>
      <c r="U565">
        <v>270</v>
      </c>
      <c r="V565">
        <v>2.4</v>
      </c>
      <c r="W565">
        <v>-0.2</v>
      </c>
      <c r="X565">
        <v>-1</v>
      </c>
      <c r="Y565">
        <v>-0.2</v>
      </c>
      <c r="Z565">
        <v>-2</v>
      </c>
      <c r="AA565">
        <v>45</v>
      </c>
      <c r="AB565">
        <v>16</v>
      </c>
      <c r="AC565">
        <v>-2</v>
      </c>
      <c r="AD565">
        <v>3</v>
      </c>
      <c r="AE565">
        <v>550</v>
      </c>
      <c r="AF565">
        <v>1.1000000000000001</v>
      </c>
    </row>
    <row r="566" spans="1:32" x14ac:dyDescent="0.3">
      <c r="A566" t="s">
        <v>2190</v>
      </c>
      <c r="B566" t="s">
        <v>2191</v>
      </c>
      <c r="C566" s="1" t="str">
        <f t="shared" si="89"/>
        <v>21:0519</v>
      </c>
      <c r="D566" s="1" t="str">
        <f t="shared" si="96"/>
        <v>21:0173</v>
      </c>
      <c r="E566" t="s">
        <v>2192</v>
      </c>
      <c r="F566" t="s">
        <v>2193</v>
      </c>
      <c r="H566">
        <v>52.293048300000002</v>
      </c>
      <c r="I566">
        <v>-57.293212400000002</v>
      </c>
      <c r="J566" s="1" t="str">
        <f t="shared" si="97"/>
        <v>NGR lake sediment grab sample</v>
      </c>
      <c r="K566" s="1" t="str">
        <f t="shared" si="98"/>
        <v>&lt;177 micron (NGR)</v>
      </c>
      <c r="L566">
        <v>30</v>
      </c>
      <c r="M566" t="s">
        <v>139</v>
      </c>
      <c r="N566">
        <v>565</v>
      </c>
      <c r="O566">
        <v>19</v>
      </c>
      <c r="P566">
        <v>10</v>
      </c>
      <c r="Q566">
        <v>2</v>
      </c>
      <c r="R566">
        <v>6</v>
      </c>
      <c r="S566">
        <v>-2</v>
      </c>
      <c r="T566">
        <v>-0.2</v>
      </c>
      <c r="U566">
        <v>80</v>
      </c>
      <c r="V566">
        <v>0.64</v>
      </c>
      <c r="W566">
        <v>0.2</v>
      </c>
      <c r="X566">
        <v>-1</v>
      </c>
      <c r="Y566">
        <v>-0.2</v>
      </c>
      <c r="Z566">
        <v>-2</v>
      </c>
      <c r="AA566">
        <v>25</v>
      </c>
      <c r="AB566">
        <v>48</v>
      </c>
      <c r="AC566">
        <v>-2</v>
      </c>
      <c r="AD566">
        <v>51.4</v>
      </c>
      <c r="AE566">
        <v>140</v>
      </c>
      <c r="AF566">
        <v>1</v>
      </c>
    </row>
    <row r="567" spans="1:32" x14ac:dyDescent="0.3">
      <c r="A567" t="s">
        <v>2194</v>
      </c>
      <c r="B567" t="s">
        <v>2195</v>
      </c>
      <c r="C567" s="1" t="str">
        <f t="shared" si="89"/>
        <v>21:0519</v>
      </c>
      <c r="D567" s="1" t="str">
        <f t="shared" si="96"/>
        <v>21:0173</v>
      </c>
      <c r="E567" t="s">
        <v>2196</v>
      </c>
      <c r="F567" t="s">
        <v>2197</v>
      </c>
      <c r="H567">
        <v>52.212822600000003</v>
      </c>
      <c r="I567">
        <v>-57.255875500000002</v>
      </c>
      <c r="J567" s="1" t="str">
        <f t="shared" si="97"/>
        <v>NGR lake sediment grab sample</v>
      </c>
      <c r="K567" s="1" t="str">
        <f t="shared" si="98"/>
        <v>&lt;177 micron (NGR)</v>
      </c>
      <c r="L567">
        <v>30</v>
      </c>
      <c r="M567" t="s">
        <v>144</v>
      </c>
      <c r="N567">
        <v>566</v>
      </c>
      <c r="O567">
        <v>53</v>
      </c>
      <c r="P567">
        <v>4</v>
      </c>
      <c r="Q567">
        <v>2</v>
      </c>
      <c r="R567">
        <v>7</v>
      </c>
      <c r="S567">
        <v>-2</v>
      </c>
      <c r="T567">
        <v>-0.2</v>
      </c>
      <c r="U567">
        <v>120</v>
      </c>
      <c r="V567">
        <v>1.85</v>
      </c>
      <c r="W567">
        <v>-0.2</v>
      </c>
      <c r="X567">
        <v>-1</v>
      </c>
      <c r="Y567">
        <v>-0.2</v>
      </c>
      <c r="Z567">
        <v>-2</v>
      </c>
      <c r="AA567">
        <v>10</v>
      </c>
      <c r="AB567">
        <v>117</v>
      </c>
      <c r="AC567">
        <v>-2</v>
      </c>
      <c r="AD567">
        <v>37.6</v>
      </c>
      <c r="AE567">
        <v>110</v>
      </c>
      <c r="AF567">
        <v>0.5</v>
      </c>
    </row>
    <row r="568" spans="1:32" x14ac:dyDescent="0.3">
      <c r="A568" t="s">
        <v>2198</v>
      </c>
      <c r="B568" t="s">
        <v>2199</v>
      </c>
      <c r="C568" s="1" t="str">
        <f t="shared" si="89"/>
        <v>21:0519</v>
      </c>
      <c r="D568" s="1" t="str">
        <f t="shared" si="96"/>
        <v>21:0173</v>
      </c>
      <c r="E568" t="s">
        <v>2200</v>
      </c>
      <c r="F568" t="s">
        <v>2201</v>
      </c>
      <c r="H568">
        <v>52.183010600000003</v>
      </c>
      <c r="I568">
        <v>-57.283055500000003</v>
      </c>
      <c r="J568" s="1" t="str">
        <f t="shared" si="97"/>
        <v>NGR lake sediment grab sample</v>
      </c>
      <c r="K568" s="1" t="str">
        <f t="shared" si="98"/>
        <v>&lt;177 micron (NGR)</v>
      </c>
      <c r="L568">
        <v>30</v>
      </c>
      <c r="M568" t="s">
        <v>149</v>
      </c>
      <c r="N568">
        <v>567</v>
      </c>
      <c r="O568">
        <v>76</v>
      </c>
      <c r="P568">
        <v>12</v>
      </c>
      <c r="Q568">
        <v>-2</v>
      </c>
      <c r="R568">
        <v>4</v>
      </c>
      <c r="S568">
        <v>14</v>
      </c>
      <c r="T568">
        <v>-0.2</v>
      </c>
      <c r="U568">
        <v>6500</v>
      </c>
      <c r="V568">
        <v>31.8</v>
      </c>
      <c r="W568">
        <v>-0.2</v>
      </c>
      <c r="X568">
        <v>-1</v>
      </c>
      <c r="Y568">
        <v>-0.2</v>
      </c>
      <c r="Z568">
        <v>-2</v>
      </c>
      <c r="AA568">
        <v>45</v>
      </c>
      <c r="AB568">
        <v>69</v>
      </c>
      <c r="AC568">
        <v>-2</v>
      </c>
      <c r="AD568">
        <v>20.8</v>
      </c>
      <c r="AE568">
        <v>150</v>
      </c>
      <c r="AF568">
        <v>1.9</v>
      </c>
    </row>
    <row r="569" spans="1:32" x14ac:dyDescent="0.3">
      <c r="A569" t="s">
        <v>2202</v>
      </c>
      <c r="B569" t="s">
        <v>2203</v>
      </c>
      <c r="C569" s="1" t="str">
        <f t="shared" si="89"/>
        <v>21:0519</v>
      </c>
      <c r="D569" s="1" t="str">
        <f t="shared" si="96"/>
        <v>21:0173</v>
      </c>
      <c r="E569" t="s">
        <v>2204</v>
      </c>
      <c r="F569" t="s">
        <v>2205</v>
      </c>
      <c r="H569">
        <v>52.106949499999999</v>
      </c>
      <c r="I569">
        <v>-57.267710100000002</v>
      </c>
      <c r="J569" s="1" t="str">
        <f t="shared" si="97"/>
        <v>NGR lake sediment grab sample</v>
      </c>
      <c r="K569" s="1" t="str">
        <f t="shared" si="98"/>
        <v>&lt;177 micron (NGR)</v>
      </c>
      <c r="L569">
        <v>31</v>
      </c>
      <c r="M569" t="s">
        <v>36</v>
      </c>
      <c r="N569">
        <v>568</v>
      </c>
      <c r="O569">
        <v>66</v>
      </c>
      <c r="P569">
        <v>7</v>
      </c>
      <c r="Q569">
        <v>-2</v>
      </c>
      <c r="R569">
        <v>6</v>
      </c>
      <c r="S569">
        <v>7</v>
      </c>
      <c r="T569">
        <v>-0.2</v>
      </c>
      <c r="U569">
        <v>200</v>
      </c>
      <c r="V569">
        <v>2.7</v>
      </c>
      <c r="W569">
        <v>-0.2</v>
      </c>
      <c r="X569">
        <v>-1</v>
      </c>
      <c r="Y569">
        <v>-0.2</v>
      </c>
      <c r="Z569">
        <v>-2</v>
      </c>
      <c r="AA569">
        <v>30</v>
      </c>
      <c r="AB569">
        <v>16</v>
      </c>
      <c r="AC569">
        <v>-2</v>
      </c>
      <c r="AD569">
        <v>9.1999999999999993</v>
      </c>
      <c r="AE569">
        <v>400</v>
      </c>
      <c r="AF569">
        <v>0.9</v>
      </c>
    </row>
    <row r="570" spans="1:32" x14ac:dyDescent="0.3">
      <c r="A570" t="s">
        <v>2206</v>
      </c>
      <c r="B570" t="s">
        <v>2207</v>
      </c>
      <c r="C570" s="1" t="str">
        <f t="shared" si="89"/>
        <v>21:0519</v>
      </c>
      <c r="D570" s="1" t="str">
        <f t="shared" si="96"/>
        <v>21:0173</v>
      </c>
      <c r="E570" t="s">
        <v>2208</v>
      </c>
      <c r="F570" t="s">
        <v>2209</v>
      </c>
      <c r="H570">
        <v>52.149091800000001</v>
      </c>
      <c r="I570">
        <v>-57.281875999999997</v>
      </c>
      <c r="J570" s="1" t="str">
        <f t="shared" si="97"/>
        <v>NGR lake sediment grab sample</v>
      </c>
      <c r="K570" s="1" t="str">
        <f t="shared" si="98"/>
        <v>&lt;177 micron (NGR)</v>
      </c>
      <c r="L570">
        <v>31</v>
      </c>
      <c r="M570" t="s">
        <v>49</v>
      </c>
      <c r="N570">
        <v>569</v>
      </c>
      <c r="O570">
        <v>61</v>
      </c>
      <c r="P570">
        <v>8</v>
      </c>
      <c r="Q570">
        <v>-2</v>
      </c>
      <c r="R570">
        <v>6</v>
      </c>
      <c r="S570">
        <v>5</v>
      </c>
      <c r="T570">
        <v>-0.2</v>
      </c>
      <c r="U570">
        <v>215</v>
      </c>
      <c r="V570">
        <v>1.77</v>
      </c>
      <c r="W570">
        <v>-0.2</v>
      </c>
      <c r="X570">
        <v>-1</v>
      </c>
      <c r="Y570">
        <v>-0.2</v>
      </c>
      <c r="Z570">
        <v>-2</v>
      </c>
      <c r="AA570">
        <v>25</v>
      </c>
      <c r="AB570">
        <v>70</v>
      </c>
      <c r="AC570">
        <v>-2</v>
      </c>
      <c r="AD570">
        <v>40.4</v>
      </c>
      <c r="AE570">
        <v>180</v>
      </c>
      <c r="AF570">
        <v>-0.5</v>
      </c>
    </row>
    <row r="571" spans="1:32" x14ac:dyDescent="0.3">
      <c r="A571" t="s">
        <v>2210</v>
      </c>
      <c r="B571" t="s">
        <v>2211</v>
      </c>
      <c r="C571" s="1" t="str">
        <f t="shared" si="89"/>
        <v>21:0519</v>
      </c>
      <c r="D571" s="1" t="str">
        <f t="shared" si="96"/>
        <v>21:0173</v>
      </c>
      <c r="E571" t="s">
        <v>2204</v>
      </c>
      <c r="F571" t="s">
        <v>2212</v>
      </c>
      <c r="H571">
        <v>52.106949499999999</v>
      </c>
      <c r="I571">
        <v>-57.267710100000002</v>
      </c>
      <c r="J571" s="1" t="str">
        <f t="shared" si="97"/>
        <v>NGR lake sediment grab sample</v>
      </c>
      <c r="K571" s="1" t="str">
        <f t="shared" si="98"/>
        <v>&lt;177 micron (NGR)</v>
      </c>
      <c r="L571">
        <v>31</v>
      </c>
      <c r="M571" t="s">
        <v>44</v>
      </c>
      <c r="N571">
        <v>570</v>
      </c>
      <c r="O571">
        <v>61</v>
      </c>
      <c r="P571">
        <v>8</v>
      </c>
      <c r="Q571">
        <v>-2</v>
      </c>
      <c r="R571">
        <v>4</v>
      </c>
      <c r="S571">
        <v>7</v>
      </c>
      <c r="T571">
        <v>-0.2</v>
      </c>
      <c r="U571">
        <v>205</v>
      </c>
      <c r="V571">
        <v>2.2999999999999998</v>
      </c>
      <c r="W571">
        <v>-0.2</v>
      </c>
      <c r="X571">
        <v>-1</v>
      </c>
      <c r="Y571">
        <v>-0.2</v>
      </c>
      <c r="Z571">
        <v>-2</v>
      </c>
      <c r="AA571">
        <v>25</v>
      </c>
      <c r="AB571">
        <v>16</v>
      </c>
      <c r="AC571">
        <v>-2</v>
      </c>
      <c r="AD571">
        <v>8.4</v>
      </c>
      <c r="AE571">
        <v>500</v>
      </c>
      <c r="AF571">
        <v>1</v>
      </c>
    </row>
    <row r="572" spans="1:32" x14ac:dyDescent="0.3">
      <c r="A572" t="s">
        <v>2213</v>
      </c>
      <c r="B572" t="s">
        <v>2214</v>
      </c>
      <c r="C572" s="1" t="str">
        <f t="shared" si="89"/>
        <v>21:0519</v>
      </c>
      <c r="D572" s="1" t="str">
        <f t="shared" si="96"/>
        <v>21:0173</v>
      </c>
      <c r="E572" t="s">
        <v>2204</v>
      </c>
      <c r="F572" t="s">
        <v>2215</v>
      </c>
      <c r="H572">
        <v>52.106949499999999</v>
      </c>
      <c r="I572">
        <v>-57.267710100000002</v>
      </c>
      <c r="J572" s="1" t="str">
        <f t="shared" si="97"/>
        <v>NGR lake sediment grab sample</v>
      </c>
      <c r="K572" s="1" t="str">
        <f t="shared" si="98"/>
        <v>&lt;177 micron (NGR)</v>
      </c>
      <c r="L572">
        <v>31</v>
      </c>
      <c r="M572" t="s">
        <v>40</v>
      </c>
      <c r="N572">
        <v>571</v>
      </c>
      <c r="O572">
        <v>67</v>
      </c>
      <c r="P572">
        <v>8</v>
      </c>
      <c r="Q572">
        <v>-2</v>
      </c>
      <c r="R572">
        <v>5</v>
      </c>
      <c r="S572">
        <v>10</v>
      </c>
      <c r="T572">
        <v>-0.2</v>
      </c>
      <c r="U572">
        <v>230</v>
      </c>
      <c r="V572">
        <v>2.7</v>
      </c>
      <c r="W572">
        <v>-0.2</v>
      </c>
      <c r="X572">
        <v>-1</v>
      </c>
      <c r="Y572">
        <v>-0.2</v>
      </c>
      <c r="Z572">
        <v>-2</v>
      </c>
      <c r="AA572">
        <v>25</v>
      </c>
      <c r="AB572">
        <v>16</v>
      </c>
      <c r="AC572">
        <v>-2</v>
      </c>
      <c r="AD572">
        <v>9.4</v>
      </c>
      <c r="AE572">
        <v>480</v>
      </c>
      <c r="AF572">
        <v>1.1000000000000001</v>
      </c>
    </row>
    <row r="573" spans="1:32" x14ac:dyDescent="0.3">
      <c r="A573" t="s">
        <v>2216</v>
      </c>
      <c r="B573" t="s">
        <v>2217</v>
      </c>
      <c r="C573" s="1" t="str">
        <f t="shared" si="89"/>
        <v>21:0519</v>
      </c>
      <c r="D573" s="1" t="str">
        <f t="shared" si="96"/>
        <v>21:0173</v>
      </c>
      <c r="E573" t="s">
        <v>2218</v>
      </c>
      <c r="F573" t="s">
        <v>2219</v>
      </c>
      <c r="H573">
        <v>52.022610100000001</v>
      </c>
      <c r="I573">
        <v>-57.277903299999998</v>
      </c>
      <c r="J573" s="1" t="str">
        <f t="shared" si="97"/>
        <v>NGR lake sediment grab sample</v>
      </c>
      <c r="K573" s="1" t="str">
        <f t="shared" si="98"/>
        <v>&lt;177 micron (NGR)</v>
      </c>
      <c r="L573">
        <v>31</v>
      </c>
      <c r="M573" t="s">
        <v>54</v>
      </c>
      <c r="N573">
        <v>572</v>
      </c>
      <c r="O573">
        <v>90</v>
      </c>
      <c r="P573">
        <v>6</v>
      </c>
      <c r="Q573">
        <v>-2</v>
      </c>
      <c r="R573">
        <v>9</v>
      </c>
      <c r="S573">
        <v>6</v>
      </c>
      <c r="T573">
        <v>-0.2</v>
      </c>
      <c r="U573">
        <v>210</v>
      </c>
      <c r="V573">
        <v>3.5</v>
      </c>
      <c r="W573">
        <v>-0.2</v>
      </c>
      <c r="X573">
        <v>-1</v>
      </c>
      <c r="Y573">
        <v>-0.2</v>
      </c>
      <c r="Z573">
        <v>-2</v>
      </c>
      <c r="AA573">
        <v>25</v>
      </c>
      <c r="AB573">
        <v>59</v>
      </c>
      <c r="AC573">
        <v>-2</v>
      </c>
      <c r="AD573">
        <v>26.4</v>
      </c>
      <c r="AE573">
        <v>270</v>
      </c>
      <c r="AF573">
        <v>0.5</v>
      </c>
    </row>
    <row r="574" spans="1:32" x14ac:dyDescent="0.3">
      <c r="A574" t="s">
        <v>2220</v>
      </c>
      <c r="B574" t="s">
        <v>2221</v>
      </c>
      <c r="C574" s="1" t="str">
        <f t="shared" si="89"/>
        <v>21:0519</v>
      </c>
      <c r="D574" s="1" t="str">
        <f t="shared" si="96"/>
        <v>21:0173</v>
      </c>
      <c r="E574" t="s">
        <v>2222</v>
      </c>
      <c r="F574" t="s">
        <v>2223</v>
      </c>
      <c r="H574">
        <v>52.0082004</v>
      </c>
      <c r="I574">
        <v>-57.146736599999997</v>
      </c>
      <c r="J574" s="1" t="str">
        <f t="shared" si="97"/>
        <v>NGR lake sediment grab sample</v>
      </c>
      <c r="K574" s="1" t="str">
        <f t="shared" si="98"/>
        <v>&lt;177 micron (NGR)</v>
      </c>
      <c r="L574">
        <v>31</v>
      </c>
      <c r="M574" t="s">
        <v>82</v>
      </c>
      <c r="N574">
        <v>573</v>
      </c>
      <c r="O574">
        <v>42</v>
      </c>
      <c r="P574">
        <v>5</v>
      </c>
      <c r="Q574">
        <v>-2</v>
      </c>
      <c r="R574">
        <v>10</v>
      </c>
      <c r="S574">
        <v>3</v>
      </c>
      <c r="T574">
        <v>-0.2</v>
      </c>
      <c r="U574">
        <v>215</v>
      </c>
      <c r="V574">
        <v>1.81</v>
      </c>
      <c r="W574">
        <v>0.2</v>
      </c>
      <c r="X574">
        <v>-1</v>
      </c>
      <c r="Y574">
        <v>-0.2</v>
      </c>
      <c r="Z574">
        <v>-2</v>
      </c>
      <c r="AA574">
        <v>25</v>
      </c>
      <c r="AB574">
        <v>75</v>
      </c>
      <c r="AC574">
        <v>-2</v>
      </c>
      <c r="AD574">
        <v>47.2</v>
      </c>
      <c r="AE574">
        <v>70</v>
      </c>
      <c r="AF574">
        <v>-0.5</v>
      </c>
    </row>
    <row r="575" spans="1:32" x14ac:dyDescent="0.3">
      <c r="A575" t="s">
        <v>2224</v>
      </c>
      <c r="B575" t="s">
        <v>2225</v>
      </c>
      <c r="C575" s="1" t="str">
        <f t="shared" si="89"/>
        <v>21:0519</v>
      </c>
      <c r="D575" s="1" t="str">
        <f t="shared" si="96"/>
        <v>21:0173</v>
      </c>
      <c r="E575" t="s">
        <v>2226</v>
      </c>
      <c r="F575" t="s">
        <v>2227</v>
      </c>
      <c r="H575">
        <v>52.012436299999997</v>
      </c>
      <c r="I575">
        <v>-57.113019899999998</v>
      </c>
      <c r="J575" s="1" t="str">
        <f t="shared" si="97"/>
        <v>NGR lake sediment grab sample</v>
      </c>
      <c r="K575" s="1" t="str">
        <f t="shared" si="98"/>
        <v>&lt;177 micron (NGR)</v>
      </c>
      <c r="L575">
        <v>31</v>
      </c>
      <c r="M575" t="s">
        <v>89</v>
      </c>
      <c r="N575">
        <v>574</v>
      </c>
      <c r="O575">
        <v>76</v>
      </c>
      <c r="P575">
        <v>6</v>
      </c>
      <c r="Q575">
        <v>2</v>
      </c>
      <c r="R575">
        <v>9</v>
      </c>
      <c r="S575">
        <v>3</v>
      </c>
      <c r="T575">
        <v>-0.2</v>
      </c>
      <c r="U575">
        <v>190</v>
      </c>
      <c r="V575">
        <v>1.9</v>
      </c>
      <c r="W575">
        <v>0.2</v>
      </c>
      <c r="X575">
        <v>-1</v>
      </c>
      <c r="Y575">
        <v>-0.2</v>
      </c>
      <c r="Z575">
        <v>-2</v>
      </c>
      <c r="AA575">
        <v>25</v>
      </c>
      <c r="AB575">
        <v>64</v>
      </c>
      <c r="AC575">
        <v>-2</v>
      </c>
      <c r="AD575">
        <v>39.6</v>
      </c>
      <c r="AE575">
        <v>230</v>
      </c>
      <c r="AF575">
        <v>-0.5</v>
      </c>
    </row>
    <row r="576" spans="1:32" x14ac:dyDescent="0.3">
      <c r="A576" t="s">
        <v>2228</v>
      </c>
      <c r="B576" t="s">
        <v>2229</v>
      </c>
      <c r="C576" s="1" t="str">
        <f t="shared" si="89"/>
        <v>21:0519</v>
      </c>
      <c r="D576" s="1" t="str">
        <f t="shared" si="96"/>
        <v>21:0173</v>
      </c>
      <c r="E576" t="s">
        <v>2230</v>
      </c>
      <c r="F576" t="s">
        <v>2231</v>
      </c>
      <c r="H576">
        <v>52.086194200000001</v>
      </c>
      <c r="I576">
        <v>-57.202363499999997</v>
      </c>
      <c r="J576" s="1" t="str">
        <f t="shared" si="97"/>
        <v>NGR lake sediment grab sample</v>
      </c>
      <c r="K576" s="1" t="str">
        <f t="shared" si="98"/>
        <v>&lt;177 micron (NGR)</v>
      </c>
      <c r="L576">
        <v>31</v>
      </c>
      <c r="M576" t="s">
        <v>94</v>
      </c>
      <c r="N576">
        <v>575</v>
      </c>
      <c r="O576">
        <v>25</v>
      </c>
      <c r="P576">
        <v>5</v>
      </c>
      <c r="Q576">
        <v>2</v>
      </c>
      <c r="R576">
        <v>8</v>
      </c>
      <c r="S576">
        <v>-2</v>
      </c>
      <c r="T576">
        <v>-0.2</v>
      </c>
      <c r="U576">
        <v>30</v>
      </c>
      <c r="V576">
        <v>0.39</v>
      </c>
      <c r="W576">
        <v>0.2</v>
      </c>
      <c r="X576">
        <v>-1</v>
      </c>
      <c r="Y576">
        <v>-0.2</v>
      </c>
      <c r="Z576">
        <v>-2</v>
      </c>
      <c r="AA576">
        <v>-10</v>
      </c>
      <c r="AB576">
        <v>86</v>
      </c>
      <c r="AC576">
        <v>-2</v>
      </c>
      <c r="AD576">
        <v>91.2</v>
      </c>
      <c r="AE576">
        <v>-40</v>
      </c>
      <c r="AF576">
        <v>-0.5</v>
      </c>
    </row>
    <row r="577" spans="1:32" x14ac:dyDescent="0.3">
      <c r="A577" t="s">
        <v>2232</v>
      </c>
      <c r="B577" t="s">
        <v>2233</v>
      </c>
      <c r="C577" s="1" t="str">
        <f t="shared" si="89"/>
        <v>21:0519</v>
      </c>
      <c r="D577" s="1" t="str">
        <f t="shared" si="96"/>
        <v>21:0173</v>
      </c>
      <c r="E577" t="s">
        <v>2234</v>
      </c>
      <c r="F577" t="s">
        <v>2235</v>
      </c>
      <c r="H577">
        <v>52.143018599999998</v>
      </c>
      <c r="I577">
        <v>-57.205733100000003</v>
      </c>
      <c r="J577" s="1" t="str">
        <f t="shared" si="97"/>
        <v>NGR lake sediment grab sample</v>
      </c>
      <c r="K577" s="1" t="str">
        <f t="shared" si="98"/>
        <v>&lt;177 micron (NGR)</v>
      </c>
      <c r="L577">
        <v>31</v>
      </c>
      <c r="M577" t="s">
        <v>99</v>
      </c>
      <c r="N577">
        <v>576</v>
      </c>
      <c r="O577">
        <v>76</v>
      </c>
      <c r="P577">
        <v>3</v>
      </c>
      <c r="Q577">
        <v>-2</v>
      </c>
      <c r="R577">
        <v>7</v>
      </c>
      <c r="S577">
        <v>9</v>
      </c>
      <c r="T577">
        <v>-0.2</v>
      </c>
      <c r="U577">
        <v>235</v>
      </c>
      <c r="V577">
        <v>2.2000000000000002</v>
      </c>
      <c r="W577">
        <v>-0.2</v>
      </c>
      <c r="X577">
        <v>-1</v>
      </c>
      <c r="Y577">
        <v>-0.2</v>
      </c>
      <c r="Z577">
        <v>-2</v>
      </c>
      <c r="AA577">
        <v>25</v>
      </c>
      <c r="AB577">
        <v>43</v>
      </c>
      <c r="AC577">
        <v>-2</v>
      </c>
      <c r="AD577">
        <v>14.8</v>
      </c>
      <c r="AE577">
        <v>330</v>
      </c>
      <c r="AF577">
        <v>0.9</v>
      </c>
    </row>
    <row r="578" spans="1:32" x14ac:dyDescent="0.3">
      <c r="A578" t="s">
        <v>2236</v>
      </c>
      <c r="B578" t="s">
        <v>2237</v>
      </c>
      <c r="C578" s="1" t="str">
        <f t="shared" ref="C578:C641" si="99">HYPERLINK("http://geochem.nrcan.gc.ca/cdogs/content/bdl/bdl210519_e.htm", "21:0519")</f>
        <v>21:0519</v>
      </c>
      <c r="D578" s="1" t="str">
        <f t="shared" si="96"/>
        <v>21:0173</v>
      </c>
      <c r="E578" t="s">
        <v>2238</v>
      </c>
      <c r="F578" t="s">
        <v>2239</v>
      </c>
      <c r="H578">
        <v>52.1708955</v>
      </c>
      <c r="I578">
        <v>-57.227034400000001</v>
      </c>
      <c r="J578" s="1" t="str">
        <f t="shared" si="97"/>
        <v>NGR lake sediment grab sample</v>
      </c>
      <c r="K578" s="1" t="str">
        <f t="shared" si="98"/>
        <v>&lt;177 micron (NGR)</v>
      </c>
      <c r="L578">
        <v>31</v>
      </c>
      <c r="M578" t="s">
        <v>104</v>
      </c>
      <c r="N578">
        <v>577</v>
      </c>
      <c r="O578">
        <v>70</v>
      </c>
      <c r="P578">
        <v>9</v>
      </c>
      <c r="Q578">
        <v>-2</v>
      </c>
      <c r="R578">
        <v>3</v>
      </c>
      <c r="S578">
        <v>4</v>
      </c>
      <c r="T578">
        <v>-0.2</v>
      </c>
      <c r="U578">
        <v>270</v>
      </c>
      <c r="V578">
        <v>1.78</v>
      </c>
      <c r="W578">
        <v>-0.2</v>
      </c>
      <c r="X578">
        <v>-1</v>
      </c>
      <c r="Y578">
        <v>-0.2</v>
      </c>
      <c r="Z578">
        <v>-2</v>
      </c>
      <c r="AA578">
        <v>25</v>
      </c>
      <c r="AB578">
        <v>77</v>
      </c>
      <c r="AC578">
        <v>-2</v>
      </c>
      <c r="AD578">
        <v>38.799999999999997</v>
      </c>
      <c r="AE578">
        <v>70</v>
      </c>
      <c r="AF578">
        <v>-0.5</v>
      </c>
    </row>
    <row r="579" spans="1:32" x14ac:dyDescent="0.3">
      <c r="A579" t="s">
        <v>2240</v>
      </c>
      <c r="B579" t="s">
        <v>2241</v>
      </c>
      <c r="C579" s="1" t="str">
        <f t="shared" si="99"/>
        <v>21:0519</v>
      </c>
      <c r="D579" s="1" t="str">
        <f t="shared" si="96"/>
        <v>21:0173</v>
      </c>
      <c r="E579" t="s">
        <v>2242</v>
      </c>
      <c r="F579" t="s">
        <v>2243</v>
      </c>
      <c r="H579">
        <v>52.224696700000003</v>
      </c>
      <c r="I579">
        <v>-57.276878600000003</v>
      </c>
      <c r="J579" s="1" t="str">
        <f t="shared" si="97"/>
        <v>NGR lake sediment grab sample</v>
      </c>
      <c r="K579" s="1" t="str">
        <f t="shared" si="98"/>
        <v>&lt;177 micron (NGR)</v>
      </c>
      <c r="L579">
        <v>31</v>
      </c>
      <c r="M579" t="s">
        <v>109</v>
      </c>
      <c r="N579">
        <v>578</v>
      </c>
      <c r="O579">
        <v>80</v>
      </c>
      <c r="P579">
        <v>7</v>
      </c>
      <c r="Q579">
        <v>-2</v>
      </c>
      <c r="R579">
        <v>6</v>
      </c>
      <c r="S579">
        <v>3</v>
      </c>
      <c r="T579">
        <v>-0.2</v>
      </c>
      <c r="U579">
        <v>135</v>
      </c>
      <c r="V579">
        <v>1.18</v>
      </c>
      <c r="W579">
        <v>-0.2</v>
      </c>
      <c r="X579">
        <v>-1</v>
      </c>
      <c r="Y579">
        <v>-0.2</v>
      </c>
      <c r="Z579">
        <v>-2</v>
      </c>
      <c r="AA579">
        <v>20</v>
      </c>
      <c r="AB579">
        <v>83</v>
      </c>
      <c r="AC579">
        <v>-2</v>
      </c>
      <c r="AD579">
        <v>34.6</v>
      </c>
      <c r="AE579">
        <v>150</v>
      </c>
      <c r="AF579">
        <v>-0.5</v>
      </c>
    </row>
    <row r="580" spans="1:32" x14ac:dyDescent="0.3">
      <c r="A580" t="s">
        <v>2244</v>
      </c>
      <c r="B580" t="s">
        <v>2245</v>
      </c>
      <c r="C580" s="1" t="str">
        <f t="shared" si="99"/>
        <v>21:0519</v>
      </c>
      <c r="D580" s="1" t="str">
        <f t="shared" si="96"/>
        <v>21:0173</v>
      </c>
      <c r="E580" t="s">
        <v>2246</v>
      </c>
      <c r="F580" t="s">
        <v>2247</v>
      </c>
      <c r="H580">
        <v>52.297896899999998</v>
      </c>
      <c r="I580">
        <v>-57.153995500000001</v>
      </c>
      <c r="J580" s="1" t="str">
        <f t="shared" si="97"/>
        <v>NGR lake sediment grab sample</v>
      </c>
      <c r="K580" s="1" t="str">
        <f t="shared" si="98"/>
        <v>&lt;177 micron (NGR)</v>
      </c>
      <c r="L580">
        <v>31</v>
      </c>
      <c r="M580" t="s">
        <v>114</v>
      </c>
      <c r="N580">
        <v>579</v>
      </c>
      <c r="O580">
        <v>77</v>
      </c>
      <c r="P580">
        <v>21</v>
      </c>
      <c r="Q580">
        <v>-2</v>
      </c>
      <c r="R580">
        <v>9</v>
      </c>
      <c r="S580">
        <v>15</v>
      </c>
      <c r="T580">
        <v>-0.2</v>
      </c>
      <c r="U580">
        <v>260</v>
      </c>
      <c r="V580">
        <v>3.1</v>
      </c>
      <c r="W580">
        <v>-0.2</v>
      </c>
      <c r="X580">
        <v>-1</v>
      </c>
      <c r="Y580">
        <v>-0.2</v>
      </c>
      <c r="Z580">
        <v>-2</v>
      </c>
      <c r="AA580">
        <v>70</v>
      </c>
      <c r="AB580">
        <v>57</v>
      </c>
      <c r="AC580">
        <v>-2</v>
      </c>
      <c r="AD580">
        <v>24.6</v>
      </c>
      <c r="AE580">
        <v>270</v>
      </c>
      <c r="AF580">
        <v>0.6</v>
      </c>
    </row>
    <row r="581" spans="1:32" x14ac:dyDescent="0.3">
      <c r="A581" t="s">
        <v>2248</v>
      </c>
      <c r="B581" t="s">
        <v>2249</v>
      </c>
      <c r="C581" s="1" t="str">
        <f t="shared" si="99"/>
        <v>21:0519</v>
      </c>
      <c r="D581" s="1" t="str">
        <f t="shared" si="96"/>
        <v>21:0173</v>
      </c>
      <c r="E581" t="s">
        <v>2250</v>
      </c>
      <c r="F581" t="s">
        <v>2251</v>
      </c>
      <c r="H581">
        <v>52.306769199999998</v>
      </c>
      <c r="I581">
        <v>-57.084065099999997</v>
      </c>
      <c r="J581" s="1" t="str">
        <f t="shared" si="97"/>
        <v>NGR lake sediment grab sample</v>
      </c>
      <c r="K581" s="1" t="str">
        <f t="shared" si="98"/>
        <v>&lt;177 micron (NGR)</v>
      </c>
      <c r="L581">
        <v>31</v>
      </c>
      <c r="M581" t="s">
        <v>119</v>
      </c>
      <c r="N581">
        <v>580</v>
      </c>
      <c r="O581">
        <v>72</v>
      </c>
      <c r="P581">
        <v>11</v>
      </c>
      <c r="Q581">
        <v>-2</v>
      </c>
      <c r="R581">
        <v>10</v>
      </c>
      <c r="S581">
        <v>15</v>
      </c>
      <c r="T581">
        <v>-0.2</v>
      </c>
      <c r="U581">
        <v>250</v>
      </c>
      <c r="V581">
        <v>3.7</v>
      </c>
      <c r="W581">
        <v>-0.2</v>
      </c>
      <c r="X581">
        <v>-1</v>
      </c>
      <c r="Y581">
        <v>-0.2</v>
      </c>
      <c r="Z581">
        <v>-2</v>
      </c>
      <c r="AA581">
        <v>45</v>
      </c>
      <c r="AB581">
        <v>31</v>
      </c>
      <c r="AC581">
        <v>-2</v>
      </c>
      <c r="AD581">
        <v>14.8</v>
      </c>
      <c r="AE581">
        <v>400</v>
      </c>
      <c r="AF581">
        <v>1.3</v>
      </c>
    </row>
    <row r="582" spans="1:32" hidden="1" x14ac:dyDescent="0.3">
      <c r="A582" t="s">
        <v>2252</v>
      </c>
      <c r="B582" t="s">
        <v>2253</v>
      </c>
      <c r="C582" s="1" t="str">
        <f t="shared" si="99"/>
        <v>21:0519</v>
      </c>
      <c r="D582" s="1" t="str">
        <f>HYPERLINK("http://geochem.nrcan.gc.ca/cdogs/content/svy/svy_e.htm", "")</f>
        <v/>
      </c>
      <c r="G582" s="1" t="str">
        <f>HYPERLINK("http://geochem.nrcan.gc.ca/cdogs/content/cr_/cr_00055_e.htm", "55")</f>
        <v>55</v>
      </c>
      <c r="J582" t="s">
        <v>57</v>
      </c>
      <c r="K582" t="s">
        <v>58</v>
      </c>
      <c r="L582">
        <v>31</v>
      </c>
      <c r="M582" t="s">
        <v>59</v>
      </c>
      <c r="N582">
        <v>581</v>
      </c>
      <c r="O582">
        <v>69</v>
      </c>
      <c r="P582">
        <v>19</v>
      </c>
      <c r="Q582">
        <v>3</v>
      </c>
      <c r="R582">
        <v>20</v>
      </c>
      <c r="S582">
        <v>9</v>
      </c>
      <c r="T582">
        <v>-0.2</v>
      </c>
      <c r="U582">
        <v>270</v>
      </c>
      <c r="V582">
        <v>2.2999999999999998</v>
      </c>
      <c r="W582">
        <v>0.2</v>
      </c>
      <c r="X582">
        <v>3</v>
      </c>
      <c r="Y582">
        <v>-0.2</v>
      </c>
      <c r="Z582">
        <v>2</v>
      </c>
      <c r="AA582">
        <v>30</v>
      </c>
      <c r="AB582">
        <v>77</v>
      </c>
      <c r="AC582">
        <v>-2</v>
      </c>
      <c r="AD582">
        <v>38.6</v>
      </c>
      <c r="AE582">
        <v>210</v>
      </c>
      <c r="AF582">
        <v>6.6</v>
      </c>
    </row>
    <row r="583" spans="1:32" x14ac:dyDescent="0.3">
      <c r="A583" t="s">
        <v>2254</v>
      </c>
      <c r="B583" t="s">
        <v>2255</v>
      </c>
      <c r="C583" s="1" t="str">
        <f t="shared" si="99"/>
        <v>21:0519</v>
      </c>
      <c r="D583" s="1" t="str">
        <f t="shared" ref="D583:D607" si="100">HYPERLINK("http://geochem.nrcan.gc.ca/cdogs/content/svy/svy210173_e.htm", "21:0173")</f>
        <v>21:0173</v>
      </c>
      <c r="E583" t="s">
        <v>2256</v>
      </c>
      <c r="F583" t="s">
        <v>2257</v>
      </c>
      <c r="H583">
        <v>52.308984799999998</v>
      </c>
      <c r="I583">
        <v>-56.993540799999998</v>
      </c>
      <c r="J583" s="1" t="str">
        <f t="shared" ref="J583:J607" si="101">HYPERLINK("http://geochem.nrcan.gc.ca/cdogs/content/kwd/kwd020027_e.htm", "NGR lake sediment grab sample")</f>
        <v>NGR lake sediment grab sample</v>
      </c>
      <c r="K583" s="1" t="str">
        <f t="shared" ref="K583:K607" si="102">HYPERLINK("http://geochem.nrcan.gc.ca/cdogs/content/kwd/kwd080006_e.htm", "&lt;177 micron (NGR)")</f>
        <v>&lt;177 micron (NGR)</v>
      </c>
      <c r="L583">
        <v>31</v>
      </c>
      <c r="M583" t="s">
        <v>124</v>
      </c>
      <c r="N583">
        <v>582</v>
      </c>
      <c r="O583">
        <v>100</v>
      </c>
      <c r="P583">
        <v>13</v>
      </c>
      <c r="Q583">
        <v>-2</v>
      </c>
      <c r="R583">
        <v>11</v>
      </c>
      <c r="S583">
        <v>15</v>
      </c>
      <c r="T583">
        <v>-0.2</v>
      </c>
      <c r="U583">
        <v>310</v>
      </c>
      <c r="V583">
        <v>6.1</v>
      </c>
      <c r="W583">
        <v>-0.2</v>
      </c>
      <c r="X583">
        <v>-1</v>
      </c>
      <c r="Y583">
        <v>-0.2</v>
      </c>
      <c r="Z583">
        <v>-2</v>
      </c>
      <c r="AA583">
        <v>50</v>
      </c>
      <c r="AB583">
        <v>72</v>
      </c>
      <c r="AC583">
        <v>-2</v>
      </c>
      <c r="AD583">
        <v>32</v>
      </c>
      <c r="AE583">
        <v>310</v>
      </c>
      <c r="AF583">
        <v>0.9</v>
      </c>
    </row>
    <row r="584" spans="1:32" x14ac:dyDescent="0.3">
      <c r="A584" t="s">
        <v>2258</v>
      </c>
      <c r="B584" t="s">
        <v>2259</v>
      </c>
      <c r="C584" s="1" t="str">
        <f t="shared" si="99"/>
        <v>21:0519</v>
      </c>
      <c r="D584" s="1" t="str">
        <f t="shared" si="100"/>
        <v>21:0173</v>
      </c>
      <c r="E584" t="s">
        <v>2260</v>
      </c>
      <c r="F584" t="s">
        <v>2261</v>
      </c>
      <c r="H584">
        <v>52.306989100000003</v>
      </c>
      <c r="I584">
        <v>-56.930546399999997</v>
      </c>
      <c r="J584" s="1" t="str">
        <f t="shared" si="101"/>
        <v>NGR lake sediment grab sample</v>
      </c>
      <c r="K584" s="1" t="str">
        <f t="shared" si="102"/>
        <v>&lt;177 micron (NGR)</v>
      </c>
      <c r="L584">
        <v>31</v>
      </c>
      <c r="M584" t="s">
        <v>129</v>
      </c>
      <c r="N584">
        <v>583</v>
      </c>
      <c r="O584">
        <v>44</v>
      </c>
      <c r="P584">
        <v>15</v>
      </c>
      <c r="Q584">
        <v>-2</v>
      </c>
      <c r="R584">
        <v>7</v>
      </c>
      <c r="S584">
        <v>3</v>
      </c>
      <c r="T584">
        <v>-0.2</v>
      </c>
      <c r="U584">
        <v>90</v>
      </c>
      <c r="V584">
        <v>1.52</v>
      </c>
      <c r="W584">
        <v>-0.2</v>
      </c>
      <c r="X584">
        <v>-1</v>
      </c>
      <c r="Y584">
        <v>-0.2</v>
      </c>
      <c r="Z584">
        <v>-2</v>
      </c>
      <c r="AA584">
        <v>25</v>
      </c>
      <c r="AB584">
        <v>62</v>
      </c>
      <c r="AC584">
        <v>-2</v>
      </c>
      <c r="AD584">
        <v>34</v>
      </c>
      <c r="AE584">
        <v>80</v>
      </c>
      <c r="AF584">
        <v>0.8</v>
      </c>
    </row>
    <row r="585" spans="1:32" x14ac:dyDescent="0.3">
      <c r="A585" t="s">
        <v>2262</v>
      </c>
      <c r="B585" t="s">
        <v>2263</v>
      </c>
      <c r="C585" s="1" t="str">
        <f t="shared" si="99"/>
        <v>21:0519</v>
      </c>
      <c r="D585" s="1" t="str">
        <f t="shared" si="100"/>
        <v>21:0173</v>
      </c>
      <c r="E585" t="s">
        <v>2264</v>
      </c>
      <c r="F585" t="s">
        <v>2265</v>
      </c>
      <c r="H585">
        <v>52.287261899999997</v>
      </c>
      <c r="I585">
        <v>-56.739551400000003</v>
      </c>
      <c r="J585" s="1" t="str">
        <f t="shared" si="101"/>
        <v>NGR lake sediment grab sample</v>
      </c>
      <c r="K585" s="1" t="str">
        <f t="shared" si="102"/>
        <v>&lt;177 micron (NGR)</v>
      </c>
      <c r="L585">
        <v>31</v>
      </c>
      <c r="M585" t="s">
        <v>134</v>
      </c>
      <c r="N585">
        <v>584</v>
      </c>
      <c r="O585">
        <v>140</v>
      </c>
      <c r="P585">
        <v>20</v>
      </c>
      <c r="Q585">
        <v>-2</v>
      </c>
      <c r="R585">
        <v>4</v>
      </c>
      <c r="S585">
        <v>19</v>
      </c>
      <c r="T585">
        <v>-0.2</v>
      </c>
      <c r="U585">
        <v>665</v>
      </c>
      <c r="V585">
        <v>9.4</v>
      </c>
      <c r="W585">
        <v>-0.2</v>
      </c>
      <c r="X585">
        <v>-1</v>
      </c>
      <c r="Y585">
        <v>-0.2</v>
      </c>
      <c r="Z585">
        <v>-2</v>
      </c>
      <c r="AA585">
        <v>65</v>
      </c>
      <c r="AB585">
        <v>134</v>
      </c>
      <c r="AC585">
        <v>-2</v>
      </c>
      <c r="AD585">
        <v>33.4</v>
      </c>
      <c r="AE585">
        <v>120</v>
      </c>
      <c r="AF585">
        <v>1.2</v>
      </c>
    </row>
    <row r="586" spans="1:32" x14ac:dyDescent="0.3">
      <c r="A586" t="s">
        <v>2266</v>
      </c>
      <c r="B586" t="s">
        <v>2267</v>
      </c>
      <c r="C586" s="1" t="str">
        <f t="shared" si="99"/>
        <v>21:0519</v>
      </c>
      <c r="D586" s="1" t="str">
        <f t="shared" si="100"/>
        <v>21:0173</v>
      </c>
      <c r="E586" t="s">
        <v>2268</v>
      </c>
      <c r="F586" t="s">
        <v>2269</v>
      </c>
      <c r="H586">
        <v>52.289394999999999</v>
      </c>
      <c r="I586">
        <v>-56.640751000000002</v>
      </c>
      <c r="J586" s="1" t="str">
        <f t="shared" si="101"/>
        <v>NGR lake sediment grab sample</v>
      </c>
      <c r="K586" s="1" t="str">
        <f t="shared" si="102"/>
        <v>&lt;177 micron (NGR)</v>
      </c>
      <c r="L586">
        <v>31</v>
      </c>
      <c r="M586" t="s">
        <v>139</v>
      </c>
      <c r="N586">
        <v>585</v>
      </c>
      <c r="O586">
        <v>130</v>
      </c>
      <c r="P586">
        <v>25</v>
      </c>
      <c r="Q586">
        <v>-2</v>
      </c>
      <c r="R586">
        <v>8</v>
      </c>
      <c r="S586">
        <v>9</v>
      </c>
      <c r="T586">
        <v>0.2</v>
      </c>
      <c r="U586">
        <v>235</v>
      </c>
      <c r="V586">
        <v>3</v>
      </c>
      <c r="W586">
        <v>-0.2</v>
      </c>
      <c r="X586">
        <v>-1</v>
      </c>
      <c r="Y586">
        <v>-0.2</v>
      </c>
      <c r="Z586">
        <v>-2</v>
      </c>
      <c r="AA586">
        <v>65</v>
      </c>
      <c r="AB586">
        <v>77</v>
      </c>
      <c r="AC586">
        <v>-2</v>
      </c>
      <c r="AD586">
        <v>39.6</v>
      </c>
      <c r="AE586">
        <v>120</v>
      </c>
      <c r="AF586">
        <v>0.8</v>
      </c>
    </row>
    <row r="587" spans="1:32" x14ac:dyDescent="0.3">
      <c r="A587" t="s">
        <v>2270</v>
      </c>
      <c r="B587" t="s">
        <v>2271</v>
      </c>
      <c r="C587" s="1" t="str">
        <f t="shared" si="99"/>
        <v>21:0519</v>
      </c>
      <c r="D587" s="1" t="str">
        <f t="shared" si="100"/>
        <v>21:0173</v>
      </c>
      <c r="E587" t="s">
        <v>2272</v>
      </c>
      <c r="F587" t="s">
        <v>2273</v>
      </c>
      <c r="H587">
        <v>52.292970599999997</v>
      </c>
      <c r="I587">
        <v>-56.595326700000001</v>
      </c>
      <c r="J587" s="1" t="str">
        <f t="shared" si="101"/>
        <v>NGR lake sediment grab sample</v>
      </c>
      <c r="K587" s="1" t="str">
        <f t="shared" si="102"/>
        <v>&lt;177 micron (NGR)</v>
      </c>
      <c r="L587">
        <v>31</v>
      </c>
      <c r="M587" t="s">
        <v>144</v>
      </c>
      <c r="N587">
        <v>586</v>
      </c>
      <c r="O587">
        <v>90</v>
      </c>
      <c r="P587">
        <v>15</v>
      </c>
      <c r="Q587">
        <v>-2</v>
      </c>
      <c r="R587">
        <v>4</v>
      </c>
      <c r="S587">
        <v>8</v>
      </c>
      <c r="T587">
        <v>-0.2</v>
      </c>
      <c r="U587">
        <v>175</v>
      </c>
      <c r="V587">
        <v>2.12</v>
      </c>
      <c r="W587">
        <v>-0.2</v>
      </c>
      <c r="X587">
        <v>-1</v>
      </c>
      <c r="Y587">
        <v>-0.2</v>
      </c>
      <c r="Z587">
        <v>-2</v>
      </c>
      <c r="AA587">
        <v>45</v>
      </c>
      <c r="AB587">
        <v>76</v>
      </c>
      <c r="AC587">
        <v>-2</v>
      </c>
      <c r="AD587">
        <v>25.4</v>
      </c>
      <c r="AE587">
        <v>230</v>
      </c>
      <c r="AF587">
        <v>1.4</v>
      </c>
    </row>
    <row r="588" spans="1:32" x14ac:dyDescent="0.3">
      <c r="A588" t="s">
        <v>2274</v>
      </c>
      <c r="B588" t="s">
        <v>2275</v>
      </c>
      <c r="C588" s="1" t="str">
        <f t="shared" si="99"/>
        <v>21:0519</v>
      </c>
      <c r="D588" s="1" t="str">
        <f t="shared" si="100"/>
        <v>21:0173</v>
      </c>
      <c r="E588" t="s">
        <v>2276</v>
      </c>
      <c r="F588" t="s">
        <v>2277</v>
      </c>
      <c r="H588">
        <v>52.2958505</v>
      </c>
      <c r="I588">
        <v>-56.472918800000002</v>
      </c>
      <c r="J588" s="1" t="str">
        <f t="shared" si="101"/>
        <v>NGR lake sediment grab sample</v>
      </c>
      <c r="K588" s="1" t="str">
        <f t="shared" si="102"/>
        <v>&lt;177 micron (NGR)</v>
      </c>
      <c r="L588">
        <v>31</v>
      </c>
      <c r="M588" t="s">
        <v>149</v>
      </c>
      <c r="N588">
        <v>587</v>
      </c>
      <c r="O588">
        <v>59</v>
      </c>
      <c r="P588">
        <v>21</v>
      </c>
      <c r="Q588">
        <v>-2</v>
      </c>
      <c r="R588">
        <v>9</v>
      </c>
      <c r="S588">
        <v>3</v>
      </c>
      <c r="T588">
        <v>-0.2</v>
      </c>
      <c r="U588">
        <v>90</v>
      </c>
      <c r="V588">
        <v>1</v>
      </c>
      <c r="W588">
        <v>0.2</v>
      </c>
      <c r="X588">
        <v>-1</v>
      </c>
      <c r="Y588">
        <v>-0.2</v>
      </c>
      <c r="Z588">
        <v>-2</v>
      </c>
      <c r="AA588">
        <v>40</v>
      </c>
      <c r="AB588">
        <v>71</v>
      </c>
      <c r="AC588">
        <v>-2</v>
      </c>
      <c r="AD588">
        <v>41.4</v>
      </c>
      <c r="AE588">
        <v>120</v>
      </c>
      <c r="AF588">
        <v>1.2</v>
      </c>
    </row>
    <row r="589" spans="1:32" x14ac:dyDescent="0.3">
      <c r="A589" t="s">
        <v>2278</v>
      </c>
      <c r="B589" t="s">
        <v>2279</v>
      </c>
      <c r="C589" s="1" t="str">
        <f t="shared" si="99"/>
        <v>21:0519</v>
      </c>
      <c r="D589" s="1" t="str">
        <f t="shared" si="100"/>
        <v>21:0173</v>
      </c>
      <c r="E589" t="s">
        <v>2280</v>
      </c>
      <c r="F589" t="s">
        <v>2281</v>
      </c>
      <c r="H589">
        <v>52.291020799999998</v>
      </c>
      <c r="I589">
        <v>-56.4355586</v>
      </c>
      <c r="J589" s="1" t="str">
        <f t="shared" si="101"/>
        <v>NGR lake sediment grab sample</v>
      </c>
      <c r="K589" s="1" t="str">
        <f t="shared" si="102"/>
        <v>&lt;177 micron (NGR)</v>
      </c>
      <c r="L589">
        <v>32</v>
      </c>
      <c r="M589" t="s">
        <v>36</v>
      </c>
      <c r="N589">
        <v>588</v>
      </c>
      <c r="O589">
        <v>230</v>
      </c>
      <c r="P589">
        <v>35</v>
      </c>
      <c r="Q589">
        <v>-2</v>
      </c>
      <c r="R589">
        <v>6</v>
      </c>
      <c r="S589">
        <v>10</v>
      </c>
      <c r="T589">
        <v>-0.2</v>
      </c>
      <c r="U589">
        <v>415</v>
      </c>
      <c r="V589">
        <v>6.6</v>
      </c>
      <c r="W589">
        <v>-0.2</v>
      </c>
      <c r="X589">
        <v>-1</v>
      </c>
      <c r="Y589">
        <v>-0.2</v>
      </c>
      <c r="Z589">
        <v>-2</v>
      </c>
      <c r="AA589">
        <v>85</v>
      </c>
      <c r="AB589">
        <v>81</v>
      </c>
      <c r="AC589">
        <v>-2</v>
      </c>
      <c r="AD589">
        <v>39.799999999999997</v>
      </c>
      <c r="AE589">
        <v>250</v>
      </c>
      <c r="AF589">
        <v>2.2000000000000002</v>
      </c>
    </row>
    <row r="590" spans="1:32" x14ac:dyDescent="0.3">
      <c r="A590" t="s">
        <v>2282</v>
      </c>
      <c r="B590" t="s">
        <v>2283</v>
      </c>
      <c r="C590" s="1" t="str">
        <f t="shared" si="99"/>
        <v>21:0519</v>
      </c>
      <c r="D590" s="1" t="str">
        <f t="shared" si="100"/>
        <v>21:0173</v>
      </c>
      <c r="E590" t="s">
        <v>2280</v>
      </c>
      <c r="F590" t="s">
        <v>2284</v>
      </c>
      <c r="H590">
        <v>52.291020799999998</v>
      </c>
      <c r="I590">
        <v>-56.4355586</v>
      </c>
      <c r="J590" s="1" t="str">
        <f t="shared" si="101"/>
        <v>NGR lake sediment grab sample</v>
      </c>
      <c r="K590" s="1" t="str">
        <f t="shared" si="102"/>
        <v>&lt;177 micron (NGR)</v>
      </c>
      <c r="L590">
        <v>32</v>
      </c>
      <c r="M590" t="s">
        <v>44</v>
      </c>
      <c r="N590">
        <v>589</v>
      </c>
      <c r="O590">
        <v>63</v>
      </c>
      <c r="P590">
        <v>20</v>
      </c>
      <c r="Q590">
        <v>-2</v>
      </c>
      <c r="R590">
        <v>6</v>
      </c>
      <c r="S590">
        <v>6</v>
      </c>
      <c r="T590">
        <v>-0.2</v>
      </c>
      <c r="U590">
        <v>245</v>
      </c>
      <c r="V590">
        <v>1.54</v>
      </c>
      <c r="W590">
        <v>-0.2</v>
      </c>
      <c r="X590">
        <v>-1</v>
      </c>
      <c r="Y590">
        <v>-0.2</v>
      </c>
      <c r="Z590">
        <v>-2</v>
      </c>
      <c r="AA590">
        <v>80</v>
      </c>
      <c r="AB590">
        <v>76</v>
      </c>
      <c r="AC590">
        <v>-2</v>
      </c>
      <c r="AD590">
        <v>33.799999999999997</v>
      </c>
      <c r="AE590">
        <v>100</v>
      </c>
      <c r="AF590">
        <v>0.9</v>
      </c>
    </row>
    <row r="591" spans="1:32" x14ac:dyDescent="0.3">
      <c r="A591" t="s">
        <v>2285</v>
      </c>
      <c r="B591" t="s">
        <v>2286</v>
      </c>
      <c r="C591" s="1" t="str">
        <f t="shared" si="99"/>
        <v>21:0519</v>
      </c>
      <c r="D591" s="1" t="str">
        <f t="shared" si="100"/>
        <v>21:0173</v>
      </c>
      <c r="E591" t="s">
        <v>2280</v>
      </c>
      <c r="F591" t="s">
        <v>2287</v>
      </c>
      <c r="H591">
        <v>52.291020799999998</v>
      </c>
      <c r="I591">
        <v>-56.4355586</v>
      </c>
      <c r="J591" s="1" t="str">
        <f t="shared" si="101"/>
        <v>NGR lake sediment grab sample</v>
      </c>
      <c r="K591" s="1" t="str">
        <f t="shared" si="102"/>
        <v>&lt;177 micron (NGR)</v>
      </c>
      <c r="L591">
        <v>32</v>
      </c>
      <c r="M591" t="s">
        <v>40</v>
      </c>
      <c r="N591">
        <v>590</v>
      </c>
      <c r="O591">
        <v>240</v>
      </c>
      <c r="P591">
        <v>35</v>
      </c>
      <c r="Q591">
        <v>-2</v>
      </c>
      <c r="R591">
        <v>10</v>
      </c>
      <c r="S591">
        <v>11</v>
      </c>
      <c r="T591">
        <v>-0.2</v>
      </c>
      <c r="U591">
        <v>415</v>
      </c>
      <c r="V591">
        <v>6.7</v>
      </c>
      <c r="W591">
        <v>0.2</v>
      </c>
      <c r="X591">
        <v>-1</v>
      </c>
      <c r="Y591">
        <v>-0.2</v>
      </c>
      <c r="Z591">
        <v>-2</v>
      </c>
      <c r="AA591">
        <v>85</v>
      </c>
      <c r="AB591">
        <v>76</v>
      </c>
      <c r="AC591">
        <v>-2</v>
      </c>
      <c r="AD591">
        <v>39.6</v>
      </c>
      <c r="AE591">
        <v>280</v>
      </c>
      <c r="AF591">
        <v>2.1</v>
      </c>
    </row>
    <row r="592" spans="1:32" x14ac:dyDescent="0.3">
      <c r="A592" t="s">
        <v>2288</v>
      </c>
      <c r="B592" t="s">
        <v>2289</v>
      </c>
      <c r="C592" s="1" t="str">
        <f t="shared" si="99"/>
        <v>21:0519</v>
      </c>
      <c r="D592" s="1" t="str">
        <f t="shared" si="100"/>
        <v>21:0173</v>
      </c>
      <c r="E592" t="s">
        <v>2290</v>
      </c>
      <c r="F592" t="s">
        <v>2291</v>
      </c>
      <c r="H592">
        <v>52.300606700000003</v>
      </c>
      <c r="I592">
        <v>-56.365087199999998</v>
      </c>
      <c r="J592" s="1" t="str">
        <f t="shared" si="101"/>
        <v>NGR lake sediment grab sample</v>
      </c>
      <c r="K592" s="1" t="str">
        <f t="shared" si="102"/>
        <v>&lt;177 micron (NGR)</v>
      </c>
      <c r="L592">
        <v>32</v>
      </c>
      <c r="M592" t="s">
        <v>49</v>
      </c>
      <c r="N592">
        <v>591</v>
      </c>
      <c r="O592">
        <v>40</v>
      </c>
      <c r="P592">
        <v>22</v>
      </c>
      <c r="Q592">
        <v>-2</v>
      </c>
      <c r="R592">
        <v>3</v>
      </c>
      <c r="S592">
        <v>5</v>
      </c>
      <c r="T592">
        <v>-0.2</v>
      </c>
      <c r="U592">
        <v>145</v>
      </c>
      <c r="V592">
        <v>1.4</v>
      </c>
      <c r="W592">
        <v>-0.2</v>
      </c>
      <c r="X592">
        <v>-1</v>
      </c>
      <c r="Y592">
        <v>-0.2</v>
      </c>
      <c r="Z592">
        <v>-2</v>
      </c>
      <c r="AA592">
        <v>65</v>
      </c>
      <c r="AB592">
        <v>109</v>
      </c>
      <c r="AC592">
        <v>-2</v>
      </c>
      <c r="AD592">
        <v>34.200000000000003</v>
      </c>
      <c r="AE592">
        <v>100</v>
      </c>
      <c r="AF592">
        <v>1.1000000000000001</v>
      </c>
    </row>
    <row r="593" spans="1:32" x14ac:dyDescent="0.3">
      <c r="A593" t="s">
        <v>2292</v>
      </c>
      <c r="B593" t="s">
        <v>2293</v>
      </c>
      <c r="C593" s="1" t="str">
        <f t="shared" si="99"/>
        <v>21:0519</v>
      </c>
      <c r="D593" s="1" t="str">
        <f t="shared" si="100"/>
        <v>21:0173</v>
      </c>
      <c r="E593" t="s">
        <v>2294</v>
      </c>
      <c r="F593" t="s">
        <v>2295</v>
      </c>
      <c r="H593">
        <v>52.303072</v>
      </c>
      <c r="I593">
        <v>-56.3016644</v>
      </c>
      <c r="J593" s="1" t="str">
        <f t="shared" si="101"/>
        <v>NGR lake sediment grab sample</v>
      </c>
      <c r="K593" s="1" t="str">
        <f t="shared" si="102"/>
        <v>&lt;177 micron (NGR)</v>
      </c>
      <c r="L593">
        <v>32</v>
      </c>
      <c r="M593" t="s">
        <v>54</v>
      </c>
      <c r="N593">
        <v>592</v>
      </c>
      <c r="O593">
        <v>48</v>
      </c>
      <c r="P593">
        <v>22</v>
      </c>
      <c r="Q593">
        <v>-2</v>
      </c>
      <c r="R593">
        <v>5</v>
      </c>
      <c r="S593">
        <v>8</v>
      </c>
      <c r="T593">
        <v>-0.2</v>
      </c>
      <c r="U593">
        <v>330</v>
      </c>
      <c r="V593">
        <v>1.64</v>
      </c>
      <c r="W593">
        <v>-0.2</v>
      </c>
      <c r="X593">
        <v>-1</v>
      </c>
      <c r="Y593">
        <v>-0.2</v>
      </c>
      <c r="Z593">
        <v>-2</v>
      </c>
      <c r="AA593">
        <v>85</v>
      </c>
      <c r="AB593">
        <v>95</v>
      </c>
      <c r="AC593">
        <v>-2</v>
      </c>
      <c r="AD593">
        <v>36</v>
      </c>
      <c r="AE593">
        <v>100</v>
      </c>
      <c r="AF593">
        <v>1.6</v>
      </c>
    </row>
    <row r="594" spans="1:32" x14ac:dyDescent="0.3">
      <c r="A594" t="s">
        <v>2296</v>
      </c>
      <c r="B594" t="s">
        <v>2297</v>
      </c>
      <c r="C594" s="1" t="str">
        <f t="shared" si="99"/>
        <v>21:0519</v>
      </c>
      <c r="D594" s="1" t="str">
        <f t="shared" si="100"/>
        <v>21:0173</v>
      </c>
      <c r="E594" t="s">
        <v>2298</v>
      </c>
      <c r="F594" t="s">
        <v>2299</v>
      </c>
      <c r="H594">
        <v>52.297639699999998</v>
      </c>
      <c r="I594">
        <v>-56.201971800000003</v>
      </c>
      <c r="J594" s="1" t="str">
        <f t="shared" si="101"/>
        <v>NGR lake sediment grab sample</v>
      </c>
      <c r="K594" s="1" t="str">
        <f t="shared" si="102"/>
        <v>&lt;177 micron (NGR)</v>
      </c>
      <c r="L594">
        <v>32</v>
      </c>
      <c r="M594" t="s">
        <v>82</v>
      </c>
      <c r="N594">
        <v>593</v>
      </c>
      <c r="O594">
        <v>23</v>
      </c>
      <c r="P594">
        <v>12</v>
      </c>
      <c r="Q594">
        <v>-2</v>
      </c>
      <c r="R594">
        <v>3</v>
      </c>
      <c r="S594">
        <v>2</v>
      </c>
      <c r="T594">
        <v>-0.2</v>
      </c>
      <c r="U594">
        <v>45</v>
      </c>
      <c r="V594">
        <v>0.47</v>
      </c>
      <c r="W594">
        <v>-0.2</v>
      </c>
      <c r="X594">
        <v>-1</v>
      </c>
      <c r="Y594">
        <v>-0.2</v>
      </c>
      <c r="Z594">
        <v>-2</v>
      </c>
      <c r="AA594">
        <v>15</v>
      </c>
      <c r="AB594">
        <v>71</v>
      </c>
      <c r="AC594">
        <v>-2</v>
      </c>
      <c r="AD594">
        <v>30.8</v>
      </c>
      <c r="AE594">
        <v>60</v>
      </c>
      <c r="AF594">
        <v>1.1000000000000001</v>
      </c>
    </row>
    <row r="595" spans="1:32" x14ac:dyDescent="0.3">
      <c r="A595" t="s">
        <v>2300</v>
      </c>
      <c r="B595" t="s">
        <v>2301</v>
      </c>
      <c r="C595" s="1" t="str">
        <f t="shared" si="99"/>
        <v>21:0519</v>
      </c>
      <c r="D595" s="1" t="str">
        <f t="shared" si="100"/>
        <v>21:0173</v>
      </c>
      <c r="E595" t="s">
        <v>2302</v>
      </c>
      <c r="F595" t="s">
        <v>2303</v>
      </c>
      <c r="H595">
        <v>52.295592599999999</v>
      </c>
      <c r="I595">
        <v>-56.096341299999999</v>
      </c>
      <c r="J595" s="1" t="str">
        <f t="shared" si="101"/>
        <v>NGR lake sediment grab sample</v>
      </c>
      <c r="K595" s="1" t="str">
        <f t="shared" si="102"/>
        <v>&lt;177 micron (NGR)</v>
      </c>
      <c r="L595">
        <v>32</v>
      </c>
      <c r="M595" t="s">
        <v>89</v>
      </c>
      <c r="N595">
        <v>594</v>
      </c>
      <c r="O595">
        <v>73</v>
      </c>
      <c r="P595">
        <v>18</v>
      </c>
      <c r="Q595">
        <v>2</v>
      </c>
      <c r="R595">
        <v>7</v>
      </c>
      <c r="S595">
        <v>9</v>
      </c>
      <c r="T595">
        <v>-0.2</v>
      </c>
      <c r="U595">
        <v>435</v>
      </c>
      <c r="V595">
        <v>3.2</v>
      </c>
      <c r="W595">
        <v>-0.2</v>
      </c>
      <c r="X595">
        <v>-1</v>
      </c>
      <c r="Y595">
        <v>-0.2</v>
      </c>
      <c r="Z595">
        <v>-2</v>
      </c>
      <c r="AA595">
        <v>75</v>
      </c>
      <c r="AB595">
        <v>124</v>
      </c>
      <c r="AC595">
        <v>-2</v>
      </c>
      <c r="AD595">
        <v>33</v>
      </c>
      <c r="AE595">
        <v>320</v>
      </c>
      <c r="AF595">
        <v>1.8</v>
      </c>
    </row>
    <row r="596" spans="1:32" x14ac:dyDescent="0.3">
      <c r="A596" t="s">
        <v>2304</v>
      </c>
      <c r="B596" t="s">
        <v>2305</v>
      </c>
      <c r="C596" s="1" t="str">
        <f t="shared" si="99"/>
        <v>21:0519</v>
      </c>
      <c r="D596" s="1" t="str">
        <f t="shared" si="100"/>
        <v>21:0173</v>
      </c>
      <c r="E596" t="s">
        <v>2306</v>
      </c>
      <c r="F596" t="s">
        <v>2307</v>
      </c>
      <c r="H596">
        <v>52.321318499999997</v>
      </c>
      <c r="I596">
        <v>-56.0321395</v>
      </c>
      <c r="J596" s="1" t="str">
        <f t="shared" si="101"/>
        <v>NGR lake sediment grab sample</v>
      </c>
      <c r="K596" s="1" t="str">
        <f t="shared" si="102"/>
        <v>&lt;177 micron (NGR)</v>
      </c>
      <c r="L596">
        <v>32</v>
      </c>
      <c r="M596" t="s">
        <v>94</v>
      </c>
      <c r="N596">
        <v>595</v>
      </c>
      <c r="O596">
        <v>85</v>
      </c>
      <c r="P596">
        <v>19</v>
      </c>
      <c r="Q596">
        <v>2</v>
      </c>
      <c r="R596">
        <v>4</v>
      </c>
      <c r="S596">
        <v>34</v>
      </c>
      <c r="T596">
        <v>-0.2</v>
      </c>
      <c r="U596">
        <v>2450</v>
      </c>
      <c r="V596">
        <v>8.9</v>
      </c>
      <c r="W596">
        <v>-0.2</v>
      </c>
      <c r="X596">
        <v>-1</v>
      </c>
      <c r="Y596">
        <v>-0.2</v>
      </c>
      <c r="Z596">
        <v>-2</v>
      </c>
      <c r="AA596">
        <v>90</v>
      </c>
      <c r="AB596">
        <v>159</v>
      </c>
      <c r="AC596">
        <v>2</v>
      </c>
      <c r="AD596">
        <v>40.200000000000003</v>
      </c>
      <c r="AE596">
        <v>220</v>
      </c>
      <c r="AF596">
        <v>2</v>
      </c>
    </row>
    <row r="597" spans="1:32" x14ac:dyDescent="0.3">
      <c r="A597" t="s">
        <v>2308</v>
      </c>
      <c r="B597" t="s">
        <v>2309</v>
      </c>
      <c r="C597" s="1" t="str">
        <f t="shared" si="99"/>
        <v>21:0519</v>
      </c>
      <c r="D597" s="1" t="str">
        <f t="shared" si="100"/>
        <v>21:0173</v>
      </c>
      <c r="E597" t="s">
        <v>2310</v>
      </c>
      <c r="F597" t="s">
        <v>2311</v>
      </c>
      <c r="H597">
        <v>52.7560936</v>
      </c>
      <c r="I597">
        <v>-56.3045252</v>
      </c>
      <c r="J597" s="1" t="str">
        <f t="shared" si="101"/>
        <v>NGR lake sediment grab sample</v>
      </c>
      <c r="K597" s="1" t="str">
        <f t="shared" si="102"/>
        <v>&lt;177 micron (NGR)</v>
      </c>
      <c r="L597">
        <v>32</v>
      </c>
      <c r="M597" t="s">
        <v>99</v>
      </c>
      <c r="N597">
        <v>596</v>
      </c>
      <c r="O597">
        <v>83</v>
      </c>
      <c r="P597">
        <v>54</v>
      </c>
      <c r="Q597">
        <v>-2</v>
      </c>
      <c r="R597">
        <v>16</v>
      </c>
      <c r="S597">
        <v>19</v>
      </c>
      <c r="T597">
        <v>-0.2</v>
      </c>
      <c r="U597">
        <v>255</v>
      </c>
      <c r="V597">
        <v>1.33</v>
      </c>
      <c r="W597">
        <v>0.2</v>
      </c>
      <c r="X597">
        <v>-1</v>
      </c>
      <c r="Y597">
        <v>-0.2</v>
      </c>
      <c r="Z597">
        <v>-2</v>
      </c>
      <c r="AA597">
        <v>70</v>
      </c>
      <c r="AB597">
        <v>92</v>
      </c>
      <c r="AC597">
        <v>-2</v>
      </c>
      <c r="AD597">
        <v>45</v>
      </c>
      <c r="AE597">
        <v>40</v>
      </c>
      <c r="AF597">
        <v>1</v>
      </c>
    </row>
    <row r="598" spans="1:32" x14ac:dyDescent="0.3">
      <c r="A598" t="s">
        <v>2312</v>
      </c>
      <c r="B598" t="s">
        <v>2313</v>
      </c>
      <c r="C598" s="1" t="str">
        <f t="shared" si="99"/>
        <v>21:0519</v>
      </c>
      <c r="D598" s="1" t="str">
        <f t="shared" si="100"/>
        <v>21:0173</v>
      </c>
      <c r="E598" t="s">
        <v>2314</v>
      </c>
      <c r="F598" t="s">
        <v>2315</v>
      </c>
      <c r="H598">
        <v>52.705680399999999</v>
      </c>
      <c r="I598">
        <v>-56.464182600000001</v>
      </c>
      <c r="J598" s="1" t="str">
        <f t="shared" si="101"/>
        <v>NGR lake sediment grab sample</v>
      </c>
      <c r="K598" s="1" t="str">
        <f t="shared" si="102"/>
        <v>&lt;177 micron (NGR)</v>
      </c>
      <c r="L598">
        <v>32</v>
      </c>
      <c r="M598" t="s">
        <v>104</v>
      </c>
      <c r="N598">
        <v>597</v>
      </c>
      <c r="O598">
        <v>64</v>
      </c>
      <c r="P598">
        <v>21</v>
      </c>
      <c r="Q598">
        <v>-2</v>
      </c>
      <c r="R598">
        <v>12</v>
      </c>
      <c r="S598">
        <v>7</v>
      </c>
      <c r="T598">
        <v>-0.2</v>
      </c>
      <c r="U598">
        <v>175</v>
      </c>
      <c r="V598">
        <v>3.8</v>
      </c>
      <c r="W598">
        <v>-0.2</v>
      </c>
      <c r="X598">
        <v>-1</v>
      </c>
      <c r="Y598">
        <v>-0.2</v>
      </c>
      <c r="Z598">
        <v>-2</v>
      </c>
      <c r="AA598">
        <v>40</v>
      </c>
      <c r="AB598">
        <v>111</v>
      </c>
      <c r="AC598">
        <v>-2</v>
      </c>
      <c r="AD598">
        <v>41</v>
      </c>
      <c r="AE598">
        <v>50</v>
      </c>
      <c r="AF598">
        <v>1.2</v>
      </c>
    </row>
    <row r="599" spans="1:32" x14ac:dyDescent="0.3">
      <c r="A599" t="s">
        <v>2316</v>
      </c>
      <c r="B599" t="s">
        <v>2317</v>
      </c>
      <c r="C599" s="1" t="str">
        <f t="shared" si="99"/>
        <v>21:0519</v>
      </c>
      <c r="D599" s="1" t="str">
        <f t="shared" si="100"/>
        <v>21:0173</v>
      </c>
      <c r="E599" t="s">
        <v>2318</v>
      </c>
      <c r="F599" t="s">
        <v>2319</v>
      </c>
      <c r="H599">
        <v>52.612785600000002</v>
      </c>
      <c r="I599">
        <v>-56.676886600000003</v>
      </c>
      <c r="J599" s="1" t="str">
        <f t="shared" si="101"/>
        <v>NGR lake sediment grab sample</v>
      </c>
      <c r="K599" s="1" t="str">
        <f t="shared" si="102"/>
        <v>&lt;177 micron (NGR)</v>
      </c>
      <c r="L599">
        <v>32</v>
      </c>
      <c r="M599" t="s">
        <v>109</v>
      </c>
      <c r="N599">
        <v>598</v>
      </c>
      <c r="O599">
        <v>100</v>
      </c>
      <c r="P599">
        <v>75</v>
      </c>
      <c r="Q599">
        <v>-2</v>
      </c>
      <c r="R599">
        <v>13</v>
      </c>
      <c r="S599">
        <v>16</v>
      </c>
      <c r="T599">
        <v>0.2</v>
      </c>
      <c r="U599">
        <v>475</v>
      </c>
      <c r="V599">
        <v>4.0999999999999996</v>
      </c>
      <c r="W599">
        <v>0.2</v>
      </c>
      <c r="X599">
        <v>-1</v>
      </c>
      <c r="Y599">
        <v>-0.2</v>
      </c>
      <c r="Z599">
        <v>2</v>
      </c>
      <c r="AA599">
        <v>80</v>
      </c>
      <c r="AB599">
        <v>164</v>
      </c>
      <c r="AC599">
        <v>-2</v>
      </c>
      <c r="AD599">
        <v>44.6</v>
      </c>
      <c r="AE599">
        <v>180</v>
      </c>
      <c r="AF599">
        <v>3</v>
      </c>
    </row>
    <row r="600" spans="1:32" x14ac:dyDescent="0.3">
      <c r="A600" t="s">
        <v>2320</v>
      </c>
      <c r="B600" t="s">
        <v>2321</v>
      </c>
      <c r="C600" s="1" t="str">
        <f t="shared" si="99"/>
        <v>21:0519</v>
      </c>
      <c r="D600" s="1" t="str">
        <f t="shared" si="100"/>
        <v>21:0173</v>
      </c>
      <c r="E600" t="s">
        <v>2322</v>
      </c>
      <c r="F600" t="s">
        <v>2323</v>
      </c>
      <c r="H600">
        <v>52.599187200000003</v>
      </c>
      <c r="I600">
        <v>-56.709542599999999</v>
      </c>
      <c r="J600" s="1" t="str">
        <f t="shared" si="101"/>
        <v>NGR lake sediment grab sample</v>
      </c>
      <c r="K600" s="1" t="str">
        <f t="shared" si="102"/>
        <v>&lt;177 micron (NGR)</v>
      </c>
      <c r="L600">
        <v>32</v>
      </c>
      <c r="M600" t="s">
        <v>114</v>
      </c>
      <c r="N600">
        <v>599</v>
      </c>
      <c r="O600">
        <v>37</v>
      </c>
      <c r="P600">
        <v>35</v>
      </c>
      <c r="Q600">
        <v>-2</v>
      </c>
      <c r="R600">
        <v>9</v>
      </c>
      <c r="S600">
        <v>5</v>
      </c>
      <c r="T600">
        <v>-0.2</v>
      </c>
      <c r="U600">
        <v>80</v>
      </c>
      <c r="V600">
        <v>0.81</v>
      </c>
      <c r="W600">
        <v>0.2</v>
      </c>
      <c r="X600">
        <v>-1</v>
      </c>
      <c r="Y600">
        <v>-0.2</v>
      </c>
      <c r="Z600">
        <v>-2</v>
      </c>
      <c r="AA600">
        <v>35</v>
      </c>
      <c r="AB600">
        <v>82</v>
      </c>
      <c r="AC600">
        <v>-2</v>
      </c>
      <c r="AD600">
        <v>35</v>
      </c>
      <c r="AE600">
        <v>70</v>
      </c>
      <c r="AF600">
        <v>2</v>
      </c>
    </row>
    <row r="601" spans="1:32" x14ac:dyDescent="0.3">
      <c r="A601" t="s">
        <v>2324</v>
      </c>
      <c r="B601" t="s">
        <v>2325</v>
      </c>
      <c r="C601" s="1" t="str">
        <f t="shared" si="99"/>
        <v>21:0519</v>
      </c>
      <c r="D601" s="1" t="str">
        <f t="shared" si="100"/>
        <v>21:0173</v>
      </c>
      <c r="E601" t="s">
        <v>2326</v>
      </c>
      <c r="F601" t="s">
        <v>2327</v>
      </c>
      <c r="H601">
        <v>52.5843755</v>
      </c>
      <c r="I601">
        <v>-56.755247699999998</v>
      </c>
      <c r="J601" s="1" t="str">
        <f t="shared" si="101"/>
        <v>NGR lake sediment grab sample</v>
      </c>
      <c r="K601" s="1" t="str">
        <f t="shared" si="102"/>
        <v>&lt;177 micron (NGR)</v>
      </c>
      <c r="L601">
        <v>32</v>
      </c>
      <c r="M601" t="s">
        <v>119</v>
      </c>
      <c r="N601">
        <v>600</v>
      </c>
      <c r="O601">
        <v>100</v>
      </c>
      <c r="P601">
        <v>77</v>
      </c>
      <c r="Q601">
        <v>-2</v>
      </c>
      <c r="R601">
        <v>12</v>
      </c>
      <c r="S601">
        <v>16</v>
      </c>
      <c r="T601">
        <v>0.4</v>
      </c>
      <c r="U601">
        <v>520</v>
      </c>
      <c r="V601">
        <v>4.4000000000000004</v>
      </c>
      <c r="W601">
        <v>0.2</v>
      </c>
      <c r="X601">
        <v>-1</v>
      </c>
      <c r="Y601">
        <v>-0.2</v>
      </c>
      <c r="Z601">
        <v>2</v>
      </c>
      <c r="AA601">
        <v>85</v>
      </c>
      <c r="AB601">
        <v>116</v>
      </c>
      <c r="AC601">
        <v>-2</v>
      </c>
      <c r="AD601">
        <v>45.8</v>
      </c>
      <c r="AE601">
        <v>280</v>
      </c>
      <c r="AF601">
        <v>12</v>
      </c>
    </row>
    <row r="602" spans="1:32" x14ac:dyDescent="0.3">
      <c r="A602" t="s">
        <v>2328</v>
      </c>
      <c r="B602" t="s">
        <v>2329</v>
      </c>
      <c r="C602" s="1" t="str">
        <f t="shared" si="99"/>
        <v>21:0519</v>
      </c>
      <c r="D602" s="1" t="str">
        <f t="shared" si="100"/>
        <v>21:0173</v>
      </c>
      <c r="E602" t="s">
        <v>2330</v>
      </c>
      <c r="F602" t="s">
        <v>2331</v>
      </c>
      <c r="H602">
        <v>52.573225200000003</v>
      </c>
      <c r="I602">
        <v>-56.819896499999999</v>
      </c>
      <c r="J602" s="1" t="str">
        <f t="shared" si="101"/>
        <v>NGR lake sediment grab sample</v>
      </c>
      <c r="K602" s="1" t="str">
        <f t="shared" si="102"/>
        <v>&lt;177 micron (NGR)</v>
      </c>
      <c r="L602">
        <v>32</v>
      </c>
      <c r="M602" t="s">
        <v>124</v>
      </c>
      <c r="N602">
        <v>601</v>
      </c>
      <c r="O602">
        <v>140</v>
      </c>
      <c r="P602">
        <v>63</v>
      </c>
      <c r="Q602">
        <v>-2</v>
      </c>
      <c r="R602">
        <v>15</v>
      </c>
      <c r="S602">
        <v>45</v>
      </c>
      <c r="T602">
        <v>0.4</v>
      </c>
      <c r="U602">
        <v>7100</v>
      </c>
      <c r="V602">
        <v>14.6</v>
      </c>
      <c r="W602">
        <v>-0.2</v>
      </c>
      <c r="X602">
        <v>-1</v>
      </c>
      <c r="Y602">
        <v>-0.2</v>
      </c>
      <c r="Z602">
        <v>2</v>
      </c>
      <c r="AA602">
        <v>75</v>
      </c>
      <c r="AB602">
        <v>130</v>
      </c>
      <c r="AC602">
        <v>-2</v>
      </c>
      <c r="AD602">
        <v>38.4</v>
      </c>
      <c r="AE602">
        <v>220</v>
      </c>
      <c r="AF602">
        <v>10.9</v>
      </c>
    </row>
    <row r="603" spans="1:32" x14ac:dyDescent="0.3">
      <c r="A603" t="s">
        <v>2332</v>
      </c>
      <c r="B603" t="s">
        <v>2333</v>
      </c>
      <c r="C603" s="1" t="str">
        <f t="shared" si="99"/>
        <v>21:0519</v>
      </c>
      <c r="D603" s="1" t="str">
        <f t="shared" si="100"/>
        <v>21:0173</v>
      </c>
      <c r="E603" t="s">
        <v>2334</v>
      </c>
      <c r="F603" t="s">
        <v>2335</v>
      </c>
      <c r="H603">
        <v>52.5618415</v>
      </c>
      <c r="I603">
        <v>-56.895031500000002</v>
      </c>
      <c r="J603" s="1" t="str">
        <f t="shared" si="101"/>
        <v>NGR lake sediment grab sample</v>
      </c>
      <c r="K603" s="1" t="str">
        <f t="shared" si="102"/>
        <v>&lt;177 micron (NGR)</v>
      </c>
      <c r="L603">
        <v>32</v>
      </c>
      <c r="M603" t="s">
        <v>129</v>
      </c>
      <c r="N603">
        <v>602</v>
      </c>
      <c r="O603">
        <v>73</v>
      </c>
      <c r="P603">
        <v>91</v>
      </c>
      <c r="Q603">
        <v>-2</v>
      </c>
      <c r="R603">
        <v>12</v>
      </c>
      <c r="S603">
        <v>25</v>
      </c>
      <c r="T603">
        <v>0.2</v>
      </c>
      <c r="U603">
        <v>55</v>
      </c>
      <c r="V603">
        <v>6.6</v>
      </c>
      <c r="W603">
        <v>0.2</v>
      </c>
      <c r="X603">
        <v>-1</v>
      </c>
      <c r="Y603">
        <v>-0.2</v>
      </c>
      <c r="Z603">
        <v>4</v>
      </c>
      <c r="AA603">
        <v>35</v>
      </c>
      <c r="AB603">
        <v>82</v>
      </c>
      <c r="AC603">
        <v>-2</v>
      </c>
      <c r="AD603">
        <v>28.6</v>
      </c>
      <c r="AE603">
        <v>180</v>
      </c>
      <c r="AF603">
        <v>3.5</v>
      </c>
    </row>
    <row r="604" spans="1:32" x14ac:dyDescent="0.3">
      <c r="A604" t="s">
        <v>2336</v>
      </c>
      <c r="B604" t="s">
        <v>2337</v>
      </c>
      <c r="C604" s="1" t="str">
        <f t="shared" si="99"/>
        <v>21:0519</v>
      </c>
      <c r="D604" s="1" t="str">
        <f t="shared" si="100"/>
        <v>21:0173</v>
      </c>
      <c r="E604" t="s">
        <v>2338</v>
      </c>
      <c r="F604" t="s">
        <v>2339</v>
      </c>
      <c r="H604">
        <v>52.519649100000002</v>
      </c>
      <c r="I604">
        <v>-57.026740500000002</v>
      </c>
      <c r="J604" s="1" t="str">
        <f t="shared" si="101"/>
        <v>NGR lake sediment grab sample</v>
      </c>
      <c r="K604" s="1" t="str">
        <f t="shared" si="102"/>
        <v>&lt;177 micron (NGR)</v>
      </c>
      <c r="L604">
        <v>32</v>
      </c>
      <c r="M604" t="s">
        <v>134</v>
      </c>
      <c r="N604">
        <v>603</v>
      </c>
      <c r="O604">
        <v>110</v>
      </c>
      <c r="P604">
        <v>23</v>
      </c>
      <c r="Q604">
        <v>-2</v>
      </c>
      <c r="R604">
        <v>7</v>
      </c>
      <c r="S604">
        <v>25</v>
      </c>
      <c r="T604">
        <v>-0.2</v>
      </c>
      <c r="U604">
        <v>440</v>
      </c>
      <c r="V604">
        <v>10.5</v>
      </c>
      <c r="W604">
        <v>-0.2</v>
      </c>
      <c r="X604">
        <v>-1</v>
      </c>
      <c r="Y604">
        <v>-0.2</v>
      </c>
      <c r="Z604">
        <v>2</v>
      </c>
      <c r="AA604">
        <v>95</v>
      </c>
      <c r="AB604">
        <v>87</v>
      </c>
      <c r="AC604">
        <v>-2</v>
      </c>
      <c r="AD604">
        <v>26.4</v>
      </c>
      <c r="AE604">
        <v>260</v>
      </c>
      <c r="AF604">
        <v>2.6</v>
      </c>
    </row>
    <row r="605" spans="1:32" x14ac:dyDescent="0.3">
      <c r="A605" t="s">
        <v>2340</v>
      </c>
      <c r="B605" t="s">
        <v>2341</v>
      </c>
      <c r="C605" s="1" t="str">
        <f t="shared" si="99"/>
        <v>21:0519</v>
      </c>
      <c r="D605" s="1" t="str">
        <f t="shared" si="100"/>
        <v>21:0173</v>
      </c>
      <c r="E605" t="s">
        <v>2342</v>
      </c>
      <c r="F605" t="s">
        <v>2343</v>
      </c>
      <c r="H605">
        <v>52.533754399999999</v>
      </c>
      <c r="I605">
        <v>-57.053992700000002</v>
      </c>
      <c r="J605" s="1" t="str">
        <f t="shared" si="101"/>
        <v>NGR lake sediment grab sample</v>
      </c>
      <c r="K605" s="1" t="str">
        <f t="shared" si="102"/>
        <v>&lt;177 micron (NGR)</v>
      </c>
      <c r="L605">
        <v>32</v>
      </c>
      <c r="M605" t="s">
        <v>139</v>
      </c>
      <c r="N605">
        <v>604</v>
      </c>
      <c r="O605">
        <v>74</v>
      </c>
      <c r="P605">
        <v>15</v>
      </c>
      <c r="Q605">
        <v>-2</v>
      </c>
      <c r="R605">
        <v>14</v>
      </c>
      <c r="S605">
        <v>10</v>
      </c>
      <c r="T605">
        <v>-0.2</v>
      </c>
      <c r="U605">
        <v>315</v>
      </c>
      <c r="V605">
        <v>4.4000000000000004</v>
      </c>
      <c r="W605">
        <v>-0.2</v>
      </c>
      <c r="X605">
        <v>-1</v>
      </c>
      <c r="Y605">
        <v>-0.2</v>
      </c>
      <c r="Z605">
        <v>-2</v>
      </c>
      <c r="AA605">
        <v>60</v>
      </c>
      <c r="AB605">
        <v>82</v>
      </c>
      <c r="AC605">
        <v>-2</v>
      </c>
      <c r="AD605">
        <v>24.2</v>
      </c>
      <c r="AE605">
        <v>250</v>
      </c>
      <c r="AF605">
        <v>1</v>
      </c>
    </row>
    <row r="606" spans="1:32" x14ac:dyDescent="0.3">
      <c r="A606" t="s">
        <v>2344</v>
      </c>
      <c r="B606" t="s">
        <v>2345</v>
      </c>
      <c r="C606" s="1" t="str">
        <f t="shared" si="99"/>
        <v>21:0519</v>
      </c>
      <c r="D606" s="1" t="str">
        <f t="shared" si="100"/>
        <v>21:0173</v>
      </c>
      <c r="E606" t="s">
        <v>2346</v>
      </c>
      <c r="F606" t="s">
        <v>2347</v>
      </c>
      <c r="H606">
        <v>52.476746200000001</v>
      </c>
      <c r="I606">
        <v>-57.157075200000001</v>
      </c>
      <c r="J606" s="1" t="str">
        <f t="shared" si="101"/>
        <v>NGR lake sediment grab sample</v>
      </c>
      <c r="K606" s="1" t="str">
        <f t="shared" si="102"/>
        <v>&lt;177 micron (NGR)</v>
      </c>
      <c r="L606">
        <v>32</v>
      </c>
      <c r="M606" t="s">
        <v>144</v>
      </c>
      <c r="N606">
        <v>605</v>
      </c>
      <c r="O606">
        <v>80</v>
      </c>
      <c r="P606">
        <v>20</v>
      </c>
      <c r="Q606">
        <v>-2</v>
      </c>
      <c r="R606">
        <v>10</v>
      </c>
      <c r="S606">
        <v>9</v>
      </c>
      <c r="T606">
        <v>-0.2</v>
      </c>
      <c r="U606">
        <v>260</v>
      </c>
      <c r="V606">
        <v>6</v>
      </c>
      <c r="W606">
        <v>-0.2</v>
      </c>
      <c r="X606">
        <v>-1</v>
      </c>
      <c r="Y606">
        <v>-0.2</v>
      </c>
      <c r="Z606">
        <v>-2</v>
      </c>
      <c r="AA606">
        <v>80</v>
      </c>
      <c r="AB606">
        <v>87</v>
      </c>
      <c r="AC606">
        <v>-2</v>
      </c>
      <c r="AD606">
        <v>31.4</v>
      </c>
      <c r="AE606">
        <v>160</v>
      </c>
      <c r="AF606">
        <v>0.7</v>
      </c>
    </row>
    <row r="607" spans="1:32" x14ac:dyDescent="0.3">
      <c r="A607" t="s">
        <v>2348</v>
      </c>
      <c r="B607" t="s">
        <v>2349</v>
      </c>
      <c r="C607" s="1" t="str">
        <f t="shared" si="99"/>
        <v>21:0519</v>
      </c>
      <c r="D607" s="1" t="str">
        <f t="shared" si="100"/>
        <v>21:0173</v>
      </c>
      <c r="E607" t="s">
        <v>2350</v>
      </c>
      <c r="F607" t="s">
        <v>2351</v>
      </c>
      <c r="H607">
        <v>52.427332300000003</v>
      </c>
      <c r="I607">
        <v>-57.138369599999997</v>
      </c>
      <c r="J607" s="1" t="str">
        <f t="shared" si="101"/>
        <v>NGR lake sediment grab sample</v>
      </c>
      <c r="K607" s="1" t="str">
        <f t="shared" si="102"/>
        <v>&lt;177 micron (NGR)</v>
      </c>
      <c r="L607">
        <v>32</v>
      </c>
      <c r="M607" t="s">
        <v>149</v>
      </c>
      <c r="N607">
        <v>606</v>
      </c>
      <c r="O607">
        <v>16</v>
      </c>
      <c r="P607">
        <v>12</v>
      </c>
      <c r="Q607">
        <v>-2</v>
      </c>
      <c r="R607">
        <v>6</v>
      </c>
      <c r="S607">
        <v>3</v>
      </c>
      <c r="T607">
        <v>-0.2</v>
      </c>
      <c r="U607">
        <v>55</v>
      </c>
      <c r="V607">
        <v>0.54</v>
      </c>
      <c r="W607">
        <v>-0.2</v>
      </c>
      <c r="X607">
        <v>-1</v>
      </c>
      <c r="Y607">
        <v>-0.2</v>
      </c>
      <c r="Z607">
        <v>-2</v>
      </c>
      <c r="AA607">
        <v>10</v>
      </c>
      <c r="AB607">
        <v>43</v>
      </c>
      <c r="AC607">
        <v>-2</v>
      </c>
      <c r="AD607">
        <v>22.2</v>
      </c>
      <c r="AE607">
        <v>60</v>
      </c>
      <c r="AF607">
        <v>1</v>
      </c>
    </row>
    <row r="608" spans="1:32" hidden="1" x14ac:dyDescent="0.3">
      <c r="A608" t="s">
        <v>2352</v>
      </c>
      <c r="B608" t="s">
        <v>2353</v>
      </c>
      <c r="C608" s="1" t="str">
        <f t="shared" si="99"/>
        <v>21:0519</v>
      </c>
      <c r="D608" s="1" t="str">
        <f>HYPERLINK("http://geochem.nrcan.gc.ca/cdogs/content/svy/svy_e.htm", "")</f>
        <v/>
      </c>
      <c r="G608" s="1" t="str">
        <f>HYPERLINK("http://geochem.nrcan.gc.ca/cdogs/content/cr_/cr_00055_e.htm", "55")</f>
        <v>55</v>
      </c>
      <c r="J608" t="s">
        <v>57</v>
      </c>
      <c r="K608" t="s">
        <v>58</v>
      </c>
      <c r="L608">
        <v>32</v>
      </c>
      <c r="M608" t="s">
        <v>59</v>
      </c>
      <c r="N608">
        <v>607</v>
      </c>
      <c r="O608">
        <v>68</v>
      </c>
      <c r="P608">
        <v>19</v>
      </c>
      <c r="Q608">
        <v>4</v>
      </c>
      <c r="R608">
        <v>19</v>
      </c>
      <c r="S608">
        <v>8</v>
      </c>
      <c r="T608">
        <v>-0.2</v>
      </c>
      <c r="U608">
        <v>270</v>
      </c>
      <c r="V608">
        <v>2.08</v>
      </c>
      <c r="W608">
        <v>0.2</v>
      </c>
      <c r="X608">
        <v>-1</v>
      </c>
      <c r="Y608">
        <v>-0.2</v>
      </c>
      <c r="Z608">
        <v>2</v>
      </c>
      <c r="AA608">
        <v>25</v>
      </c>
      <c r="AB608">
        <v>82</v>
      </c>
      <c r="AC608">
        <v>-2</v>
      </c>
      <c r="AD608">
        <v>37.799999999999997</v>
      </c>
      <c r="AE608">
        <v>200</v>
      </c>
      <c r="AF608">
        <v>5.4</v>
      </c>
    </row>
    <row r="609" spans="1:32" x14ac:dyDescent="0.3">
      <c r="A609" t="s">
        <v>2354</v>
      </c>
      <c r="B609" t="s">
        <v>2355</v>
      </c>
      <c r="C609" s="1" t="str">
        <f t="shared" si="99"/>
        <v>21:0519</v>
      </c>
      <c r="D609" s="1" t="str">
        <f t="shared" ref="D609:D623" si="103">HYPERLINK("http://geochem.nrcan.gc.ca/cdogs/content/svy/svy210173_e.htm", "21:0173")</f>
        <v>21:0173</v>
      </c>
      <c r="E609" t="s">
        <v>2356</v>
      </c>
      <c r="F609" t="s">
        <v>2357</v>
      </c>
      <c r="H609">
        <v>52.3837975</v>
      </c>
      <c r="I609">
        <v>-57.175156100000002</v>
      </c>
      <c r="J609" s="1" t="str">
        <f t="shared" ref="J609:J623" si="104">HYPERLINK("http://geochem.nrcan.gc.ca/cdogs/content/kwd/kwd020027_e.htm", "NGR lake sediment grab sample")</f>
        <v>NGR lake sediment grab sample</v>
      </c>
      <c r="K609" s="1" t="str">
        <f t="shared" ref="K609:K623" si="105">HYPERLINK("http://geochem.nrcan.gc.ca/cdogs/content/kwd/kwd080006_e.htm", "&lt;177 micron (NGR)")</f>
        <v>&lt;177 micron (NGR)</v>
      </c>
      <c r="L609">
        <v>33</v>
      </c>
      <c r="M609" t="s">
        <v>36</v>
      </c>
      <c r="N609">
        <v>608</v>
      </c>
      <c r="O609">
        <v>39</v>
      </c>
      <c r="P609">
        <v>6</v>
      </c>
      <c r="Q609">
        <v>-2</v>
      </c>
      <c r="R609">
        <v>13</v>
      </c>
      <c r="S609">
        <v>7</v>
      </c>
      <c r="T609">
        <v>-0.2</v>
      </c>
      <c r="U609">
        <v>175</v>
      </c>
      <c r="V609">
        <v>1.66</v>
      </c>
      <c r="W609">
        <v>-0.2</v>
      </c>
      <c r="X609">
        <v>2</v>
      </c>
      <c r="Y609">
        <v>-0.2</v>
      </c>
      <c r="Z609">
        <v>-2</v>
      </c>
      <c r="AA609">
        <v>15</v>
      </c>
      <c r="AB609">
        <v>34</v>
      </c>
      <c r="AC609">
        <v>-2</v>
      </c>
      <c r="AD609">
        <v>18.2</v>
      </c>
      <c r="AE609">
        <v>210</v>
      </c>
      <c r="AF609">
        <v>1.1000000000000001</v>
      </c>
    </row>
    <row r="610" spans="1:32" x14ac:dyDescent="0.3">
      <c r="A610" t="s">
        <v>2358</v>
      </c>
      <c r="B610" t="s">
        <v>2359</v>
      </c>
      <c r="C610" s="1" t="str">
        <f t="shared" si="99"/>
        <v>21:0519</v>
      </c>
      <c r="D610" s="1" t="str">
        <f t="shared" si="103"/>
        <v>21:0173</v>
      </c>
      <c r="E610" t="s">
        <v>2356</v>
      </c>
      <c r="F610" t="s">
        <v>2360</v>
      </c>
      <c r="H610">
        <v>52.3837975</v>
      </c>
      <c r="I610">
        <v>-57.175156100000002</v>
      </c>
      <c r="J610" s="1" t="str">
        <f t="shared" si="104"/>
        <v>NGR lake sediment grab sample</v>
      </c>
      <c r="K610" s="1" t="str">
        <f t="shared" si="105"/>
        <v>&lt;177 micron (NGR)</v>
      </c>
      <c r="L610">
        <v>33</v>
      </c>
      <c r="M610" t="s">
        <v>44</v>
      </c>
      <c r="N610">
        <v>609</v>
      </c>
      <c r="O610">
        <v>38</v>
      </c>
      <c r="P610">
        <v>5</v>
      </c>
      <c r="Q610">
        <v>-2</v>
      </c>
      <c r="R610">
        <v>10</v>
      </c>
      <c r="S610">
        <v>7</v>
      </c>
      <c r="T610">
        <v>-0.2</v>
      </c>
      <c r="U610">
        <v>180</v>
      </c>
      <c r="V610">
        <v>1.59</v>
      </c>
      <c r="W610">
        <v>-0.2</v>
      </c>
      <c r="X610">
        <v>-1</v>
      </c>
      <c r="Y610">
        <v>-0.2</v>
      </c>
      <c r="Z610">
        <v>-2</v>
      </c>
      <c r="AA610">
        <v>15</v>
      </c>
      <c r="AB610">
        <v>48</v>
      </c>
      <c r="AC610">
        <v>-2</v>
      </c>
      <c r="AD610">
        <v>24.4</v>
      </c>
      <c r="AE610">
        <v>150</v>
      </c>
      <c r="AF610">
        <v>1</v>
      </c>
    </row>
    <row r="611" spans="1:32" x14ac:dyDescent="0.3">
      <c r="A611" t="s">
        <v>2361</v>
      </c>
      <c r="B611" t="s">
        <v>2362</v>
      </c>
      <c r="C611" s="1" t="str">
        <f t="shared" si="99"/>
        <v>21:0519</v>
      </c>
      <c r="D611" s="1" t="str">
        <f t="shared" si="103"/>
        <v>21:0173</v>
      </c>
      <c r="E611" t="s">
        <v>2356</v>
      </c>
      <c r="F611" t="s">
        <v>2363</v>
      </c>
      <c r="H611">
        <v>52.3837975</v>
      </c>
      <c r="I611">
        <v>-57.175156100000002</v>
      </c>
      <c r="J611" s="1" t="str">
        <f t="shared" si="104"/>
        <v>NGR lake sediment grab sample</v>
      </c>
      <c r="K611" s="1" t="str">
        <f t="shared" si="105"/>
        <v>&lt;177 micron (NGR)</v>
      </c>
      <c r="L611">
        <v>33</v>
      </c>
      <c r="M611" t="s">
        <v>40</v>
      </c>
      <c r="N611">
        <v>610</v>
      </c>
      <c r="O611">
        <v>36</v>
      </c>
      <c r="P611">
        <v>11</v>
      </c>
      <c r="Q611">
        <v>-2</v>
      </c>
      <c r="R611">
        <v>8</v>
      </c>
      <c r="S611">
        <v>5</v>
      </c>
      <c r="T611">
        <v>-0.2</v>
      </c>
      <c r="U611">
        <v>165</v>
      </c>
      <c r="V611">
        <v>1.4</v>
      </c>
      <c r="W611">
        <v>-0.2</v>
      </c>
      <c r="X611">
        <v>-1</v>
      </c>
      <c r="Y611">
        <v>-0.2</v>
      </c>
      <c r="Z611">
        <v>-2</v>
      </c>
      <c r="AA611">
        <v>15</v>
      </c>
      <c r="AB611">
        <v>34</v>
      </c>
      <c r="AC611">
        <v>-2</v>
      </c>
      <c r="AD611">
        <v>17.8</v>
      </c>
      <c r="AE611">
        <v>210</v>
      </c>
      <c r="AF611">
        <v>0.7</v>
      </c>
    </row>
    <row r="612" spans="1:32" x14ac:dyDescent="0.3">
      <c r="A612" t="s">
        <v>2364</v>
      </c>
      <c r="B612" t="s">
        <v>2365</v>
      </c>
      <c r="C612" s="1" t="str">
        <f t="shared" si="99"/>
        <v>21:0519</v>
      </c>
      <c r="D612" s="1" t="str">
        <f t="shared" si="103"/>
        <v>21:0173</v>
      </c>
      <c r="E612" t="s">
        <v>2366</v>
      </c>
      <c r="F612" t="s">
        <v>2367</v>
      </c>
      <c r="H612">
        <v>52.369340700000002</v>
      </c>
      <c r="I612">
        <v>-57.162790999999999</v>
      </c>
      <c r="J612" s="1" t="str">
        <f t="shared" si="104"/>
        <v>NGR lake sediment grab sample</v>
      </c>
      <c r="K612" s="1" t="str">
        <f t="shared" si="105"/>
        <v>&lt;177 micron (NGR)</v>
      </c>
      <c r="L612">
        <v>33</v>
      </c>
      <c r="M612" t="s">
        <v>49</v>
      </c>
      <c r="N612">
        <v>611</v>
      </c>
      <c r="O612">
        <v>39</v>
      </c>
      <c r="P612">
        <v>5</v>
      </c>
      <c r="Q612">
        <v>-2</v>
      </c>
      <c r="R612">
        <v>12</v>
      </c>
      <c r="S612">
        <v>6</v>
      </c>
      <c r="T612">
        <v>-0.2</v>
      </c>
      <c r="U612">
        <v>180</v>
      </c>
      <c r="V612">
        <v>1.61</v>
      </c>
      <c r="W612">
        <v>-0.2</v>
      </c>
      <c r="X612">
        <v>-1</v>
      </c>
      <c r="Y612">
        <v>-0.2</v>
      </c>
      <c r="Z612">
        <v>-2</v>
      </c>
      <c r="AA612">
        <v>15</v>
      </c>
      <c r="AB612">
        <v>72</v>
      </c>
      <c r="AC612">
        <v>-2</v>
      </c>
      <c r="AD612">
        <v>31.2</v>
      </c>
      <c r="AE612">
        <v>40</v>
      </c>
      <c r="AF612">
        <v>1.3</v>
      </c>
    </row>
    <row r="613" spans="1:32" x14ac:dyDescent="0.3">
      <c r="A613" t="s">
        <v>2368</v>
      </c>
      <c r="B613" t="s">
        <v>2369</v>
      </c>
      <c r="C613" s="1" t="str">
        <f t="shared" si="99"/>
        <v>21:0519</v>
      </c>
      <c r="D613" s="1" t="str">
        <f t="shared" si="103"/>
        <v>21:0173</v>
      </c>
      <c r="E613" t="s">
        <v>2370</v>
      </c>
      <c r="F613" t="s">
        <v>2371</v>
      </c>
      <c r="H613">
        <v>52.396616799999997</v>
      </c>
      <c r="I613">
        <v>-57.097961099999999</v>
      </c>
      <c r="J613" s="1" t="str">
        <f t="shared" si="104"/>
        <v>NGR lake sediment grab sample</v>
      </c>
      <c r="K613" s="1" t="str">
        <f t="shared" si="105"/>
        <v>&lt;177 micron (NGR)</v>
      </c>
      <c r="L613">
        <v>33</v>
      </c>
      <c r="M613" t="s">
        <v>54</v>
      </c>
      <c r="N613">
        <v>612</v>
      </c>
      <c r="O613">
        <v>42</v>
      </c>
      <c r="P613">
        <v>12</v>
      </c>
      <c r="Q613">
        <v>-2</v>
      </c>
      <c r="R613">
        <v>9</v>
      </c>
      <c r="S613">
        <v>3</v>
      </c>
      <c r="T613">
        <v>-0.2</v>
      </c>
      <c r="U613">
        <v>85</v>
      </c>
      <c r="V613">
        <v>1.47</v>
      </c>
      <c r="W613">
        <v>-0.2</v>
      </c>
      <c r="X613">
        <v>-1</v>
      </c>
      <c r="Y613">
        <v>-0.2</v>
      </c>
      <c r="Z613">
        <v>-2</v>
      </c>
      <c r="AA613">
        <v>15</v>
      </c>
      <c r="AB613">
        <v>58</v>
      </c>
      <c r="AC613">
        <v>-2</v>
      </c>
      <c r="AD613">
        <v>28.6</v>
      </c>
      <c r="AE613">
        <v>100</v>
      </c>
      <c r="AF613">
        <v>0.6</v>
      </c>
    </row>
    <row r="614" spans="1:32" x14ac:dyDescent="0.3">
      <c r="A614" t="s">
        <v>2372</v>
      </c>
      <c r="B614" t="s">
        <v>2373</v>
      </c>
      <c r="C614" s="1" t="str">
        <f t="shared" si="99"/>
        <v>21:0519</v>
      </c>
      <c r="D614" s="1" t="str">
        <f t="shared" si="103"/>
        <v>21:0173</v>
      </c>
      <c r="E614" t="s">
        <v>2374</v>
      </c>
      <c r="F614" t="s">
        <v>2375</v>
      </c>
      <c r="H614">
        <v>52.505589800000003</v>
      </c>
      <c r="I614">
        <v>-57.020838900000001</v>
      </c>
      <c r="J614" s="1" t="str">
        <f t="shared" si="104"/>
        <v>NGR lake sediment grab sample</v>
      </c>
      <c r="K614" s="1" t="str">
        <f t="shared" si="105"/>
        <v>&lt;177 micron (NGR)</v>
      </c>
      <c r="L614">
        <v>33</v>
      </c>
      <c r="M614" t="s">
        <v>82</v>
      </c>
      <c r="N614">
        <v>613</v>
      </c>
      <c r="O614">
        <v>81</v>
      </c>
      <c r="P614">
        <v>18</v>
      </c>
      <c r="Q614">
        <v>-2</v>
      </c>
      <c r="R614">
        <v>9</v>
      </c>
      <c r="S614">
        <v>24</v>
      </c>
      <c r="T614">
        <v>0.2</v>
      </c>
      <c r="U614">
        <v>1220</v>
      </c>
      <c r="V614">
        <v>12.7</v>
      </c>
      <c r="W614">
        <v>-0.2</v>
      </c>
      <c r="X614">
        <v>-1</v>
      </c>
      <c r="Y614">
        <v>-0.2</v>
      </c>
      <c r="Z614">
        <v>4</v>
      </c>
      <c r="AA614">
        <v>90</v>
      </c>
      <c r="AB614">
        <v>86</v>
      </c>
      <c r="AC614">
        <v>-2</v>
      </c>
      <c r="AD614">
        <v>38</v>
      </c>
      <c r="AE614">
        <v>120</v>
      </c>
      <c r="AF614">
        <v>3.3</v>
      </c>
    </row>
    <row r="615" spans="1:32" x14ac:dyDescent="0.3">
      <c r="A615" t="s">
        <v>2376</v>
      </c>
      <c r="B615" t="s">
        <v>2377</v>
      </c>
      <c r="C615" s="1" t="str">
        <f t="shared" si="99"/>
        <v>21:0519</v>
      </c>
      <c r="D615" s="1" t="str">
        <f t="shared" si="103"/>
        <v>21:0173</v>
      </c>
      <c r="E615" t="s">
        <v>2378</v>
      </c>
      <c r="F615" t="s">
        <v>2379</v>
      </c>
      <c r="H615">
        <v>52.495180400000002</v>
      </c>
      <c r="I615">
        <v>-56.9882378</v>
      </c>
      <c r="J615" s="1" t="str">
        <f t="shared" si="104"/>
        <v>NGR lake sediment grab sample</v>
      </c>
      <c r="K615" s="1" t="str">
        <f t="shared" si="105"/>
        <v>&lt;177 micron (NGR)</v>
      </c>
      <c r="L615">
        <v>33</v>
      </c>
      <c r="M615" t="s">
        <v>89</v>
      </c>
      <c r="N615">
        <v>614</v>
      </c>
      <c r="O615">
        <v>31</v>
      </c>
      <c r="P615">
        <v>9</v>
      </c>
      <c r="Q615">
        <v>-2</v>
      </c>
      <c r="R615">
        <v>8</v>
      </c>
      <c r="S615">
        <v>3</v>
      </c>
      <c r="T615">
        <v>-0.2</v>
      </c>
      <c r="U615">
        <v>105</v>
      </c>
      <c r="V615">
        <v>1.1499999999999999</v>
      </c>
      <c r="W615">
        <v>-0.2</v>
      </c>
      <c r="X615">
        <v>-1</v>
      </c>
      <c r="Y615">
        <v>-0.2</v>
      </c>
      <c r="Z615">
        <v>-2</v>
      </c>
      <c r="AA615">
        <v>30</v>
      </c>
      <c r="AB615">
        <v>57</v>
      </c>
      <c r="AC615">
        <v>-2</v>
      </c>
      <c r="AD615">
        <v>35.4</v>
      </c>
      <c r="AE615">
        <v>110</v>
      </c>
      <c r="AF615">
        <v>2.8</v>
      </c>
    </row>
    <row r="616" spans="1:32" x14ac:dyDescent="0.3">
      <c r="A616" t="s">
        <v>2380</v>
      </c>
      <c r="B616" t="s">
        <v>2381</v>
      </c>
      <c r="C616" s="1" t="str">
        <f t="shared" si="99"/>
        <v>21:0519</v>
      </c>
      <c r="D616" s="1" t="str">
        <f t="shared" si="103"/>
        <v>21:0173</v>
      </c>
      <c r="E616" t="s">
        <v>2382</v>
      </c>
      <c r="F616" t="s">
        <v>2383</v>
      </c>
      <c r="H616">
        <v>52.520104600000003</v>
      </c>
      <c r="I616">
        <v>-56.879317700000001</v>
      </c>
      <c r="J616" s="1" t="str">
        <f t="shared" si="104"/>
        <v>NGR lake sediment grab sample</v>
      </c>
      <c r="K616" s="1" t="str">
        <f t="shared" si="105"/>
        <v>&lt;177 micron (NGR)</v>
      </c>
      <c r="L616">
        <v>33</v>
      </c>
      <c r="M616" t="s">
        <v>94</v>
      </c>
      <c r="N616">
        <v>615</v>
      </c>
      <c r="O616">
        <v>45</v>
      </c>
      <c r="P616">
        <v>17</v>
      </c>
      <c r="Q616">
        <v>-2</v>
      </c>
      <c r="R616">
        <v>8</v>
      </c>
      <c r="S616">
        <v>8</v>
      </c>
      <c r="T616">
        <v>-0.2</v>
      </c>
      <c r="U616">
        <v>215</v>
      </c>
      <c r="V616">
        <v>2.08</v>
      </c>
      <c r="W616">
        <v>-0.2</v>
      </c>
      <c r="X616">
        <v>-1</v>
      </c>
      <c r="Y616">
        <v>-0.2</v>
      </c>
      <c r="Z616">
        <v>4</v>
      </c>
      <c r="AA616">
        <v>35</v>
      </c>
      <c r="AB616">
        <v>67</v>
      </c>
      <c r="AC616">
        <v>-2</v>
      </c>
      <c r="AD616">
        <v>26.8</v>
      </c>
      <c r="AE616">
        <v>410</v>
      </c>
      <c r="AF616">
        <v>5.3</v>
      </c>
    </row>
    <row r="617" spans="1:32" x14ac:dyDescent="0.3">
      <c r="A617" t="s">
        <v>2384</v>
      </c>
      <c r="B617" t="s">
        <v>2385</v>
      </c>
      <c r="C617" s="1" t="str">
        <f t="shared" si="99"/>
        <v>21:0519</v>
      </c>
      <c r="D617" s="1" t="str">
        <f t="shared" si="103"/>
        <v>21:0173</v>
      </c>
      <c r="E617" t="s">
        <v>2386</v>
      </c>
      <c r="F617" t="s">
        <v>2387</v>
      </c>
      <c r="H617">
        <v>52.538986299999998</v>
      </c>
      <c r="I617">
        <v>-56.856544399999997</v>
      </c>
      <c r="J617" s="1" t="str">
        <f t="shared" si="104"/>
        <v>NGR lake sediment grab sample</v>
      </c>
      <c r="K617" s="1" t="str">
        <f t="shared" si="105"/>
        <v>&lt;177 micron (NGR)</v>
      </c>
      <c r="L617">
        <v>33</v>
      </c>
      <c r="M617" t="s">
        <v>99</v>
      </c>
      <c r="N617">
        <v>616</v>
      </c>
      <c r="O617">
        <v>29</v>
      </c>
      <c r="P617">
        <v>10</v>
      </c>
      <c r="Q617">
        <v>-2</v>
      </c>
      <c r="R617">
        <v>5</v>
      </c>
      <c r="S617">
        <v>2</v>
      </c>
      <c r="T617">
        <v>-0.2</v>
      </c>
      <c r="U617">
        <v>60</v>
      </c>
      <c r="V617">
        <v>0.69</v>
      </c>
      <c r="W617">
        <v>-0.2</v>
      </c>
      <c r="X617">
        <v>-1</v>
      </c>
      <c r="Y617">
        <v>-0.2</v>
      </c>
      <c r="Z617">
        <v>-2</v>
      </c>
      <c r="AA617">
        <v>25</v>
      </c>
      <c r="AB617">
        <v>90</v>
      </c>
      <c r="AC617">
        <v>-2</v>
      </c>
      <c r="AD617">
        <v>35.6</v>
      </c>
      <c r="AE617">
        <v>100</v>
      </c>
      <c r="AF617">
        <v>2</v>
      </c>
    </row>
    <row r="618" spans="1:32" x14ac:dyDescent="0.3">
      <c r="A618" t="s">
        <v>2388</v>
      </c>
      <c r="B618" t="s">
        <v>2389</v>
      </c>
      <c r="C618" s="1" t="str">
        <f t="shared" si="99"/>
        <v>21:0519</v>
      </c>
      <c r="D618" s="1" t="str">
        <f t="shared" si="103"/>
        <v>21:0173</v>
      </c>
      <c r="E618" t="s">
        <v>2390</v>
      </c>
      <c r="F618" t="s">
        <v>2391</v>
      </c>
      <c r="H618">
        <v>52.561410600000002</v>
      </c>
      <c r="I618">
        <v>-56.753000999999998</v>
      </c>
      <c r="J618" s="1" t="str">
        <f t="shared" si="104"/>
        <v>NGR lake sediment grab sample</v>
      </c>
      <c r="K618" s="1" t="str">
        <f t="shared" si="105"/>
        <v>&lt;177 micron (NGR)</v>
      </c>
      <c r="L618">
        <v>33</v>
      </c>
      <c r="M618" t="s">
        <v>104</v>
      </c>
      <c r="N618">
        <v>617</v>
      </c>
      <c r="O618">
        <v>39</v>
      </c>
      <c r="P618">
        <v>18</v>
      </c>
      <c r="Q618">
        <v>-2</v>
      </c>
      <c r="R618">
        <v>4</v>
      </c>
      <c r="S618">
        <v>6</v>
      </c>
      <c r="T618">
        <v>-0.2</v>
      </c>
      <c r="U618">
        <v>125</v>
      </c>
      <c r="V618">
        <v>0.78</v>
      </c>
      <c r="W618">
        <v>-0.2</v>
      </c>
      <c r="X618">
        <v>-1</v>
      </c>
      <c r="Y618">
        <v>-0.2</v>
      </c>
      <c r="Z618">
        <v>-2</v>
      </c>
      <c r="AA618">
        <v>35</v>
      </c>
      <c r="AB618">
        <v>81</v>
      </c>
      <c r="AC618">
        <v>-2</v>
      </c>
      <c r="AD618">
        <v>30.6</v>
      </c>
      <c r="AE618">
        <v>150</v>
      </c>
      <c r="AF618">
        <v>2.9</v>
      </c>
    </row>
    <row r="619" spans="1:32" x14ac:dyDescent="0.3">
      <c r="A619" t="s">
        <v>2392</v>
      </c>
      <c r="B619" t="s">
        <v>2393</v>
      </c>
      <c r="C619" s="1" t="str">
        <f t="shared" si="99"/>
        <v>21:0519</v>
      </c>
      <c r="D619" s="1" t="str">
        <f t="shared" si="103"/>
        <v>21:0173</v>
      </c>
      <c r="E619" t="s">
        <v>2394</v>
      </c>
      <c r="F619" t="s">
        <v>2395</v>
      </c>
      <c r="H619">
        <v>52.634752599999999</v>
      </c>
      <c r="I619">
        <v>-56.497486100000003</v>
      </c>
      <c r="J619" s="1" t="str">
        <f t="shared" si="104"/>
        <v>NGR lake sediment grab sample</v>
      </c>
      <c r="K619" s="1" t="str">
        <f t="shared" si="105"/>
        <v>&lt;177 micron (NGR)</v>
      </c>
      <c r="L619">
        <v>33</v>
      </c>
      <c r="M619" t="s">
        <v>109</v>
      </c>
      <c r="N619">
        <v>618</v>
      </c>
      <c r="O619">
        <v>30</v>
      </c>
      <c r="P619">
        <v>36</v>
      </c>
      <c r="Q619">
        <v>-2</v>
      </c>
      <c r="R619">
        <v>16</v>
      </c>
      <c r="S619">
        <v>3</v>
      </c>
      <c r="T619">
        <v>-0.2</v>
      </c>
      <c r="U619">
        <v>70</v>
      </c>
      <c r="V619">
        <v>0.93</v>
      </c>
      <c r="W619">
        <v>-0.2</v>
      </c>
      <c r="X619">
        <v>-1</v>
      </c>
      <c r="Y619">
        <v>-0.2</v>
      </c>
      <c r="Z619">
        <v>-2</v>
      </c>
      <c r="AA619">
        <v>25</v>
      </c>
      <c r="AB619">
        <v>138</v>
      </c>
      <c r="AC619">
        <v>-2</v>
      </c>
      <c r="AD619">
        <v>45.6</v>
      </c>
      <c r="AE619">
        <v>80</v>
      </c>
      <c r="AF619">
        <v>0.9</v>
      </c>
    </row>
    <row r="620" spans="1:32" x14ac:dyDescent="0.3">
      <c r="A620" t="s">
        <v>2396</v>
      </c>
      <c r="B620" t="s">
        <v>2397</v>
      </c>
      <c r="C620" s="1" t="str">
        <f t="shared" si="99"/>
        <v>21:0519</v>
      </c>
      <c r="D620" s="1" t="str">
        <f t="shared" si="103"/>
        <v>21:0173</v>
      </c>
      <c r="E620" t="s">
        <v>2398</v>
      </c>
      <c r="F620" t="s">
        <v>2399</v>
      </c>
      <c r="H620">
        <v>52.668074900000001</v>
      </c>
      <c r="I620">
        <v>-56.387850800000002</v>
      </c>
      <c r="J620" s="1" t="str">
        <f t="shared" si="104"/>
        <v>NGR lake sediment grab sample</v>
      </c>
      <c r="K620" s="1" t="str">
        <f t="shared" si="105"/>
        <v>&lt;177 micron (NGR)</v>
      </c>
      <c r="L620">
        <v>33</v>
      </c>
      <c r="M620" t="s">
        <v>114</v>
      </c>
      <c r="N620">
        <v>619</v>
      </c>
      <c r="O620">
        <v>49</v>
      </c>
      <c r="P620">
        <v>41</v>
      </c>
      <c r="Q620">
        <v>-2</v>
      </c>
      <c r="R620">
        <v>14</v>
      </c>
      <c r="S620">
        <v>5</v>
      </c>
      <c r="T620">
        <v>-0.2</v>
      </c>
      <c r="U620">
        <v>105</v>
      </c>
      <c r="V620">
        <v>1.89</v>
      </c>
      <c r="W620">
        <v>-0.2</v>
      </c>
      <c r="X620">
        <v>-1</v>
      </c>
      <c r="Y620">
        <v>-0.2</v>
      </c>
      <c r="Z620">
        <v>-2</v>
      </c>
      <c r="AA620">
        <v>65</v>
      </c>
      <c r="AB620">
        <v>152</v>
      </c>
      <c r="AC620">
        <v>-2</v>
      </c>
      <c r="AD620">
        <v>53</v>
      </c>
      <c r="AE620">
        <v>80</v>
      </c>
      <c r="AF620">
        <v>2.1</v>
      </c>
    </row>
    <row r="621" spans="1:32" x14ac:dyDescent="0.3">
      <c r="A621" t="s">
        <v>2400</v>
      </c>
      <c r="B621" t="s">
        <v>2401</v>
      </c>
      <c r="C621" s="1" t="str">
        <f t="shared" si="99"/>
        <v>21:0519</v>
      </c>
      <c r="D621" s="1" t="str">
        <f t="shared" si="103"/>
        <v>21:0173</v>
      </c>
      <c r="E621" t="s">
        <v>2402</v>
      </c>
      <c r="F621" t="s">
        <v>2403</v>
      </c>
      <c r="H621">
        <v>52.655094200000001</v>
      </c>
      <c r="I621">
        <v>-56.370839699999998</v>
      </c>
      <c r="J621" s="1" t="str">
        <f t="shared" si="104"/>
        <v>NGR lake sediment grab sample</v>
      </c>
      <c r="K621" s="1" t="str">
        <f t="shared" si="105"/>
        <v>&lt;177 micron (NGR)</v>
      </c>
      <c r="L621">
        <v>33</v>
      </c>
      <c r="M621" t="s">
        <v>119</v>
      </c>
      <c r="N621">
        <v>620</v>
      </c>
      <c r="O621">
        <v>46</v>
      </c>
      <c r="P621">
        <v>16</v>
      </c>
      <c r="Q621">
        <v>-2</v>
      </c>
      <c r="R621">
        <v>4</v>
      </c>
      <c r="S621">
        <v>-2</v>
      </c>
      <c r="T621">
        <v>-0.2</v>
      </c>
      <c r="U621">
        <v>50</v>
      </c>
      <c r="V621">
        <v>0.47</v>
      </c>
      <c r="W621">
        <v>-0.2</v>
      </c>
      <c r="X621">
        <v>-1</v>
      </c>
      <c r="Y621">
        <v>-0.2</v>
      </c>
      <c r="Z621">
        <v>-2</v>
      </c>
      <c r="AA621">
        <v>15</v>
      </c>
      <c r="AB621">
        <v>67</v>
      </c>
      <c r="AC621">
        <v>-2</v>
      </c>
      <c r="AD621">
        <v>25.8</v>
      </c>
      <c r="AE621">
        <v>60</v>
      </c>
      <c r="AF621">
        <v>0.7</v>
      </c>
    </row>
    <row r="622" spans="1:32" x14ac:dyDescent="0.3">
      <c r="A622" t="s">
        <v>2404</v>
      </c>
      <c r="B622" t="s">
        <v>2405</v>
      </c>
      <c r="C622" s="1" t="str">
        <f t="shared" si="99"/>
        <v>21:0519</v>
      </c>
      <c r="D622" s="1" t="str">
        <f t="shared" si="103"/>
        <v>21:0173</v>
      </c>
      <c r="E622" t="s">
        <v>2406</v>
      </c>
      <c r="F622" t="s">
        <v>2407</v>
      </c>
      <c r="H622">
        <v>52.636422099999997</v>
      </c>
      <c r="I622">
        <v>-56.370872300000002</v>
      </c>
      <c r="J622" s="1" t="str">
        <f t="shared" si="104"/>
        <v>NGR lake sediment grab sample</v>
      </c>
      <c r="K622" s="1" t="str">
        <f t="shared" si="105"/>
        <v>&lt;177 micron (NGR)</v>
      </c>
      <c r="L622">
        <v>33</v>
      </c>
      <c r="M622" t="s">
        <v>124</v>
      </c>
      <c r="N622">
        <v>621</v>
      </c>
      <c r="O622">
        <v>160</v>
      </c>
      <c r="P622">
        <v>125</v>
      </c>
      <c r="Q622">
        <v>2</v>
      </c>
      <c r="R622">
        <v>36</v>
      </c>
      <c r="S622">
        <v>11</v>
      </c>
      <c r="T622">
        <v>-0.2</v>
      </c>
      <c r="U622">
        <v>205</v>
      </c>
      <c r="V622">
        <v>1.59</v>
      </c>
      <c r="W622">
        <v>0.2</v>
      </c>
      <c r="X622">
        <v>-1</v>
      </c>
      <c r="Y622">
        <v>-0.2</v>
      </c>
      <c r="Z622">
        <v>-2</v>
      </c>
      <c r="AA622">
        <v>55</v>
      </c>
      <c r="AB622">
        <v>71</v>
      </c>
      <c r="AC622">
        <v>-2</v>
      </c>
      <c r="AD622">
        <v>33.4</v>
      </c>
      <c r="AE622">
        <v>280</v>
      </c>
      <c r="AF622">
        <v>4.9000000000000004</v>
      </c>
    </row>
    <row r="623" spans="1:32" x14ac:dyDescent="0.3">
      <c r="A623" t="s">
        <v>2408</v>
      </c>
      <c r="B623" t="s">
        <v>2409</v>
      </c>
      <c r="C623" s="1" t="str">
        <f t="shared" si="99"/>
        <v>21:0519</v>
      </c>
      <c r="D623" s="1" t="str">
        <f t="shared" si="103"/>
        <v>21:0173</v>
      </c>
      <c r="E623" t="s">
        <v>2410</v>
      </c>
      <c r="F623" t="s">
        <v>2411</v>
      </c>
      <c r="H623">
        <v>52.623907899999999</v>
      </c>
      <c r="I623">
        <v>-56.423806300000003</v>
      </c>
      <c r="J623" s="1" t="str">
        <f t="shared" si="104"/>
        <v>NGR lake sediment grab sample</v>
      </c>
      <c r="K623" s="1" t="str">
        <f t="shared" si="105"/>
        <v>&lt;177 micron (NGR)</v>
      </c>
      <c r="L623">
        <v>33</v>
      </c>
      <c r="M623" t="s">
        <v>129</v>
      </c>
      <c r="N623">
        <v>622</v>
      </c>
      <c r="O623">
        <v>170</v>
      </c>
      <c r="P623">
        <v>87</v>
      </c>
      <c r="Q623">
        <v>-2</v>
      </c>
      <c r="R623">
        <v>54</v>
      </c>
      <c r="S623">
        <v>76</v>
      </c>
      <c r="T623">
        <v>0.2</v>
      </c>
      <c r="U623">
        <v>6350</v>
      </c>
      <c r="V623">
        <v>10.5</v>
      </c>
      <c r="W623">
        <v>0.2</v>
      </c>
      <c r="X623">
        <v>-1</v>
      </c>
      <c r="Y623">
        <v>0.2</v>
      </c>
      <c r="Z623">
        <v>2</v>
      </c>
      <c r="AA623">
        <v>80</v>
      </c>
      <c r="AB623">
        <v>115</v>
      </c>
      <c r="AC623">
        <v>-2</v>
      </c>
      <c r="AD623">
        <v>45.8</v>
      </c>
      <c r="AE623">
        <v>130</v>
      </c>
      <c r="AF623">
        <v>2.8</v>
      </c>
    </row>
    <row r="624" spans="1:32" hidden="1" x14ac:dyDescent="0.3">
      <c r="A624" t="s">
        <v>2412</v>
      </c>
      <c r="B624" t="s">
        <v>2413</v>
      </c>
      <c r="C624" s="1" t="str">
        <f t="shared" si="99"/>
        <v>21:0519</v>
      </c>
      <c r="D624" s="1" t="str">
        <f>HYPERLINK("http://geochem.nrcan.gc.ca/cdogs/content/svy/svy_e.htm", "")</f>
        <v/>
      </c>
      <c r="G624" s="1" t="str">
        <f>HYPERLINK("http://geochem.nrcan.gc.ca/cdogs/content/cr_/cr_00055_e.htm", "55")</f>
        <v>55</v>
      </c>
      <c r="J624" t="s">
        <v>57</v>
      </c>
      <c r="K624" t="s">
        <v>58</v>
      </c>
      <c r="L624">
        <v>33</v>
      </c>
      <c r="M624" t="s">
        <v>59</v>
      </c>
      <c r="N624">
        <v>623</v>
      </c>
      <c r="O624">
        <v>65</v>
      </c>
      <c r="P624">
        <v>19</v>
      </c>
      <c r="Q624">
        <v>3</v>
      </c>
      <c r="R624">
        <v>19</v>
      </c>
      <c r="S624">
        <v>8</v>
      </c>
      <c r="T624">
        <v>-0.2</v>
      </c>
      <c r="U624">
        <v>265</v>
      </c>
      <c r="V624">
        <v>2.2000000000000002</v>
      </c>
      <c r="W624">
        <v>0.2</v>
      </c>
      <c r="X624">
        <v>2</v>
      </c>
      <c r="Y624">
        <v>0.2</v>
      </c>
      <c r="Z624">
        <v>2</v>
      </c>
      <c r="AA624">
        <v>25</v>
      </c>
      <c r="AB624">
        <v>81</v>
      </c>
      <c r="AC624">
        <v>-2</v>
      </c>
      <c r="AD624">
        <v>37.799999999999997</v>
      </c>
      <c r="AE624">
        <v>220</v>
      </c>
      <c r="AF624">
        <v>6</v>
      </c>
    </row>
    <row r="625" spans="1:32" x14ac:dyDescent="0.3">
      <c r="A625" t="s">
        <v>2414</v>
      </c>
      <c r="B625" t="s">
        <v>2415</v>
      </c>
      <c r="C625" s="1" t="str">
        <f t="shared" si="99"/>
        <v>21:0519</v>
      </c>
      <c r="D625" s="1" t="str">
        <f t="shared" ref="D625:D631" si="106">HYPERLINK("http://geochem.nrcan.gc.ca/cdogs/content/svy/svy210173_e.htm", "21:0173")</f>
        <v>21:0173</v>
      </c>
      <c r="E625" t="s">
        <v>2416</v>
      </c>
      <c r="F625" t="s">
        <v>2417</v>
      </c>
      <c r="H625">
        <v>52.622406099999999</v>
      </c>
      <c r="I625">
        <v>-56.478010500000003</v>
      </c>
      <c r="J625" s="1" t="str">
        <f t="shared" ref="J625:J631" si="107">HYPERLINK("http://geochem.nrcan.gc.ca/cdogs/content/kwd/kwd020027_e.htm", "NGR lake sediment grab sample")</f>
        <v>NGR lake sediment grab sample</v>
      </c>
      <c r="K625" s="1" t="str">
        <f t="shared" ref="K625:K631" si="108">HYPERLINK("http://geochem.nrcan.gc.ca/cdogs/content/kwd/kwd080006_e.htm", "&lt;177 micron (NGR)")</f>
        <v>&lt;177 micron (NGR)</v>
      </c>
      <c r="L625">
        <v>33</v>
      </c>
      <c r="M625" t="s">
        <v>134</v>
      </c>
      <c r="N625">
        <v>624</v>
      </c>
      <c r="O625">
        <v>40</v>
      </c>
      <c r="P625">
        <v>34</v>
      </c>
      <c r="Q625">
        <v>-2</v>
      </c>
      <c r="R625">
        <v>15</v>
      </c>
      <c r="S625">
        <v>6</v>
      </c>
      <c r="T625">
        <v>-0.2</v>
      </c>
      <c r="U625">
        <v>110</v>
      </c>
      <c r="V625">
        <v>0.81</v>
      </c>
      <c r="W625">
        <v>-0.2</v>
      </c>
      <c r="X625">
        <v>-1</v>
      </c>
      <c r="Y625">
        <v>-0.2</v>
      </c>
      <c r="Z625">
        <v>-2</v>
      </c>
      <c r="AA625">
        <v>25</v>
      </c>
      <c r="AB625">
        <v>77</v>
      </c>
      <c r="AC625">
        <v>-2</v>
      </c>
      <c r="AD625">
        <v>38</v>
      </c>
      <c r="AE625">
        <v>70</v>
      </c>
      <c r="AF625">
        <v>1.4</v>
      </c>
    </row>
    <row r="626" spans="1:32" x14ac:dyDescent="0.3">
      <c r="A626" t="s">
        <v>2418</v>
      </c>
      <c r="B626" t="s">
        <v>2419</v>
      </c>
      <c r="C626" s="1" t="str">
        <f t="shared" si="99"/>
        <v>21:0519</v>
      </c>
      <c r="D626" s="1" t="str">
        <f t="shared" si="106"/>
        <v>21:0173</v>
      </c>
      <c r="E626" t="s">
        <v>2420</v>
      </c>
      <c r="F626" t="s">
        <v>2421</v>
      </c>
      <c r="H626">
        <v>52.581566600000002</v>
      </c>
      <c r="I626">
        <v>-56.5415159</v>
      </c>
      <c r="J626" s="1" t="str">
        <f t="shared" si="107"/>
        <v>NGR lake sediment grab sample</v>
      </c>
      <c r="K626" s="1" t="str">
        <f t="shared" si="108"/>
        <v>&lt;177 micron (NGR)</v>
      </c>
      <c r="L626">
        <v>33</v>
      </c>
      <c r="M626" t="s">
        <v>139</v>
      </c>
      <c r="N626">
        <v>625</v>
      </c>
      <c r="O626">
        <v>35</v>
      </c>
      <c r="P626">
        <v>18</v>
      </c>
      <c r="Q626">
        <v>-2</v>
      </c>
      <c r="R626">
        <v>6</v>
      </c>
      <c r="S626">
        <v>3</v>
      </c>
      <c r="T626">
        <v>-0.2</v>
      </c>
      <c r="U626">
        <v>60</v>
      </c>
      <c r="V626">
        <v>0.49</v>
      </c>
      <c r="W626">
        <v>-0.2</v>
      </c>
      <c r="X626">
        <v>-1</v>
      </c>
      <c r="Y626">
        <v>-0.2</v>
      </c>
      <c r="Z626">
        <v>-2</v>
      </c>
      <c r="AA626">
        <v>10</v>
      </c>
      <c r="AB626">
        <v>81</v>
      </c>
      <c r="AC626">
        <v>-2</v>
      </c>
      <c r="AD626">
        <v>34.4</v>
      </c>
      <c r="AE626">
        <v>100</v>
      </c>
      <c r="AF626">
        <v>1.5</v>
      </c>
    </row>
    <row r="627" spans="1:32" x14ac:dyDescent="0.3">
      <c r="A627" t="s">
        <v>2422</v>
      </c>
      <c r="B627" t="s">
        <v>2423</v>
      </c>
      <c r="C627" s="1" t="str">
        <f t="shared" si="99"/>
        <v>21:0519</v>
      </c>
      <c r="D627" s="1" t="str">
        <f t="shared" si="106"/>
        <v>21:0173</v>
      </c>
      <c r="E627" t="s">
        <v>2424</v>
      </c>
      <c r="F627" t="s">
        <v>2425</v>
      </c>
      <c r="H627">
        <v>52.565150799999998</v>
      </c>
      <c r="I627">
        <v>-56.590667500000002</v>
      </c>
      <c r="J627" s="1" t="str">
        <f t="shared" si="107"/>
        <v>NGR lake sediment grab sample</v>
      </c>
      <c r="K627" s="1" t="str">
        <f t="shared" si="108"/>
        <v>&lt;177 micron (NGR)</v>
      </c>
      <c r="L627">
        <v>33</v>
      </c>
      <c r="M627" t="s">
        <v>144</v>
      </c>
      <c r="N627">
        <v>626</v>
      </c>
      <c r="O627">
        <v>16</v>
      </c>
      <c r="P627">
        <v>16</v>
      </c>
      <c r="Q627">
        <v>-2</v>
      </c>
      <c r="R627">
        <v>5</v>
      </c>
      <c r="S627">
        <v>2</v>
      </c>
      <c r="T627">
        <v>-0.2</v>
      </c>
      <c r="U627">
        <v>80</v>
      </c>
      <c r="V627">
        <v>0.56999999999999995</v>
      </c>
      <c r="W627">
        <v>-0.2</v>
      </c>
      <c r="X627">
        <v>-1</v>
      </c>
      <c r="Y627">
        <v>-0.2</v>
      </c>
      <c r="Z627">
        <v>-2</v>
      </c>
      <c r="AA627">
        <v>10</v>
      </c>
      <c r="AB627">
        <v>98</v>
      </c>
      <c r="AC627">
        <v>-2</v>
      </c>
      <c r="AD627">
        <v>36.799999999999997</v>
      </c>
      <c r="AE627">
        <v>100</v>
      </c>
      <c r="AF627">
        <v>2.5</v>
      </c>
    </row>
    <row r="628" spans="1:32" x14ac:dyDescent="0.3">
      <c r="A628" t="s">
        <v>2426</v>
      </c>
      <c r="B628" t="s">
        <v>2427</v>
      </c>
      <c r="C628" s="1" t="str">
        <f t="shared" si="99"/>
        <v>21:0519</v>
      </c>
      <c r="D628" s="1" t="str">
        <f t="shared" si="106"/>
        <v>21:0173</v>
      </c>
      <c r="E628" t="s">
        <v>2428</v>
      </c>
      <c r="F628" t="s">
        <v>2429</v>
      </c>
      <c r="H628">
        <v>52.555491799999999</v>
      </c>
      <c r="I628">
        <v>-56.6392843</v>
      </c>
      <c r="J628" s="1" t="str">
        <f t="shared" si="107"/>
        <v>NGR lake sediment grab sample</v>
      </c>
      <c r="K628" s="1" t="str">
        <f t="shared" si="108"/>
        <v>&lt;177 micron (NGR)</v>
      </c>
      <c r="L628">
        <v>33</v>
      </c>
      <c r="M628" t="s">
        <v>149</v>
      </c>
      <c r="N628">
        <v>627</v>
      </c>
      <c r="O628">
        <v>110</v>
      </c>
      <c r="P628">
        <v>84</v>
      </c>
      <c r="Q628">
        <v>-2</v>
      </c>
      <c r="R628">
        <v>13</v>
      </c>
      <c r="S628">
        <v>12</v>
      </c>
      <c r="T628">
        <v>-0.2</v>
      </c>
      <c r="U628">
        <v>190</v>
      </c>
      <c r="V628">
        <v>3.6</v>
      </c>
      <c r="W628">
        <v>0.2</v>
      </c>
      <c r="X628">
        <v>-1</v>
      </c>
      <c r="Y628">
        <v>-0.2</v>
      </c>
      <c r="Z628">
        <v>4</v>
      </c>
      <c r="AA628">
        <v>105</v>
      </c>
      <c r="AB628">
        <v>123</v>
      </c>
      <c r="AC628">
        <v>-2</v>
      </c>
      <c r="AD628">
        <v>40.200000000000003</v>
      </c>
      <c r="AE628">
        <v>290</v>
      </c>
      <c r="AF628">
        <v>24.5</v>
      </c>
    </row>
    <row r="629" spans="1:32" x14ac:dyDescent="0.3">
      <c r="A629" t="s">
        <v>2430</v>
      </c>
      <c r="B629" t="s">
        <v>2431</v>
      </c>
      <c r="C629" s="1" t="str">
        <f t="shared" si="99"/>
        <v>21:0519</v>
      </c>
      <c r="D629" s="1" t="str">
        <f t="shared" si="106"/>
        <v>21:0173</v>
      </c>
      <c r="E629" t="s">
        <v>2432</v>
      </c>
      <c r="F629" t="s">
        <v>2433</v>
      </c>
      <c r="H629">
        <v>52.549867300000003</v>
      </c>
      <c r="I629">
        <v>-56.6554942</v>
      </c>
      <c r="J629" s="1" t="str">
        <f t="shared" si="107"/>
        <v>NGR lake sediment grab sample</v>
      </c>
      <c r="K629" s="1" t="str">
        <f t="shared" si="108"/>
        <v>&lt;177 micron (NGR)</v>
      </c>
      <c r="L629">
        <v>34</v>
      </c>
      <c r="M629" t="s">
        <v>36</v>
      </c>
      <c r="N629">
        <v>628</v>
      </c>
      <c r="O629">
        <v>48</v>
      </c>
      <c r="P629">
        <v>44</v>
      </c>
      <c r="Q629">
        <v>4</v>
      </c>
      <c r="R629">
        <v>7</v>
      </c>
      <c r="S629">
        <v>2</v>
      </c>
      <c r="T629">
        <v>-0.2</v>
      </c>
      <c r="U629">
        <v>60</v>
      </c>
      <c r="V629">
        <v>0.71</v>
      </c>
      <c r="W629">
        <v>0.2</v>
      </c>
      <c r="X629">
        <v>-1</v>
      </c>
      <c r="Y629">
        <v>-0.2</v>
      </c>
      <c r="Z629">
        <v>-2</v>
      </c>
      <c r="AA629">
        <v>50</v>
      </c>
      <c r="AB629">
        <v>162</v>
      </c>
      <c r="AC629">
        <v>-2</v>
      </c>
      <c r="AD629">
        <v>43.2</v>
      </c>
      <c r="AE629">
        <v>100</v>
      </c>
      <c r="AF629">
        <v>8.5</v>
      </c>
    </row>
    <row r="630" spans="1:32" x14ac:dyDescent="0.3">
      <c r="A630" t="s">
        <v>2434</v>
      </c>
      <c r="B630" t="s">
        <v>2435</v>
      </c>
      <c r="C630" s="1" t="str">
        <f t="shared" si="99"/>
        <v>21:0519</v>
      </c>
      <c r="D630" s="1" t="str">
        <f t="shared" si="106"/>
        <v>21:0173</v>
      </c>
      <c r="E630" t="s">
        <v>2432</v>
      </c>
      <c r="F630" t="s">
        <v>2436</v>
      </c>
      <c r="H630">
        <v>52.549867300000003</v>
      </c>
      <c r="I630">
        <v>-56.6554942</v>
      </c>
      <c r="J630" s="1" t="str">
        <f t="shared" si="107"/>
        <v>NGR lake sediment grab sample</v>
      </c>
      <c r="K630" s="1" t="str">
        <f t="shared" si="108"/>
        <v>&lt;177 micron (NGR)</v>
      </c>
      <c r="L630">
        <v>34</v>
      </c>
      <c r="M630" t="s">
        <v>44</v>
      </c>
      <c r="N630">
        <v>629</v>
      </c>
      <c r="O630">
        <v>64</v>
      </c>
      <c r="P630">
        <v>58</v>
      </c>
      <c r="Q630">
        <v>3</v>
      </c>
      <c r="R630">
        <v>10</v>
      </c>
      <c r="S630">
        <v>4</v>
      </c>
      <c r="T630">
        <v>-0.2</v>
      </c>
      <c r="U630">
        <v>80</v>
      </c>
      <c r="V630">
        <v>0.94</v>
      </c>
      <c r="W630">
        <v>-0.2</v>
      </c>
      <c r="X630">
        <v>-1</v>
      </c>
      <c r="Y630">
        <v>-0.2</v>
      </c>
      <c r="Z630">
        <v>-2</v>
      </c>
      <c r="AA630">
        <v>65</v>
      </c>
      <c r="AB630">
        <v>170</v>
      </c>
      <c r="AC630">
        <v>-2</v>
      </c>
      <c r="AD630">
        <v>46.2</v>
      </c>
      <c r="AE630">
        <v>170</v>
      </c>
      <c r="AF630">
        <v>11.3</v>
      </c>
    </row>
    <row r="631" spans="1:32" x14ac:dyDescent="0.3">
      <c r="A631" t="s">
        <v>2437</v>
      </c>
      <c r="B631" t="s">
        <v>2438</v>
      </c>
      <c r="C631" s="1" t="str">
        <f t="shared" si="99"/>
        <v>21:0519</v>
      </c>
      <c r="D631" s="1" t="str">
        <f t="shared" si="106"/>
        <v>21:0173</v>
      </c>
      <c r="E631" t="s">
        <v>2432</v>
      </c>
      <c r="F631" t="s">
        <v>2439</v>
      </c>
      <c r="H631">
        <v>52.549867300000003</v>
      </c>
      <c r="I631">
        <v>-56.6554942</v>
      </c>
      <c r="J631" s="1" t="str">
        <f t="shared" si="107"/>
        <v>NGR lake sediment grab sample</v>
      </c>
      <c r="K631" s="1" t="str">
        <f t="shared" si="108"/>
        <v>&lt;177 micron (NGR)</v>
      </c>
      <c r="L631">
        <v>34</v>
      </c>
      <c r="M631" t="s">
        <v>40</v>
      </c>
      <c r="N631">
        <v>630</v>
      </c>
      <c r="O631">
        <v>50</v>
      </c>
      <c r="P631">
        <v>42</v>
      </c>
      <c r="Q631">
        <v>3</v>
      </c>
      <c r="R631">
        <v>6</v>
      </c>
      <c r="S631">
        <v>-2</v>
      </c>
      <c r="T631">
        <v>-0.2</v>
      </c>
      <c r="U631">
        <v>65</v>
      </c>
      <c r="V631">
        <v>0.71</v>
      </c>
      <c r="W631">
        <v>-0.2</v>
      </c>
      <c r="X631">
        <v>-1</v>
      </c>
      <c r="Y631">
        <v>-0.2</v>
      </c>
      <c r="Z631">
        <v>-2</v>
      </c>
      <c r="AA631">
        <v>40</v>
      </c>
      <c r="AB631">
        <v>174</v>
      </c>
      <c r="AC631">
        <v>-2</v>
      </c>
      <c r="AD631">
        <v>43.4</v>
      </c>
      <c r="AE631">
        <v>90</v>
      </c>
      <c r="AF631">
        <v>8.3000000000000007</v>
      </c>
    </row>
    <row r="632" spans="1:32" hidden="1" x14ac:dyDescent="0.3">
      <c r="A632" t="s">
        <v>2440</v>
      </c>
      <c r="B632" t="s">
        <v>2441</v>
      </c>
      <c r="C632" s="1" t="str">
        <f t="shared" si="99"/>
        <v>21:0519</v>
      </c>
      <c r="D632" s="1" t="str">
        <f>HYPERLINK("http://geochem.nrcan.gc.ca/cdogs/content/svy/svy_e.htm", "")</f>
        <v/>
      </c>
      <c r="G632" s="1" t="str">
        <f>HYPERLINK("http://geochem.nrcan.gc.ca/cdogs/content/cr_/cr_00055_e.htm", "55")</f>
        <v>55</v>
      </c>
      <c r="J632" t="s">
        <v>57</v>
      </c>
      <c r="K632" t="s">
        <v>58</v>
      </c>
      <c r="L632">
        <v>34</v>
      </c>
      <c r="M632" t="s">
        <v>59</v>
      </c>
      <c r="N632">
        <v>631</v>
      </c>
      <c r="O632">
        <v>63</v>
      </c>
      <c r="P632">
        <v>18</v>
      </c>
      <c r="Q632">
        <v>2</v>
      </c>
      <c r="R632">
        <v>17</v>
      </c>
      <c r="S632">
        <v>5</v>
      </c>
      <c r="T632">
        <v>-0.2</v>
      </c>
      <c r="U632">
        <v>230</v>
      </c>
      <c r="V632">
        <v>2</v>
      </c>
      <c r="W632">
        <v>0.2</v>
      </c>
      <c r="X632">
        <v>2</v>
      </c>
      <c r="Y632">
        <v>-0.2</v>
      </c>
      <c r="Z632">
        <v>4</v>
      </c>
      <c r="AA632">
        <v>35</v>
      </c>
      <c r="AB632">
        <v>80</v>
      </c>
      <c r="AC632">
        <v>-2</v>
      </c>
      <c r="AD632">
        <v>37.6</v>
      </c>
      <c r="AE632">
        <v>240</v>
      </c>
      <c r="AF632">
        <v>5</v>
      </c>
    </row>
    <row r="633" spans="1:32" x14ac:dyDescent="0.3">
      <c r="A633" t="s">
        <v>2442</v>
      </c>
      <c r="B633" t="s">
        <v>2443</v>
      </c>
      <c r="C633" s="1" t="str">
        <f t="shared" si="99"/>
        <v>21:0519</v>
      </c>
      <c r="D633" s="1" t="str">
        <f t="shared" ref="D633:D666" si="109">HYPERLINK("http://geochem.nrcan.gc.ca/cdogs/content/svy/svy210173_e.htm", "21:0173")</f>
        <v>21:0173</v>
      </c>
      <c r="E633" t="s">
        <v>2444</v>
      </c>
      <c r="F633" t="s">
        <v>2445</v>
      </c>
      <c r="H633">
        <v>52.535579499999997</v>
      </c>
      <c r="I633">
        <v>-56.734968299999998</v>
      </c>
      <c r="J633" s="1" t="str">
        <f t="shared" ref="J633:J666" si="110">HYPERLINK("http://geochem.nrcan.gc.ca/cdogs/content/kwd/kwd020027_e.htm", "NGR lake sediment grab sample")</f>
        <v>NGR lake sediment grab sample</v>
      </c>
      <c r="K633" s="1" t="str">
        <f t="shared" ref="K633:K666" si="111">HYPERLINK("http://geochem.nrcan.gc.ca/cdogs/content/kwd/kwd080006_e.htm", "&lt;177 micron (NGR)")</f>
        <v>&lt;177 micron (NGR)</v>
      </c>
      <c r="L633">
        <v>34</v>
      </c>
      <c r="M633" t="s">
        <v>49</v>
      </c>
      <c r="N633">
        <v>632</v>
      </c>
      <c r="O633">
        <v>29</v>
      </c>
      <c r="P633">
        <v>11</v>
      </c>
      <c r="Q633">
        <v>2</v>
      </c>
      <c r="R633">
        <v>6</v>
      </c>
      <c r="S633">
        <v>3</v>
      </c>
      <c r="T633">
        <v>-0.2</v>
      </c>
      <c r="U633">
        <v>100</v>
      </c>
      <c r="V633">
        <v>1.1599999999999999</v>
      </c>
      <c r="W633">
        <v>-0.2</v>
      </c>
      <c r="X633">
        <v>-1</v>
      </c>
      <c r="Y633">
        <v>-0.2</v>
      </c>
      <c r="Z633">
        <v>-2</v>
      </c>
      <c r="AA633">
        <v>25</v>
      </c>
      <c r="AB633">
        <v>72</v>
      </c>
      <c r="AC633">
        <v>-2</v>
      </c>
      <c r="AD633">
        <v>24.6</v>
      </c>
      <c r="AE633">
        <v>200</v>
      </c>
      <c r="AF633">
        <v>2.1</v>
      </c>
    </row>
    <row r="634" spans="1:32" x14ac:dyDescent="0.3">
      <c r="A634" t="s">
        <v>2446</v>
      </c>
      <c r="B634" t="s">
        <v>2447</v>
      </c>
      <c r="C634" s="1" t="str">
        <f t="shared" si="99"/>
        <v>21:0519</v>
      </c>
      <c r="D634" s="1" t="str">
        <f t="shared" si="109"/>
        <v>21:0173</v>
      </c>
      <c r="E634" t="s">
        <v>2448</v>
      </c>
      <c r="F634" t="s">
        <v>2449</v>
      </c>
      <c r="H634">
        <v>52.528671699999997</v>
      </c>
      <c r="I634">
        <v>-56.787236999999998</v>
      </c>
      <c r="J634" s="1" t="str">
        <f t="shared" si="110"/>
        <v>NGR lake sediment grab sample</v>
      </c>
      <c r="K634" s="1" t="str">
        <f t="shared" si="111"/>
        <v>&lt;177 micron (NGR)</v>
      </c>
      <c r="L634">
        <v>34</v>
      </c>
      <c r="M634" t="s">
        <v>54</v>
      </c>
      <c r="N634">
        <v>633</v>
      </c>
      <c r="O634">
        <v>34</v>
      </c>
      <c r="P634">
        <v>7</v>
      </c>
      <c r="Q634">
        <v>2</v>
      </c>
      <c r="R634">
        <v>6</v>
      </c>
      <c r="S634">
        <v>4</v>
      </c>
      <c r="T634">
        <v>-0.2</v>
      </c>
      <c r="U634">
        <v>110</v>
      </c>
      <c r="V634">
        <v>1.03</v>
      </c>
      <c r="W634">
        <v>-0.2</v>
      </c>
      <c r="X634">
        <v>-1</v>
      </c>
      <c r="Y634">
        <v>-0.2</v>
      </c>
      <c r="Z634">
        <v>-2</v>
      </c>
      <c r="AA634">
        <v>15</v>
      </c>
      <c r="AB634">
        <v>55</v>
      </c>
      <c r="AC634">
        <v>-2</v>
      </c>
      <c r="AD634">
        <v>25</v>
      </c>
      <c r="AE634">
        <v>230</v>
      </c>
      <c r="AF634">
        <v>1.8</v>
      </c>
    </row>
    <row r="635" spans="1:32" x14ac:dyDescent="0.3">
      <c r="A635" t="s">
        <v>2450</v>
      </c>
      <c r="B635" t="s">
        <v>2451</v>
      </c>
      <c r="C635" s="1" t="str">
        <f t="shared" si="99"/>
        <v>21:0519</v>
      </c>
      <c r="D635" s="1" t="str">
        <f t="shared" si="109"/>
        <v>21:0173</v>
      </c>
      <c r="E635" t="s">
        <v>2452</v>
      </c>
      <c r="F635" t="s">
        <v>2453</v>
      </c>
      <c r="H635">
        <v>52.5108101</v>
      </c>
      <c r="I635">
        <v>-56.8339006</v>
      </c>
      <c r="J635" s="1" t="str">
        <f t="shared" si="110"/>
        <v>NGR lake sediment grab sample</v>
      </c>
      <c r="K635" s="1" t="str">
        <f t="shared" si="111"/>
        <v>&lt;177 micron (NGR)</v>
      </c>
      <c r="L635">
        <v>34</v>
      </c>
      <c r="M635" t="s">
        <v>82</v>
      </c>
      <c r="N635">
        <v>634</v>
      </c>
      <c r="O635">
        <v>65</v>
      </c>
      <c r="P635">
        <v>26</v>
      </c>
      <c r="Q635">
        <v>-2</v>
      </c>
      <c r="R635">
        <v>8</v>
      </c>
      <c r="S635">
        <v>14</v>
      </c>
      <c r="T635">
        <v>-0.2</v>
      </c>
      <c r="U635">
        <v>220</v>
      </c>
      <c r="V635">
        <v>2.2999999999999998</v>
      </c>
      <c r="W635">
        <v>-0.2</v>
      </c>
      <c r="X635">
        <v>-1</v>
      </c>
      <c r="Y635">
        <v>-0.2</v>
      </c>
      <c r="Z635">
        <v>-2</v>
      </c>
      <c r="AA635">
        <v>75</v>
      </c>
      <c r="AB635">
        <v>126</v>
      </c>
      <c r="AC635">
        <v>-2</v>
      </c>
      <c r="AD635">
        <v>37</v>
      </c>
      <c r="AE635">
        <v>80</v>
      </c>
      <c r="AF635">
        <v>2.9</v>
      </c>
    </row>
    <row r="636" spans="1:32" x14ac:dyDescent="0.3">
      <c r="A636" t="s">
        <v>2454</v>
      </c>
      <c r="B636" t="s">
        <v>2455</v>
      </c>
      <c r="C636" s="1" t="str">
        <f t="shared" si="99"/>
        <v>21:0519</v>
      </c>
      <c r="D636" s="1" t="str">
        <f t="shared" si="109"/>
        <v>21:0173</v>
      </c>
      <c r="E636" t="s">
        <v>2456</v>
      </c>
      <c r="F636" t="s">
        <v>2457</v>
      </c>
      <c r="H636">
        <v>52.495290300000001</v>
      </c>
      <c r="I636">
        <v>-56.9222495</v>
      </c>
      <c r="J636" s="1" t="str">
        <f t="shared" si="110"/>
        <v>NGR lake sediment grab sample</v>
      </c>
      <c r="K636" s="1" t="str">
        <f t="shared" si="111"/>
        <v>&lt;177 micron (NGR)</v>
      </c>
      <c r="L636">
        <v>34</v>
      </c>
      <c r="M636" t="s">
        <v>89</v>
      </c>
      <c r="N636">
        <v>635</v>
      </c>
      <c r="O636">
        <v>110</v>
      </c>
      <c r="P636">
        <v>29</v>
      </c>
      <c r="Q636">
        <v>-2</v>
      </c>
      <c r="R636">
        <v>20</v>
      </c>
      <c r="S636">
        <v>45</v>
      </c>
      <c r="T636">
        <v>-0.2</v>
      </c>
      <c r="U636">
        <v>635</v>
      </c>
      <c r="V636">
        <v>7.2</v>
      </c>
      <c r="W636">
        <v>-0.2</v>
      </c>
      <c r="X636">
        <v>-1</v>
      </c>
      <c r="Y636">
        <v>-0.2</v>
      </c>
      <c r="Z636">
        <v>4</v>
      </c>
      <c r="AA636">
        <v>80</v>
      </c>
      <c r="AB636">
        <v>59</v>
      </c>
      <c r="AC636">
        <v>-2</v>
      </c>
      <c r="AD636">
        <v>28.8</v>
      </c>
      <c r="AE636">
        <v>200</v>
      </c>
      <c r="AF636">
        <v>4</v>
      </c>
    </row>
    <row r="637" spans="1:32" x14ac:dyDescent="0.3">
      <c r="A637" t="s">
        <v>2458</v>
      </c>
      <c r="B637" t="s">
        <v>2459</v>
      </c>
      <c r="C637" s="1" t="str">
        <f t="shared" si="99"/>
        <v>21:0519</v>
      </c>
      <c r="D637" s="1" t="str">
        <f t="shared" si="109"/>
        <v>21:0173</v>
      </c>
      <c r="E637" t="s">
        <v>2460</v>
      </c>
      <c r="F637" t="s">
        <v>2461</v>
      </c>
      <c r="H637">
        <v>52.397742100000002</v>
      </c>
      <c r="I637">
        <v>-57.3699321</v>
      </c>
      <c r="J637" s="1" t="str">
        <f t="shared" si="110"/>
        <v>NGR lake sediment grab sample</v>
      </c>
      <c r="K637" s="1" t="str">
        <f t="shared" si="111"/>
        <v>&lt;177 micron (NGR)</v>
      </c>
      <c r="L637">
        <v>34</v>
      </c>
      <c r="M637" t="s">
        <v>94</v>
      </c>
      <c r="N637">
        <v>636</v>
      </c>
      <c r="O637">
        <v>55</v>
      </c>
      <c r="P637">
        <v>14</v>
      </c>
      <c r="Q637">
        <v>-2</v>
      </c>
      <c r="R637">
        <v>17</v>
      </c>
      <c r="S637">
        <v>5</v>
      </c>
      <c r="T637">
        <v>-0.2</v>
      </c>
      <c r="U637">
        <v>80</v>
      </c>
      <c r="V637">
        <v>2.1</v>
      </c>
      <c r="W637">
        <v>-0.2</v>
      </c>
      <c r="X637">
        <v>-1</v>
      </c>
      <c r="Y637">
        <v>-0.2</v>
      </c>
      <c r="Z637">
        <v>-2</v>
      </c>
      <c r="AA637">
        <v>30</v>
      </c>
      <c r="AB637">
        <v>55</v>
      </c>
      <c r="AC637">
        <v>-2</v>
      </c>
      <c r="AD637">
        <v>31</v>
      </c>
      <c r="AE637">
        <v>100</v>
      </c>
      <c r="AF637">
        <v>0.9</v>
      </c>
    </row>
    <row r="638" spans="1:32" x14ac:dyDescent="0.3">
      <c r="A638" t="s">
        <v>2462</v>
      </c>
      <c r="B638" t="s">
        <v>2463</v>
      </c>
      <c r="C638" s="1" t="str">
        <f t="shared" si="99"/>
        <v>21:0519</v>
      </c>
      <c r="D638" s="1" t="str">
        <f t="shared" si="109"/>
        <v>21:0173</v>
      </c>
      <c r="E638" t="s">
        <v>2464</v>
      </c>
      <c r="F638" t="s">
        <v>2465</v>
      </c>
      <c r="H638">
        <v>52.4379895</v>
      </c>
      <c r="I638">
        <v>-57.3791388</v>
      </c>
      <c r="J638" s="1" t="str">
        <f t="shared" si="110"/>
        <v>NGR lake sediment grab sample</v>
      </c>
      <c r="K638" s="1" t="str">
        <f t="shared" si="111"/>
        <v>&lt;177 micron (NGR)</v>
      </c>
      <c r="L638">
        <v>34</v>
      </c>
      <c r="M638" t="s">
        <v>99</v>
      </c>
      <c r="N638">
        <v>637</v>
      </c>
      <c r="O638">
        <v>33</v>
      </c>
      <c r="P638">
        <v>14</v>
      </c>
      <c r="Q638">
        <v>-2</v>
      </c>
      <c r="R638">
        <v>7</v>
      </c>
      <c r="S638">
        <v>2</v>
      </c>
      <c r="T638">
        <v>-0.2</v>
      </c>
      <c r="U638">
        <v>80</v>
      </c>
      <c r="V638">
        <v>1.06</v>
      </c>
      <c r="W638">
        <v>-0.2</v>
      </c>
      <c r="X638">
        <v>-1</v>
      </c>
      <c r="Y638">
        <v>-0.2</v>
      </c>
      <c r="Z638">
        <v>-2</v>
      </c>
      <c r="AA638">
        <v>25</v>
      </c>
      <c r="AB638">
        <v>76</v>
      </c>
      <c r="AC638">
        <v>-2</v>
      </c>
      <c r="AD638">
        <v>29.4</v>
      </c>
      <c r="AE638">
        <v>100</v>
      </c>
      <c r="AF638">
        <v>-0.5</v>
      </c>
    </row>
    <row r="639" spans="1:32" x14ac:dyDescent="0.3">
      <c r="A639" t="s">
        <v>2466</v>
      </c>
      <c r="B639" t="s">
        <v>2467</v>
      </c>
      <c r="C639" s="1" t="str">
        <f t="shared" si="99"/>
        <v>21:0519</v>
      </c>
      <c r="D639" s="1" t="str">
        <f t="shared" si="109"/>
        <v>21:0173</v>
      </c>
      <c r="E639" t="s">
        <v>2468</v>
      </c>
      <c r="F639" t="s">
        <v>2469</v>
      </c>
      <c r="H639">
        <v>52.465574199999999</v>
      </c>
      <c r="I639">
        <v>-57.3726336</v>
      </c>
      <c r="J639" s="1" t="str">
        <f t="shared" si="110"/>
        <v>NGR lake sediment grab sample</v>
      </c>
      <c r="K639" s="1" t="str">
        <f t="shared" si="111"/>
        <v>&lt;177 micron (NGR)</v>
      </c>
      <c r="L639">
        <v>34</v>
      </c>
      <c r="M639" t="s">
        <v>104</v>
      </c>
      <c r="N639">
        <v>638</v>
      </c>
      <c r="O639">
        <v>61</v>
      </c>
      <c r="P639">
        <v>12</v>
      </c>
      <c r="Q639">
        <v>-2</v>
      </c>
      <c r="R639">
        <v>10</v>
      </c>
      <c r="S639">
        <v>7</v>
      </c>
      <c r="T639">
        <v>-0.2</v>
      </c>
      <c r="U639">
        <v>120</v>
      </c>
      <c r="V639">
        <v>1.73</v>
      </c>
      <c r="W639">
        <v>-0.2</v>
      </c>
      <c r="X639">
        <v>-1</v>
      </c>
      <c r="Y639">
        <v>-0.2</v>
      </c>
      <c r="Z639">
        <v>-2</v>
      </c>
      <c r="AA639">
        <v>30</v>
      </c>
      <c r="AB639">
        <v>55</v>
      </c>
      <c r="AC639">
        <v>-2</v>
      </c>
      <c r="AD639">
        <v>29.4</v>
      </c>
      <c r="AE639">
        <v>160</v>
      </c>
      <c r="AF639">
        <v>-0.5</v>
      </c>
    </row>
    <row r="640" spans="1:32" x14ac:dyDescent="0.3">
      <c r="A640" t="s">
        <v>2470</v>
      </c>
      <c r="B640" t="s">
        <v>2471</v>
      </c>
      <c r="C640" s="1" t="str">
        <f t="shared" si="99"/>
        <v>21:0519</v>
      </c>
      <c r="D640" s="1" t="str">
        <f t="shared" si="109"/>
        <v>21:0173</v>
      </c>
      <c r="E640" t="s">
        <v>2472</v>
      </c>
      <c r="F640" t="s">
        <v>2473</v>
      </c>
      <c r="H640">
        <v>52.489123800000002</v>
      </c>
      <c r="I640">
        <v>-57.341403700000001</v>
      </c>
      <c r="J640" s="1" t="str">
        <f t="shared" si="110"/>
        <v>NGR lake sediment grab sample</v>
      </c>
      <c r="K640" s="1" t="str">
        <f t="shared" si="111"/>
        <v>&lt;177 micron (NGR)</v>
      </c>
      <c r="L640">
        <v>34</v>
      </c>
      <c r="M640" t="s">
        <v>109</v>
      </c>
      <c r="N640">
        <v>639</v>
      </c>
      <c r="O640">
        <v>53</v>
      </c>
      <c r="P640">
        <v>9</v>
      </c>
      <c r="Q640">
        <v>-2</v>
      </c>
      <c r="R640">
        <v>7</v>
      </c>
      <c r="S640">
        <v>4</v>
      </c>
      <c r="T640">
        <v>-0.2</v>
      </c>
      <c r="U640">
        <v>135</v>
      </c>
      <c r="V640">
        <v>2.2000000000000002</v>
      </c>
      <c r="W640">
        <v>-0.2</v>
      </c>
      <c r="X640">
        <v>-1</v>
      </c>
      <c r="Y640">
        <v>-0.2</v>
      </c>
      <c r="Z640">
        <v>-2</v>
      </c>
      <c r="AA640">
        <v>65</v>
      </c>
      <c r="AB640">
        <v>51</v>
      </c>
      <c r="AC640">
        <v>-2</v>
      </c>
      <c r="AD640">
        <v>24.4</v>
      </c>
      <c r="AE640">
        <v>190</v>
      </c>
      <c r="AF640">
        <v>0.7</v>
      </c>
    </row>
    <row r="641" spans="1:32" x14ac:dyDescent="0.3">
      <c r="A641" t="s">
        <v>2474</v>
      </c>
      <c r="B641" t="s">
        <v>2475</v>
      </c>
      <c r="C641" s="1" t="str">
        <f t="shared" si="99"/>
        <v>21:0519</v>
      </c>
      <c r="D641" s="1" t="str">
        <f t="shared" si="109"/>
        <v>21:0173</v>
      </c>
      <c r="E641" t="s">
        <v>2476</v>
      </c>
      <c r="F641" t="s">
        <v>2477</v>
      </c>
      <c r="H641">
        <v>52.504242400000003</v>
      </c>
      <c r="I641">
        <v>-57.363501499999998</v>
      </c>
      <c r="J641" s="1" t="str">
        <f t="shared" si="110"/>
        <v>NGR lake sediment grab sample</v>
      </c>
      <c r="K641" s="1" t="str">
        <f t="shared" si="111"/>
        <v>&lt;177 micron (NGR)</v>
      </c>
      <c r="L641">
        <v>34</v>
      </c>
      <c r="M641" t="s">
        <v>114</v>
      </c>
      <c r="N641">
        <v>640</v>
      </c>
      <c r="O641">
        <v>54</v>
      </c>
      <c r="P641">
        <v>7</v>
      </c>
      <c r="Q641">
        <v>-2</v>
      </c>
      <c r="R641">
        <v>9</v>
      </c>
      <c r="S641">
        <v>6</v>
      </c>
      <c r="T641">
        <v>-0.2</v>
      </c>
      <c r="U641">
        <v>95</v>
      </c>
      <c r="V641">
        <v>1.59</v>
      </c>
      <c r="W641">
        <v>-0.2</v>
      </c>
      <c r="X641">
        <v>-1</v>
      </c>
      <c r="Y641">
        <v>-0.2</v>
      </c>
      <c r="Z641">
        <v>-2</v>
      </c>
      <c r="AA641">
        <v>25</v>
      </c>
      <c r="AB641">
        <v>32</v>
      </c>
      <c r="AC641">
        <v>-2</v>
      </c>
      <c r="AD641">
        <v>7</v>
      </c>
      <c r="AE641">
        <v>350</v>
      </c>
      <c r="AF641">
        <v>1</v>
      </c>
    </row>
    <row r="642" spans="1:32" x14ac:dyDescent="0.3">
      <c r="A642" t="s">
        <v>2478</v>
      </c>
      <c r="B642" t="s">
        <v>2479</v>
      </c>
      <c r="C642" s="1" t="str">
        <f t="shared" ref="C642:C705" si="112">HYPERLINK("http://geochem.nrcan.gc.ca/cdogs/content/bdl/bdl210519_e.htm", "21:0519")</f>
        <v>21:0519</v>
      </c>
      <c r="D642" s="1" t="str">
        <f t="shared" si="109"/>
        <v>21:0173</v>
      </c>
      <c r="E642" t="s">
        <v>2480</v>
      </c>
      <c r="F642" t="s">
        <v>2481</v>
      </c>
      <c r="H642">
        <v>52.533140199999998</v>
      </c>
      <c r="I642">
        <v>-57.3473167</v>
      </c>
      <c r="J642" s="1" t="str">
        <f t="shared" si="110"/>
        <v>NGR lake sediment grab sample</v>
      </c>
      <c r="K642" s="1" t="str">
        <f t="shared" si="111"/>
        <v>&lt;177 micron (NGR)</v>
      </c>
      <c r="L642">
        <v>34</v>
      </c>
      <c r="M642" t="s">
        <v>119</v>
      </c>
      <c r="N642">
        <v>641</v>
      </c>
      <c r="O642">
        <v>86</v>
      </c>
      <c r="P642">
        <v>4</v>
      </c>
      <c r="Q642">
        <v>-2</v>
      </c>
      <c r="R642">
        <v>3</v>
      </c>
      <c r="S642">
        <v>2</v>
      </c>
      <c r="T642">
        <v>-0.2</v>
      </c>
      <c r="U642">
        <v>310</v>
      </c>
      <c r="V642">
        <v>8.4</v>
      </c>
      <c r="W642">
        <v>-0.2</v>
      </c>
      <c r="X642">
        <v>-1</v>
      </c>
      <c r="Y642">
        <v>-0.2</v>
      </c>
      <c r="Z642">
        <v>16</v>
      </c>
      <c r="AA642">
        <v>20</v>
      </c>
      <c r="AB642">
        <v>50</v>
      </c>
      <c r="AC642">
        <v>-2</v>
      </c>
      <c r="AD642">
        <v>27.2</v>
      </c>
      <c r="AE642">
        <v>320</v>
      </c>
      <c r="AF642">
        <v>0.7</v>
      </c>
    </row>
    <row r="643" spans="1:32" x14ac:dyDescent="0.3">
      <c r="A643" t="s">
        <v>2482</v>
      </c>
      <c r="B643" t="s">
        <v>2483</v>
      </c>
      <c r="C643" s="1" t="str">
        <f t="shared" si="112"/>
        <v>21:0519</v>
      </c>
      <c r="D643" s="1" t="str">
        <f t="shared" si="109"/>
        <v>21:0173</v>
      </c>
      <c r="E643" t="s">
        <v>2484</v>
      </c>
      <c r="F643" t="s">
        <v>2485</v>
      </c>
      <c r="H643">
        <v>52.628673599999999</v>
      </c>
      <c r="I643">
        <v>-57.488586900000001</v>
      </c>
      <c r="J643" s="1" t="str">
        <f t="shared" si="110"/>
        <v>NGR lake sediment grab sample</v>
      </c>
      <c r="K643" s="1" t="str">
        <f t="shared" si="111"/>
        <v>&lt;177 micron (NGR)</v>
      </c>
      <c r="L643">
        <v>34</v>
      </c>
      <c r="M643" t="s">
        <v>124</v>
      </c>
      <c r="N643">
        <v>642</v>
      </c>
      <c r="O643">
        <v>52</v>
      </c>
      <c r="P643">
        <v>7</v>
      </c>
      <c r="Q643">
        <v>-2</v>
      </c>
      <c r="R643">
        <v>7</v>
      </c>
      <c r="S643">
        <v>7</v>
      </c>
      <c r="T643">
        <v>-0.2</v>
      </c>
      <c r="U643">
        <v>150</v>
      </c>
      <c r="V643">
        <v>2.2000000000000002</v>
      </c>
      <c r="W643">
        <v>-0.2</v>
      </c>
      <c r="X643">
        <v>-1</v>
      </c>
      <c r="Y643">
        <v>-0.2</v>
      </c>
      <c r="Z643">
        <v>-2</v>
      </c>
      <c r="AA643">
        <v>30</v>
      </c>
      <c r="AB643">
        <v>14</v>
      </c>
      <c r="AC643">
        <v>-2</v>
      </c>
      <c r="AD643">
        <v>6.2</v>
      </c>
      <c r="AE643">
        <v>350</v>
      </c>
      <c r="AF643">
        <v>1</v>
      </c>
    </row>
    <row r="644" spans="1:32" x14ac:dyDescent="0.3">
      <c r="A644" t="s">
        <v>2486</v>
      </c>
      <c r="B644" t="s">
        <v>2487</v>
      </c>
      <c r="C644" s="1" t="str">
        <f t="shared" si="112"/>
        <v>21:0519</v>
      </c>
      <c r="D644" s="1" t="str">
        <f t="shared" si="109"/>
        <v>21:0173</v>
      </c>
      <c r="E644" t="s">
        <v>2488</v>
      </c>
      <c r="F644" t="s">
        <v>2489</v>
      </c>
      <c r="H644">
        <v>52.682740899999999</v>
      </c>
      <c r="I644">
        <v>-57.548018499999998</v>
      </c>
      <c r="J644" s="1" t="str">
        <f t="shared" si="110"/>
        <v>NGR lake sediment grab sample</v>
      </c>
      <c r="K644" s="1" t="str">
        <f t="shared" si="111"/>
        <v>&lt;177 micron (NGR)</v>
      </c>
      <c r="L644">
        <v>34</v>
      </c>
      <c r="M644" t="s">
        <v>129</v>
      </c>
      <c r="N644">
        <v>643</v>
      </c>
      <c r="O644">
        <v>28</v>
      </c>
      <c r="P644">
        <v>6</v>
      </c>
      <c r="Q644">
        <v>2</v>
      </c>
      <c r="R644">
        <v>2</v>
      </c>
      <c r="S644">
        <v>2</v>
      </c>
      <c r="T644">
        <v>-0.2</v>
      </c>
      <c r="U644">
        <v>15</v>
      </c>
      <c r="V644">
        <v>0.05</v>
      </c>
      <c r="W644">
        <v>-0.2</v>
      </c>
      <c r="X644">
        <v>-1</v>
      </c>
      <c r="Y644">
        <v>-0.2</v>
      </c>
      <c r="Z644">
        <v>-2</v>
      </c>
      <c r="AA644">
        <v>-10</v>
      </c>
      <c r="AB644">
        <v>46</v>
      </c>
      <c r="AC644">
        <v>-2</v>
      </c>
      <c r="AD644">
        <v>78</v>
      </c>
      <c r="AE644">
        <v>70</v>
      </c>
      <c r="AF644">
        <v>-0.5</v>
      </c>
    </row>
    <row r="645" spans="1:32" x14ac:dyDescent="0.3">
      <c r="A645" t="s">
        <v>2490</v>
      </c>
      <c r="B645" t="s">
        <v>2491</v>
      </c>
      <c r="C645" s="1" t="str">
        <f t="shared" si="112"/>
        <v>21:0519</v>
      </c>
      <c r="D645" s="1" t="str">
        <f t="shared" si="109"/>
        <v>21:0173</v>
      </c>
      <c r="E645" t="s">
        <v>2492</v>
      </c>
      <c r="F645" t="s">
        <v>2493</v>
      </c>
      <c r="H645">
        <v>52.7715271</v>
      </c>
      <c r="I645">
        <v>-57.572418900000002</v>
      </c>
      <c r="J645" s="1" t="str">
        <f t="shared" si="110"/>
        <v>NGR lake sediment grab sample</v>
      </c>
      <c r="K645" s="1" t="str">
        <f t="shared" si="111"/>
        <v>&lt;177 micron (NGR)</v>
      </c>
      <c r="L645">
        <v>34</v>
      </c>
      <c r="M645" t="s">
        <v>134</v>
      </c>
      <c r="N645">
        <v>644</v>
      </c>
      <c r="O645">
        <v>110</v>
      </c>
      <c r="P645">
        <v>31</v>
      </c>
      <c r="Q645">
        <v>2</v>
      </c>
      <c r="R645">
        <v>12</v>
      </c>
      <c r="S645">
        <v>11</v>
      </c>
      <c r="T645">
        <v>-0.2</v>
      </c>
      <c r="U645">
        <v>260</v>
      </c>
      <c r="V645">
        <v>2.6</v>
      </c>
      <c r="W645">
        <v>-0.2</v>
      </c>
      <c r="X645">
        <v>-1</v>
      </c>
      <c r="Y645">
        <v>-0.2</v>
      </c>
      <c r="Z645">
        <v>-2</v>
      </c>
      <c r="AA645">
        <v>65</v>
      </c>
      <c r="AB645">
        <v>23</v>
      </c>
      <c r="AC645">
        <v>-2</v>
      </c>
      <c r="AD645">
        <v>8.8000000000000007</v>
      </c>
      <c r="AE645">
        <v>400</v>
      </c>
      <c r="AF645">
        <v>2.4</v>
      </c>
    </row>
    <row r="646" spans="1:32" x14ac:dyDescent="0.3">
      <c r="A646" t="s">
        <v>2494</v>
      </c>
      <c r="B646" t="s">
        <v>2495</v>
      </c>
      <c r="C646" s="1" t="str">
        <f t="shared" si="112"/>
        <v>21:0519</v>
      </c>
      <c r="D646" s="1" t="str">
        <f t="shared" si="109"/>
        <v>21:0173</v>
      </c>
      <c r="E646" t="s">
        <v>2496</v>
      </c>
      <c r="F646" t="s">
        <v>2497</v>
      </c>
      <c r="H646">
        <v>52.777932100000001</v>
      </c>
      <c r="I646">
        <v>-57.544750399999998</v>
      </c>
      <c r="J646" s="1" t="str">
        <f t="shared" si="110"/>
        <v>NGR lake sediment grab sample</v>
      </c>
      <c r="K646" s="1" t="str">
        <f t="shared" si="111"/>
        <v>&lt;177 micron (NGR)</v>
      </c>
      <c r="L646">
        <v>34</v>
      </c>
      <c r="M646" t="s">
        <v>139</v>
      </c>
      <c r="N646">
        <v>645</v>
      </c>
      <c r="O646">
        <v>63</v>
      </c>
      <c r="P646">
        <v>11</v>
      </c>
      <c r="Q646">
        <v>-2</v>
      </c>
      <c r="R646">
        <v>6</v>
      </c>
      <c r="S646">
        <v>3</v>
      </c>
      <c r="T646">
        <v>-0.2</v>
      </c>
      <c r="U646">
        <v>165</v>
      </c>
      <c r="V646">
        <v>1.57</v>
      </c>
      <c r="W646">
        <v>-0.2</v>
      </c>
      <c r="X646">
        <v>-1</v>
      </c>
      <c r="Y646">
        <v>-0.2</v>
      </c>
      <c r="Z646">
        <v>-2</v>
      </c>
      <c r="AA646">
        <v>10</v>
      </c>
      <c r="AB646">
        <v>59</v>
      </c>
      <c r="AC646">
        <v>-2</v>
      </c>
      <c r="AD646">
        <v>37.6</v>
      </c>
      <c r="AE646">
        <v>100</v>
      </c>
      <c r="AF646">
        <v>-0.5</v>
      </c>
    </row>
    <row r="647" spans="1:32" x14ac:dyDescent="0.3">
      <c r="A647" t="s">
        <v>2498</v>
      </c>
      <c r="B647" t="s">
        <v>2499</v>
      </c>
      <c r="C647" s="1" t="str">
        <f t="shared" si="112"/>
        <v>21:0519</v>
      </c>
      <c r="D647" s="1" t="str">
        <f t="shared" si="109"/>
        <v>21:0173</v>
      </c>
      <c r="E647" t="s">
        <v>2500</v>
      </c>
      <c r="F647" t="s">
        <v>2501</v>
      </c>
      <c r="H647">
        <v>52.765580800000002</v>
      </c>
      <c r="I647">
        <v>-57.528678200000002</v>
      </c>
      <c r="J647" s="1" t="str">
        <f t="shared" si="110"/>
        <v>NGR lake sediment grab sample</v>
      </c>
      <c r="K647" s="1" t="str">
        <f t="shared" si="111"/>
        <v>&lt;177 micron (NGR)</v>
      </c>
      <c r="L647">
        <v>34</v>
      </c>
      <c r="M647" t="s">
        <v>144</v>
      </c>
      <c r="N647">
        <v>646</v>
      </c>
      <c r="O647">
        <v>70</v>
      </c>
      <c r="P647">
        <v>8</v>
      </c>
      <c r="Q647">
        <v>-2</v>
      </c>
      <c r="R647">
        <v>2</v>
      </c>
      <c r="S647">
        <v>2</v>
      </c>
      <c r="T647">
        <v>-0.2</v>
      </c>
      <c r="U647">
        <v>395</v>
      </c>
      <c r="V647">
        <v>24.4</v>
      </c>
      <c r="W647">
        <v>-0.2</v>
      </c>
      <c r="X647">
        <v>-1</v>
      </c>
      <c r="Y647">
        <v>-0.2</v>
      </c>
      <c r="Z647">
        <v>-2</v>
      </c>
      <c r="AA647">
        <v>20</v>
      </c>
      <c r="AB647">
        <v>46</v>
      </c>
      <c r="AC647">
        <v>-2</v>
      </c>
      <c r="AD647">
        <v>47.8</v>
      </c>
      <c r="AE647">
        <v>60</v>
      </c>
      <c r="AF647">
        <v>-0.5</v>
      </c>
    </row>
    <row r="648" spans="1:32" x14ac:dyDescent="0.3">
      <c r="A648" t="s">
        <v>2502</v>
      </c>
      <c r="B648" t="s">
        <v>2503</v>
      </c>
      <c r="C648" s="1" t="str">
        <f t="shared" si="112"/>
        <v>21:0519</v>
      </c>
      <c r="D648" s="1" t="str">
        <f t="shared" si="109"/>
        <v>21:0173</v>
      </c>
      <c r="E648" t="s">
        <v>2504</v>
      </c>
      <c r="F648" t="s">
        <v>2505</v>
      </c>
      <c r="H648">
        <v>52.76426</v>
      </c>
      <c r="I648">
        <v>-57.4329836</v>
      </c>
      <c r="J648" s="1" t="str">
        <f t="shared" si="110"/>
        <v>NGR lake sediment grab sample</v>
      </c>
      <c r="K648" s="1" t="str">
        <f t="shared" si="111"/>
        <v>&lt;177 micron (NGR)</v>
      </c>
      <c r="L648">
        <v>34</v>
      </c>
      <c r="M648" t="s">
        <v>149</v>
      </c>
      <c r="N648">
        <v>647</v>
      </c>
      <c r="O648">
        <v>34</v>
      </c>
      <c r="P648">
        <v>6</v>
      </c>
      <c r="Q648">
        <v>-2</v>
      </c>
      <c r="R648">
        <v>4</v>
      </c>
      <c r="S648">
        <v>-2</v>
      </c>
      <c r="T648">
        <v>-0.2</v>
      </c>
      <c r="U648">
        <v>55</v>
      </c>
      <c r="V648">
        <v>2.2000000000000002</v>
      </c>
      <c r="W648">
        <v>-0.2</v>
      </c>
      <c r="X648">
        <v>-1</v>
      </c>
      <c r="Y648">
        <v>-0.2</v>
      </c>
      <c r="Z648">
        <v>-2</v>
      </c>
      <c r="AA648">
        <v>10</v>
      </c>
      <c r="AB648">
        <v>32</v>
      </c>
      <c r="AC648">
        <v>-2</v>
      </c>
      <c r="AD648">
        <v>48</v>
      </c>
      <c r="AE648">
        <v>70</v>
      </c>
      <c r="AF648">
        <v>-0.5</v>
      </c>
    </row>
    <row r="649" spans="1:32" x14ac:dyDescent="0.3">
      <c r="A649" t="s">
        <v>2506</v>
      </c>
      <c r="B649" t="s">
        <v>2507</v>
      </c>
      <c r="C649" s="1" t="str">
        <f t="shared" si="112"/>
        <v>21:0519</v>
      </c>
      <c r="D649" s="1" t="str">
        <f t="shared" si="109"/>
        <v>21:0173</v>
      </c>
      <c r="E649" t="s">
        <v>2508</v>
      </c>
      <c r="F649" t="s">
        <v>2509</v>
      </c>
      <c r="H649">
        <v>52.744755599999998</v>
      </c>
      <c r="I649">
        <v>-57.3438813</v>
      </c>
      <c r="J649" s="1" t="str">
        <f t="shared" si="110"/>
        <v>NGR lake sediment grab sample</v>
      </c>
      <c r="K649" s="1" t="str">
        <f t="shared" si="111"/>
        <v>&lt;177 micron (NGR)</v>
      </c>
      <c r="L649">
        <v>35</v>
      </c>
      <c r="M649" t="s">
        <v>36</v>
      </c>
      <c r="N649">
        <v>648</v>
      </c>
      <c r="O649">
        <v>79</v>
      </c>
      <c r="P649">
        <v>9</v>
      </c>
      <c r="Q649">
        <v>-2</v>
      </c>
      <c r="R649">
        <v>6</v>
      </c>
      <c r="S649">
        <v>5</v>
      </c>
      <c r="T649">
        <v>-0.2</v>
      </c>
      <c r="U649">
        <v>750</v>
      </c>
      <c r="V649">
        <v>11.9</v>
      </c>
      <c r="W649">
        <v>-0.2</v>
      </c>
      <c r="X649">
        <v>-1</v>
      </c>
      <c r="Y649">
        <v>-0.2</v>
      </c>
      <c r="Z649">
        <v>2</v>
      </c>
      <c r="AA649">
        <v>35</v>
      </c>
      <c r="AB649">
        <v>59</v>
      </c>
      <c r="AC649">
        <v>-2</v>
      </c>
      <c r="AD649">
        <v>42.8</v>
      </c>
      <c r="AE649">
        <v>90</v>
      </c>
      <c r="AF649">
        <v>0.5</v>
      </c>
    </row>
    <row r="650" spans="1:32" x14ac:dyDescent="0.3">
      <c r="A650" t="s">
        <v>2510</v>
      </c>
      <c r="B650" t="s">
        <v>2511</v>
      </c>
      <c r="C650" s="1" t="str">
        <f t="shared" si="112"/>
        <v>21:0519</v>
      </c>
      <c r="D650" s="1" t="str">
        <f t="shared" si="109"/>
        <v>21:0173</v>
      </c>
      <c r="E650" t="s">
        <v>2512</v>
      </c>
      <c r="F650" t="s">
        <v>2513</v>
      </c>
      <c r="H650">
        <v>52.728483400000002</v>
      </c>
      <c r="I650">
        <v>-57.411912700000002</v>
      </c>
      <c r="J650" s="1" t="str">
        <f t="shared" si="110"/>
        <v>NGR lake sediment grab sample</v>
      </c>
      <c r="K650" s="1" t="str">
        <f t="shared" si="111"/>
        <v>&lt;177 micron (NGR)</v>
      </c>
      <c r="L650">
        <v>35</v>
      </c>
      <c r="M650" t="s">
        <v>49</v>
      </c>
      <c r="N650">
        <v>649</v>
      </c>
      <c r="O650">
        <v>29</v>
      </c>
      <c r="P650">
        <v>3</v>
      </c>
      <c r="Q650">
        <v>-2</v>
      </c>
      <c r="R650">
        <v>2</v>
      </c>
      <c r="S650">
        <v>2</v>
      </c>
      <c r="T650">
        <v>-0.2</v>
      </c>
      <c r="U650">
        <v>105</v>
      </c>
      <c r="V650">
        <v>1.1299999999999999</v>
      </c>
      <c r="W650">
        <v>-0.2</v>
      </c>
      <c r="X650">
        <v>-1</v>
      </c>
      <c r="Y650">
        <v>-0.2</v>
      </c>
      <c r="Z650">
        <v>-2</v>
      </c>
      <c r="AA650">
        <v>-10</v>
      </c>
      <c r="AB650">
        <v>29</v>
      </c>
      <c r="AC650">
        <v>-2</v>
      </c>
      <c r="AD650">
        <v>9.4</v>
      </c>
      <c r="AE650">
        <v>260</v>
      </c>
      <c r="AF650">
        <v>0.7</v>
      </c>
    </row>
    <row r="651" spans="1:32" x14ac:dyDescent="0.3">
      <c r="A651" t="s">
        <v>2514</v>
      </c>
      <c r="B651" t="s">
        <v>2515</v>
      </c>
      <c r="C651" s="1" t="str">
        <f t="shared" si="112"/>
        <v>21:0519</v>
      </c>
      <c r="D651" s="1" t="str">
        <f t="shared" si="109"/>
        <v>21:0173</v>
      </c>
      <c r="E651" t="s">
        <v>2508</v>
      </c>
      <c r="F651" t="s">
        <v>2516</v>
      </c>
      <c r="H651">
        <v>52.744755599999998</v>
      </c>
      <c r="I651">
        <v>-57.3438813</v>
      </c>
      <c r="J651" s="1" t="str">
        <f t="shared" si="110"/>
        <v>NGR lake sediment grab sample</v>
      </c>
      <c r="K651" s="1" t="str">
        <f t="shared" si="111"/>
        <v>&lt;177 micron (NGR)</v>
      </c>
      <c r="L651">
        <v>35</v>
      </c>
      <c r="M651" t="s">
        <v>44</v>
      </c>
      <c r="N651">
        <v>650</v>
      </c>
      <c r="O651">
        <v>75</v>
      </c>
      <c r="P651">
        <v>13</v>
      </c>
      <c r="Q651">
        <v>-2</v>
      </c>
      <c r="R651">
        <v>4</v>
      </c>
      <c r="S651">
        <v>7</v>
      </c>
      <c r="T651">
        <v>-0.2</v>
      </c>
      <c r="U651">
        <v>775</v>
      </c>
      <c r="V651">
        <v>24.1</v>
      </c>
      <c r="W651">
        <v>-0.2</v>
      </c>
      <c r="X651">
        <v>-1</v>
      </c>
      <c r="Y651">
        <v>-0.2</v>
      </c>
      <c r="Z651">
        <v>2</v>
      </c>
      <c r="AA651">
        <v>35</v>
      </c>
      <c r="AB651">
        <v>48</v>
      </c>
      <c r="AC651">
        <v>-2</v>
      </c>
      <c r="AD651">
        <v>41.2</v>
      </c>
      <c r="AE651">
        <v>80</v>
      </c>
      <c r="AF651">
        <v>0.5</v>
      </c>
    </row>
    <row r="652" spans="1:32" x14ac:dyDescent="0.3">
      <c r="A652" t="s">
        <v>2517</v>
      </c>
      <c r="B652" t="s">
        <v>2518</v>
      </c>
      <c r="C652" s="1" t="str">
        <f t="shared" si="112"/>
        <v>21:0519</v>
      </c>
      <c r="D652" s="1" t="str">
        <f t="shared" si="109"/>
        <v>21:0173</v>
      </c>
      <c r="E652" t="s">
        <v>2508</v>
      </c>
      <c r="F652" t="s">
        <v>2519</v>
      </c>
      <c r="H652">
        <v>52.744755599999998</v>
      </c>
      <c r="I652">
        <v>-57.3438813</v>
      </c>
      <c r="J652" s="1" t="str">
        <f t="shared" si="110"/>
        <v>NGR lake sediment grab sample</v>
      </c>
      <c r="K652" s="1" t="str">
        <f t="shared" si="111"/>
        <v>&lt;177 micron (NGR)</v>
      </c>
      <c r="L652">
        <v>35</v>
      </c>
      <c r="M652" t="s">
        <v>40</v>
      </c>
      <c r="N652">
        <v>651</v>
      </c>
      <c r="O652">
        <v>77</v>
      </c>
      <c r="P652">
        <v>11</v>
      </c>
      <c r="Q652">
        <v>-2</v>
      </c>
      <c r="R652">
        <v>5</v>
      </c>
      <c r="S652">
        <v>7</v>
      </c>
      <c r="T652">
        <v>-0.2</v>
      </c>
      <c r="U652">
        <v>760</v>
      </c>
      <c r="V652">
        <v>12.9</v>
      </c>
      <c r="W652">
        <v>-0.2</v>
      </c>
      <c r="X652">
        <v>-1</v>
      </c>
      <c r="Y652">
        <v>-0.2</v>
      </c>
      <c r="Z652">
        <v>2</v>
      </c>
      <c r="AA652">
        <v>45</v>
      </c>
      <c r="AB652">
        <v>57</v>
      </c>
      <c r="AC652">
        <v>-2</v>
      </c>
      <c r="AD652">
        <v>42.8</v>
      </c>
      <c r="AE652">
        <v>100</v>
      </c>
      <c r="AF652">
        <v>0.5</v>
      </c>
    </row>
    <row r="653" spans="1:32" x14ac:dyDescent="0.3">
      <c r="A653" t="s">
        <v>2520</v>
      </c>
      <c r="B653" t="s">
        <v>2521</v>
      </c>
      <c r="C653" s="1" t="str">
        <f t="shared" si="112"/>
        <v>21:0519</v>
      </c>
      <c r="D653" s="1" t="str">
        <f t="shared" si="109"/>
        <v>21:0173</v>
      </c>
      <c r="E653" t="s">
        <v>2522</v>
      </c>
      <c r="F653" t="s">
        <v>2523</v>
      </c>
      <c r="H653">
        <v>52.7823621</v>
      </c>
      <c r="I653">
        <v>-57.370108899999998</v>
      </c>
      <c r="J653" s="1" t="str">
        <f t="shared" si="110"/>
        <v>NGR lake sediment grab sample</v>
      </c>
      <c r="K653" s="1" t="str">
        <f t="shared" si="111"/>
        <v>&lt;177 micron (NGR)</v>
      </c>
      <c r="L653">
        <v>35</v>
      </c>
      <c r="M653" t="s">
        <v>54</v>
      </c>
      <c r="N653">
        <v>652</v>
      </c>
      <c r="O653">
        <v>43</v>
      </c>
      <c r="P653">
        <v>9</v>
      </c>
      <c r="Q653">
        <v>6</v>
      </c>
      <c r="R653">
        <v>4</v>
      </c>
      <c r="S653">
        <v>3</v>
      </c>
      <c r="T653">
        <v>-0.2</v>
      </c>
      <c r="U653">
        <v>130</v>
      </c>
      <c r="V653">
        <v>1.34</v>
      </c>
      <c r="W653">
        <v>-0.2</v>
      </c>
      <c r="X653">
        <v>-1</v>
      </c>
      <c r="Y653">
        <v>0.4</v>
      </c>
      <c r="Z653">
        <v>-2</v>
      </c>
      <c r="AA653">
        <v>20</v>
      </c>
      <c r="AB653">
        <v>86</v>
      </c>
      <c r="AC653">
        <v>-2</v>
      </c>
      <c r="AD653">
        <v>34.799999999999997</v>
      </c>
      <c r="AE653">
        <v>120</v>
      </c>
      <c r="AF653">
        <v>0.5</v>
      </c>
    </row>
    <row r="654" spans="1:32" x14ac:dyDescent="0.3">
      <c r="A654" t="s">
        <v>2524</v>
      </c>
      <c r="B654" t="s">
        <v>2525</v>
      </c>
      <c r="C654" s="1" t="str">
        <f t="shared" si="112"/>
        <v>21:0519</v>
      </c>
      <c r="D654" s="1" t="str">
        <f t="shared" si="109"/>
        <v>21:0173</v>
      </c>
      <c r="E654" t="s">
        <v>2526</v>
      </c>
      <c r="F654" t="s">
        <v>2527</v>
      </c>
      <c r="H654">
        <v>52.782969199999997</v>
      </c>
      <c r="I654">
        <v>-57.481651900000003</v>
      </c>
      <c r="J654" s="1" t="str">
        <f t="shared" si="110"/>
        <v>NGR lake sediment grab sample</v>
      </c>
      <c r="K654" s="1" t="str">
        <f t="shared" si="111"/>
        <v>&lt;177 micron (NGR)</v>
      </c>
      <c r="L654">
        <v>35</v>
      </c>
      <c r="M654" t="s">
        <v>82</v>
      </c>
      <c r="N654">
        <v>653</v>
      </c>
      <c r="O654">
        <v>32</v>
      </c>
      <c r="P654">
        <v>6</v>
      </c>
      <c r="Q654">
        <v>-2</v>
      </c>
      <c r="R654">
        <v>3</v>
      </c>
      <c r="S654">
        <v>4</v>
      </c>
      <c r="T654">
        <v>-0.2</v>
      </c>
      <c r="U654">
        <v>140</v>
      </c>
      <c r="V654">
        <v>1.9</v>
      </c>
      <c r="W654">
        <v>-0.2</v>
      </c>
      <c r="X654">
        <v>-1</v>
      </c>
      <c r="Y654">
        <v>-0.2</v>
      </c>
      <c r="Z654">
        <v>-2</v>
      </c>
      <c r="AA654">
        <v>10</v>
      </c>
      <c r="AB654">
        <v>29</v>
      </c>
      <c r="AC654">
        <v>-2</v>
      </c>
      <c r="AD654">
        <v>5.6</v>
      </c>
      <c r="AE654">
        <v>320</v>
      </c>
      <c r="AF654">
        <v>0.8</v>
      </c>
    </row>
    <row r="655" spans="1:32" x14ac:dyDescent="0.3">
      <c r="A655" t="s">
        <v>2528</v>
      </c>
      <c r="B655" t="s">
        <v>2529</v>
      </c>
      <c r="C655" s="1" t="str">
        <f t="shared" si="112"/>
        <v>21:0519</v>
      </c>
      <c r="D655" s="1" t="str">
        <f t="shared" si="109"/>
        <v>21:0173</v>
      </c>
      <c r="E655" t="s">
        <v>2530</v>
      </c>
      <c r="F655" t="s">
        <v>2531</v>
      </c>
      <c r="H655">
        <v>52.824585300000003</v>
      </c>
      <c r="I655">
        <v>-57.543583699999999</v>
      </c>
      <c r="J655" s="1" t="str">
        <f t="shared" si="110"/>
        <v>NGR lake sediment grab sample</v>
      </c>
      <c r="K655" s="1" t="str">
        <f t="shared" si="111"/>
        <v>&lt;177 micron (NGR)</v>
      </c>
      <c r="L655">
        <v>35</v>
      </c>
      <c r="M655" t="s">
        <v>89</v>
      </c>
      <c r="N655">
        <v>654</v>
      </c>
      <c r="O655">
        <v>78</v>
      </c>
      <c r="P655">
        <v>8</v>
      </c>
      <c r="Q655">
        <v>-2</v>
      </c>
      <c r="R655">
        <v>4</v>
      </c>
      <c r="S655">
        <v>5</v>
      </c>
      <c r="T655">
        <v>-0.2</v>
      </c>
      <c r="U655">
        <v>365</v>
      </c>
      <c r="V655">
        <v>6.9</v>
      </c>
      <c r="W655">
        <v>-0.2</v>
      </c>
      <c r="X655">
        <v>-1</v>
      </c>
      <c r="Y655">
        <v>-0.2</v>
      </c>
      <c r="Z655">
        <v>-2</v>
      </c>
      <c r="AA655">
        <v>20</v>
      </c>
      <c r="AB655">
        <v>95</v>
      </c>
      <c r="AC655">
        <v>-2</v>
      </c>
      <c r="AD655">
        <v>17.600000000000001</v>
      </c>
      <c r="AE655">
        <v>300</v>
      </c>
      <c r="AF655">
        <v>1.1000000000000001</v>
      </c>
    </row>
    <row r="656" spans="1:32" x14ac:dyDescent="0.3">
      <c r="A656" t="s">
        <v>2532</v>
      </c>
      <c r="B656" t="s">
        <v>2533</v>
      </c>
      <c r="C656" s="1" t="str">
        <f t="shared" si="112"/>
        <v>21:0519</v>
      </c>
      <c r="D656" s="1" t="str">
        <f t="shared" si="109"/>
        <v>21:0173</v>
      </c>
      <c r="E656" t="s">
        <v>2534</v>
      </c>
      <c r="F656" t="s">
        <v>2535</v>
      </c>
      <c r="H656">
        <v>52.846905</v>
      </c>
      <c r="I656">
        <v>-57.543981500000001</v>
      </c>
      <c r="J656" s="1" t="str">
        <f t="shared" si="110"/>
        <v>NGR lake sediment grab sample</v>
      </c>
      <c r="K656" s="1" t="str">
        <f t="shared" si="111"/>
        <v>&lt;177 micron (NGR)</v>
      </c>
      <c r="L656">
        <v>35</v>
      </c>
      <c r="M656" t="s">
        <v>94</v>
      </c>
      <c r="N656">
        <v>655</v>
      </c>
      <c r="O656">
        <v>73</v>
      </c>
      <c r="P656">
        <v>13</v>
      </c>
      <c r="Q656">
        <v>-2</v>
      </c>
      <c r="R656">
        <v>4</v>
      </c>
      <c r="S656">
        <v>10</v>
      </c>
      <c r="T656">
        <v>-0.2</v>
      </c>
      <c r="U656">
        <v>980</v>
      </c>
      <c r="V656">
        <v>33.1</v>
      </c>
      <c r="W656">
        <v>-0.2</v>
      </c>
      <c r="X656">
        <v>-1</v>
      </c>
      <c r="Y656">
        <v>-0.2</v>
      </c>
      <c r="Z656">
        <v>2</v>
      </c>
      <c r="AA656">
        <v>50</v>
      </c>
      <c r="AB656">
        <v>48</v>
      </c>
      <c r="AC656">
        <v>-2</v>
      </c>
      <c r="AD656">
        <v>15.2</v>
      </c>
      <c r="AE656">
        <v>210</v>
      </c>
      <c r="AF656">
        <v>0.8</v>
      </c>
    </row>
    <row r="657" spans="1:32" x14ac:dyDescent="0.3">
      <c r="A657" t="s">
        <v>2536</v>
      </c>
      <c r="B657" t="s">
        <v>2537</v>
      </c>
      <c r="C657" s="1" t="str">
        <f t="shared" si="112"/>
        <v>21:0519</v>
      </c>
      <c r="D657" s="1" t="str">
        <f t="shared" si="109"/>
        <v>21:0173</v>
      </c>
      <c r="E657" t="s">
        <v>2538</v>
      </c>
      <c r="F657" t="s">
        <v>2539</v>
      </c>
      <c r="H657">
        <v>52.867789600000002</v>
      </c>
      <c r="I657">
        <v>-57.494254499999997</v>
      </c>
      <c r="J657" s="1" t="str">
        <f t="shared" si="110"/>
        <v>NGR lake sediment grab sample</v>
      </c>
      <c r="K657" s="1" t="str">
        <f t="shared" si="111"/>
        <v>&lt;177 micron (NGR)</v>
      </c>
      <c r="L657">
        <v>35</v>
      </c>
      <c r="M657" t="s">
        <v>99</v>
      </c>
      <c r="N657">
        <v>656</v>
      </c>
      <c r="O657">
        <v>47</v>
      </c>
      <c r="P657">
        <v>11</v>
      </c>
      <c r="Q657">
        <v>-2</v>
      </c>
      <c r="R657">
        <v>5</v>
      </c>
      <c r="S657">
        <v>4</v>
      </c>
      <c r="T657">
        <v>-0.2</v>
      </c>
      <c r="U657">
        <v>160</v>
      </c>
      <c r="V657">
        <v>2.6</v>
      </c>
      <c r="W657">
        <v>-0.2</v>
      </c>
      <c r="X657">
        <v>-1</v>
      </c>
      <c r="Y657">
        <v>-0.2</v>
      </c>
      <c r="Z657">
        <v>-2</v>
      </c>
      <c r="AA657">
        <v>20</v>
      </c>
      <c r="AB657">
        <v>67</v>
      </c>
      <c r="AC657">
        <v>-2</v>
      </c>
      <c r="AD657">
        <v>53</v>
      </c>
      <c r="AE657">
        <v>140</v>
      </c>
      <c r="AF657">
        <v>0.7</v>
      </c>
    </row>
    <row r="658" spans="1:32" x14ac:dyDescent="0.3">
      <c r="A658" t="s">
        <v>2540</v>
      </c>
      <c r="B658" t="s">
        <v>2541</v>
      </c>
      <c r="C658" s="1" t="str">
        <f t="shared" si="112"/>
        <v>21:0519</v>
      </c>
      <c r="D658" s="1" t="str">
        <f t="shared" si="109"/>
        <v>21:0173</v>
      </c>
      <c r="E658" t="s">
        <v>2542</v>
      </c>
      <c r="F658" t="s">
        <v>2543</v>
      </c>
      <c r="H658">
        <v>52.890892399999998</v>
      </c>
      <c r="I658">
        <v>-57.533919900000001</v>
      </c>
      <c r="J658" s="1" t="str">
        <f t="shared" si="110"/>
        <v>NGR lake sediment grab sample</v>
      </c>
      <c r="K658" s="1" t="str">
        <f t="shared" si="111"/>
        <v>&lt;177 micron (NGR)</v>
      </c>
      <c r="L658">
        <v>35</v>
      </c>
      <c r="M658" t="s">
        <v>104</v>
      </c>
      <c r="N658">
        <v>657</v>
      </c>
      <c r="O658">
        <v>69</v>
      </c>
      <c r="P658">
        <v>14</v>
      </c>
      <c r="Q658">
        <v>-2</v>
      </c>
      <c r="R658">
        <v>6</v>
      </c>
      <c r="S658">
        <v>4</v>
      </c>
      <c r="T658">
        <v>-0.2</v>
      </c>
      <c r="U658">
        <v>85</v>
      </c>
      <c r="V658">
        <v>1.1499999999999999</v>
      </c>
      <c r="W658">
        <v>-0.2</v>
      </c>
      <c r="X658">
        <v>-1</v>
      </c>
      <c r="Y658">
        <v>-0.2</v>
      </c>
      <c r="Z658">
        <v>2</v>
      </c>
      <c r="AA658">
        <v>40</v>
      </c>
      <c r="AB658">
        <v>67</v>
      </c>
      <c r="AC658">
        <v>-2</v>
      </c>
      <c r="AD658">
        <v>35.4</v>
      </c>
      <c r="AE658">
        <v>60</v>
      </c>
      <c r="AF658">
        <v>1.2</v>
      </c>
    </row>
    <row r="659" spans="1:32" x14ac:dyDescent="0.3">
      <c r="A659" t="s">
        <v>2544</v>
      </c>
      <c r="B659" t="s">
        <v>2545</v>
      </c>
      <c r="C659" s="1" t="str">
        <f t="shared" si="112"/>
        <v>21:0519</v>
      </c>
      <c r="D659" s="1" t="str">
        <f t="shared" si="109"/>
        <v>21:0173</v>
      </c>
      <c r="E659" t="s">
        <v>2546</v>
      </c>
      <c r="F659" t="s">
        <v>2547</v>
      </c>
      <c r="H659">
        <v>52.918786799999999</v>
      </c>
      <c r="I659">
        <v>-57.488039000000001</v>
      </c>
      <c r="J659" s="1" t="str">
        <f t="shared" si="110"/>
        <v>NGR lake sediment grab sample</v>
      </c>
      <c r="K659" s="1" t="str">
        <f t="shared" si="111"/>
        <v>&lt;177 micron (NGR)</v>
      </c>
      <c r="L659">
        <v>35</v>
      </c>
      <c r="M659" t="s">
        <v>109</v>
      </c>
      <c r="N659">
        <v>658</v>
      </c>
      <c r="O659">
        <v>55</v>
      </c>
      <c r="P659">
        <v>14</v>
      </c>
      <c r="Q659">
        <v>-2</v>
      </c>
      <c r="R659">
        <v>6</v>
      </c>
      <c r="S659">
        <v>6</v>
      </c>
      <c r="T659">
        <v>-0.2</v>
      </c>
      <c r="U659">
        <v>290</v>
      </c>
      <c r="V659">
        <v>0.97</v>
      </c>
      <c r="W659">
        <v>-0.2</v>
      </c>
      <c r="X659">
        <v>-1</v>
      </c>
      <c r="Y659">
        <v>-0.2</v>
      </c>
      <c r="Z659">
        <v>-2</v>
      </c>
      <c r="AA659">
        <v>30</v>
      </c>
      <c r="AB659">
        <v>73</v>
      </c>
      <c r="AC659">
        <v>-2</v>
      </c>
      <c r="AD659">
        <v>41.8</v>
      </c>
      <c r="AE659">
        <v>50</v>
      </c>
      <c r="AF659">
        <v>0.8</v>
      </c>
    </row>
    <row r="660" spans="1:32" x14ac:dyDescent="0.3">
      <c r="A660" t="s">
        <v>2548</v>
      </c>
      <c r="B660" t="s">
        <v>2549</v>
      </c>
      <c r="C660" s="1" t="str">
        <f t="shared" si="112"/>
        <v>21:0519</v>
      </c>
      <c r="D660" s="1" t="str">
        <f t="shared" si="109"/>
        <v>21:0173</v>
      </c>
      <c r="E660" t="s">
        <v>2550</v>
      </c>
      <c r="F660" t="s">
        <v>2551</v>
      </c>
      <c r="H660">
        <v>52.931565599999999</v>
      </c>
      <c r="I660">
        <v>-57.464545100000002</v>
      </c>
      <c r="J660" s="1" t="str">
        <f t="shared" si="110"/>
        <v>NGR lake sediment grab sample</v>
      </c>
      <c r="K660" s="1" t="str">
        <f t="shared" si="111"/>
        <v>&lt;177 micron (NGR)</v>
      </c>
      <c r="L660">
        <v>35</v>
      </c>
      <c r="M660" t="s">
        <v>114</v>
      </c>
      <c r="N660">
        <v>659</v>
      </c>
      <c r="O660">
        <v>37</v>
      </c>
      <c r="P660">
        <v>8</v>
      </c>
      <c r="Q660">
        <v>-2</v>
      </c>
      <c r="R660">
        <v>2</v>
      </c>
      <c r="S660">
        <v>5</v>
      </c>
      <c r="T660">
        <v>-0.2</v>
      </c>
      <c r="U660">
        <v>260</v>
      </c>
      <c r="V660">
        <v>1.61</v>
      </c>
      <c r="W660">
        <v>-0.2</v>
      </c>
      <c r="X660">
        <v>-1</v>
      </c>
      <c r="Y660">
        <v>-0.2</v>
      </c>
      <c r="Z660">
        <v>-2</v>
      </c>
      <c r="AA660">
        <v>30</v>
      </c>
      <c r="AB660">
        <v>36</v>
      </c>
      <c r="AC660">
        <v>-2</v>
      </c>
      <c r="AD660">
        <v>33.6</v>
      </c>
      <c r="AE660">
        <v>50</v>
      </c>
      <c r="AF660">
        <v>-0.5</v>
      </c>
    </row>
    <row r="661" spans="1:32" x14ac:dyDescent="0.3">
      <c r="A661" t="s">
        <v>2552</v>
      </c>
      <c r="B661" t="s">
        <v>2553</v>
      </c>
      <c r="C661" s="1" t="str">
        <f t="shared" si="112"/>
        <v>21:0519</v>
      </c>
      <c r="D661" s="1" t="str">
        <f t="shared" si="109"/>
        <v>21:0173</v>
      </c>
      <c r="E661" t="s">
        <v>2554</v>
      </c>
      <c r="F661" t="s">
        <v>2555</v>
      </c>
      <c r="H661">
        <v>52.978695500000001</v>
      </c>
      <c r="I661">
        <v>-57.564944099999998</v>
      </c>
      <c r="J661" s="1" t="str">
        <f t="shared" si="110"/>
        <v>NGR lake sediment grab sample</v>
      </c>
      <c r="K661" s="1" t="str">
        <f t="shared" si="111"/>
        <v>&lt;177 micron (NGR)</v>
      </c>
      <c r="L661">
        <v>35</v>
      </c>
      <c r="M661" t="s">
        <v>119</v>
      </c>
      <c r="N661">
        <v>660</v>
      </c>
      <c r="O661">
        <v>30</v>
      </c>
      <c r="P661">
        <v>7</v>
      </c>
      <c r="Q661">
        <v>-2</v>
      </c>
      <c r="R661">
        <v>2</v>
      </c>
      <c r="S661">
        <v>3</v>
      </c>
      <c r="T661">
        <v>-0.2</v>
      </c>
      <c r="U661">
        <v>180</v>
      </c>
      <c r="V661">
        <v>0.87</v>
      </c>
      <c r="W661">
        <v>-0.2</v>
      </c>
      <c r="X661">
        <v>-1</v>
      </c>
      <c r="Y661">
        <v>-0.2</v>
      </c>
      <c r="Z661">
        <v>-2</v>
      </c>
      <c r="AA661">
        <v>10</v>
      </c>
      <c r="AB661">
        <v>82</v>
      </c>
      <c r="AC661">
        <v>-2</v>
      </c>
      <c r="AD661">
        <v>34</v>
      </c>
      <c r="AE661">
        <v>100</v>
      </c>
      <c r="AF661">
        <v>1.1000000000000001</v>
      </c>
    </row>
    <row r="662" spans="1:32" x14ac:dyDescent="0.3">
      <c r="A662" t="s">
        <v>2556</v>
      </c>
      <c r="B662" t="s">
        <v>2557</v>
      </c>
      <c r="C662" s="1" t="str">
        <f t="shared" si="112"/>
        <v>21:0519</v>
      </c>
      <c r="D662" s="1" t="str">
        <f t="shared" si="109"/>
        <v>21:0173</v>
      </c>
      <c r="E662" t="s">
        <v>2558</v>
      </c>
      <c r="F662" t="s">
        <v>2559</v>
      </c>
      <c r="H662">
        <v>52.929861799999998</v>
      </c>
      <c r="I662">
        <v>-57.761766100000003</v>
      </c>
      <c r="J662" s="1" t="str">
        <f t="shared" si="110"/>
        <v>NGR lake sediment grab sample</v>
      </c>
      <c r="K662" s="1" t="str">
        <f t="shared" si="111"/>
        <v>&lt;177 micron (NGR)</v>
      </c>
      <c r="L662">
        <v>35</v>
      </c>
      <c r="M662" t="s">
        <v>124</v>
      </c>
      <c r="N662">
        <v>661</v>
      </c>
      <c r="O662">
        <v>44</v>
      </c>
      <c r="P662">
        <v>11</v>
      </c>
      <c r="Q662">
        <v>-2</v>
      </c>
      <c r="R662">
        <v>6</v>
      </c>
      <c r="S662">
        <v>3</v>
      </c>
      <c r="T662">
        <v>-0.2</v>
      </c>
      <c r="U662">
        <v>55</v>
      </c>
      <c r="V662">
        <v>0.44</v>
      </c>
      <c r="W662">
        <v>-0.2</v>
      </c>
      <c r="X662">
        <v>-1</v>
      </c>
      <c r="Y662">
        <v>-0.2</v>
      </c>
      <c r="Z662">
        <v>-2</v>
      </c>
      <c r="AA662">
        <v>15</v>
      </c>
      <c r="AB662">
        <v>64</v>
      </c>
      <c r="AC662">
        <v>-2</v>
      </c>
      <c r="AD662">
        <v>36.4</v>
      </c>
      <c r="AE662">
        <v>60</v>
      </c>
      <c r="AF662">
        <v>1.1000000000000001</v>
      </c>
    </row>
    <row r="663" spans="1:32" x14ac:dyDescent="0.3">
      <c r="A663" t="s">
        <v>2560</v>
      </c>
      <c r="B663" t="s">
        <v>2561</v>
      </c>
      <c r="C663" s="1" t="str">
        <f t="shared" si="112"/>
        <v>21:0519</v>
      </c>
      <c r="D663" s="1" t="str">
        <f t="shared" si="109"/>
        <v>21:0173</v>
      </c>
      <c r="E663" t="s">
        <v>2562</v>
      </c>
      <c r="F663" t="s">
        <v>2563</v>
      </c>
      <c r="H663">
        <v>52.969463500000003</v>
      </c>
      <c r="I663">
        <v>-57.8077763</v>
      </c>
      <c r="J663" s="1" t="str">
        <f t="shared" si="110"/>
        <v>NGR lake sediment grab sample</v>
      </c>
      <c r="K663" s="1" t="str">
        <f t="shared" si="111"/>
        <v>&lt;177 micron (NGR)</v>
      </c>
      <c r="L663">
        <v>35</v>
      </c>
      <c r="M663" t="s">
        <v>129</v>
      </c>
      <c r="N663">
        <v>662</v>
      </c>
      <c r="O663">
        <v>53</v>
      </c>
      <c r="P663">
        <v>17</v>
      </c>
      <c r="Q663">
        <v>-2</v>
      </c>
      <c r="R663">
        <v>8</v>
      </c>
      <c r="S663">
        <v>4</v>
      </c>
      <c r="T663">
        <v>-0.2</v>
      </c>
      <c r="U663">
        <v>85</v>
      </c>
      <c r="V663">
        <v>0.83</v>
      </c>
      <c r="W663">
        <v>-0.2</v>
      </c>
      <c r="X663">
        <v>-1</v>
      </c>
      <c r="Y663">
        <v>-0.2</v>
      </c>
      <c r="Z663">
        <v>-2</v>
      </c>
      <c r="AA663">
        <v>25</v>
      </c>
      <c r="AB663">
        <v>91</v>
      </c>
      <c r="AC663">
        <v>-2</v>
      </c>
      <c r="AD663">
        <v>36</v>
      </c>
      <c r="AE663">
        <v>100</v>
      </c>
      <c r="AF663">
        <v>1</v>
      </c>
    </row>
    <row r="664" spans="1:32" x14ac:dyDescent="0.3">
      <c r="A664" t="s">
        <v>2564</v>
      </c>
      <c r="B664" t="s">
        <v>2565</v>
      </c>
      <c r="C664" s="1" t="str">
        <f t="shared" si="112"/>
        <v>21:0519</v>
      </c>
      <c r="D664" s="1" t="str">
        <f t="shared" si="109"/>
        <v>21:0173</v>
      </c>
      <c r="E664" t="s">
        <v>2566</v>
      </c>
      <c r="F664" t="s">
        <v>2567</v>
      </c>
      <c r="H664">
        <v>52.995543599999998</v>
      </c>
      <c r="I664">
        <v>-57.811586300000002</v>
      </c>
      <c r="J664" s="1" t="str">
        <f t="shared" si="110"/>
        <v>NGR lake sediment grab sample</v>
      </c>
      <c r="K664" s="1" t="str">
        <f t="shared" si="111"/>
        <v>&lt;177 micron (NGR)</v>
      </c>
      <c r="L664">
        <v>35</v>
      </c>
      <c r="M664" t="s">
        <v>134</v>
      </c>
      <c r="N664">
        <v>663</v>
      </c>
      <c r="O664">
        <v>160</v>
      </c>
      <c r="P664">
        <v>25</v>
      </c>
      <c r="Q664">
        <v>-2</v>
      </c>
      <c r="R664">
        <v>12</v>
      </c>
      <c r="S664">
        <v>15</v>
      </c>
      <c r="T664">
        <v>-0.2</v>
      </c>
      <c r="U664">
        <v>1270</v>
      </c>
      <c r="V664">
        <v>10.6</v>
      </c>
      <c r="W664">
        <v>-0.2</v>
      </c>
      <c r="X664">
        <v>-1</v>
      </c>
      <c r="Y664">
        <v>-0.2</v>
      </c>
      <c r="Z664">
        <v>4</v>
      </c>
      <c r="AA664">
        <v>120</v>
      </c>
      <c r="AB664">
        <v>82</v>
      </c>
      <c r="AC664">
        <v>-2</v>
      </c>
      <c r="AD664">
        <v>27.8</v>
      </c>
      <c r="AE664">
        <v>170</v>
      </c>
      <c r="AF664">
        <v>1.1000000000000001</v>
      </c>
    </row>
    <row r="665" spans="1:32" x14ac:dyDescent="0.3">
      <c r="A665" t="s">
        <v>2568</v>
      </c>
      <c r="B665" t="s">
        <v>2569</v>
      </c>
      <c r="C665" s="1" t="str">
        <f t="shared" si="112"/>
        <v>21:0519</v>
      </c>
      <c r="D665" s="1" t="str">
        <f t="shared" si="109"/>
        <v>21:0173</v>
      </c>
      <c r="E665" t="s">
        <v>2570</v>
      </c>
      <c r="F665" t="s">
        <v>2571</v>
      </c>
      <c r="H665">
        <v>52.986998399999997</v>
      </c>
      <c r="I665">
        <v>-57.843289599999999</v>
      </c>
      <c r="J665" s="1" t="str">
        <f t="shared" si="110"/>
        <v>NGR lake sediment grab sample</v>
      </c>
      <c r="K665" s="1" t="str">
        <f t="shared" si="111"/>
        <v>&lt;177 micron (NGR)</v>
      </c>
      <c r="L665">
        <v>35</v>
      </c>
      <c r="M665" t="s">
        <v>139</v>
      </c>
      <c r="N665">
        <v>664</v>
      </c>
      <c r="O665">
        <v>34</v>
      </c>
      <c r="P665">
        <v>6</v>
      </c>
      <c r="Q665">
        <v>-2</v>
      </c>
      <c r="R665">
        <v>4</v>
      </c>
      <c r="S665">
        <v>5</v>
      </c>
      <c r="T665">
        <v>-0.2</v>
      </c>
      <c r="U665">
        <v>170</v>
      </c>
      <c r="V665">
        <v>1.72</v>
      </c>
      <c r="W665">
        <v>-0.2</v>
      </c>
      <c r="X665">
        <v>-1</v>
      </c>
      <c r="Y665">
        <v>-0.2</v>
      </c>
      <c r="Z665">
        <v>-2</v>
      </c>
      <c r="AA665">
        <v>20</v>
      </c>
      <c r="AB665">
        <v>36</v>
      </c>
      <c r="AC665">
        <v>-2</v>
      </c>
      <c r="AD665">
        <v>8.1999999999999993</v>
      </c>
      <c r="AE665">
        <v>190</v>
      </c>
      <c r="AF665">
        <v>0.7</v>
      </c>
    </row>
    <row r="666" spans="1:32" x14ac:dyDescent="0.3">
      <c r="A666" t="s">
        <v>2572</v>
      </c>
      <c r="B666" t="s">
        <v>2573</v>
      </c>
      <c r="C666" s="1" t="str">
        <f t="shared" si="112"/>
        <v>21:0519</v>
      </c>
      <c r="D666" s="1" t="str">
        <f t="shared" si="109"/>
        <v>21:0173</v>
      </c>
      <c r="E666" t="s">
        <v>2574</v>
      </c>
      <c r="F666" t="s">
        <v>2575</v>
      </c>
      <c r="H666">
        <v>52.969799799999997</v>
      </c>
      <c r="I666">
        <v>-57.983883599999999</v>
      </c>
      <c r="J666" s="1" t="str">
        <f t="shared" si="110"/>
        <v>NGR lake sediment grab sample</v>
      </c>
      <c r="K666" s="1" t="str">
        <f t="shared" si="111"/>
        <v>&lt;177 micron (NGR)</v>
      </c>
      <c r="L666">
        <v>35</v>
      </c>
      <c r="M666" t="s">
        <v>144</v>
      </c>
      <c r="N666">
        <v>665</v>
      </c>
      <c r="O666">
        <v>41</v>
      </c>
      <c r="P666">
        <v>15</v>
      </c>
      <c r="Q666">
        <v>-2</v>
      </c>
      <c r="R666">
        <v>4</v>
      </c>
      <c r="S666">
        <v>3</v>
      </c>
      <c r="T666">
        <v>-0.2</v>
      </c>
      <c r="U666">
        <v>60</v>
      </c>
      <c r="V666">
        <v>0.7</v>
      </c>
      <c r="W666">
        <v>-0.2</v>
      </c>
      <c r="X666">
        <v>-1</v>
      </c>
      <c r="Y666">
        <v>-0.2</v>
      </c>
      <c r="Z666">
        <v>-2</v>
      </c>
      <c r="AA666">
        <v>35</v>
      </c>
      <c r="AB666">
        <v>100</v>
      </c>
      <c r="AC666">
        <v>-2</v>
      </c>
      <c r="AD666">
        <v>28.8</v>
      </c>
      <c r="AE666">
        <v>70</v>
      </c>
      <c r="AF666">
        <v>1</v>
      </c>
    </row>
    <row r="667" spans="1:32" hidden="1" x14ac:dyDescent="0.3">
      <c r="A667" t="s">
        <v>2576</v>
      </c>
      <c r="B667" t="s">
        <v>2577</v>
      </c>
      <c r="C667" s="1" t="str">
        <f t="shared" si="112"/>
        <v>21:0519</v>
      </c>
      <c r="D667" s="1" t="str">
        <f>HYPERLINK("http://geochem.nrcan.gc.ca/cdogs/content/svy/svy_e.htm", "")</f>
        <v/>
      </c>
      <c r="G667" s="1" t="str">
        <f>HYPERLINK("http://geochem.nrcan.gc.ca/cdogs/content/cr_/cr_00056_e.htm", "56")</f>
        <v>56</v>
      </c>
      <c r="J667" t="s">
        <v>57</v>
      </c>
      <c r="K667" t="s">
        <v>58</v>
      </c>
      <c r="L667">
        <v>35</v>
      </c>
      <c r="M667" t="s">
        <v>59</v>
      </c>
      <c r="N667">
        <v>666</v>
      </c>
      <c r="O667">
        <v>190</v>
      </c>
      <c r="P667">
        <v>94</v>
      </c>
      <c r="Q667">
        <v>24</v>
      </c>
      <c r="R667">
        <v>52</v>
      </c>
      <c r="S667">
        <v>18</v>
      </c>
      <c r="T667">
        <v>-0.2</v>
      </c>
      <c r="U667">
        <v>575</v>
      </c>
      <c r="V667">
        <v>6.4</v>
      </c>
      <c r="W667">
        <v>-0.2</v>
      </c>
      <c r="X667">
        <v>22</v>
      </c>
      <c r="Y667">
        <v>0.4</v>
      </c>
      <c r="Z667">
        <v>4</v>
      </c>
      <c r="AA667">
        <v>65</v>
      </c>
      <c r="AB667">
        <v>164</v>
      </c>
      <c r="AC667">
        <v>-2</v>
      </c>
      <c r="AD667">
        <v>6.8</v>
      </c>
      <c r="AE667">
        <v>570</v>
      </c>
      <c r="AF667">
        <v>29</v>
      </c>
    </row>
    <row r="668" spans="1:32" x14ac:dyDescent="0.3">
      <c r="A668" t="s">
        <v>2578</v>
      </c>
      <c r="B668" t="s">
        <v>2579</v>
      </c>
      <c r="C668" s="1" t="str">
        <f t="shared" si="112"/>
        <v>21:0519</v>
      </c>
      <c r="D668" s="1" t="str">
        <f>HYPERLINK("http://geochem.nrcan.gc.ca/cdogs/content/svy/svy210173_e.htm", "21:0173")</f>
        <v>21:0173</v>
      </c>
      <c r="E668" t="s">
        <v>2580</v>
      </c>
      <c r="F668" t="s">
        <v>2581</v>
      </c>
      <c r="H668">
        <v>52.954762000000002</v>
      </c>
      <c r="I668">
        <v>-57.997654199999999</v>
      </c>
      <c r="J668" s="1" t="str">
        <f>HYPERLINK("http://geochem.nrcan.gc.ca/cdogs/content/kwd/kwd020027_e.htm", "NGR lake sediment grab sample")</f>
        <v>NGR lake sediment grab sample</v>
      </c>
      <c r="K668" s="1" t="str">
        <f>HYPERLINK("http://geochem.nrcan.gc.ca/cdogs/content/kwd/kwd080006_e.htm", "&lt;177 micron (NGR)")</f>
        <v>&lt;177 micron (NGR)</v>
      </c>
      <c r="L668">
        <v>35</v>
      </c>
      <c r="M668" t="s">
        <v>149</v>
      </c>
      <c r="N668">
        <v>667</v>
      </c>
      <c r="O668">
        <v>91</v>
      </c>
      <c r="P668">
        <v>18</v>
      </c>
      <c r="Q668">
        <v>-2</v>
      </c>
      <c r="R668">
        <v>6</v>
      </c>
      <c r="S668">
        <v>5</v>
      </c>
      <c r="T668">
        <v>-0.2</v>
      </c>
      <c r="U668">
        <v>335</v>
      </c>
      <c r="V668">
        <v>4.3</v>
      </c>
      <c r="W668">
        <v>-0.2</v>
      </c>
      <c r="X668">
        <v>-1</v>
      </c>
      <c r="Y668">
        <v>-0.2</v>
      </c>
      <c r="Z668">
        <v>2</v>
      </c>
      <c r="AA668">
        <v>55</v>
      </c>
      <c r="AB668">
        <v>83</v>
      </c>
      <c r="AC668">
        <v>-2</v>
      </c>
      <c r="AD668">
        <v>24.4</v>
      </c>
      <c r="AE668">
        <v>80</v>
      </c>
      <c r="AF668">
        <v>1.2</v>
      </c>
    </row>
    <row r="669" spans="1:32" x14ac:dyDescent="0.3">
      <c r="A669" t="s">
        <v>2582</v>
      </c>
      <c r="B669" t="s">
        <v>2583</v>
      </c>
      <c r="C669" s="1" t="str">
        <f t="shared" si="112"/>
        <v>21:0519</v>
      </c>
      <c r="D669" s="1" t="str">
        <f>HYPERLINK("http://geochem.nrcan.gc.ca/cdogs/content/svy/svy210173_e.htm", "21:0173")</f>
        <v>21:0173</v>
      </c>
      <c r="E669" t="s">
        <v>2584</v>
      </c>
      <c r="F669" t="s">
        <v>2585</v>
      </c>
      <c r="H669">
        <v>52.874102999999998</v>
      </c>
      <c r="I669">
        <v>-57.796684900000002</v>
      </c>
      <c r="J669" s="1" t="str">
        <f>HYPERLINK("http://geochem.nrcan.gc.ca/cdogs/content/kwd/kwd020027_e.htm", "NGR lake sediment grab sample")</f>
        <v>NGR lake sediment grab sample</v>
      </c>
      <c r="K669" s="1" t="str">
        <f>HYPERLINK("http://geochem.nrcan.gc.ca/cdogs/content/kwd/kwd080006_e.htm", "&lt;177 micron (NGR)")</f>
        <v>&lt;177 micron (NGR)</v>
      </c>
      <c r="L669">
        <v>36</v>
      </c>
      <c r="M669" t="s">
        <v>36</v>
      </c>
      <c r="N669">
        <v>668</v>
      </c>
      <c r="O669">
        <v>37</v>
      </c>
      <c r="P669">
        <v>10</v>
      </c>
      <c r="Q669">
        <v>-2</v>
      </c>
      <c r="R669">
        <v>7</v>
      </c>
      <c r="S669">
        <v>2</v>
      </c>
      <c r="T669">
        <v>-0.2</v>
      </c>
      <c r="U669">
        <v>30</v>
      </c>
      <c r="V669">
        <v>0.36</v>
      </c>
      <c r="W669">
        <v>0.2</v>
      </c>
      <c r="X669">
        <v>-1</v>
      </c>
      <c r="Y669">
        <v>-0.2</v>
      </c>
      <c r="Z669">
        <v>-2</v>
      </c>
      <c r="AA669">
        <v>25</v>
      </c>
      <c r="AB669">
        <v>42</v>
      </c>
      <c r="AC669">
        <v>-2</v>
      </c>
      <c r="AD669">
        <v>41</v>
      </c>
      <c r="AE669">
        <v>50</v>
      </c>
      <c r="AF669">
        <v>0.7</v>
      </c>
    </row>
    <row r="670" spans="1:32" x14ac:dyDescent="0.3">
      <c r="A670" t="s">
        <v>2586</v>
      </c>
      <c r="B670" t="s">
        <v>2587</v>
      </c>
      <c r="C670" s="1" t="str">
        <f t="shared" si="112"/>
        <v>21:0519</v>
      </c>
      <c r="D670" s="1" t="str">
        <f>HYPERLINK("http://geochem.nrcan.gc.ca/cdogs/content/svy/svy210173_e.htm", "21:0173")</f>
        <v>21:0173</v>
      </c>
      <c r="E670" t="s">
        <v>2588</v>
      </c>
      <c r="F670" t="s">
        <v>2589</v>
      </c>
      <c r="H670">
        <v>52.917350599999999</v>
      </c>
      <c r="I670">
        <v>-57.9798537</v>
      </c>
      <c r="J670" s="1" t="str">
        <f>HYPERLINK("http://geochem.nrcan.gc.ca/cdogs/content/kwd/kwd020027_e.htm", "NGR lake sediment grab sample")</f>
        <v>NGR lake sediment grab sample</v>
      </c>
      <c r="K670" s="1" t="str">
        <f>HYPERLINK("http://geochem.nrcan.gc.ca/cdogs/content/kwd/kwd080006_e.htm", "&lt;177 micron (NGR)")</f>
        <v>&lt;177 micron (NGR)</v>
      </c>
      <c r="L670">
        <v>36</v>
      </c>
      <c r="M670" t="s">
        <v>49</v>
      </c>
      <c r="N670">
        <v>669</v>
      </c>
      <c r="O670">
        <v>28</v>
      </c>
      <c r="P670">
        <v>16</v>
      </c>
      <c r="Q670">
        <v>6</v>
      </c>
      <c r="R670">
        <v>5</v>
      </c>
      <c r="S670">
        <v>2</v>
      </c>
      <c r="T670">
        <v>-0.2</v>
      </c>
      <c r="U670">
        <v>55</v>
      </c>
      <c r="V670">
        <v>0.97</v>
      </c>
      <c r="W670">
        <v>-0.2</v>
      </c>
      <c r="X670">
        <v>-1</v>
      </c>
      <c r="Y670">
        <v>-0.2</v>
      </c>
      <c r="Z670">
        <v>-2</v>
      </c>
      <c r="AA670">
        <v>15</v>
      </c>
      <c r="AB670">
        <v>100</v>
      </c>
      <c r="AC670">
        <v>-2</v>
      </c>
      <c r="AD670">
        <v>65</v>
      </c>
      <c r="AE670">
        <v>90</v>
      </c>
      <c r="AF670">
        <v>0.8</v>
      </c>
    </row>
    <row r="671" spans="1:32" x14ac:dyDescent="0.3">
      <c r="A671" t="s">
        <v>2590</v>
      </c>
      <c r="B671" t="s">
        <v>2591</v>
      </c>
      <c r="C671" s="1" t="str">
        <f t="shared" si="112"/>
        <v>21:0519</v>
      </c>
      <c r="D671" s="1" t="str">
        <f>HYPERLINK("http://geochem.nrcan.gc.ca/cdogs/content/svy/svy210173_e.htm", "21:0173")</f>
        <v>21:0173</v>
      </c>
      <c r="E671" t="s">
        <v>2592</v>
      </c>
      <c r="F671" t="s">
        <v>2593</v>
      </c>
      <c r="H671">
        <v>52.865090600000002</v>
      </c>
      <c r="I671">
        <v>-57.912316500000003</v>
      </c>
      <c r="J671" s="1" t="str">
        <f>HYPERLINK("http://geochem.nrcan.gc.ca/cdogs/content/kwd/kwd020027_e.htm", "NGR lake sediment grab sample")</f>
        <v>NGR lake sediment grab sample</v>
      </c>
      <c r="K671" s="1" t="str">
        <f>HYPERLINK("http://geochem.nrcan.gc.ca/cdogs/content/kwd/kwd080006_e.htm", "&lt;177 micron (NGR)")</f>
        <v>&lt;177 micron (NGR)</v>
      </c>
      <c r="L671">
        <v>36</v>
      </c>
      <c r="M671" t="s">
        <v>54</v>
      </c>
      <c r="N671">
        <v>670</v>
      </c>
      <c r="O671">
        <v>30</v>
      </c>
      <c r="P671">
        <v>7</v>
      </c>
      <c r="Q671">
        <v>-2</v>
      </c>
      <c r="R671">
        <v>5</v>
      </c>
      <c r="S671">
        <v>-2</v>
      </c>
      <c r="T671">
        <v>-0.2</v>
      </c>
      <c r="U671">
        <v>70</v>
      </c>
      <c r="V671">
        <v>0.54</v>
      </c>
      <c r="W671">
        <v>0.2</v>
      </c>
      <c r="X671">
        <v>-1</v>
      </c>
      <c r="Y671">
        <v>-0.2</v>
      </c>
      <c r="Z671">
        <v>-2</v>
      </c>
      <c r="AA671">
        <v>10</v>
      </c>
      <c r="AB671">
        <v>108</v>
      </c>
      <c r="AC671">
        <v>-2</v>
      </c>
      <c r="AD671">
        <v>32.799999999999997</v>
      </c>
      <c r="AE671">
        <v>40</v>
      </c>
      <c r="AF671">
        <v>0.5</v>
      </c>
    </row>
    <row r="672" spans="1:32" x14ac:dyDescent="0.3">
      <c r="A672" t="s">
        <v>2594</v>
      </c>
      <c r="B672" t="s">
        <v>2595</v>
      </c>
      <c r="C672" s="1" t="str">
        <f t="shared" si="112"/>
        <v>21:0519</v>
      </c>
      <c r="D672" s="1" t="str">
        <f>HYPERLINK("http://geochem.nrcan.gc.ca/cdogs/content/svy/svy210173_e.htm", "21:0173")</f>
        <v>21:0173</v>
      </c>
      <c r="E672" t="s">
        <v>2596</v>
      </c>
      <c r="F672" t="s">
        <v>2597</v>
      </c>
      <c r="H672">
        <v>52.912794300000002</v>
      </c>
      <c r="I672">
        <v>-57.815360099999999</v>
      </c>
      <c r="J672" s="1" t="str">
        <f>HYPERLINK("http://geochem.nrcan.gc.ca/cdogs/content/kwd/kwd020027_e.htm", "NGR lake sediment grab sample")</f>
        <v>NGR lake sediment grab sample</v>
      </c>
      <c r="K672" s="1" t="str">
        <f>HYPERLINK("http://geochem.nrcan.gc.ca/cdogs/content/kwd/kwd080006_e.htm", "&lt;177 micron (NGR)")</f>
        <v>&lt;177 micron (NGR)</v>
      </c>
      <c r="L672">
        <v>36</v>
      </c>
      <c r="M672" t="s">
        <v>82</v>
      </c>
      <c r="N672">
        <v>671</v>
      </c>
      <c r="O672">
        <v>48</v>
      </c>
      <c r="P672">
        <v>7</v>
      </c>
      <c r="Q672">
        <v>-2</v>
      </c>
      <c r="R672">
        <v>7</v>
      </c>
      <c r="S672">
        <v>5</v>
      </c>
      <c r="T672">
        <v>-0.2</v>
      </c>
      <c r="U672">
        <v>365</v>
      </c>
      <c r="V672">
        <v>1.31</v>
      </c>
      <c r="W672">
        <v>-0.2</v>
      </c>
      <c r="X672">
        <v>-1</v>
      </c>
      <c r="Y672">
        <v>-0.2</v>
      </c>
      <c r="Z672">
        <v>-2</v>
      </c>
      <c r="AA672">
        <v>25</v>
      </c>
      <c r="AB672">
        <v>50</v>
      </c>
      <c r="AC672">
        <v>-2</v>
      </c>
      <c r="AD672">
        <v>32.200000000000003</v>
      </c>
      <c r="AE672">
        <v>200</v>
      </c>
      <c r="AF672">
        <v>0.8</v>
      </c>
    </row>
    <row r="673" spans="1:32" hidden="1" x14ac:dyDescent="0.3">
      <c r="A673" t="s">
        <v>2598</v>
      </c>
      <c r="B673" t="s">
        <v>2599</v>
      </c>
      <c r="C673" s="1" t="str">
        <f t="shared" si="112"/>
        <v>21:0519</v>
      </c>
      <c r="D673" s="1" t="str">
        <f>HYPERLINK("http://geochem.nrcan.gc.ca/cdogs/content/svy/svy_e.htm", "")</f>
        <v/>
      </c>
      <c r="G673" s="1" t="str">
        <f>HYPERLINK("http://geochem.nrcan.gc.ca/cdogs/content/cr_/cr_00055_e.htm", "55")</f>
        <v>55</v>
      </c>
      <c r="J673" t="s">
        <v>57</v>
      </c>
      <c r="K673" t="s">
        <v>58</v>
      </c>
      <c r="L673">
        <v>36</v>
      </c>
      <c r="M673" t="s">
        <v>59</v>
      </c>
      <c r="N673">
        <v>672</v>
      </c>
      <c r="O673">
        <v>65</v>
      </c>
      <c r="P673">
        <v>18</v>
      </c>
      <c r="Q673">
        <v>3</v>
      </c>
      <c r="R673">
        <v>18</v>
      </c>
      <c r="S673">
        <v>7</v>
      </c>
      <c r="T673">
        <v>-0.2</v>
      </c>
      <c r="U673">
        <v>250</v>
      </c>
      <c r="V673">
        <v>1.89</v>
      </c>
      <c r="W673">
        <v>-0.2</v>
      </c>
      <c r="X673">
        <v>2</v>
      </c>
      <c r="Y673">
        <v>-0.2</v>
      </c>
      <c r="Z673">
        <v>4</v>
      </c>
      <c r="AA673">
        <v>25</v>
      </c>
      <c r="AB673">
        <v>100</v>
      </c>
      <c r="AC673">
        <v>-2</v>
      </c>
      <c r="AD673">
        <v>38.4</v>
      </c>
      <c r="AE673">
        <v>220</v>
      </c>
      <c r="AF673">
        <v>5.5</v>
      </c>
    </row>
    <row r="674" spans="1:32" x14ac:dyDescent="0.3">
      <c r="A674" t="s">
        <v>2600</v>
      </c>
      <c r="B674" t="s">
        <v>2601</v>
      </c>
      <c r="C674" s="1" t="str">
        <f t="shared" si="112"/>
        <v>21:0519</v>
      </c>
      <c r="D674" s="1" t="str">
        <f t="shared" ref="D674:D702" si="113">HYPERLINK("http://geochem.nrcan.gc.ca/cdogs/content/svy/svy210173_e.htm", "21:0173")</f>
        <v>21:0173</v>
      </c>
      <c r="E674" t="s">
        <v>2584</v>
      </c>
      <c r="F674" t="s">
        <v>2602</v>
      </c>
      <c r="H674">
        <v>52.874102999999998</v>
      </c>
      <c r="I674">
        <v>-57.796684900000002</v>
      </c>
      <c r="J674" s="1" t="str">
        <f t="shared" ref="J674:J702" si="114">HYPERLINK("http://geochem.nrcan.gc.ca/cdogs/content/kwd/kwd020027_e.htm", "NGR lake sediment grab sample")</f>
        <v>NGR lake sediment grab sample</v>
      </c>
      <c r="K674" s="1" t="str">
        <f t="shared" ref="K674:K702" si="115">HYPERLINK("http://geochem.nrcan.gc.ca/cdogs/content/kwd/kwd080006_e.htm", "&lt;177 micron (NGR)")</f>
        <v>&lt;177 micron (NGR)</v>
      </c>
      <c r="L674">
        <v>36</v>
      </c>
      <c r="M674" t="s">
        <v>44</v>
      </c>
      <c r="N674">
        <v>673</v>
      </c>
      <c r="O674">
        <v>41</v>
      </c>
      <c r="P674">
        <v>11</v>
      </c>
      <c r="Q674">
        <v>-2</v>
      </c>
      <c r="R674">
        <v>6</v>
      </c>
      <c r="S674">
        <v>3</v>
      </c>
      <c r="T674">
        <v>-0.2</v>
      </c>
      <c r="U674">
        <v>35</v>
      </c>
      <c r="V674">
        <v>0.41</v>
      </c>
      <c r="W674">
        <v>-0.2</v>
      </c>
      <c r="X674">
        <v>-1</v>
      </c>
      <c r="Y674">
        <v>-0.2</v>
      </c>
      <c r="Z674">
        <v>-2</v>
      </c>
      <c r="AA674">
        <v>25</v>
      </c>
      <c r="AB674">
        <v>50</v>
      </c>
      <c r="AC674">
        <v>-2</v>
      </c>
      <c r="AD674">
        <v>39.4</v>
      </c>
      <c r="AE674">
        <v>60</v>
      </c>
      <c r="AF674">
        <v>0.5</v>
      </c>
    </row>
    <row r="675" spans="1:32" x14ac:dyDescent="0.3">
      <c r="A675" t="s">
        <v>2603</v>
      </c>
      <c r="B675" t="s">
        <v>2604</v>
      </c>
      <c r="C675" s="1" t="str">
        <f t="shared" si="112"/>
        <v>21:0519</v>
      </c>
      <c r="D675" s="1" t="str">
        <f t="shared" si="113"/>
        <v>21:0173</v>
      </c>
      <c r="E675" t="s">
        <v>2584</v>
      </c>
      <c r="F675" t="s">
        <v>2605</v>
      </c>
      <c r="H675">
        <v>52.874102999999998</v>
      </c>
      <c r="I675">
        <v>-57.796684900000002</v>
      </c>
      <c r="J675" s="1" t="str">
        <f t="shared" si="114"/>
        <v>NGR lake sediment grab sample</v>
      </c>
      <c r="K675" s="1" t="str">
        <f t="shared" si="115"/>
        <v>&lt;177 micron (NGR)</v>
      </c>
      <c r="L675">
        <v>36</v>
      </c>
      <c r="M675" t="s">
        <v>40</v>
      </c>
      <c r="N675">
        <v>674</v>
      </c>
      <c r="O675">
        <v>37</v>
      </c>
      <c r="P675">
        <v>9</v>
      </c>
      <c r="Q675">
        <v>-2</v>
      </c>
      <c r="R675">
        <v>7</v>
      </c>
      <c r="S675">
        <v>3</v>
      </c>
      <c r="T675">
        <v>-0.2</v>
      </c>
      <c r="U675">
        <v>30</v>
      </c>
      <c r="V675">
        <v>0.36</v>
      </c>
      <c r="W675">
        <v>-0.2</v>
      </c>
      <c r="X675">
        <v>-1</v>
      </c>
      <c r="Y675">
        <v>-0.2</v>
      </c>
      <c r="Z675">
        <v>-2</v>
      </c>
      <c r="AA675">
        <v>10</v>
      </c>
      <c r="AB675">
        <v>58</v>
      </c>
      <c r="AC675">
        <v>-2</v>
      </c>
      <c r="AD675">
        <v>41.6</v>
      </c>
      <c r="AE675">
        <v>50</v>
      </c>
      <c r="AF675">
        <v>0.6</v>
      </c>
    </row>
    <row r="676" spans="1:32" x14ac:dyDescent="0.3">
      <c r="A676" t="s">
        <v>2606</v>
      </c>
      <c r="B676" t="s">
        <v>2607</v>
      </c>
      <c r="C676" s="1" t="str">
        <f t="shared" si="112"/>
        <v>21:0519</v>
      </c>
      <c r="D676" s="1" t="str">
        <f t="shared" si="113"/>
        <v>21:0173</v>
      </c>
      <c r="E676" t="s">
        <v>2608</v>
      </c>
      <c r="F676" t="s">
        <v>2609</v>
      </c>
      <c r="H676">
        <v>52.8559439</v>
      </c>
      <c r="I676">
        <v>-57.604525299999999</v>
      </c>
      <c r="J676" s="1" t="str">
        <f t="shared" si="114"/>
        <v>NGR lake sediment grab sample</v>
      </c>
      <c r="K676" s="1" t="str">
        <f t="shared" si="115"/>
        <v>&lt;177 micron (NGR)</v>
      </c>
      <c r="L676">
        <v>36</v>
      </c>
      <c r="M676" t="s">
        <v>89</v>
      </c>
      <c r="N676">
        <v>675</v>
      </c>
      <c r="O676">
        <v>39</v>
      </c>
      <c r="P676">
        <v>8</v>
      </c>
      <c r="Q676">
        <v>-2</v>
      </c>
      <c r="R676">
        <v>5</v>
      </c>
      <c r="S676">
        <v>3</v>
      </c>
      <c r="T676">
        <v>-0.2</v>
      </c>
      <c r="U676">
        <v>135</v>
      </c>
      <c r="V676">
        <v>0.98</v>
      </c>
      <c r="W676">
        <v>-0.2</v>
      </c>
      <c r="X676">
        <v>-1</v>
      </c>
      <c r="Y676">
        <v>-0.2</v>
      </c>
      <c r="Z676">
        <v>-2</v>
      </c>
      <c r="AA676">
        <v>-10</v>
      </c>
      <c r="AB676">
        <v>75</v>
      </c>
      <c r="AC676">
        <v>-2</v>
      </c>
      <c r="AD676">
        <v>22.6</v>
      </c>
      <c r="AE676">
        <v>100</v>
      </c>
      <c r="AF676">
        <v>0.6</v>
      </c>
    </row>
    <row r="677" spans="1:32" x14ac:dyDescent="0.3">
      <c r="A677" t="s">
        <v>2610</v>
      </c>
      <c r="B677" t="s">
        <v>2611</v>
      </c>
      <c r="C677" s="1" t="str">
        <f t="shared" si="112"/>
        <v>21:0519</v>
      </c>
      <c r="D677" s="1" t="str">
        <f t="shared" si="113"/>
        <v>21:0173</v>
      </c>
      <c r="E677" t="s">
        <v>2612</v>
      </c>
      <c r="F677" t="s">
        <v>2613</v>
      </c>
      <c r="H677">
        <v>52.820167900000001</v>
      </c>
      <c r="I677">
        <v>-57.617873799999998</v>
      </c>
      <c r="J677" s="1" t="str">
        <f t="shared" si="114"/>
        <v>NGR lake sediment grab sample</v>
      </c>
      <c r="K677" s="1" t="str">
        <f t="shared" si="115"/>
        <v>&lt;177 micron (NGR)</v>
      </c>
      <c r="L677">
        <v>36</v>
      </c>
      <c r="M677" t="s">
        <v>94</v>
      </c>
      <c r="N677">
        <v>676</v>
      </c>
      <c r="O677">
        <v>42</v>
      </c>
      <c r="P677">
        <v>6</v>
      </c>
      <c r="Q677">
        <v>-2</v>
      </c>
      <c r="R677">
        <v>6</v>
      </c>
      <c r="S677">
        <v>3</v>
      </c>
      <c r="T677">
        <v>-0.2</v>
      </c>
      <c r="U677">
        <v>175</v>
      </c>
      <c r="V677">
        <v>1.18</v>
      </c>
      <c r="W677">
        <v>-0.2</v>
      </c>
      <c r="X677">
        <v>-1</v>
      </c>
      <c r="Y677">
        <v>-0.2</v>
      </c>
      <c r="Z677">
        <v>-2</v>
      </c>
      <c r="AA677">
        <v>20</v>
      </c>
      <c r="AB677">
        <v>56</v>
      </c>
      <c r="AC677">
        <v>-2</v>
      </c>
      <c r="AD677">
        <v>40.799999999999997</v>
      </c>
      <c r="AE677">
        <v>60</v>
      </c>
      <c r="AF677">
        <v>-0.5</v>
      </c>
    </row>
    <row r="678" spans="1:32" x14ac:dyDescent="0.3">
      <c r="A678" t="s">
        <v>2614</v>
      </c>
      <c r="B678" t="s">
        <v>2615</v>
      </c>
      <c r="C678" s="1" t="str">
        <f t="shared" si="112"/>
        <v>21:0519</v>
      </c>
      <c r="D678" s="1" t="str">
        <f t="shared" si="113"/>
        <v>21:0173</v>
      </c>
      <c r="E678" t="s">
        <v>2616</v>
      </c>
      <c r="F678" t="s">
        <v>2617</v>
      </c>
      <c r="H678">
        <v>52.807384900000002</v>
      </c>
      <c r="I678">
        <v>-57.594875899999998</v>
      </c>
      <c r="J678" s="1" t="str">
        <f t="shared" si="114"/>
        <v>NGR lake sediment grab sample</v>
      </c>
      <c r="K678" s="1" t="str">
        <f t="shared" si="115"/>
        <v>&lt;177 micron (NGR)</v>
      </c>
      <c r="L678">
        <v>36</v>
      </c>
      <c r="M678" t="s">
        <v>99</v>
      </c>
      <c r="N678">
        <v>677</v>
      </c>
      <c r="O678">
        <v>30</v>
      </c>
      <c r="P678">
        <v>5</v>
      </c>
      <c r="Q678">
        <v>-2</v>
      </c>
      <c r="R678">
        <v>4</v>
      </c>
      <c r="S678">
        <v>2</v>
      </c>
      <c r="T678">
        <v>-0.2</v>
      </c>
      <c r="U678">
        <v>120</v>
      </c>
      <c r="V678">
        <v>1.02</v>
      </c>
      <c r="W678">
        <v>-0.2</v>
      </c>
      <c r="X678">
        <v>-1</v>
      </c>
      <c r="Y678">
        <v>-0.2</v>
      </c>
      <c r="Z678">
        <v>-2</v>
      </c>
      <c r="AA678">
        <v>15</v>
      </c>
      <c r="AB678">
        <v>64</v>
      </c>
      <c r="AC678">
        <v>-2</v>
      </c>
      <c r="AD678">
        <v>25.4</v>
      </c>
      <c r="AE678">
        <v>50</v>
      </c>
      <c r="AF678">
        <v>0.5</v>
      </c>
    </row>
    <row r="679" spans="1:32" x14ac:dyDescent="0.3">
      <c r="A679" t="s">
        <v>2618</v>
      </c>
      <c r="B679" t="s">
        <v>2619</v>
      </c>
      <c r="C679" s="1" t="str">
        <f t="shared" si="112"/>
        <v>21:0519</v>
      </c>
      <c r="D679" s="1" t="str">
        <f t="shared" si="113"/>
        <v>21:0173</v>
      </c>
      <c r="E679" t="s">
        <v>2620</v>
      </c>
      <c r="F679" t="s">
        <v>2621</v>
      </c>
      <c r="H679">
        <v>52.754652299999997</v>
      </c>
      <c r="I679">
        <v>-57.627673899999998</v>
      </c>
      <c r="J679" s="1" t="str">
        <f t="shared" si="114"/>
        <v>NGR lake sediment grab sample</v>
      </c>
      <c r="K679" s="1" t="str">
        <f t="shared" si="115"/>
        <v>&lt;177 micron (NGR)</v>
      </c>
      <c r="L679">
        <v>36</v>
      </c>
      <c r="M679" t="s">
        <v>104</v>
      </c>
      <c r="N679">
        <v>678</v>
      </c>
      <c r="O679">
        <v>37</v>
      </c>
      <c r="P679">
        <v>5</v>
      </c>
      <c r="Q679">
        <v>-2</v>
      </c>
      <c r="R679">
        <v>5</v>
      </c>
      <c r="S679">
        <v>3</v>
      </c>
      <c r="T679">
        <v>-0.2</v>
      </c>
      <c r="U679">
        <v>175</v>
      </c>
      <c r="V679">
        <v>1.29</v>
      </c>
      <c r="W679">
        <v>-0.2</v>
      </c>
      <c r="X679">
        <v>-1</v>
      </c>
      <c r="Y679">
        <v>-0.2</v>
      </c>
      <c r="Z679">
        <v>-2</v>
      </c>
      <c r="AA679">
        <v>10</v>
      </c>
      <c r="AB679">
        <v>40</v>
      </c>
      <c r="AC679">
        <v>-2</v>
      </c>
      <c r="AD679">
        <v>13.8</v>
      </c>
      <c r="AE679">
        <v>250</v>
      </c>
      <c r="AF679">
        <v>0.8</v>
      </c>
    </row>
    <row r="680" spans="1:32" x14ac:dyDescent="0.3">
      <c r="A680" t="s">
        <v>2622</v>
      </c>
      <c r="B680" t="s">
        <v>2623</v>
      </c>
      <c r="C680" s="1" t="str">
        <f t="shared" si="112"/>
        <v>21:0519</v>
      </c>
      <c r="D680" s="1" t="str">
        <f t="shared" si="113"/>
        <v>21:0173</v>
      </c>
      <c r="E680" t="s">
        <v>2624</v>
      </c>
      <c r="F680" t="s">
        <v>2625</v>
      </c>
      <c r="H680">
        <v>52.739049899999998</v>
      </c>
      <c r="I680">
        <v>-57.590108499999999</v>
      </c>
      <c r="J680" s="1" t="str">
        <f t="shared" si="114"/>
        <v>NGR lake sediment grab sample</v>
      </c>
      <c r="K680" s="1" t="str">
        <f t="shared" si="115"/>
        <v>&lt;177 micron (NGR)</v>
      </c>
      <c r="L680">
        <v>36</v>
      </c>
      <c r="M680" t="s">
        <v>109</v>
      </c>
      <c r="N680">
        <v>679</v>
      </c>
      <c r="O680">
        <v>84</v>
      </c>
      <c r="P680">
        <v>12</v>
      </c>
      <c r="Q680">
        <v>-2</v>
      </c>
      <c r="R680">
        <v>7</v>
      </c>
      <c r="S680">
        <v>5</v>
      </c>
      <c r="T680">
        <v>-0.2</v>
      </c>
      <c r="U680">
        <v>870</v>
      </c>
      <c r="V680">
        <v>19.7</v>
      </c>
      <c r="W680">
        <v>-0.2</v>
      </c>
      <c r="X680">
        <v>-1</v>
      </c>
      <c r="Y680">
        <v>-0.2</v>
      </c>
      <c r="Z680">
        <v>-2</v>
      </c>
      <c r="AA680">
        <v>50</v>
      </c>
      <c r="AB680">
        <v>80</v>
      </c>
      <c r="AC680">
        <v>-2</v>
      </c>
      <c r="AD680">
        <v>36.6</v>
      </c>
      <c r="AE680">
        <v>150</v>
      </c>
      <c r="AF680">
        <v>1.2</v>
      </c>
    </row>
    <row r="681" spans="1:32" x14ac:dyDescent="0.3">
      <c r="A681" t="s">
        <v>2626</v>
      </c>
      <c r="B681" t="s">
        <v>2627</v>
      </c>
      <c r="C681" s="1" t="str">
        <f t="shared" si="112"/>
        <v>21:0519</v>
      </c>
      <c r="D681" s="1" t="str">
        <f t="shared" si="113"/>
        <v>21:0173</v>
      </c>
      <c r="E681" t="s">
        <v>2628</v>
      </c>
      <c r="F681" t="s">
        <v>2629</v>
      </c>
      <c r="H681">
        <v>52.717159799999997</v>
      </c>
      <c r="I681">
        <v>-57.5972157</v>
      </c>
      <c r="J681" s="1" t="str">
        <f t="shared" si="114"/>
        <v>NGR lake sediment grab sample</v>
      </c>
      <c r="K681" s="1" t="str">
        <f t="shared" si="115"/>
        <v>&lt;177 micron (NGR)</v>
      </c>
      <c r="L681">
        <v>36</v>
      </c>
      <c r="M681" t="s">
        <v>114</v>
      </c>
      <c r="N681">
        <v>680</v>
      </c>
      <c r="O681">
        <v>42</v>
      </c>
      <c r="P681">
        <v>9</v>
      </c>
      <c r="Q681">
        <v>-2</v>
      </c>
      <c r="R681">
        <v>7</v>
      </c>
      <c r="S681">
        <v>3</v>
      </c>
      <c r="T681">
        <v>-0.2</v>
      </c>
      <c r="U681">
        <v>195</v>
      </c>
      <c r="V681">
        <v>2.7</v>
      </c>
      <c r="W681">
        <v>-0.2</v>
      </c>
      <c r="X681">
        <v>-1</v>
      </c>
      <c r="Y681">
        <v>-0.2</v>
      </c>
      <c r="Z681">
        <v>-2</v>
      </c>
      <c r="AA681">
        <v>25</v>
      </c>
      <c r="AB681">
        <v>96</v>
      </c>
      <c r="AC681">
        <v>-2</v>
      </c>
      <c r="AD681">
        <v>32.4</v>
      </c>
      <c r="AE681">
        <v>80</v>
      </c>
      <c r="AF681">
        <v>-0.5</v>
      </c>
    </row>
    <row r="682" spans="1:32" x14ac:dyDescent="0.3">
      <c r="A682" t="s">
        <v>2630</v>
      </c>
      <c r="B682" t="s">
        <v>2631</v>
      </c>
      <c r="C682" s="1" t="str">
        <f t="shared" si="112"/>
        <v>21:0519</v>
      </c>
      <c r="D682" s="1" t="str">
        <f t="shared" si="113"/>
        <v>21:0173</v>
      </c>
      <c r="E682" t="s">
        <v>2632</v>
      </c>
      <c r="F682" t="s">
        <v>2633</v>
      </c>
      <c r="H682">
        <v>52.678065400000001</v>
      </c>
      <c r="I682">
        <v>-57.591225000000001</v>
      </c>
      <c r="J682" s="1" t="str">
        <f t="shared" si="114"/>
        <v>NGR lake sediment grab sample</v>
      </c>
      <c r="K682" s="1" t="str">
        <f t="shared" si="115"/>
        <v>&lt;177 micron (NGR)</v>
      </c>
      <c r="L682">
        <v>36</v>
      </c>
      <c r="M682" t="s">
        <v>119</v>
      </c>
      <c r="N682">
        <v>681</v>
      </c>
      <c r="O682">
        <v>74</v>
      </c>
      <c r="P682">
        <v>12</v>
      </c>
      <c r="Q682">
        <v>-2</v>
      </c>
      <c r="R682">
        <v>9</v>
      </c>
      <c r="S682">
        <v>6</v>
      </c>
      <c r="T682">
        <v>-0.2</v>
      </c>
      <c r="U682">
        <v>355</v>
      </c>
      <c r="V682">
        <v>9.4</v>
      </c>
      <c r="W682">
        <v>-0.2</v>
      </c>
      <c r="X682">
        <v>-1</v>
      </c>
      <c r="Y682">
        <v>-0.2</v>
      </c>
      <c r="Z682">
        <v>-2</v>
      </c>
      <c r="AA682">
        <v>35</v>
      </c>
      <c r="AB682">
        <v>40</v>
      </c>
      <c r="AC682">
        <v>-2</v>
      </c>
      <c r="AD682">
        <v>14.6</v>
      </c>
      <c r="AE682">
        <v>360</v>
      </c>
      <c r="AF682">
        <v>0.9</v>
      </c>
    </row>
    <row r="683" spans="1:32" x14ac:dyDescent="0.3">
      <c r="A683" t="s">
        <v>2634</v>
      </c>
      <c r="B683" t="s">
        <v>2635</v>
      </c>
      <c r="C683" s="1" t="str">
        <f t="shared" si="112"/>
        <v>21:0519</v>
      </c>
      <c r="D683" s="1" t="str">
        <f t="shared" si="113"/>
        <v>21:0173</v>
      </c>
      <c r="E683" t="s">
        <v>2636</v>
      </c>
      <c r="F683" t="s">
        <v>2637</v>
      </c>
      <c r="H683">
        <v>52.598533799999998</v>
      </c>
      <c r="I683">
        <v>-57.609881999999999</v>
      </c>
      <c r="J683" s="1" t="str">
        <f t="shared" si="114"/>
        <v>NGR lake sediment grab sample</v>
      </c>
      <c r="K683" s="1" t="str">
        <f t="shared" si="115"/>
        <v>&lt;177 micron (NGR)</v>
      </c>
      <c r="L683">
        <v>36</v>
      </c>
      <c r="M683" t="s">
        <v>124</v>
      </c>
      <c r="N683">
        <v>682</v>
      </c>
      <c r="O683">
        <v>34</v>
      </c>
      <c r="P683">
        <v>7</v>
      </c>
      <c r="Q683">
        <v>-2</v>
      </c>
      <c r="R683">
        <v>4</v>
      </c>
      <c r="S683">
        <v>2</v>
      </c>
      <c r="T683">
        <v>-0.2</v>
      </c>
      <c r="U683">
        <v>125</v>
      </c>
      <c r="V683">
        <v>2.1</v>
      </c>
      <c r="W683">
        <v>-0.2</v>
      </c>
      <c r="X683">
        <v>-1</v>
      </c>
      <c r="Y683">
        <v>-0.2</v>
      </c>
      <c r="Z683">
        <v>-2</v>
      </c>
      <c r="AA683">
        <v>25</v>
      </c>
      <c r="AB683">
        <v>80</v>
      </c>
      <c r="AC683">
        <v>-2</v>
      </c>
      <c r="AD683">
        <v>38.200000000000003</v>
      </c>
      <c r="AE683">
        <v>50</v>
      </c>
      <c r="AF683">
        <v>-0.5</v>
      </c>
    </row>
    <row r="684" spans="1:32" x14ac:dyDescent="0.3">
      <c r="A684" t="s">
        <v>2638</v>
      </c>
      <c r="B684" t="s">
        <v>2639</v>
      </c>
      <c r="C684" s="1" t="str">
        <f t="shared" si="112"/>
        <v>21:0519</v>
      </c>
      <c r="D684" s="1" t="str">
        <f t="shared" si="113"/>
        <v>21:0173</v>
      </c>
      <c r="E684" t="s">
        <v>2640</v>
      </c>
      <c r="F684" t="s">
        <v>2641</v>
      </c>
      <c r="H684">
        <v>52.5296989</v>
      </c>
      <c r="I684">
        <v>-57.5020715</v>
      </c>
      <c r="J684" s="1" t="str">
        <f t="shared" si="114"/>
        <v>NGR lake sediment grab sample</v>
      </c>
      <c r="K684" s="1" t="str">
        <f t="shared" si="115"/>
        <v>&lt;177 micron (NGR)</v>
      </c>
      <c r="L684">
        <v>36</v>
      </c>
      <c r="M684" t="s">
        <v>129</v>
      </c>
      <c r="N684">
        <v>683</v>
      </c>
      <c r="O684">
        <v>34</v>
      </c>
      <c r="P684">
        <v>6</v>
      </c>
      <c r="Q684">
        <v>-2</v>
      </c>
      <c r="R684">
        <v>6</v>
      </c>
      <c r="S684">
        <v>2</v>
      </c>
      <c r="T684">
        <v>-0.2</v>
      </c>
      <c r="U684">
        <v>35</v>
      </c>
      <c r="V684">
        <v>0.94</v>
      </c>
      <c r="W684">
        <v>-0.2</v>
      </c>
      <c r="X684">
        <v>-1</v>
      </c>
      <c r="Y684">
        <v>-0.2</v>
      </c>
      <c r="Z684">
        <v>-2</v>
      </c>
      <c r="AA684">
        <v>20</v>
      </c>
      <c r="AB684">
        <v>40</v>
      </c>
      <c r="AC684">
        <v>-2</v>
      </c>
      <c r="AD684">
        <v>30.6</v>
      </c>
      <c r="AE684">
        <v>100</v>
      </c>
      <c r="AF684">
        <v>1</v>
      </c>
    </row>
    <row r="685" spans="1:32" x14ac:dyDescent="0.3">
      <c r="A685" t="s">
        <v>2642</v>
      </c>
      <c r="B685" t="s">
        <v>2643</v>
      </c>
      <c r="C685" s="1" t="str">
        <f t="shared" si="112"/>
        <v>21:0519</v>
      </c>
      <c r="D685" s="1" t="str">
        <f t="shared" si="113"/>
        <v>21:0173</v>
      </c>
      <c r="E685" t="s">
        <v>2644</v>
      </c>
      <c r="F685" t="s">
        <v>2645</v>
      </c>
      <c r="H685">
        <v>52.450426299999997</v>
      </c>
      <c r="I685">
        <v>-57.477524600000002</v>
      </c>
      <c r="J685" s="1" t="str">
        <f t="shared" si="114"/>
        <v>NGR lake sediment grab sample</v>
      </c>
      <c r="K685" s="1" t="str">
        <f t="shared" si="115"/>
        <v>&lt;177 micron (NGR)</v>
      </c>
      <c r="L685">
        <v>36</v>
      </c>
      <c r="M685" t="s">
        <v>134</v>
      </c>
      <c r="N685">
        <v>684</v>
      </c>
      <c r="O685">
        <v>35</v>
      </c>
      <c r="P685">
        <v>7</v>
      </c>
      <c r="Q685">
        <v>-2</v>
      </c>
      <c r="R685">
        <v>7</v>
      </c>
      <c r="S685">
        <v>6</v>
      </c>
      <c r="T685">
        <v>-0.2</v>
      </c>
      <c r="U685">
        <v>90</v>
      </c>
      <c r="V685">
        <v>2.2000000000000002</v>
      </c>
      <c r="W685">
        <v>-0.2</v>
      </c>
      <c r="X685">
        <v>-1</v>
      </c>
      <c r="Y685">
        <v>-0.2</v>
      </c>
      <c r="Z685">
        <v>-2</v>
      </c>
      <c r="AA685">
        <v>25</v>
      </c>
      <c r="AB685">
        <v>24</v>
      </c>
      <c r="AC685">
        <v>-2</v>
      </c>
      <c r="AD685">
        <v>8.1999999999999993</v>
      </c>
      <c r="AE685">
        <v>300</v>
      </c>
      <c r="AF685">
        <v>0.9</v>
      </c>
    </row>
    <row r="686" spans="1:32" x14ac:dyDescent="0.3">
      <c r="A686" t="s">
        <v>2646</v>
      </c>
      <c r="B686" t="s">
        <v>2647</v>
      </c>
      <c r="C686" s="1" t="str">
        <f t="shared" si="112"/>
        <v>21:0519</v>
      </c>
      <c r="D686" s="1" t="str">
        <f t="shared" si="113"/>
        <v>21:0173</v>
      </c>
      <c r="E686" t="s">
        <v>2648</v>
      </c>
      <c r="F686" t="s">
        <v>2649</v>
      </c>
      <c r="H686">
        <v>52.437902600000001</v>
      </c>
      <c r="I686">
        <v>-57.454764599999997</v>
      </c>
      <c r="J686" s="1" t="str">
        <f t="shared" si="114"/>
        <v>NGR lake sediment grab sample</v>
      </c>
      <c r="K686" s="1" t="str">
        <f t="shared" si="115"/>
        <v>&lt;177 micron (NGR)</v>
      </c>
      <c r="L686">
        <v>36</v>
      </c>
      <c r="M686" t="s">
        <v>139</v>
      </c>
      <c r="N686">
        <v>685</v>
      </c>
      <c r="O686">
        <v>30</v>
      </c>
      <c r="P686">
        <v>8</v>
      </c>
      <c r="Q686">
        <v>-2</v>
      </c>
      <c r="R686">
        <v>4</v>
      </c>
      <c r="S686">
        <v>-2</v>
      </c>
      <c r="T686">
        <v>-0.2</v>
      </c>
      <c r="U686">
        <v>75</v>
      </c>
      <c r="V686">
        <v>1.04</v>
      </c>
      <c r="W686">
        <v>-0.2</v>
      </c>
      <c r="X686">
        <v>-1</v>
      </c>
      <c r="Y686">
        <v>-0.2</v>
      </c>
      <c r="Z686">
        <v>-2</v>
      </c>
      <c r="AA686">
        <v>15</v>
      </c>
      <c r="AB686">
        <v>73</v>
      </c>
      <c r="AC686">
        <v>-2</v>
      </c>
      <c r="AD686">
        <v>25.8</v>
      </c>
      <c r="AE686">
        <v>70</v>
      </c>
      <c r="AF686">
        <v>-0.5</v>
      </c>
    </row>
    <row r="687" spans="1:32" x14ac:dyDescent="0.3">
      <c r="A687" t="s">
        <v>2650</v>
      </c>
      <c r="B687" t="s">
        <v>2651</v>
      </c>
      <c r="C687" s="1" t="str">
        <f t="shared" si="112"/>
        <v>21:0519</v>
      </c>
      <c r="D687" s="1" t="str">
        <f t="shared" si="113"/>
        <v>21:0173</v>
      </c>
      <c r="E687" t="s">
        <v>2652</v>
      </c>
      <c r="F687" t="s">
        <v>2653</v>
      </c>
      <c r="H687">
        <v>52.422760799999999</v>
      </c>
      <c r="I687">
        <v>-57.418830700000001</v>
      </c>
      <c r="J687" s="1" t="str">
        <f t="shared" si="114"/>
        <v>NGR lake sediment grab sample</v>
      </c>
      <c r="K687" s="1" t="str">
        <f t="shared" si="115"/>
        <v>&lt;177 micron (NGR)</v>
      </c>
      <c r="L687">
        <v>36</v>
      </c>
      <c r="M687" t="s">
        <v>144</v>
      </c>
      <c r="N687">
        <v>686</v>
      </c>
      <c r="O687">
        <v>43</v>
      </c>
      <c r="P687">
        <v>7</v>
      </c>
      <c r="Q687">
        <v>-2</v>
      </c>
      <c r="R687">
        <v>6</v>
      </c>
      <c r="S687">
        <v>3</v>
      </c>
      <c r="T687">
        <v>-0.2</v>
      </c>
      <c r="U687">
        <v>90</v>
      </c>
      <c r="V687">
        <v>1.7</v>
      </c>
      <c r="W687">
        <v>-0.2</v>
      </c>
      <c r="X687">
        <v>-1</v>
      </c>
      <c r="Y687">
        <v>-0.2</v>
      </c>
      <c r="Z687">
        <v>-2</v>
      </c>
      <c r="AA687">
        <v>20</v>
      </c>
      <c r="AB687">
        <v>41</v>
      </c>
      <c r="AC687">
        <v>-2</v>
      </c>
      <c r="AD687">
        <v>7.8</v>
      </c>
      <c r="AE687">
        <v>370</v>
      </c>
      <c r="AF687">
        <v>-0.5</v>
      </c>
    </row>
    <row r="688" spans="1:32" x14ac:dyDescent="0.3">
      <c r="A688" t="s">
        <v>2654</v>
      </c>
      <c r="B688" t="s">
        <v>2655</v>
      </c>
      <c r="C688" s="1" t="str">
        <f t="shared" si="112"/>
        <v>21:0519</v>
      </c>
      <c r="D688" s="1" t="str">
        <f t="shared" si="113"/>
        <v>21:0173</v>
      </c>
      <c r="E688" t="s">
        <v>2656</v>
      </c>
      <c r="F688" t="s">
        <v>2657</v>
      </c>
      <c r="H688">
        <v>52.393709399999999</v>
      </c>
      <c r="I688">
        <v>-57.412222300000003</v>
      </c>
      <c r="J688" s="1" t="str">
        <f t="shared" si="114"/>
        <v>NGR lake sediment grab sample</v>
      </c>
      <c r="K688" s="1" t="str">
        <f t="shared" si="115"/>
        <v>&lt;177 micron (NGR)</v>
      </c>
      <c r="L688">
        <v>36</v>
      </c>
      <c r="M688" t="s">
        <v>149</v>
      </c>
      <c r="N688">
        <v>687</v>
      </c>
      <c r="O688">
        <v>80</v>
      </c>
      <c r="P688">
        <v>28</v>
      </c>
      <c r="Q688">
        <v>-2</v>
      </c>
      <c r="R688">
        <v>22</v>
      </c>
      <c r="S688">
        <v>11</v>
      </c>
      <c r="T688">
        <v>-0.2</v>
      </c>
      <c r="U688">
        <v>190</v>
      </c>
      <c r="V688">
        <v>4.8</v>
      </c>
      <c r="W688">
        <v>-0.2</v>
      </c>
      <c r="X688">
        <v>-1</v>
      </c>
      <c r="Y688">
        <v>-0.2</v>
      </c>
      <c r="Z688">
        <v>-2</v>
      </c>
      <c r="AA688">
        <v>60</v>
      </c>
      <c r="AB688">
        <v>49</v>
      </c>
      <c r="AC688">
        <v>-2</v>
      </c>
      <c r="AD688">
        <v>14.8</v>
      </c>
      <c r="AE688">
        <v>380</v>
      </c>
      <c r="AF688">
        <v>1.2</v>
      </c>
    </row>
    <row r="689" spans="1:32" x14ac:dyDescent="0.3">
      <c r="A689" t="s">
        <v>2658</v>
      </c>
      <c r="B689" t="s">
        <v>2659</v>
      </c>
      <c r="C689" s="1" t="str">
        <f t="shared" si="112"/>
        <v>21:0519</v>
      </c>
      <c r="D689" s="1" t="str">
        <f t="shared" si="113"/>
        <v>21:0173</v>
      </c>
      <c r="E689" t="s">
        <v>2660</v>
      </c>
      <c r="F689" t="s">
        <v>2661</v>
      </c>
      <c r="H689">
        <v>52.465108100000002</v>
      </c>
      <c r="I689">
        <v>-56.951241500000002</v>
      </c>
      <c r="J689" s="1" t="str">
        <f t="shared" si="114"/>
        <v>NGR lake sediment grab sample</v>
      </c>
      <c r="K689" s="1" t="str">
        <f t="shared" si="115"/>
        <v>&lt;177 micron (NGR)</v>
      </c>
      <c r="L689">
        <v>37</v>
      </c>
      <c r="M689" t="s">
        <v>36</v>
      </c>
      <c r="N689">
        <v>688</v>
      </c>
      <c r="O689">
        <v>54</v>
      </c>
      <c r="P689">
        <v>12</v>
      </c>
      <c r="Q689">
        <v>-2</v>
      </c>
      <c r="R689">
        <v>6</v>
      </c>
      <c r="S689">
        <v>6</v>
      </c>
      <c r="T689">
        <v>-0.2</v>
      </c>
      <c r="U689">
        <v>65</v>
      </c>
      <c r="V689">
        <v>1.18</v>
      </c>
      <c r="W689">
        <v>-0.2</v>
      </c>
      <c r="X689">
        <v>-1</v>
      </c>
      <c r="Y689">
        <v>-0.2</v>
      </c>
      <c r="Z689">
        <v>4</v>
      </c>
      <c r="AA689">
        <v>25</v>
      </c>
      <c r="AB689">
        <v>65</v>
      </c>
      <c r="AC689">
        <v>-2</v>
      </c>
      <c r="AD689">
        <v>34.200000000000003</v>
      </c>
      <c r="AE689">
        <v>150</v>
      </c>
      <c r="AF689">
        <v>1</v>
      </c>
    </row>
    <row r="690" spans="1:32" x14ac:dyDescent="0.3">
      <c r="A690" t="s">
        <v>2662</v>
      </c>
      <c r="B690" t="s">
        <v>2663</v>
      </c>
      <c r="C690" s="1" t="str">
        <f t="shared" si="112"/>
        <v>21:0519</v>
      </c>
      <c r="D690" s="1" t="str">
        <f t="shared" si="113"/>
        <v>21:0173</v>
      </c>
      <c r="E690" t="s">
        <v>2664</v>
      </c>
      <c r="F690" t="s">
        <v>2665</v>
      </c>
      <c r="H690">
        <v>52.335570799999999</v>
      </c>
      <c r="I690">
        <v>-57.143500099999997</v>
      </c>
      <c r="J690" s="1" t="str">
        <f t="shared" si="114"/>
        <v>NGR lake sediment grab sample</v>
      </c>
      <c r="K690" s="1" t="str">
        <f t="shared" si="115"/>
        <v>&lt;177 micron (NGR)</v>
      </c>
      <c r="L690">
        <v>37</v>
      </c>
      <c r="M690" t="s">
        <v>49</v>
      </c>
      <c r="N690">
        <v>689</v>
      </c>
      <c r="O690">
        <v>60</v>
      </c>
      <c r="P690">
        <v>14</v>
      </c>
      <c r="Q690">
        <v>-2</v>
      </c>
      <c r="R690">
        <v>18</v>
      </c>
      <c r="S690">
        <v>8</v>
      </c>
      <c r="T690">
        <v>-0.2</v>
      </c>
      <c r="U690">
        <v>145</v>
      </c>
      <c r="V690">
        <v>2.9</v>
      </c>
      <c r="W690">
        <v>-0.2</v>
      </c>
      <c r="X690">
        <v>-1</v>
      </c>
      <c r="Y690">
        <v>-0.2</v>
      </c>
      <c r="Z690">
        <v>-2</v>
      </c>
      <c r="AA690">
        <v>45</v>
      </c>
      <c r="AB690">
        <v>41</v>
      </c>
      <c r="AC690">
        <v>-2</v>
      </c>
      <c r="AD690">
        <v>23.2</v>
      </c>
      <c r="AE690">
        <v>290</v>
      </c>
      <c r="AF690">
        <v>0.7</v>
      </c>
    </row>
    <row r="691" spans="1:32" x14ac:dyDescent="0.3">
      <c r="A691" t="s">
        <v>2666</v>
      </c>
      <c r="B691" t="s">
        <v>2667</v>
      </c>
      <c r="C691" s="1" t="str">
        <f t="shared" si="112"/>
        <v>21:0519</v>
      </c>
      <c r="D691" s="1" t="str">
        <f t="shared" si="113"/>
        <v>21:0173</v>
      </c>
      <c r="E691" t="s">
        <v>2660</v>
      </c>
      <c r="F691" t="s">
        <v>2668</v>
      </c>
      <c r="H691">
        <v>52.465108100000002</v>
      </c>
      <c r="I691">
        <v>-56.951241500000002</v>
      </c>
      <c r="J691" s="1" t="str">
        <f t="shared" si="114"/>
        <v>NGR lake sediment grab sample</v>
      </c>
      <c r="K691" s="1" t="str">
        <f t="shared" si="115"/>
        <v>&lt;177 micron (NGR)</v>
      </c>
      <c r="L691">
        <v>37</v>
      </c>
      <c r="M691" t="s">
        <v>44</v>
      </c>
      <c r="N691">
        <v>690</v>
      </c>
      <c r="O691">
        <v>48</v>
      </c>
      <c r="P691">
        <v>9</v>
      </c>
      <c r="Q691">
        <v>-2</v>
      </c>
      <c r="R691">
        <v>7</v>
      </c>
      <c r="S691">
        <v>5</v>
      </c>
      <c r="T691">
        <v>-0.2</v>
      </c>
      <c r="U691">
        <v>100</v>
      </c>
      <c r="V691">
        <v>1.97</v>
      </c>
      <c r="W691">
        <v>-0.2</v>
      </c>
      <c r="X691">
        <v>-1</v>
      </c>
      <c r="Y691">
        <v>-0.2</v>
      </c>
      <c r="Z691">
        <v>14</v>
      </c>
      <c r="AA691">
        <v>25</v>
      </c>
      <c r="AB691">
        <v>73</v>
      </c>
      <c r="AC691">
        <v>-2</v>
      </c>
      <c r="AD691">
        <v>33</v>
      </c>
      <c r="AE691">
        <v>150</v>
      </c>
      <c r="AF691">
        <v>1.1000000000000001</v>
      </c>
    </row>
    <row r="692" spans="1:32" x14ac:dyDescent="0.3">
      <c r="A692" t="s">
        <v>2669</v>
      </c>
      <c r="B692" t="s">
        <v>2670</v>
      </c>
      <c r="C692" s="1" t="str">
        <f t="shared" si="112"/>
        <v>21:0519</v>
      </c>
      <c r="D692" s="1" t="str">
        <f t="shared" si="113"/>
        <v>21:0173</v>
      </c>
      <c r="E692" t="s">
        <v>2660</v>
      </c>
      <c r="F692" t="s">
        <v>2671</v>
      </c>
      <c r="H692">
        <v>52.465108100000002</v>
      </c>
      <c r="I692">
        <v>-56.951241500000002</v>
      </c>
      <c r="J692" s="1" t="str">
        <f t="shared" si="114"/>
        <v>NGR lake sediment grab sample</v>
      </c>
      <c r="K692" s="1" t="str">
        <f t="shared" si="115"/>
        <v>&lt;177 micron (NGR)</v>
      </c>
      <c r="L692">
        <v>37</v>
      </c>
      <c r="M692" t="s">
        <v>40</v>
      </c>
      <c r="N692">
        <v>691</v>
      </c>
      <c r="O692">
        <v>56</v>
      </c>
      <c r="P692">
        <v>11</v>
      </c>
      <c r="Q692">
        <v>-2</v>
      </c>
      <c r="R692">
        <v>9</v>
      </c>
      <c r="S692">
        <v>5</v>
      </c>
      <c r="T692">
        <v>-0.2</v>
      </c>
      <c r="U692">
        <v>70</v>
      </c>
      <c r="V692">
        <v>1.23</v>
      </c>
      <c r="W692">
        <v>-0.2</v>
      </c>
      <c r="X692">
        <v>-1</v>
      </c>
      <c r="Y692">
        <v>-0.2</v>
      </c>
      <c r="Z692">
        <v>6</v>
      </c>
      <c r="AA692">
        <v>25</v>
      </c>
      <c r="AB692">
        <v>82</v>
      </c>
      <c r="AC692">
        <v>-2</v>
      </c>
      <c r="AD692">
        <v>34</v>
      </c>
      <c r="AE692">
        <v>150</v>
      </c>
      <c r="AF692">
        <v>0.9</v>
      </c>
    </row>
    <row r="693" spans="1:32" x14ac:dyDescent="0.3">
      <c r="A693" t="s">
        <v>2672</v>
      </c>
      <c r="B693" t="s">
        <v>2673</v>
      </c>
      <c r="C693" s="1" t="str">
        <f t="shared" si="112"/>
        <v>21:0519</v>
      </c>
      <c r="D693" s="1" t="str">
        <f t="shared" si="113"/>
        <v>21:0173</v>
      </c>
      <c r="E693" t="s">
        <v>2674</v>
      </c>
      <c r="F693" t="s">
        <v>2675</v>
      </c>
      <c r="H693">
        <v>52.490330100000001</v>
      </c>
      <c r="I693">
        <v>-56.889532600000003</v>
      </c>
      <c r="J693" s="1" t="str">
        <f t="shared" si="114"/>
        <v>NGR lake sediment grab sample</v>
      </c>
      <c r="K693" s="1" t="str">
        <f t="shared" si="115"/>
        <v>&lt;177 micron (NGR)</v>
      </c>
      <c r="L693">
        <v>37</v>
      </c>
      <c r="M693" t="s">
        <v>54</v>
      </c>
      <c r="N693">
        <v>692</v>
      </c>
      <c r="O693">
        <v>75</v>
      </c>
      <c r="P693">
        <v>24</v>
      </c>
      <c r="Q693">
        <v>-2</v>
      </c>
      <c r="R693">
        <v>8</v>
      </c>
      <c r="S693">
        <v>19</v>
      </c>
      <c r="T693">
        <v>0.2</v>
      </c>
      <c r="U693">
        <v>590</v>
      </c>
      <c r="V693">
        <v>4.2300000000000004</v>
      </c>
      <c r="W693">
        <v>-0.2</v>
      </c>
      <c r="X693">
        <v>-1</v>
      </c>
      <c r="Y693">
        <v>-0.2</v>
      </c>
      <c r="Z693">
        <v>2</v>
      </c>
      <c r="AA693">
        <v>120</v>
      </c>
      <c r="AB693">
        <v>212</v>
      </c>
      <c r="AC693">
        <v>-2</v>
      </c>
      <c r="AD693">
        <v>45.2</v>
      </c>
      <c r="AE693">
        <v>80</v>
      </c>
      <c r="AF693">
        <v>1.3</v>
      </c>
    </row>
    <row r="694" spans="1:32" x14ac:dyDescent="0.3">
      <c r="A694" t="s">
        <v>2676</v>
      </c>
      <c r="B694" t="s">
        <v>2677</v>
      </c>
      <c r="C694" s="1" t="str">
        <f t="shared" si="112"/>
        <v>21:0519</v>
      </c>
      <c r="D694" s="1" t="str">
        <f t="shared" si="113"/>
        <v>21:0173</v>
      </c>
      <c r="E694" t="s">
        <v>2678</v>
      </c>
      <c r="F694" t="s">
        <v>2679</v>
      </c>
      <c r="H694">
        <v>52.474424800000001</v>
      </c>
      <c r="I694">
        <v>-56.897728999999998</v>
      </c>
      <c r="J694" s="1" t="str">
        <f t="shared" si="114"/>
        <v>NGR lake sediment grab sample</v>
      </c>
      <c r="K694" s="1" t="str">
        <f t="shared" si="115"/>
        <v>&lt;177 micron (NGR)</v>
      </c>
      <c r="L694">
        <v>37</v>
      </c>
      <c r="M694" t="s">
        <v>82</v>
      </c>
      <c r="N694">
        <v>693</v>
      </c>
      <c r="O694">
        <v>45</v>
      </c>
      <c r="P694">
        <v>13</v>
      </c>
      <c r="Q694">
        <v>-2</v>
      </c>
      <c r="R694">
        <v>8</v>
      </c>
      <c r="S694">
        <v>5</v>
      </c>
      <c r="T694">
        <v>-0.2</v>
      </c>
      <c r="U694">
        <v>80</v>
      </c>
      <c r="V694">
        <v>1.8</v>
      </c>
      <c r="W694">
        <v>-0.2</v>
      </c>
      <c r="X694">
        <v>-1</v>
      </c>
      <c r="Y694">
        <v>-0.2</v>
      </c>
      <c r="Z694">
        <v>2</v>
      </c>
      <c r="AA694">
        <v>40</v>
      </c>
      <c r="AB694">
        <v>98</v>
      </c>
      <c r="AC694">
        <v>-2</v>
      </c>
      <c r="AD694">
        <v>33.799999999999997</v>
      </c>
      <c r="AE694">
        <v>120</v>
      </c>
      <c r="AF694">
        <v>2.2999999999999998</v>
      </c>
    </row>
    <row r="695" spans="1:32" x14ac:dyDescent="0.3">
      <c r="A695" t="s">
        <v>2680</v>
      </c>
      <c r="B695" t="s">
        <v>2681</v>
      </c>
      <c r="C695" s="1" t="str">
        <f t="shared" si="112"/>
        <v>21:0519</v>
      </c>
      <c r="D695" s="1" t="str">
        <f t="shared" si="113"/>
        <v>21:0173</v>
      </c>
      <c r="E695" t="s">
        <v>2682</v>
      </c>
      <c r="F695" t="s">
        <v>2683</v>
      </c>
      <c r="H695">
        <v>52.506150499999997</v>
      </c>
      <c r="I695">
        <v>-56.796967100000003</v>
      </c>
      <c r="J695" s="1" t="str">
        <f t="shared" si="114"/>
        <v>NGR lake sediment grab sample</v>
      </c>
      <c r="K695" s="1" t="str">
        <f t="shared" si="115"/>
        <v>&lt;177 micron (NGR)</v>
      </c>
      <c r="L695">
        <v>37</v>
      </c>
      <c r="M695" t="s">
        <v>89</v>
      </c>
      <c r="N695">
        <v>694</v>
      </c>
      <c r="O695">
        <v>22</v>
      </c>
      <c r="P695">
        <v>20</v>
      </c>
      <c r="Q695">
        <v>-2</v>
      </c>
      <c r="R695">
        <v>6</v>
      </c>
      <c r="S695">
        <v>-2</v>
      </c>
      <c r="T695">
        <v>-0.2</v>
      </c>
      <c r="U695">
        <v>55</v>
      </c>
      <c r="V695">
        <v>0.43</v>
      </c>
      <c r="W695">
        <v>-0.2</v>
      </c>
      <c r="X695">
        <v>-1</v>
      </c>
      <c r="Y695">
        <v>-0.2</v>
      </c>
      <c r="Z695">
        <v>2</v>
      </c>
      <c r="AA695">
        <v>10</v>
      </c>
      <c r="AB695">
        <v>115</v>
      </c>
      <c r="AC695">
        <v>-2</v>
      </c>
      <c r="AD695">
        <v>38</v>
      </c>
      <c r="AE695">
        <v>110</v>
      </c>
      <c r="AF695">
        <v>1.9</v>
      </c>
    </row>
    <row r="696" spans="1:32" x14ac:dyDescent="0.3">
      <c r="A696" t="s">
        <v>2684</v>
      </c>
      <c r="B696" t="s">
        <v>2685</v>
      </c>
      <c r="C696" s="1" t="str">
        <f t="shared" si="112"/>
        <v>21:0519</v>
      </c>
      <c r="D696" s="1" t="str">
        <f t="shared" si="113"/>
        <v>21:0173</v>
      </c>
      <c r="E696" t="s">
        <v>2686</v>
      </c>
      <c r="F696" t="s">
        <v>2687</v>
      </c>
      <c r="H696">
        <v>52.5184377</v>
      </c>
      <c r="I696">
        <v>-56.684434400000001</v>
      </c>
      <c r="J696" s="1" t="str">
        <f t="shared" si="114"/>
        <v>NGR lake sediment grab sample</v>
      </c>
      <c r="K696" s="1" t="str">
        <f t="shared" si="115"/>
        <v>&lt;177 micron (NGR)</v>
      </c>
      <c r="L696">
        <v>37</v>
      </c>
      <c r="M696" t="s">
        <v>94</v>
      </c>
      <c r="N696">
        <v>695</v>
      </c>
      <c r="O696">
        <v>19</v>
      </c>
      <c r="P696">
        <v>12</v>
      </c>
      <c r="Q696">
        <v>-2</v>
      </c>
      <c r="R696">
        <v>3</v>
      </c>
      <c r="S696">
        <v>-2</v>
      </c>
      <c r="T696">
        <v>-0.2</v>
      </c>
      <c r="U696">
        <v>35</v>
      </c>
      <c r="V696">
        <v>0.42</v>
      </c>
      <c r="W696">
        <v>-0.2</v>
      </c>
      <c r="X696">
        <v>-1</v>
      </c>
      <c r="Y696">
        <v>-0.2</v>
      </c>
      <c r="Z696">
        <v>-2</v>
      </c>
      <c r="AA696">
        <v>10</v>
      </c>
      <c r="AB696">
        <v>69</v>
      </c>
      <c r="AC696">
        <v>-2</v>
      </c>
      <c r="AD696">
        <v>29.4</v>
      </c>
      <c r="AE696">
        <v>70</v>
      </c>
      <c r="AF696">
        <v>2.2999999999999998</v>
      </c>
    </row>
    <row r="697" spans="1:32" x14ac:dyDescent="0.3">
      <c r="A697" t="s">
        <v>2688</v>
      </c>
      <c r="B697" t="s">
        <v>2689</v>
      </c>
      <c r="C697" s="1" t="str">
        <f t="shared" si="112"/>
        <v>21:0519</v>
      </c>
      <c r="D697" s="1" t="str">
        <f t="shared" si="113"/>
        <v>21:0173</v>
      </c>
      <c r="E697" t="s">
        <v>2690</v>
      </c>
      <c r="F697" t="s">
        <v>2691</v>
      </c>
      <c r="H697">
        <v>52.540857099999997</v>
      </c>
      <c r="I697">
        <v>-56.6367063</v>
      </c>
      <c r="J697" s="1" t="str">
        <f t="shared" si="114"/>
        <v>NGR lake sediment grab sample</v>
      </c>
      <c r="K697" s="1" t="str">
        <f t="shared" si="115"/>
        <v>&lt;177 micron (NGR)</v>
      </c>
      <c r="L697">
        <v>37</v>
      </c>
      <c r="M697" t="s">
        <v>99</v>
      </c>
      <c r="N697">
        <v>696</v>
      </c>
      <c r="O697">
        <v>60</v>
      </c>
      <c r="P697">
        <v>14</v>
      </c>
      <c r="Q697">
        <v>3</v>
      </c>
      <c r="R697">
        <v>10</v>
      </c>
      <c r="S697">
        <v>7</v>
      </c>
      <c r="T697">
        <v>-0.2</v>
      </c>
      <c r="U697">
        <v>195</v>
      </c>
      <c r="V697">
        <v>2.02</v>
      </c>
      <c r="W697">
        <v>-0.2</v>
      </c>
      <c r="X697">
        <v>-1</v>
      </c>
      <c r="Y697">
        <v>-0.2</v>
      </c>
      <c r="Z697">
        <v>-2</v>
      </c>
      <c r="AA697">
        <v>35</v>
      </c>
      <c r="AB697">
        <v>85</v>
      </c>
      <c r="AC697">
        <v>-2</v>
      </c>
      <c r="AD697">
        <v>25.4</v>
      </c>
      <c r="AE697">
        <v>360</v>
      </c>
      <c r="AF697">
        <v>3</v>
      </c>
    </row>
    <row r="698" spans="1:32" x14ac:dyDescent="0.3">
      <c r="A698" t="s">
        <v>2692</v>
      </c>
      <c r="B698" t="s">
        <v>2693</v>
      </c>
      <c r="C698" s="1" t="str">
        <f t="shared" si="112"/>
        <v>21:0519</v>
      </c>
      <c r="D698" s="1" t="str">
        <f t="shared" si="113"/>
        <v>21:0173</v>
      </c>
      <c r="E698" t="s">
        <v>2694</v>
      </c>
      <c r="F698" t="s">
        <v>2695</v>
      </c>
      <c r="H698">
        <v>52.529744399999998</v>
      </c>
      <c r="I698">
        <v>-56.579352100000001</v>
      </c>
      <c r="J698" s="1" t="str">
        <f t="shared" si="114"/>
        <v>NGR lake sediment grab sample</v>
      </c>
      <c r="K698" s="1" t="str">
        <f t="shared" si="115"/>
        <v>&lt;177 micron (NGR)</v>
      </c>
      <c r="L698">
        <v>37</v>
      </c>
      <c r="M698" t="s">
        <v>104</v>
      </c>
      <c r="N698">
        <v>697</v>
      </c>
      <c r="O698">
        <v>51</v>
      </c>
      <c r="P698">
        <v>22</v>
      </c>
      <c r="Q698">
        <v>-2</v>
      </c>
      <c r="R698">
        <v>8</v>
      </c>
      <c r="S698">
        <v>10</v>
      </c>
      <c r="T698">
        <v>-0.2</v>
      </c>
      <c r="U698">
        <v>270</v>
      </c>
      <c r="V698">
        <v>2.2000000000000002</v>
      </c>
      <c r="W698">
        <v>-0.2</v>
      </c>
      <c r="X698">
        <v>-1</v>
      </c>
      <c r="Y698">
        <v>-0.2</v>
      </c>
      <c r="Z698">
        <v>-2</v>
      </c>
      <c r="AA698">
        <v>100</v>
      </c>
      <c r="AB698">
        <v>138</v>
      </c>
      <c r="AC698">
        <v>-2</v>
      </c>
      <c r="AD698">
        <v>38</v>
      </c>
      <c r="AE698">
        <v>180</v>
      </c>
      <c r="AF698">
        <v>4.4000000000000004</v>
      </c>
    </row>
    <row r="699" spans="1:32" x14ac:dyDescent="0.3">
      <c r="A699" t="s">
        <v>2696</v>
      </c>
      <c r="B699" t="s">
        <v>2697</v>
      </c>
      <c r="C699" s="1" t="str">
        <f t="shared" si="112"/>
        <v>21:0519</v>
      </c>
      <c r="D699" s="1" t="str">
        <f t="shared" si="113"/>
        <v>21:0173</v>
      </c>
      <c r="E699" t="s">
        <v>2698</v>
      </c>
      <c r="F699" t="s">
        <v>2699</v>
      </c>
      <c r="H699">
        <v>52.543917200000003</v>
      </c>
      <c r="I699">
        <v>-56.534787000000001</v>
      </c>
      <c r="J699" s="1" t="str">
        <f t="shared" si="114"/>
        <v>NGR lake sediment grab sample</v>
      </c>
      <c r="K699" s="1" t="str">
        <f t="shared" si="115"/>
        <v>&lt;177 micron (NGR)</v>
      </c>
      <c r="L699">
        <v>37</v>
      </c>
      <c r="M699" t="s">
        <v>109</v>
      </c>
      <c r="N699">
        <v>698</v>
      </c>
      <c r="O699">
        <v>47</v>
      </c>
      <c r="P699">
        <v>16</v>
      </c>
      <c r="Q699">
        <v>-2</v>
      </c>
      <c r="R699">
        <v>8</v>
      </c>
      <c r="S699">
        <v>6</v>
      </c>
      <c r="T699">
        <v>-0.2</v>
      </c>
      <c r="U699">
        <v>140</v>
      </c>
      <c r="V699">
        <v>1.25</v>
      </c>
      <c r="W699">
        <v>-0.2</v>
      </c>
      <c r="X699">
        <v>-1</v>
      </c>
      <c r="Y699">
        <v>-0.2</v>
      </c>
      <c r="Z699">
        <v>-2</v>
      </c>
      <c r="AA699">
        <v>40</v>
      </c>
      <c r="AB699">
        <v>77</v>
      </c>
      <c r="AC699">
        <v>-2</v>
      </c>
      <c r="AD699">
        <v>26.2</v>
      </c>
      <c r="AE699">
        <v>200</v>
      </c>
      <c r="AF699">
        <v>2.5</v>
      </c>
    </row>
    <row r="700" spans="1:32" x14ac:dyDescent="0.3">
      <c r="A700" t="s">
        <v>2700</v>
      </c>
      <c r="B700" t="s">
        <v>2701</v>
      </c>
      <c r="C700" s="1" t="str">
        <f t="shared" si="112"/>
        <v>21:0519</v>
      </c>
      <c r="D700" s="1" t="str">
        <f t="shared" si="113"/>
        <v>21:0173</v>
      </c>
      <c r="E700" t="s">
        <v>2702</v>
      </c>
      <c r="F700" t="s">
        <v>2703</v>
      </c>
      <c r="H700">
        <v>52.552988399999997</v>
      </c>
      <c r="I700">
        <v>-56.488984000000002</v>
      </c>
      <c r="J700" s="1" t="str">
        <f t="shared" si="114"/>
        <v>NGR lake sediment grab sample</v>
      </c>
      <c r="K700" s="1" t="str">
        <f t="shared" si="115"/>
        <v>&lt;177 micron (NGR)</v>
      </c>
      <c r="L700">
        <v>37</v>
      </c>
      <c r="M700" t="s">
        <v>114</v>
      </c>
      <c r="N700">
        <v>699</v>
      </c>
      <c r="O700">
        <v>52</v>
      </c>
      <c r="P700">
        <v>11</v>
      </c>
      <c r="Q700">
        <v>3</v>
      </c>
      <c r="R700">
        <v>8</v>
      </c>
      <c r="S700">
        <v>7</v>
      </c>
      <c r="T700">
        <v>-0.2</v>
      </c>
      <c r="U700">
        <v>240</v>
      </c>
      <c r="V700">
        <v>2.0299999999999998</v>
      </c>
      <c r="W700">
        <v>-0.2</v>
      </c>
      <c r="X700">
        <v>-1</v>
      </c>
      <c r="Y700">
        <v>-0.2</v>
      </c>
      <c r="Z700">
        <v>-2</v>
      </c>
      <c r="AA700">
        <v>30</v>
      </c>
      <c r="AB700">
        <v>77</v>
      </c>
      <c r="AC700">
        <v>-2</v>
      </c>
      <c r="AD700">
        <v>22.8</v>
      </c>
      <c r="AE700">
        <v>370</v>
      </c>
      <c r="AF700">
        <v>1.9</v>
      </c>
    </row>
    <row r="701" spans="1:32" x14ac:dyDescent="0.3">
      <c r="A701" t="s">
        <v>2704</v>
      </c>
      <c r="B701" t="s">
        <v>2705</v>
      </c>
      <c r="C701" s="1" t="str">
        <f t="shared" si="112"/>
        <v>21:0519</v>
      </c>
      <c r="D701" s="1" t="str">
        <f t="shared" si="113"/>
        <v>21:0173</v>
      </c>
      <c r="E701" t="s">
        <v>2706</v>
      </c>
      <c r="F701" t="s">
        <v>2707</v>
      </c>
      <c r="H701">
        <v>52.758994700000002</v>
      </c>
      <c r="I701">
        <v>-56.242491899999997</v>
      </c>
      <c r="J701" s="1" t="str">
        <f t="shared" si="114"/>
        <v>NGR lake sediment grab sample</v>
      </c>
      <c r="K701" s="1" t="str">
        <f t="shared" si="115"/>
        <v>&lt;177 micron (NGR)</v>
      </c>
      <c r="L701">
        <v>37</v>
      </c>
      <c r="M701" t="s">
        <v>119</v>
      </c>
      <c r="N701">
        <v>700</v>
      </c>
      <c r="O701">
        <v>64</v>
      </c>
      <c r="P701">
        <v>32</v>
      </c>
      <c r="Q701">
        <v>-2</v>
      </c>
      <c r="R701">
        <v>17</v>
      </c>
      <c r="S701">
        <v>6</v>
      </c>
      <c r="T701">
        <v>-0.2</v>
      </c>
      <c r="U701">
        <v>125</v>
      </c>
      <c r="V701">
        <v>1.43</v>
      </c>
      <c r="W701">
        <v>-0.2</v>
      </c>
      <c r="X701">
        <v>-1</v>
      </c>
      <c r="Y701">
        <v>-0.2</v>
      </c>
      <c r="Z701">
        <v>-2</v>
      </c>
      <c r="AA701">
        <v>30</v>
      </c>
      <c r="AB701">
        <v>108</v>
      </c>
      <c r="AC701">
        <v>-2</v>
      </c>
      <c r="AD701">
        <v>43.8</v>
      </c>
      <c r="AE701">
        <v>60</v>
      </c>
      <c r="AF701">
        <v>0.8</v>
      </c>
    </row>
    <row r="702" spans="1:32" x14ac:dyDescent="0.3">
      <c r="A702" t="s">
        <v>2708</v>
      </c>
      <c r="B702" t="s">
        <v>2709</v>
      </c>
      <c r="C702" s="1" t="str">
        <f t="shared" si="112"/>
        <v>21:0519</v>
      </c>
      <c r="D702" s="1" t="str">
        <f t="shared" si="113"/>
        <v>21:0173</v>
      </c>
      <c r="E702" t="s">
        <v>2710</v>
      </c>
      <c r="F702" t="s">
        <v>2711</v>
      </c>
      <c r="H702">
        <v>52.717028599999999</v>
      </c>
      <c r="I702">
        <v>-56.296205899999997</v>
      </c>
      <c r="J702" s="1" t="str">
        <f t="shared" si="114"/>
        <v>NGR lake sediment grab sample</v>
      </c>
      <c r="K702" s="1" t="str">
        <f t="shared" si="115"/>
        <v>&lt;177 micron (NGR)</v>
      </c>
      <c r="L702">
        <v>37</v>
      </c>
      <c r="M702" t="s">
        <v>124</v>
      </c>
      <c r="N702">
        <v>701</v>
      </c>
      <c r="O702">
        <v>78</v>
      </c>
      <c r="P702">
        <v>19</v>
      </c>
      <c r="Q702">
        <v>2</v>
      </c>
      <c r="R702">
        <v>18</v>
      </c>
      <c r="S702">
        <v>20</v>
      </c>
      <c r="T702">
        <v>-0.2</v>
      </c>
      <c r="U702">
        <v>350</v>
      </c>
      <c r="V702">
        <v>2.2999999999999998</v>
      </c>
      <c r="W702">
        <v>-0.2</v>
      </c>
      <c r="X702">
        <v>-1</v>
      </c>
      <c r="Y702">
        <v>-0.2</v>
      </c>
      <c r="Z702">
        <v>-2</v>
      </c>
      <c r="AA702">
        <v>65</v>
      </c>
      <c r="AB702">
        <v>108</v>
      </c>
      <c r="AC702">
        <v>-2</v>
      </c>
      <c r="AD702">
        <v>18.600000000000001</v>
      </c>
      <c r="AE702">
        <v>310</v>
      </c>
      <c r="AF702">
        <v>2.2000000000000002</v>
      </c>
    </row>
    <row r="703" spans="1:32" hidden="1" x14ac:dyDescent="0.3">
      <c r="A703" t="s">
        <v>2712</v>
      </c>
      <c r="B703" t="s">
        <v>2713</v>
      </c>
      <c r="C703" s="1" t="str">
        <f t="shared" si="112"/>
        <v>21:0519</v>
      </c>
      <c r="D703" s="1" t="str">
        <f>HYPERLINK("http://geochem.nrcan.gc.ca/cdogs/content/svy/svy_e.htm", "")</f>
        <v/>
      </c>
      <c r="G703" s="1" t="str">
        <f>HYPERLINK("http://geochem.nrcan.gc.ca/cdogs/content/cr_/cr_00055_e.htm", "55")</f>
        <v>55</v>
      </c>
      <c r="J703" t="s">
        <v>57</v>
      </c>
      <c r="K703" t="s">
        <v>58</v>
      </c>
      <c r="L703">
        <v>37</v>
      </c>
      <c r="M703" t="s">
        <v>59</v>
      </c>
      <c r="N703">
        <v>702</v>
      </c>
      <c r="O703">
        <v>66</v>
      </c>
      <c r="P703">
        <v>18</v>
      </c>
      <c r="Q703">
        <v>3</v>
      </c>
      <c r="R703">
        <v>17</v>
      </c>
      <c r="S703">
        <v>6</v>
      </c>
      <c r="T703">
        <v>-0.2</v>
      </c>
      <c r="U703">
        <v>240</v>
      </c>
      <c r="V703">
        <v>1.99</v>
      </c>
      <c r="W703">
        <v>0.2</v>
      </c>
      <c r="X703">
        <v>2</v>
      </c>
      <c r="Y703">
        <v>-0.2</v>
      </c>
      <c r="Z703">
        <v>2</v>
      </c>
      <c r="AA703">
        <v>25</v>
      </c>
      <c r="AB703">
        <v>115</v>
      </c>
      <c r="AC703">
        <v>-2</v>
      </c>
      <c r="AD703">
        <v>38.6</v>
      </c>
      <c r="AE703">
        <v>230</v>
      </c>
      <c r="AF703">
        <v>5.8</v>
      </c>
    </row>
    <row r="704" spans="1:32" x14ac:dyDescent="0.3">
      <c r="A704" t="s">
        <v>2714</v>
      </c>
      <c r="B704" t="s">
        <v>2715</v>
      </c>
      <c r="C704" s="1" t="str">
        <f t="shared" si="112"/>
        <v>21:0519</v>
      </c>
      <c r="D704" s="1" t="str">
        <f t="shared" ref="D704:D714" si="116">HYPERLINK("http://geochem.nrcan.gc.ca/cdogs/content/svy/svy210173_e.htm", "21:0173")</f>
        <v>21:0173</v>
      </c>
      <c r="E704" t="s">
        <v>2716</v>
      </c>
      <c r="F704" t="s">
        <v>2717</v>
      </c>
      <c r="H704">
        <v>52.682522200000001</v>
      </c>
      <c r="I704">
        <v>-56.315622599999998</v>
      </c>
      <c r="J704" s="1" t="str">
        <f t="shared" ref="J704:J714" si="117">HYPERLINK("http://geochem.nrcan.gc.ca/cdogs/content/kwd/kwd020027_e.htm", "NGR lake sediment grab sample")</f>
        <v>NGR lake sediment grab sample</v>
      </c>
      <c r="K704" s="1" t="str">
        <f t="shared" ref="K704:K714" si="118">HYPERLINK("http://geochem.nrcan.gc.ca/cdogs/content/kwd/kwd080006_e.htm", "&lt;177 micron (NGR)")</f>
        <v>&lt;177 micron (NGR)</v>
      </c>
      <c r="L704">
        <v>37</v>
      </c>
      <c r="M704" t="s">
        <v>129</v>
      </c>
      <c r="N704">
        <v>703</v>
      </c>
      <c r="O704">
        <v>45</v>
      </c>
      <c r="P704">
        <v>49</v>
      </c>
      <c r="Q704">
        <v>-2</v>
      </c>
      <c r="R704">
        <v>6</v>
      </c>
      <c r="S704">
        <v>4</v>
      </c>
      <c r="T704">
        <v>-0.2</v>
      </c>
      <c r="U704">
        <v>155</v>
      </c>
      <c r="V704">
        <v>1.21</v>
      </c>
      <c r="W704">
        <v>0.2</v>
      </c>
      <c r="X704">
        <v>-1</v>
      </c>
      <c r="Y704">
        <v>-0.2</v>
      </c>
      <c r="Z704">
        <v>-2</v>
      </c>
      <c r="AA704">
        <v>70</v>
      </c>
      <c r="AB704">
        <v>168</v>
      </c>
      <c r="AC704">
        <v>-2</v>
      </c>
      <c r="AD704">
        <v>44.2</v>
      </c>
      <c r="AE704">
        <v>70</v>
      </c>
      <c r="AF704">
        <v>3</v>
      </c>
    </row>
    <row r="705" spans="1:32" x14ac:dyDescent="0.3">
      <c r="A705" t="s">
        <v>2718</v>
      </c>
      <c r="B705" t="s">
        <v>2719</v>
      </c>
      <c r="C705" s="1" t="str">
        <f t="shared" si="112"/>
        <v>21:0519</v>
      </c>
      <c r="D705" s="1" t="str">
        <f t="shared" si="116"/>
        <v>21:0173</v>
      </c>
      <c r="E705" t="s">
        <v>2720</v>
      </c>
      <c r="F705" t="s">
        <v>2721</v>
      </c>
      <c r="H705">
        <v>52.660128200000003</v>
      </c>
      <c r="I705">
        <v>-56.314066099999998</v>
      </c>
      <c r="J705" s="1" t="str">
        <f t="shared" si="117"/>
        <v>NGR lake sediment grab sample</v>
      </c>
      <c r="K705" s="1" t="str">
        <f t="shared" si="118"/>
        <v>&lt;177 micron (NGR)</v>
      </c>
      <c r="L705">
        <v>37</v>
      </c>
      <c r="M705" t="s">
        <v>134</v>
      </c>
      <c r="N705">
        <v>704</v>
      </c>
      <c r="O705">
        <v>40</v>
      </c>
      <c r="P705">
        <v>31</v>
      </c>
      <c r="Q705">
        <v>3</v>
      </c>
      <c r="R705">
        <v>10</v>
      </c>
      <c r="S705">
        <v>3</v>
      </c>
      <c r="T705">
        <v>-0.2</v>
      </c>
      <c r="U705">
        <v>75</v>
      </c>
      <c r="V705">
        <v>0.75</v>
      </c>
      <c r="W705">
        <v>-0.2</v>
      </c>
      <c r="X705">
        <v>-1</v>
      </c>
      <c r="Y705">
        <v>-0.2</v>
      </c>
      <c r="Z705">
        <v>-2</v>
      </c>
      <c r="AA705">
        <v>20</v>
      </c>
      <c r="AB705">
        <v>174</v>
      </c>
      <c r="AC705">
        <v>-2</v>
      </c>
      <c r="AD705">
        <v>41</v>
      </c>
      <c r="AE705">
        <v>120</v>
      </c>
      <c r="AF705">
        <v>1.4</v>
      </c>
    </row>
    <row r="706" spans="1:32" x14ac:dyDescent="0.3">
      <c r="A706" t="s">
        <v>2722</v>
      </c>
      <c r="B706" t="s">
        <v>2723</v>
      </c>
      <c r="C706" s="1" t="str">
        <f t="shared" ref="C706:C769" si="119">HYPERLINK("http://geochem.nrcan.gc.ca/cdogs/content/bdl/bdl210519_e.htm", "21:0519")</f>
        <v>21:0519</v>
      </c>
      <c r="D706" s="1" t="str">
        <f t="shared" si="116"/>
        <v>21:0173</v>
      </c>
      <c r="E706" t="s">
        <v>2724</v>
      </c>
      <c r="F706" t="s">
        <v>2725</v>
      </c>
      <c r="H706">
        <v>52.618966899999997</v>
      </c>
      <c r="I706">
        <v>-56.300930800000003</v>
      </c>
      <c r="J706" s="1" t="str">
        <f t="shared" si="117"/>
        <v>NGR lake sediment grab sample</v>
      </c>
      <c r="K706" s="1" t="str">
        <f t="shared" si="118"/>
        <v>&lt;177 micron (NGR)</v>
      </c>
      <c r="L706">
        <v>37</v>
      </c>
      <c r="M706" t="s">
        <v>139</v>
      </c>
      <c r="N706">
        <v>705</v>
      </c>
      <c r="O706">
        <v>82</v>
      </c>
      <c r="P706">
        <v>27</v>
      </c>
      <c r="Q706">
        <v>3</v>
      </c>
      <c r="R706">
        <v>20</v>
      </c>
      <c r="S706">
        <v>21</v>
      </c>
      <c r="T706">
        <v>-0.2</v>
      </c>
      <c r="U706">
        <v>360</v>
      </c>
      <c r="V706">
        <v>3</v>
      </c>
      <c r="W706">
        <v>-0.2</v>
      </c>
      <c r="X706">
        <v>-1</v>
      </c>
      <c r="Y706">
        <v>-0.2</v>
      </c>
      <c r="Z706">
        <v>-2</v>
      </c>
      <c r="AA706">
        <v>75</v>
      </c>
      <c r="AB706">
        <v>116</v>
      </c>
      <c r="AC706">
        <v>-2</v>
      </c>
      <c r="AD706">
        <v>30.2</v>
      </c>
      <c r="AE706">
        <v>390</v>
      </c>
      <c r="AF706">
        <v>1.9</v>
      </c>
    </row>
    <row r="707" spans="1:32" x14ac:dyDescent="0.3">
      <c r="A707" t="s">
        <v>2726</v>
      </c>
      <c r="B707" t="s">
        <v>2727</v>
      </c>
      <c r="C707" s="1" t="str">
        <f t="shared" si="119"/>
        <v>21:0519</v>
      </c>
      <c r="D707" s="1" t="str">
        <f t="shared" si="116"/>
        <v>21:0173</v>
      </c>
      <c r="E707" t="s">
        <v>2728</v>
      </c>
      <c r="F707" t="s">
        <v>2729</v>
      </c>
      <c r="H707">
        <v>52.536873300000003</v>
      </c>
      <c r="I707">
        <v>-56.496219000000004</v>
      </c>
      <c r="J707" s="1" t="str">
        <f t="shared" si="117"/>
        <v>NGR lake sediment grab sample</v>
      </c>
      <c r="K707" s="1" t="str">
        <f t="shared" si="118"/>
        <v>&lt;177 micron (NGR)</v>
      </c>
      <c r="L707">
        <v>37</v>
      </c>
      <c r="M707" t="s">
        <v>144</v>
      </c>
      <c r="N707">
        <v>706</v>
      </c>
      <c r="O707">
        <v>78</v>
      </c>
      <c r="P707">
        <v>30</v>
      </c>
      <c r="Q707">
        <v>-2</v>
      </c>
      <c r="R707">
        <v>8</v>
      </c>
      <c r="S707">
        <v>31</v>
      </c>
      <c r="T707">
        <v>-0.2</v>
      </c>
      <c r="U707">
        <v>735</v>
      </c>
      <c r="V707">
        <v>4.92</v>
      </c>
      <c r="W707">
        <v>-0.2</v>
      </c>
      <c r="X707">
        <v>-1</v>
      </c>
      <c r="Y707">
        <v>-0.2</v>
      </c>
      <c r="Z707">
        <v>-2</v>
      </c>
      <c r="AA707">
        <v>50</v>
      </c>
      <c r="AB707">
        <v>142</v>
      </c>
      <c r="AC707">
        <v>-2</v>
      </c>
      <c r="AD707">
        <v>39.4</v>
      </c>
      <c r="AE707">
        <v>80</v>
      </c>
      <c r="AF707">
        <v>5.2</v>
      </c>
    </row>
    <row r="708" spans="1:32" x14ac:dyDescent="0.3">
      <c r="A708" t="s">
        <v>2730</v>
      </c>
      <c r="B708" t="s">
        <v>2731</v>
      </c>
      <c r="C708" s="1" t="str">
        <f t="shared" si="119"/>
        <v>21:0519</v>
      </c>
      <c r="D708" s="1" t="str">
        <f t="shared" si="116"/>
        <v>21:0173</v>
      </c>
      <c r="E708" t="s">
        <v>2732</v>
      </c>
      <c r="F708" t="s">
        <v>2733</v>
      </c>
      <c r="H708">
        <v>52.497721800000001</v>
      </c>
      <c r="I708">
        <v>-56.642336399999998</v>
      </c>
      <c r="J708" s="1" t="str">
        <f t="shared" si="117"/>
        <v>NGR lake sediment grab sample</v>
      </c>
      <c r="K708" s="1" t="str">
        <f t="shared" si="118"/>
        <v>&lt;177 micron (NGR)</v>
      </c>
      <c r="L708">
        <v>37</v>
      </c>
      <c r="M708" t="s">
        <v>149</v>
      </c>
      <c r="N708">
        <v>707</v>
      </c>
      <c r="O708">
        <v>90</v>
      </c>
      <c r="P708">
        <v>36</v>
      </c>
      <c r="Q708">
        <v>-2</v>
      </c>
      <c r="R708">
        <v>12</v>
      </c>
      <c r="S708">
        <v>13</v>
      </c>
      <c r="T708">
        <v>-0.2</v>
      </c>
      <c r="U708">
        <v>340</v>
      </c>
      <c r="V708">
        <v>3.12</v>
      </c>
      <c r="W708">
        <v>0.2</v>
      </c>
      <c r="X708">
        <v>-1</v>
      </c>
      <c r="Y708">
        <v>-0.2</v>
      </c>
      <c r="Z708">
        <v>-2</v>
      </c>
      <c r="AA708">
        <v>65</v>
      </c>
      <c r="AB708">
        <v>97</v>
      </c>
      <c r="AC708">
        <v>-2</v>
      </c>
      <c r="AD708">
        <v>35.799999999999997</v>
      </c>
      <c r="AE708">
        <v>220</v>
      </c>
      <c r="AF708">
        <v>9.1</v>
      </c>
    </row>
    <row r="709" spans="1:32" x14ac:dyDescent="0.3">
      <c r="A709" t="s">
        <v>2734</v>
      </c>
      <c r="B709" t="s">
        <v>2735</v>
      </c>
      <c r="C709" s="1" t="str">
        <f t="shared" si="119"/>
        <v>21:0519</v>
      </c>
      <c r="D709" s="1" t="str">
        <f t="shared" si="116"/>
        <v>21:0173</v>
      </c>
      <c r="E709" t="s">
        <v>2736</v>
      </c>
      <c r="F709" t="s">
        <v>2737</v>
      </c>
      <c r="H709">
        <v>52.488785999999998</v>
      </c>
      <c r="I709">
        <v>-56.670361800000002</v>
      </c>
      <c r="J709" s="1" t="str">
        <f t="shared" si="117"/>
        <v>NGR lake sediment grab sample</v>
      </c>
      <c r="K709" s="1" t="str">
        <f t="shared" si="118"/>
        <v>&lt;177 micron (NGR)</v>
      </c>
      <c r="L709">
        <v>38</v>
      </c>
      <c r="M709" t="s">
        <v>36</v>
      </c>
      <c r="N709">
        <v>708</v>
      </c>
      <c r="O709">
        <v>42</v>
      </c>
      <c r="P709">
        <v>29</v>
      </c>
      <c r="Q709">
        <v>-2</v>
      </c>
      <c r="R709">
        <v>11</v>
      </c>
      <c r="S709">
        <v>3</v>
      </c>
      <c r="T709">
        <v>-0.2</v>
      </c>
      <c r="U709">
        <v>75</v>
      </c>
      <c r="V709">
        <v>0.78</v>
      </c>
      <c r="W709">
        <v>-0.2</v>
      </c>
      <c r="X709">
        <v>-1</v>
      </c>
      <c r="Y709">
        <v>-0.2</v>
      </c>
      <c r="Z709">
        <v>-2</v>
      </c>
      <c r="AA709">
        <v>35</v>
      </c>
      <c r="AB709">
        <v>90</v>
      </c>
      <c r="AC709">
        <v>-2</v>
      </c>
      <c r="AD709">
        <v>36.4</v>
      </c>
      <c r="AE709">
        <v>100</v>
      </c>
      <c r="AF709">
        <v>2.9</v>
      </c>
    </row>
    <row r="710" spans="1:32" x14ac:dyDescent="0.3">
      <c r="A710" t="s">
        <v>2738</v>
      </c>
      <c r="B710" t="s">
        <v>2739</v>
      </c>
      <c r="C710" s="1" t="str">
        <f t="shared" si="119"/>
        <v>21:0519</v>
      </c>
      <c r="D710" s="1" t="str">
        <f t="shared" si="116"/>
        <v>21:0173</v>
      </c>
      <c r="E710" t="s">
        <v>2736</v>
      </c>
      <c r="F710" t="s">
        <v>2740</v>
      </c>
      <c r="H710">
        <v>52.488785999999998</v>
      </c>
      <c r="I710">
        <v>-56.670361800000002</v>
      </c>
      <c r="J710" s="1" t="str">
        <f t="shared" si="117"/>
        <v>NGR lake sediment grab sample</v>
      </c>
      <c r="K710" s="1" t="str">
        <f t="shared" si="118"/>
        <v>&lt;177 micron (NGR)</v>
      </c>
      <c r="L710">
        <v>38</v>
      </c>
      <c r="M710" t="s">
        <v>40</v>
      </c>
      <c r="N710">
        <v>709</v>
      </c>
      <c r="O710">
        <v>41</v>
      </c>
      <c r="P710">
        <v>26</v>
      </c>
      <c r="Q710">
        <v>-2</v>
      </c>
      <c r="R710">
        <v>11</v>
      </c>
      <c r="S710">
        <v>3</v>
      </c>
      <c r="T710">
        <v>-0.2</v>
      </c>
      <c r="U710">
        <v>60</v>
      </c>
      <c r="V710">
        <v>0.77</v>
      </c>
      <c r="W710">
        <v>-0.2</v>
      </c>
      <c r="X710">
        <v>-1</v>
      </c>
      <c r="Y710">
        <v>-0.2</v>
      </c>
      <c r="Z710">
        <v>-2</v>
      </c>
      <c r="AA710">
        <v>30</v>
      </c>
      <c r="AB710">
        <v>97</v>
      </c>
      <c r="AC710">
        <v>-2</v>
      </c>
      <c r="AD710">
        <v>36.4</v>
      </c>
      <c r="AE710">
        <v>100</v>
      </c>
      <c r="AF710">
        <v>3.1</v>
      </c>
    </row>
    <row r="711" spans="1:32" x14ac:dyDescent="0.3">
      <c r="A711" t="s">
        <v>2741</v>
      </c>
      <c r="B711" t="s">
        <v>2742</v>
      </c>
      <c r="C711" s="1" t="str">
        <f t="shared" si="119"/>
        <v>21:0519</v>
      </c>
      <c r="D711" s="1" t="str">
        <f t="shared" si="116"/>
        <v>21:0173</v>
      </c>
      <c r="E711" t="s">
        <v>2736</v>
      </c>
      <c r="F711" t="s">
        <v>2743</v>
      </c>
      <c r="H711">
        <v>52.488785999999998</v>
      </c>
      <c r="I711">
        <v>-56.670361800000002</v>
      </c>
      <c r="J711" s="1" t="str">
        <f t="shared" si="117"/>
        <v>NGR lake sediment grab sample</v>
      </c>
      <c r="K711" s="1" t="str">
        <f t="shared" si="118"/>
        <v>&lt;177 micron (NGR)</v>
      </c>
      <c r="L711">
        <v>38</v>
      </c>
      <c r="M711" t="s">
        <v>44</v>
      </c>
      <c r="N711">
        <v>710</v>
      </c>
      <c r="O711">
        <v>50</v>
      </c>
      <c r="P711">
        <v>27</v>
      </c>
      <c r="Q711">
        <v>-2</v>
      </c>
      <c r="R711">
        <v>10</v>
      </c>
      <c r="S711">
        <v>2</v>
      </c>
      <c r="T711">
        <v>0.2</v>
      </c>
      <c r="U711">
        <v>50</v>
      </c>
      <c r="V711">
        <v>2.5</v>
      </c>
      <c r="W711">
        <v>-0.2</v>
      </c>
      <c r="X711">
        <v>-1</v>
      </c>
      <c r="Y711">
        <v>-0.2</v>
      </c>
      <c r="Z711">
        <v>-2</v>
      </c>
      <c r="AA711">
        <v>30</v>
      </c>
      <c r="AB711">
        <v>103</v>
      </c>
      <c r="AC711">
        <v>-2</v>
      </c>
      <c r="AD711">
        <v>35.200000000000003</v>
      </c>
      <c r="AE711">
        <v>90</v>
      </c>
      <c r="AF711">
        <v>2.6</v>
      </c>
    </row>
    <row r="712" spans="1:32" x14ac:dyDescent="0.3">
      <c r="A712" t="s">
        <v>2744</v>
      </c>
      <c r="B712" t="s">
        <v>2745</v>
      </c>
      <c r="C712" s="1" t="str">
        <f t="shared" si="119"/>
        <v>21:0519</v>
      </c>
      <c r="D712" s="1" t="str">
        <f t="shared" si="116"/>
        <v>21:0173</v>
      </c>
      <c r="E712" t="s">
        <v>2746</v>
      </c>
      <c r="F712" t="s">
        <v>2747</v>
      </c>
      <c r="H712">
        <v>52.485234800000001</v>
      </c>
      <c r="I712">
        <v>-56.751456400000002</v>
      </c>
      <c r="J712" s="1" t="str">
        <f t="shared" si="117"/>
        <v>NGR lake sediment grab sample</v>
      </c>
      <c r="K712" s="1" t="str">
        <f t="shared" si="118"/>
        <v>&lt;177 micron (NGR)</v>
      </c>
      <c r="L712">
        <v>38</v>
      </c>
      <c r="M712" t="s">
        <v>49</v>
      </c>
      <c r="N712">
        <v>711</v>
      </c>
      <c r="O712">
        <v>36</v>
      </c>
      <c r="P712">
        <v>15</v>
      </c>
      <c r="Q712">
        <v>-2</v>
      </c>
      <c r="R712">
        <v>5</v>
      </c>
      <c r="S712">
        <v>3</v>
      </c>
      <c r="T712">
        <v>-0.2</v>
      </c>
      <c r="U712">
        <v>35</v>
      </c>
      <c r="V712">
        <v>2.0299999999999998</v>
      </c>
      <c r="W712">
        <v>-0.2</v>
      </c>
      <c r="X712">
        <v>-1</v>
      </c>
      <c r="Y712">
        <v>-0.2</v>
      </c>
      <c r="Z712">
        <v>-2</v>
      </c>
      <c r="AA712">
        <v>25</v>
      </c>
      <c r="AB712">
        <v>84</v>
      </c>
      <c r="AC712">
        <v>-2</v>
      </c>
      <c r="AD712">
        <v>32</v>
      </c>
      <c r="AE712">
        <v>70</v>
      </c>
      <c r="AF712">
        <v>0.9</v>
      </c>
    </row>
    <row r="713" spans="1:32" x14ac:dyDescent="0.3">
      <c r="A713" t="s">
        <v>2748</v>
      </c>
      <c r="B713" t="s">
        <v>2749</v>
      </c>
      <c r="C713" s="1" t="str">
        <f t="shared" si="119"/>
        <v>21:0519</v>
      </c>
      <c r="D713" s="1" t="str">
        <f t="shared" si="116"/>
        <v>21:0173</v>
      </c>
      <c r="E713" t="s">
        <v>2750</v>
      </c>
      <c r="F713" t="s">
        <v>2751</v>
      </c>
      <c r="H713">
        <v>52.476438799999997</v>
      </c>
      <c r="I713">
        <v>-56.776918700000003</v>
      </c>
      <c r="J713" s="1" t="str">
        <f t="shared" si="117"/>
        <v>NGR lake sediment grab sample</v>
      </c>
      <c r="K713" s="1" t="str">
        <f t="shared" si="118"/>
        <v>&lt;177 micron (NGR)</v>
      </c>
      <c r="L713">
        <v>38</v>
      </c>
      <c r="M713" t="s">
        <v>54</v>
      </c>
      <c r="N713">
        <v>712</v>
      </c>
      <c r="O713">
        <v>62</v>
      </c>
      <c r="P713">
        <v>31</v>
      </c>
      <c r="Q713">
        <v>-2</v>
      </c>
      <c r="R713">
        <v>6</v>
      </c>
      <c r="S713">
        <v>16</v>
      </c>
      <c r="T713">
        <v>0.2</v>
      </c>
      <c r="U713">
        <v>470</v>
      </c>
      <c r="V713">
        <v>4.9000000000000004</v>
      </c>
      <c r="W713">
        <v>-0.2</v>
      </c>
      <c r="X713">
        <v>-1</v>
      </c>
      <c r="Y713">
        <v>-0.2</v>
      </c>
      <c r="Z713">
        <v>2</v>
      </c>
      <c r="AA713">
        <v>115</v>
      </c>
      <c r="AB713">
        <v>162</v>
      </c>
      <c r="AC713">
        <v>-2</v>
      </c>
      <c r="AD713">
        <v>41.4</v>
      </c>
      <c r="AE713">
        <v>100</v>
      </c>
      <c r="AF713">
        <v>3.3</v>
      </c>
    </row>
    <row r="714" spans="1:32" x14ac:dyDescent="0.3">
      <c r="A714" t="s">
        <v>2752</v>
      </c>
      <c r="B714" t="s">
        <v>2753</v>
      </c>
      <c r="C714" s="1" t="str">
        <f t="shared" si="119"/>
        <v>21:0519</v>
      </c>
      <c r="D714" s="1" t="str">
        <f t="shared" si="116"/>
        <v>21:0173</v>
      </c>
      <c r="E714" t="s">
        <v>2754</v>
      </c>
      <c r="F714" t="s">
        <v>2755</v>
      </c>
      <c r="H714">
        <v>52.465647400000002</v>
      </c>
      <c r="I714">
        <v>-56.850204400000003</v>
      </c>
      <c r="J714" s="1" t="str">
        <f t="shared" si="117"/>
        <v>NGR lake sediment grab sample</v>
      </c>
      <c r="K714" s="1" t="str">
        <f t="shared" si="118"/>
        <v>&lt;177 micron (NGR)</v>
      </c>
      <c r="L714">
        <v>38</v>
      </c>
      <c r="M714" t="s">
        <v>82</v>
      </c>
      <c r="N714">
        <v>713</v>
      </c>
      <c r="O714">
        <v>74</v>
      </c>
      <c r="P714">
        <v>23</v>
      </c>
      <c r="Q714">
        <v>-2</v>
      </c>
      <c r="R714">
        <v>10</v>
      </c>
      <c r="S714">
        <v>49</v>
      </c>
      <c r="T714">
        <v>0.4</v>
      </c>
      <c r="U714">
        <v>980</v>
      </c>
      <c r="V714">
        <v>6.7</v>
      </c>
      <c r="W714">
        <v>-0.2</v>
      </c>
      <c r="X714">
        <v>-1</v>
      </c>
      <c r="Y714">
        <v>-0.2</v>
      </c>
      <c r="Z714">
        <v>2</v>
      </c>
      <c r="AA714">
        <v>95</v>
      </c>
      <c r="AB714">
        <v>157</v>
      </c>
      <c r="AC714">
        <v>-2</v>
      </c>
      <c r="AD714">
        <v>41.2</v>
      </c>
      <c r="AE714">
        <v>140</v>
      </c>
      <c r="AF714">
        <v>1.2</v>
      </c>
    </row>
    <row r="715" spans="1:32" hidden="1" x14ac:dyDescent="0.3">
      <c r="A715" t="s">
        <v>2756</v>
      </c>
      <c r="B715" t="s">
        <v>2757</v>
      </c>
      <c r="C715" s="1" t="str">
        <f t="shared" si="119"/>
        <v>21:0519</v>
      </c>
      <c r="D715" s="1" t="str">
        <f>HYPERLINK("http://geochem.nrcan.gc.ca/cdogs/content/svy/svy_e.htm", "")</f>
        <v/>
      </c>
      <c r="G715" s="1" t="str">
        <f>HYPERLINK("http://geochem.nrcan.gc.ca/cdogs/content/cr_/cr_00056_e.htm", "56")</f>
        <v>56</v>
      </c>
      <c r="J715" t="s">
        <v>57</v>
      </c>
      <c r="K715" t="s">
        <v>58</v>
      </c>
      <c r="L715">
        <v>38</v>
      </c>
      <c r="M715" t="s">
        <v>59</v>
      </c>
      <c r="N715">
        <v>714</v>
      </c>
      <c r="O715">
        <v>190</v>
      </c>
      <c r="P715">
        <v>93</v>
      </c>
      <c r="Q715">
        <v>24</v>
      </c>
      <c r="R715">
        <v>54</v>
      </c>
      <c r="S715">
        <v>18</v>
      </c>
      <c r="T715">
        <v>0.2</v>
      </c>
      <c r="U715">
        <v>560</v>
      </c>
      <c r="V715">
        <v>6.7</v>
      </c>
      <c r="W715">
        <v>0.2</v>
      </c>
      <c r="X715">
        <v>22</v>
      </c>
      <c r="Y715">
        <v>0.8</v>
      </c>
      <c r="Z715">
        <v>4</v>
      </c>
      <c r="AA715">
        <v>60</v>
      </c>
      <c r="AB715">
        <v>145</v>
      </c>
      <c r="AC715">
        <v>-2</v>
      </c>
      <c r="AD715">
        <v>6.6</v>
      </c>
      <c r="AE715">
        <v>580</v>
      </c>
      <c r="AF715">
        <v>29.2</v>
      </c>
    </row>
    <row r="716" spans="1:32" x14ac:dyDescent="0.3">
      <c r="A716" t="s">
        <v>2758</v>
      </c>
      <c r="B716" t="s">
        <v>2759</v>
      </c>
      <c r="C716" s="1" t="str">
        <f t="shared" si="119"/>
        <v>21:0519</v>
      </c>
      <c r="D716" s="1" t="str">
        <f t="shared" ref="D716:D746" si="120">HYPERLINK("http://geochem.nrcan.gc.ca/cdogs/content/svy/svy210173_e.htm", "21:0173")</f>
        <v>21:0173</v>
      </c>
      <c r="E716" t="s">
        <v>2760</v>
      </c>
      <c r="F716" t="s">
        <v>2761</v>
      </c>
      <c r="H716">
        <v>52.430818000000002</v>
      </c>
      <c r="I716">
        <v>-56.902537199999998</v>
      </c>
      <c r="J716" s="1" t="str">
        <f t="shared" ref="J716:J746" si="121">HYPERLINK("http://geochem.nrcan.gc.ca/cdogs/content/kwd/kwd020027_e.htm", "NGR lake sediment grab sample")</f>
        <v>NGR lake sediment grab sample</v>
      </c>
      <c r="K716" s="1" t="str">
        <f t="shared" ref="K716:K746" si="122">HYPERLINK("http://geochem.nrcan.gc.ca/cdogs/content/kwd/kwd080006_e.htm", "&lt;177 micron (NGR)")</f>
        <v>&lt;177 micron (NGR)</v>
      </c>
      <c r="L716">
        <v>38</v>
      </c>
      <c r="M716" t="s">
        <v>89</v>
      </c>
      <c r="N716">
        <v>715</v>
      </c>
      <c r="O716">
        <v>140</v>
      </c>
      <c r="P716">
        <v>31</v>
      </c>
      <c r="Q716">
        <v>-2</v>
      </c>
      <c r="R716">
        <v>22</v>
      </c>
      <c r="S716">
        <v>43</v>
      </c>
      <c r="T716">
        <v>0.4</v>
      </c>
      <c r="U716">
        <v>220</v>
      </c>
      <c r="V716">
        <v>10.4</v>
      </c>
      <c r="W716">
        <v>-0.2</v>
      </c>
      <c r="X716">
        <v>-1</v>
      </c>
      <c r="Y716">
        <v>-0.2</v>
      </c>
      <c r="Z716">
        <v>2</v>
      </c>
      <c r="AA716">
        <v>125</v>
      </c>
      <c r="AB716">
        <v>116</v>
      </c>
      <c r="AC716">
        <v>-2</v>
      </c>
      <c r="AD716">
        <v>31.8</v>
      </c>
      <c r="AE716">
        <v>300</v>
      </c>
      <c r="AF716">
        <v>1.6</v>
      </c>
    </row>
    <row r="717" spans="1:32" x14ac:dyDescent="0.3">
      <c r="A717" t="s">
        <v>2762</v>
      </c>
      <c r="B717" t="s">
        <v>2763</v>
      </c>
      <c r="C717" s="1" t="str">
        <f t="shared" si="119"/>
        <v>21:0519</v>
      </c>
      <c r="D717" s="1" t="str">
        <f t="shared" si="120"/>
        <v>21:0173</v>
      </c>
      <c r="E717" t="s">
        <v>2764</v>
      </c>
      <c r="F717" t="s">
        <v>2765</v>
      </c>
      <c r="H717">
        <v>52.433664399999998</v>
      </c>
      <c r="I717">
        <v>-56.939244700000003</v>
      </c>
      <c r="J717" s="1" t="str">
        <f t="shared" si="121"/>
        <v>NGR lake sediment grab sample</v>
      </c>
      <c r="K717" s="1" t="str">
        <f t="shared" si="122"/>
        <v>&lt;177 micron (NGR)</v>
      </c>
      <c r="L717">
        <v>38</v>
      </c>
      <c r="M717" t="s">
        <v>94</v>
      </c>
      <c r="N717">
        <v>716</v>
      </c>
      <c r="O717">
        <v>73</v>
      </c>
      <c r="P717">
        <v>18</v>
      </c>
      <c r="Q717">
        <v>-2</v>
      </c>
      <c r="R717">
        <v>13</v>
      </c>
      <c r="S717">
        <v>12</v>
      </c>
      <c r="T717">
        <v>-0.2</v>
      </c>
      <c r="U717">
        <v>320</v>
      </c>
      <c r="V717">
        <v>3.4</v>
      </c>
      <c r="W717">
        <v>-0.2</v>
      </c>
      <c r="X717">
        <v>-1</v>
      </c>
      <c r="Y717">
        <v>-0.2</v>
      </c>
      <c r="Z717">
        <v>-2</v>
      </c>
      <c r="AA717">
        <v>80</v>
      </c>
      <c r="AB717">
        <v>87</v>
      </c>
      <c r="AC717">
        <v>-2</v>
      </c>
      <c r="AD717">
        <v>28.8</v>
      </c>
      <c r="AE717">
        <v>220</v>
      </c>
      <c r="AF717">
        <v>1.1000000000000001</v>
      </c>
    </row>
    <row r="718" spans="1:32" x14ac:dyDescent="0.3">
      <c r="A718" t="s">
        <v>2766</v>
      </c>
      <c r="B718" t="s">
        <v>2767</v>
      </c>
      <c r="C718" s="1" t="str">
        <f t="shared" si="119"/>
        <v>21:0519</v>
      </c>
      <c r="D718" s="1" t="str">
        <f t="shared" si="120"/>
        <v>21:0173</v>
      </c>
      <c r="E718" t="s">
        <v>2768</v>
      </c>
      <c r="F718" t="s">
        <v>2769</v>
      </c>
      <c r="H718">
        <v>52.3534565</v>
      </c>
      <c r="I718">
        <v>-57.069074299999997</v>
      </c>
      <c r="J718" s="1" t="str">
        <f t="shared" si="121"/>
        <v>NGR lake sediment grab sample</v>
      </c>
      <c r="K718" s="1" t="str">
        <f t="shared" si="122"/>
        <v>&lt;177 micron (NGR)</v>
      </c>
      <c r="L718">
        <v>38</v>
      </c>
      <c r="M718" t="s">
        <v>99</v>
      </c>
      <c r="N718">
        <v>717</v>
      </c>
      <c r="O718">
        <v>40</v>
      </c>
      <c r="P718">
        <v>12</v>
      </c>
      <c r="Q718">
        <v>-2</v>
      </c>
      <c r="R718">
        <v>8</v>
      </c>
      <c r="S718">
        <v>10</v>
      </c>
      <c r="T718">
        <v>-0.2</v>
      </c>
      <c r="U718">
        <v>80</v>
      </c>
      <c r="V718">
        <v>1.63</v>
      </c>
      <c r="W718">
        <v>-0.2</v>
      </c>
      <c r="X718">
        <v>-1</v>
      </c>
      <c r="Y718">
        <v>-0.2</v>
      </c>
      <c r="Z718">
        <v>-2</v>
      </c>
      <c r="AA718">
        <v>25</v>
      </c>
      <c r="AB718">
        <v>52</v>
      </c>
      <c r="AC718">
        <v>-2</v>
      </c>
      <c r="AD718">
        <v>24.2</v>
      </c>
      <c r="AE718">
        <v>130</v>
      </c>
      <c r="AF718">
        <v>-0.5</v>
      </c>
    </row>
    <row r="719" spans="1:32" x14ac:dyDescent="0.3">
      <c r="A719" t="s">
        <v>2770</v>
      </c>
      <c r="B719" t="s">
        <v>2771</v>
      </c>
      <c r="C719" s="1" t="str">
        <f t="shared" si="119"/>
        <v>21:0519</v>
      </c>
      <c r="D719" s="1" t="str">
        <f t="shared" si="120"/>
        <v>21:0173</v>
      </c>
      <c r="E719" t="s">
        <v>2772</v>
      </c>
      <c r="F719" t="s">
        <v>2773</v>
      </c>
      <c r="H719">
        <v>52.370044399999998</v>
      </c>
      <c r="I719">
        <v>-57.501216800000002</v>
      </c>
      <c r="J719" s="1" t="str">
        <f t="shared" si="121"/>
        <v>NGR lake sediment grab sample</v>
      </c>
      <c r="K719" s="1" t="str">
        <f t="shared" si="122"/>
        <v>&lt;177 micron (NGR)</v>
      </c>
      <c r="L719">
        <v>38</v>
      </c>
      <c r="M719" t="s">
        <v>104</v>
      </c>
      <c r="N719">
        <v>718</v>
      </c>
      <c r="O719">
        <v>34</v>
      </c>
      <c r="P719">
        <v>5</v>
      </c>
      <c r="Q719">
        <v>-2</v>
      </c>
      <c r="R719">
        <v>4</v>
      </c>
      <c r="S719">
        <v>3</v>
      </c>
      <c r="T719">
        <v>-0.2</v>
      </c>
      <c r="U719">
        <v>110</v>
      </c>
      <c r="V719">
        <v>1.21</v>
      </c>
      <c r="W719">
        <v>-0.2</v>
      </c>
      <c r="X719">
        <v>-1</v>
      </c>
      <c r="Y719">
        <v>-0.2</v>
      </c>
      <c r="Z719">
        <v>-2</v>
      </c>
      <c r="AA719">
        <v>25</v>
      </c>
      <c r="AB719">
        <v>46</v>
      </c>
      <c r="AC719">
        <v>-2</v>
      </c>
      <c r="AD719">
        <v>14.6</v>
      </c>
      <c r="AE719">
        <v>290</v>
      </c>
      <c r="AF719">
        <v>0.8</v>
      </c>
    </row>
    <row r="720" spans="1:32" x14ac:dyDescent="0.3">
      <c r="A720" t="s">
        <v>2774</v>
      </c>
      <c r="B720" t="s">
        <v>2775</v>
      </c>
      <c r="C720" s="1" t="str">
        <f t="shared" si="119"/>
        <v>21:0519</v>
      </c>
      <c r="D720" s="1" t="str">
        <f t="shared" si="120"/>
        <v>21:0173</v>
      </c>
      <c r="E720" t="s">
        <v>2776</v>
      </c>
      <c r="F720" t="s">
        <v>2777</v>
      </c>
      <c r="H720">
        <v>52.385460700000003</v>
      </c>
      <c r="I720">
        <v>-57.501758500000001</v>
      </c>
      <c r="J720" s="1" t="str">
        <f t="shared" si="121"/>
        <v>NGR lake sediment grab sample</v>
      </c>
      <c r="K720" s="1" t="str">
        <f t="shared" si="122"/>
        <v>&lt;177 micron (NGR)</v>
      </c>
      <c r="L720">
        <v>38</v>
      </c>
      <c r="M720" t="s">
        <v>109</v>
      </c>
      <c r="N720">
        <v>719</v>
      </c>
      <c r="O720">
        <v>39</v>
      </c>
      <c r="P720">
        <v>10</v>
      </c>
      <c r="Q720">
        <v>-2</v>
      </c>
      <c r="R720">
        <v>8</v>
      </c>
      <c r="S720">
        <v>5</v>
      </c>
      <c r="T720">
        <v>-0.2</v>
      </c>
      <c r="U720">
        <v>90</v>
      </c>
      <c r="V720">
        <v>2.0699999999999998</v>
      </c>
      <c r="W720">
        <v>-0.2</v>
      </c>
      <c r="X720">
        <v>-1</v>
      </c>
      <c r="Y720">
        <v>-0.2</v>
      </c>
      <c r="Z720">
        <v>-2</v>
      </c>
      <c r="AA720">
        <v>20</v>
      </c>
      <c r="AB720">
        <v>58</v>
      </c>
      <c r="AC720">
        <v>-2</v>
      </c>
      <c r="AD720">
        <v>19.2</v>
      </c>
      <c r="AE720">
        <v>220</v>
      </c>
      <c r="AF720">
        <v>-0.5</v>
      </c>
    </row>
    <row r="721" spans="1:32" x14ac:dyDescent="0.3">
      <c r="A721" t="s">
        <v>2778</v>
      </c>
      <c r="B721" t="s">
        <v>2779</v>
      </c>
      <c r="C721" s="1" t="str">
        <f t="shared" si="119"/>
        <v>21:0519</v>
      </c>
      <c r="D721" s="1" t="str">
        <f t="shared" si="120"/>
        <v>21:0173</v>
      </c>
      <c r="E721" t="s">
        <v>2780</v>
      </c>
      <c r="F721" t="s">
        <v>2781</v>
      </c>
      <c r="H721">
        <v>52.451674500000003</v>
      </c>
      <c r="I721">
        <v>-57.565431699999998</v>
      </c>
      <c r="J721" s="1" t="str">
        <f t="shared" si="121"/>
        <v>NGR lake sediment grab sample</v>
      </c>
      <c r="K721" s="1" t="str">
        <f t="shared" si="122"/>
        <v>&lt;177 micron (NGR)</v>
      </c>
      <c r="L721">
        <v>38</v>
      </c>
      <c r="M721" t="s">
        <v>114</v>
      </c>
      <c r="N721">
        <v>720</v>
      </c>
      <c r="O721">
        <v>38</v>
      </c>
      <c r="P721">
        <v>8</v>
      </c>
      <c r="Q721">
        <v>-2</v>
      </c>
      <c r="R721">
        <v>7</v>
      </c>
      <c r="S721">
        <v>5</v>
      </c>
      <c r="T721">
        <v>-0.2</v>
      </c>
      <c r="U721">
        <v>105</v>
      </c>
      <c r="V721">
        <v>1.68</v>
      </c>
      <c r="W721">
        <v>-0.2</v>
      </c>
      <c r="X721">
        <v>-1</v>
      </c>
      <c r="Y721">
        <v>-0.2</v>
      </c>
      <c r="Z721">
        <v>-2</v>
      </c>
      <c r="AA721">
        <v>20</v>
      </c>
      <c r="AB721">
        <v>23</v>
      </c>
      <c r="AC721">
        <v>-2</v>
      </c>
      <c r="AD721">
        <v>3.2</v>
      </c>
      <c r="AE721">
        <v>460</v>
      </c>
      <c r="AF721">
        <v>0.9</v>
      </c>
    </row>
    <row r="722" spans="1:32" x14ac:dyDescent="0.3">
      <c r="A722" t="s">
        <v>2782</v>
      </c>
      <c r="B722" t="s">
        <v>2783</v>
      </c>
      <c r="C722" s="1" t="str">
        <f t="shared" si="119"/>
        <v>21:0519</v>
      </c>
      <c r="D722" s="1" t="str">
        <f t="shared" si="120"/>
        <v>21:0173</v>
      </c>
      <c r="E722" t="s">
        <v>2784</v>
      </c>
      <c r="F722" t="s">
        <v>2785</v>
      </c>
      <c r="H722">
        <v>52.5350818</v>
      </c>
      <c r="I722">
        <v>-57.651892099999998</v>
      </c>
      <c r="J722" s="1" t="str">
        <f t="shared" si="121"/>
        <v>NGR lake sediment grab sample</v>
      </c>
      <c r="K722" s="1" t="str">
        <f t="shared" si="122"/>
        <v>&lt;177 micron (NGR)</v>
      </c>
      <c r="L722">
        <v>38</v>
      </c>
      <c r="M722" t="s">
        <v>119</v>
      </c>
      <c r="N722">
        <v>721</v>
      </c>
      <c r="O722">
        <v>53</v>
      </c>
      <c r="P722">
        <v>6</v>
      </c>
      <c r="Q722">
        <v>-2</v>
      </c>
      <c r="R722">
        <v>2</v>
      </c>
      <c r="S722">
        <v>3</v>
      </c>
      <c r="T722">
        <v>-0.2</v>
      </c>
      <c r="U722">
        <v>190</v>
      </c>
      <c r="V722">
        <v>4.2</v>
      </c>
      <c r="W722">
        <v>-0.2</v>
      </c>
      <c r="X722">
        <v>-1</v>
      </c>
      <c r="Y722">
        <v>-0.2</v>
      </c>
      <c r="Z722">
        <v>-2</v>
      </c>
      <c r="AA722">
        <v>20</v>
      </c>
      <c r="AB722">
        <v>60</v>
      </c>
      <c r="AC722">
        <v>-2</v>
      </c>
      <c r="AD722">
        <v>40.799999999999997</v>
      </c>
      <c r="AE722">
        <v>100</v>
      </c>
      <c r="AF722">
        <v>-0.5</v>
      </c>
    </row>
    <row r="723" spans="1:32" x14ac:dyDescent="0.3">
      <c r="A723" t="s">
        <v>2786</v>
      </c>
      <c r="B723" t="s">
        <v>2787</v>
      </c>
      <c r="C723" s="1" t="str">
        <f t="shared" si="119"/>
        <v>21:0519</v>
      </c>
      <c r="D723" s="1" t="str">
        <f t="shared" si="120"/>
        <v>21:0173</v>
      </c>
      <c r="E723" t="s">
        <v>2788</v>
      </c>
      <c r="F723" t="s">
        <v>2789</v>
      </c>
      <c r="H723">
        <v>52.558261999999999</v>
      </c>
      <c r="I723">
        <v>-57.672222099999999</v>
      </c>
      <c r="J723" s="1" t="str">
        <f t="shared" si="121"/>
        <v>NGR lake sediment grab sample</v>
      </c>
      <c r="K723" s="1" t="str">
        <f t="shared" si="122"/>
        <v>&lt;177 micron (NGR)</v>
      </c>
      <c r="L723">
        <v>38</v>
      </c>
      <c r="M723" t="s">
        <v>124</v>
      </c>
      <c r="N723">
        <v>722</v>
      </c>
      <c r="O723">
        <v>23</v>
      </c>
      <c r="P723">
        <v>6</v>
      </c>
      <c r="Q723">
        <v>-2</v>
      </c>
      <c r="R723">
        <v>3</v>
      </c>
      <c r="S723">
        <v>2</v>
      </c>
      <c r="T723">
        <v>-0.2</v>
      </c>
      <c r="U723">
        <v>130</v>
      </c>
      <c r="V723">
        <v>1.23</v>
      </c>
      <c r="W723">
        <v>-0.2</v>
      </c>
      <c r="X723">
        <v>-1</v>
      </c>
      <c r="Y723">
        <v>-0.2</v>
      </c>
      <c r="Z723">
        <v>-2</v>
      </c>
      <c r="AA723">
        <v>10</v>
      </c>
      <c r="AB723">
        <v>60</v>
      </c>
      <c r="AC723">
        <v>-2</v>
      </c>
      <c r="AD723">
        <v>26.4</v>
      </c>
      <c r="AE723">
        <v>-40</v>
      </c>
      <c r="AF723">
        <v>-0.5</v>
      </c>
    </row>
    <row r="724" spans="1:32" x14ac:dyDescent="0.3">
      <c r="A724" t="s">
        <v>2790</v>
      </c>
      <c r="B724" t="s">
        <v>2791</v>
      </c>
      <c r="C724" s="1" t="str">
        <f t="shared" si="119"/>
        <v>21:0519</v>
      </c>
      <c r="D724" s="1" t="str">
        <f t="shared" si="120"/>
        <v>21:0173</v>
      </c>
      <c r="E724" t="s">
        <v>2792</v>
      </c>
      <c r="F724" t="s">
        <v>2793</v>
      </c>
      <c r="H724">
        <v>52.603490800000003</v>
      </c>
      <c r="I724">
        <v>-57.701869700000003</v>
      </c>
      <c r="J724" s="1" t="str">
        <f t="shared" si="121"/>
        <v>NGR lake sediment grab sample</v>
      </c>
      <c r="K724" s="1" t="str">
        <f t="shared" si="122"/>
        <v>&lt;177 micron (NGR)</v>
      </c>
      <c r="L724">
        <v>38</v>
      </c>
      <c r="M724" t="s">
        <v>129</v>
      </c>
      <c r="N724">
        <v>723</v>
      </c>
      <c r="O724">
        <v>76</v>
      </c>
      <c r="P724">
        <v>15</v>
      </c>
      <c r="Q724">
        <v>-2</v>
      </c>
      <c r="R724">
        <v>5</v>
      </c>
      <c r="S724">
        <v>5</v>
      </c>
      <c r="T724">
        <v>-0.2</v>
      </c>
      <c r="U724">
        <v>135</v>
      </c>
      <c r="V724">
        <v>2.5099999999999998</v>
      </c>
      <c r="W724">
        <v>-0.2</v>
      </c>
      <c r="X724">
        <v>-1</v>
      </c>
      <c r="Y724">
        <v>-0.2</v>
      </c>
      <c r="Z724">
        <v>-2</v>
      </c>
      <c r="AA724">
        <v>40</v>
      </c>
      <c r="AB724">
        <v>66</v>
      </c>
      <c r="AC724">
        <v>-2</v>
      </c>
      <c r="AD724">
        <v>41.4</v>
      </c>
      <c r="AE724">
        <v>80</v>
      </c>
      <c r="AF724">
        <v>0.7</v>
      </c>
    </row>
    <row r="725" spans="1:32" x14ac:dyDescent="0.3">
      <c r="A725" t="s">
        <v>2794</v>
      </c>
      <c r="B725" t="s">
        <v>2795</v>
      </c>
      <c r="C725" s="1" t="str">
        <f t="shared" si="119"/>
        <v>21:0519</v>
      </c>
      <c r="D725" s="1" t="str">
        <f t="shared" si="120"/>
        <v>21:0173</v>
      </c>
      <c r="E725" t="s">
        <v>2796</v>
      </c>
      <c r="F725" t="s">
        <v>2797</v>
      </c>
      <c r="H725">
        <v>52.5940613</v>
      </c>
      <c r="I725">
        <v>-57.7779557</v>
      </c>
      <c r="J725" s="1" t="str">
        <f t="shared" si="121"/>
        <v>NGR lake sediment grab sample</v>
      </c>
      <c r="K725" s="1" t="str">
        <f t="shared" si="122"/>
        <v>&lt;177 micron (NGR)</v>
      </c>
      <c r="L725">
        <v>38</v>
      </c>
      <c r="M725" t="s">
        <v>134</v>
      </c>
      <c r="N725">
        <v>724</v>
      </c>
      <c r="O725">
        <v>43</v>
      </c>
      <c r="P725">
        <v>6</v>
      </c>
      <c r="Q725">
        <v>-2</v>
      </c>
      <c r="R725">
        <v>3</v>
      </c>
      <c r="S725">
        <v>5</v>
      </c>
      <c r="T725">
        <v>-0.2</v>
      </c>
      <c r="U725">
        <v>175</v>
      </c>
      <c r="V725">
        <v>2.27</v>
      </c>
      <c r="W725">
        <v>-0.2</v>
      </c>
      <c r="X725">
        <v>-1</v>
      </c>
      <c r="Y725">
        <v>-0.2</v>
      </c>
      <c r="Z725">
        <v>-2</v>
      </c>
      <c r="AA725">
        <v>15</v>
      </c>
      <c r="AB725">
        <v>30</v>
      </c>
      <c r="AC725">
        <v>-2</v>
      </c>
      <c r="AD725">
        <v>7</v>
      </c>
      <c r="AE725">
        <v>390</v>
      </c>
      <c r="AF725">
        <v>1.8</v>
      </c>
    </row>
    <row r="726" spans="1:32" x14ac:dyDescent="0.3">
      <c r="A726" t="s">
        <v>2798</v>
      </c>
      <c r="B726" t="s">
        <v>2799</v>
      </c>
      <c r="C726" s="1" t="str">
        <f t="shared" si="119"/>
        <v>21:0519</v>
      </c>
      <c r="D726" s="1" t="str">
        <f t="shared" si="120"/>
        <v>21:0173</v>
      </c>
      <c r="E726" t="s">
        <v>2800</v>
      </c>
      <c r="F726" t="s">
        <v>2801</v>
      </c>
      <c r="H726">
        <v>52.608059400000002</v>
      </c>
      <c r="I726">
        <v>-57.775191</v>
      </c>
      <c r="J726" s="1" t="str">
        <f t="shared" si="121"/>
        <v>NGR lake sediment grab sample</v>
      </c>
      <c r="K726" s="1" t="str">
        <f t="shared" si="122"/>
        <v>&lt;177 micron (NGR)</v>
      </c>
      <c r="L726">
        <v>38</v>
      </c>
      <c r="M726" t="s">
        <v>139</v>
      </c>
      <c r="N726">
        <v>725</v>
      </c>
      <c r="O726">
        <v>63</v>
      </c>
      <c r="P726">
        <v>9</v>
      </c>
      <c r="Q726">
        <v>-2</v>
      </c>
      <c r="R726">
        <v>5</v>
      </c>
      <c r="S726">
        <v>4</v>
      </c>
      <c r="T726">
        <v>-0.2</v>
      </c>
      <c r="U726">
        <v>220</v>
      </c>
      <c r="V726">
        <v>4.2</v>
      </c>
      <c r="W726">
        <v>-0.2</v>
      </c>
      <c r="X726">
        <v>-1</v>
      </c>
      <c r="Y726">
        <v>-0.2</v>
      </c>
      <c r="Z726">
        <v>-2</v>
      </c>
      <c r="AA726">
        <v>25</v>
      </c>
      <c r="AB726">
        <v>60</v>
      </c>
      <c r="AC726">
        <v>-2</v>
      </c>
      <c r="AD726">
        <v>28.2</v>
      </c>
      <c r="AE726">
        <v>140</v>
      </c>
      <c r="AF726">
        <v>0.7</v>
      </c>
    </row>
    <row r="727" spans="1:32" x14ac:dyDescent="0.3">
      <c r="A727" t="s">
        <v>2802</v>
      </c>
      <c r="B727" t="s">
        <v>2803</v>
      </c>
      <c r="C727" s="1" t="str">
        <f t="shared" si="119"/>
        <v>21:0519</v>
      </c>
      <c r="D727" s="1" t="str">
        <f t="shared" si="120"/>
        <v>21:0173</v>
      </c>
      <c r="E727" t="s">
        <v>2804</v>
      </c>
      <c r="F727" t="s">
        <v>2805</v>
      </c>
      <c r="H727">
        <v>52.568723800000001</v>
      </c>
      <c r="I727">
        <v>-57.937271299999999</v>
      </c>
      <c r="J727" s="1" t="str">
        <f t="shared" si="121"/>
        <v>NGR lake sediment grab sample</v>
      </c>
      <c r="K727" s="1" t="str">
        <f t="shared" si="122"/>
        <v>&lt;177 micron (NGR)</v>
      </c>
      <c r="L727">
        <v>38</v>
      </c>
      <c r="M727" t="s">
        <v>144</v>
      </c>
      <c r="N727">
        <v>726</v>
      </c>
      <c r="O727">
        <v>44</v>
      </c>
      <c r="P727">
        <v>7</v>
      </c>
      <c r="Q727">
        <v>-2</v>
      </c>
      <c r="R727">
        <v>5</v>
      </c>
      <c r="S727">
        <v>4</v>
      </c>
      <c r="T727">
        <v>-0.2</v>
      </c>
      <c r="U727">
        <v>175</v>
      </c>
      <c r="V727">
        <v>1.75</v>
      </c>
      <c r="W727">
        <v>-0.2</v>
      </c>
      <c r="X727">
        <v>-1</v>
      </c>
      <c r="Y727">
        <v>-0.2</v>
      </c>
      <c r="Z727">
        <v>-2</v>
      </c>
      <c r="AA727">
        <v>15</v>
      </c>
      <c r="AB727">
        <v>36</v>
      </c>
      <c r="AC727">
        <v>-2</v>
      </c>
      <c r="AD727">
        <v>12.4</v>
      </c>
      <c r="AE727">
        <v>230</v>
      </c>
      <c r="AF727">
        <v>0.8</v>
      </c>
    </row>
    <row r="728" spans="1:32" x14ac:dyDescent="0.3">
      <c r="A728" t="s">
        <v>2806</v>
      </c>
      <c r="B728" t="s">
        <v>2807</v>
      </c>
      <c r="C728" s="1" t="str">
        <f t="shared" si="119"/>
        <v>21:0519</v>
      </c>
      <c r="D728" s="1" t="str">
        <f t="shared" si="120"/>
        <v>21:0173</v>
      </c>
      <c r="E728" t="s">
        <v>2808</v>
      </c>
      <c r="F728" t="s">
        <v>2809</v>
      </c>
      <c r="H728">
        <v>52.586767899999998</v>
      </c>
      <c r="I728">
        <v>-57.977288700000003</v>
      </c>
      <c r="J728" s="1" t="str">
        <f t="shared" si="121"/>
        <v>NGR lake sediment grab sample</v>
      </c>
      <c r="K728" s="1" t="str">
        <f t="shared" si="122"/>
        <v>&lt;177 micron (NGR)</v>
      </c>
      <c r="L728">
        <v>38</v>
      </c>
      <c r="M728" t="s">
        <v>149</v>
      </c>
      <c r="N728">
        <v>727</v>
      </c>
      <c r="O728">
        <v>120</v>
      </c>
      <c r="P728">
        <v>12</v>
      </c>
      <c r="Q728">
        <v>-2</v>
      </c>
      <c r="R728">
        <v>4</v>
      </c>
      <c r="S728">
        <v>8</v>
      </c>
      <c r="T728">
        <v>-0.2</v>
      </c>
      <c r="U728">
        <v>390</v>
      </c>
      <c r="V728">
        <v>6.8</v>
      </c>
      <c r="W728">
        <v>-0.2</v>
      </c>
      <c r="X728">
        <v>-1</v>
      </c>
      <c r="Y728">
        <v>-0.2</v>
      </c>
      <c r="Z728">
        <v>-2</v>
      </c>
      <c r="AA728">
        <v>45</v>
      </c>
      <c r="AB728">
        <v>84</v>
      </c>
      <c r="AC728">
        <v>-2</v>
      </c>
      <c r="AD728">
        <v>37.799999999999997</v>
      </c>
      <c r="AE728">
        <v>130</v>
      </c>
      <c r="AF728">
        <v>0.6</v>
      </c>
    </row>
    <row r="729" spans="1:32" x14ac:dyDescent="0.3">
      <c r="A729" t="s">
        <v>2810</v>
      </c>
      <c r="B729" t="s">
        <v>2811</v>
      </c>
      <c r="C729" s="1" t="str">
        <f t="shared" si="119"/>
        <v>21:0519</v>
      </c>
      <c r="D729" s="1" t="str">
        <f t="shared" si="120"/>
        <v>21:0173</v>
      </c>
      <c r="E729" t="s">
        <v>2812</v>
      </c>
      <c r="F729" t="s">
        <v>2813</v>
      </c>
      <c r="H729">
        <v>52.639932199999997</v>
      </c>
      <c r="I729">
        <v>-57.812434400000001</v>
      </c>
      <c r="J729" s="1" t="str">
        <f t="shared" si="121"/>
        <v>NGR lake sediment grab sample</v>
      </c>
      <c r="K729" s="1" t="str">
        <f t="shared" si="122"/>
        <v>&lt;177 micron (NGR)</v>
      </c>
      <c r="L729">
        <v>39</v>
      </c>
      <c r="M729" t="s">
        <v>36</v>
      </c>
      <c r="N729">
        <v>728</v>
      </c>
      <c r="O729">
        <v>97</v>
      </c>
      <c r="P729">
        <v>18</v>
      </c>
      <c r="Q729">
        <v>-2</v>
      </c>
      <c r="R729">
        <v>8</v>
      </c>
      <c r="S729">
        <v>11</v>
      </c>
      <c r="T729">
        <v>-0.2</v>
      </c>
      <c r="U729">
        <v>2700</v>
      </c>
      <c r="V729">
        <v>18.100000000000001</v>
      </c>
      <c r="W729">
        <v>-0.2</v>
      </c>
      <c r="X729">
        <v>-1</v>
      </c>
      <c r="Y729">
        <v>-0.2</v>
      </c>
      <c r="Z729">
        <v>-2</v>
      </c>
      <c r="AA729">
        <v>40</v>
      </c>
      <c r="AB729">
        <v>78</v>
      </c>
      <c r="AC729">
        <v>-2</v>
      </c>
      <c r="AD729">
        <v>42.6</v>
      </c>
      <c r="AE729">
        <v>60</v>
      </c>
      <c r="AF729">
        <v>1.3</v>
      </c>
    </row>
    <row r="730" spans="1:32" x14ac:dyDescent="0.3">
      <c r="A730" t="s">
        <v>2814</v>
      </c>
      <c r="B730" t="s">
        <v>2815</v>
      </c>
      <c r="C730" s="1" t="str">
        <f t="shared" si="119"/>
        <v>21:0519</v>
      </c>
      <c r="D730" s="1" t="str">
        <f t="shared" si="120"/>
        <v>21:0173</v>
      </c>
      <c r="E730" t="s">
        <v>2816</v>
      </c>
      <c r="F730" t="s">
        <v>2817</v>
      </c>
      <c r="H730">
        <v>52.6225922</v>
      </c>
      <c r="I730">
        <v>-57.9621906</v>
      </c>
      <c r="J730" s="1" t="str">
        <f t="shared" si="121"/>
        <v>NGR lake sediment grab sample</v>
      </c>
      <c r="K730" s="1" t="str">
        <f t="shared" si="122"/>
        <v>&lt;177 micron (NGR)</v>
      </c>
      <c r="L730">
        <v>39</v>
      </c>
      <c r="M730" t="s">
        <v>49</v>
      </c>
      <c r="N730">
        <v>729</v>
      </c>
      <c r="O730">
        <v>22</v>
      </c>
      <c r="P730">
        <v>6</v>
      </c>
      <c r="Q730">
        <v>-2</v>
      </c>
      <c r="R730">
        <v>2</v>
      </c>
      <c r="S730">
        <v>-2</v>
      </c>
      <c r="T730">
        <v>-0.2</v>
      </c>
      <c r="U730">
        <v>80</v>
      </c>
      <c r="V730">
        <v>0.63</v>
      </c>
      <c r="W730">
        <v>-0.2</v>
      </c>
      <c r="X730">
        <v>-1</v>
      </c>
      <c r="Y730">
        <v>-0.2</v>
      </c>
      <c r="Z730">
        <v>-2</v>
      </c>
      <c r="AA730">
        <v>15</v>
      </c>
      <c r="AB730">
        <v>72</v>
      </c>
      <c r="AC730">
        <v>-2</v>
      </c>
      <c r="AD730">
        <v>25.6</v>
      </c>
      <c r="AE730">
        <v>80</v>
      </c>
      <c r="AF730">
        <v>0.7</v>
      </c>
    </row>
    <row r="731" spans="1:32" x14ac:dyDescent="0.3">
      <c r="A731" t="s">
        <v>2818</v>
      </c>
      <c r="B731" t="s">
        <v>2819</v>
      </c>
      <c r="C731" s="1" t="str">
        <f t="shared" si="119"/>
        <v>21:0519</v>
      </c>
      <c r="D731" s="1" t="str">
        <f t="shared" si="120"/>
        <v>21:0173</v>
      </c>
      <c r="E731" t="s">
        <v>2820</v>
      </c>
      <c r="F731" t="s">
        <v>2821</v>
      </c>
      <c r="H731">
        <v>52.626903400000003</v>
      </c>
      <c r="I731">
        <v>-57.896214200000003</v>
      </c>
      <c r="J731" s="1" t="str">
        <f t="shared" si="121"/>
        <v>NGR lake sediment grab sample</v>
      </c>
      <c r="K731" s="1" t="str">
        <f t="shared" si="122"/>
        <v>&lt;177 micron (NGR)</v>
      </c>
      <c r="L731">
        <v>39</v>
      </c>
      <c r="M731" t="s">
        <v>54</v>
      </c>
      <c r="N731">
        <v>730</v>
      </c>
      <c r="O731">
        <v>63</v>
      </c>
      <c r="P731">
        <v>3</v>
      </c>
      <c r="Q731">
        <v>-2</v>
      </c>
      <c r="R731">
        <v>2</v>
      </c>
      <c r="S731">
        <v>8</v>
      </c>
      <c r="T731">
        <v>-0.2</v>
      </c>
      <c r="U731">
        <v>1400</v>
      </c>
      <c r="V731">
        <v>9.6999999999999993</v>
      </c>
      <c r="W731">
        <v>-0.2</v>
      </c>
      <c r="X731">
        <v>-1</v>
      </c>
      <c r="Y731">
        <v>-0.2</v>
      </c>
      <c r="Z731">
        <v>-2</v>
      </c>
      <c r="AA731">
        <v>30</v>
      </c>
      <c r="AB731">
        <v>29</v>
      </c>
      <c r="AC731">
        <v>-2</v>
      </c>
      <c r="AD731">
        <v>7.6</v>
      </c>
      <c r="AE731">
        <v>300</v>
      </c>
      <c r="AF731">
        <v>1.3</v>
      </c>
    </row>
    <row r="732" spans="1:32" x14ac:dyDescent="0.3">
      <c r="A732" t="s">
        <v>2822</v>
      </c>
      <c r="B732" t="s">
        <v>2823</v>
      </c>
      <c r="C732" s="1" t="str">
        <f t="shared" si="119"/>
        <v>21:0519</v>
      </c>
      <c r="D732" s="1" t="str">
        <f t="shared" si="120"/>
        <v>21:0173</v>
      </c>
      <c r="E732" t="s">
        <v>2812</v>
      </c>
      <c r="F732" t="s">
        <v>2824</v>
      </c>
      <c r="H732">
        <v>52.639932199999997</v>
      </c>
      <c r="I732">
        <v>-57.812434400000001</v>
      </c>
      <c r="J732" s="1" t="str">
        <f t="shared" si="121"/>
        <v>NGR lake sediment grab sample</v>
      </c>
      <c r="K732" s="1" t="str">
        <f t="shared" si="122"/>
        <v>&lt;177 micron (NGR)</v>
      </c>
      <c r="L732">
        <v>39</v>
      </c>
      <c r="M732" t="s">
        <v>44</v>
      </c>
      <c r="N732">
        <v>731</v>
      </c>
      <c r="O732">
        <v>88</v>
      </c>
      <c r="P732">
        <v>18</v>
      </c>
      <c r="Q732">
        <v>-2</v>
      </c>
      <c r="R732">
        <v>10</v>
      </c>
      <c r="S732">
        <v>14</v>
      </c>
      <c r="T732">
        <v>-0.2</v>
      </c>
      <c r="U732">
        <v>2250</v>
      </c>
      <c r="V732">
        <v>17.100000000000001</v>
      </c>
      <c r="W732">
        <v>-0.2</v>
      </c>
      <c r="X732">
        <v>-1</v>
      </c>
      <c r="Y732">
        <v>-0.2</v>
      </c>
      <c r="Z732">
        <v>2</v>
      </c>
      <c r="AA732">
        <v>40</v>
      </c>
      <c r="AB732">
        <v>63</v>
      </c>
      <c r="AC732">
        <v>-2</v>
      </c>
      <c r="AD732">
        <v>45.6</v>
      </c>
      <c r="AE732">
        <v>70</v>
      </c>
      <c r="AF732">
        <v>0.7</v>
      </c>
    </row>
    <row r="733" spans="1:32" x14ac:dyDescent="0.3">
      <c r="A733" t="s">
        <v>2825</v>
      </c>
      <c r="B733" t="s">
        <v>2826</v>
      </c>
      <c r="C733" s="1" t="str">
        <f t="shared" si="119"/>
        <v>21:0519</v>
      </c>
      <c r="D733" s="1" t="str">
        <f t="shared" si="120"/>
        <v>21:0173</v>
      </c>
      <c r="E733" t="s">
        <v>2812</v>
      </c>
      <c r="F733" t="s">
        <v>2827</v>
      </c>
      <c r="H733">
        <v>52.639932199999997</v>
      </c>
      <c r="I733">
        <v>-57.812434400000001</v>
      </c>
      <c r="J733" s="1" t="str">
        <f t="shared" si="121"/>
        <v>NGR lake sediment grab sample</v>
      </c>
      <c r="K733" s="1" t="str">
        <f t="shared" si="122"/>
        <v>&lt;177 micron (NGR)</v>
      </c>
      <c r="L733">
        <v>39</v>
      </c>
      <c r="M733" t="s">
        <v>40</v>
      </c>
      <c r="N733">
        <v>732</v>
      </c>
      <c r="O733">
        <v>98</v>
      </c>
      <c r="P733">
        <v>22</v>
      </c>
      <c r="Q733">
        <v>-2</v>
      </c>
      <c r="R733">
        <v>9</v>
      </c>
      <c r="S733">
        <v>15</v>
      </c>
      <c r="T733">
        <v>-0.2</v>
      </c>
      <c r="U733">
        <v>2700</v>
      </c>
      <c r="V733">
        <v>18.5</v>
      </c>
      <c r="W733">
        <v>-0.2</v>
      </c>
      <c r="X733">
        <v>-1</v>
      </c>
      <c r="Y733">
        <v>-0.2</v>
      </c>
      <c r="Z733">
        <v>2</v>
      </c>
      <c r="AA733">
        <v>45</v>
      </c>
      <c r="AB733">
        <v>69</v>
      </c>
      <c r="AC733">
        <v>-2</v>
      </c>
      <c r="AD733">
        <v>42</v>
      </c>
      <c r="AE733">
        <v>60</v>
      </c>
      <c r="AF733">
        <v>1.2</v>
      </c>
    </row>
    <row r="734" spans="1:32" x14ac:dyDescent="0.3">
      <c r="A734" t="s">
        <v>2828</v>
      </c>
      <c r="B734" t="s">
        <v>2829</v>
      </c>
      <c r="C734" s="1" t="str">
        <f t="shared" si="119"/>
        <v>21:0519</v>
      </c>
      <c r="D734" s="1" t="str">
        <f t="shared" si="120"/>
        <v>21:0173</v>
      </c>
      <c r="E734" t="s">
        <v>2830</v>
      </c>
      <c r="F734" t="s">
        <v>2831</v>
      </c>
      <c r="H734">
        <v>52.6447602</v>
      </c>
      <c r="I734">
        <v>-57.854573500000001</v>
      </c>
      <c r="J734" s="1" t="str">
        <f t="shared" si="121"/>
        <v>NGR lake sediment grab sample</v>
      </c>
      <c r="K734" s="1" t="str">
        <f t="shared" si="122"/>
        <v>&lt;177 micron (NGR)</v>
      </c>
      <c r="L734">
        <v>39</v>
      </c>
      <c r="M734" t="s">
        <v>82</v>
      </c>
      <c r="N734">
        <v>733</v>
      </c>
      <c r="O734">
        <v>35</v>
      </c>
      <c r="P734">
        <v>8</v>
      </c>
      <c r="Q734">
        <v>-2</v>
      </c>
      <c r="R734">
        <v>5</v>
      </c>
      <c r="S734">
        <v>4</v>
      </c>
      <c r="T734">
        <v>-0.2</v>
      </c>
      <c r="U734">
        <v>170</v>
      </c>
      <c r="V734">
        <v>1.31</v>
      </c>
      <c r="W734">
        <v>-0.2</v>
      </c>
      <c r="X734">
        <v>-1</v>
      </c>
      <c r="Y734">
        <v>-0.2</v>
      </c>
      <c r="Z734">
        <v>-2</v>
      </c>
      <c r="AA734">
        <v>20</v>
      </c>
      <c r="AB734">
        <v>74</v>
      </c>
      <c r="AC734">
        <v>-2</v>
      </c>
      <c r="AD734">
        <v>29.6</v>
      </c>
      <c r="AE734">
        <v>60</v>
      </c>
      <c r="AF734">
        <v>0.5</v>
      </c>
    </row>
    <row r="735" spans="1:32" x14ac:dyDescent="0.3">
      <c r="A735" t="s">
        <v>2832</v>
      </c>
      <c r="B735" t="s">
        <v>2833</v>
      </c>
      <c r="C735" s="1" t="str">
        <f t="shared" si="119"/>
        <v>21:0519</v>
      </c>
      <c r="D735" s="1" t="str">
        <f t="shared" si="120"/>
        <v>21:0173</v>
      </c>
      <c r="E735" t="s">
        <v>2834</v>
      </c>
      <c r="F735" t="s">
        <v>2835</v>
      </c>
      <c r="H735">
        <v>52.641022900000003</v>
      </c>
      <c r="I735">
        <v>-57.882418199999996</v>
      </c>
      <c r="J735" s="1" t="str">
        <f t="shared" si="121"/>
        <v>NGR lake sediment grab sample</v>
      </c>
      <c r="K735" s="1" t="str">
        <f t="shared" si="122"/>
        <v>&lt;177 micron (NGR)</v>
      </c>
      <c r="L735">
        <v>39</v>
      </c>
      <c r="M735" t="s">
        <v>89</v>
      </c>
      <c r="N735">
        <v>734</v>
      </c>
      <c r="O735">
        <v>84</v>
      </c>
      <c r="P735">
        <v>12</v>
      </c>
      <c r="Q735">
        <v>-2</v>
      </c>
      <c r="R735">
        <v>9</v>
      </c>
      <c r="S735">
        <v>8</v>
      </c>
      <c r="T735">
        <v>-0.2</v>
      </c>
      <c r="U735">
        <v>275</v>
      </c>
      <c r="V735">
        <v>2.6</v>
      </c>
      <c r="W735">
        <v>-0.2</v>
      </c>
      <c r="X735">
        <v>-1</v>
      </c>
      <c r="Y735">
        <v>-0.2</v>
      </c>
      <c r="Z735">
        <v>-2</v>
      </c>
      <c r="AA735">
        <v>30</v>
      </c>
      <c r="AB735">
        <v>46</v>
      </c>
      <c r="AC735">
        <v>-2</v>
      </c>
      <c r="AD735">
        <v>15</v>
      </c>
      <c r="AE735">
        <v>440</v>
      </c>
      <c r="AF735">
        <v>1</v>
      </c>
    </row>
    <row r="736" spans="1:32" x14ac:dyDescent="0.3">
      <c r="A736" t="s">
        <v>2836</v>
      </c>
      <c r="B736" t="s">
        <v>2837</v>
      </c>
      <c r="C736" s="1" t="str">
        <f t="shared" si="119"/>
        <v>21:0519</v>
      </c>
      <c r="D736" s="1" t="str">
        <f t="shared" si="120"/>
        <v>21:0173</v>
      </c>
      <c r="E736" t="s">
        <v>2838</v>
      </c>
      <c r="F736" t="s">
        <v>2839</v>
      </c>
      <c r="H736">
        <v>52.669249000000001</v>
      </c>
      <c r="I736">
        <v>-57.973567099999997</v>
      </c>
      <c r="J736" s="1" t="str">
        <f t="shared" si="121"/>
        <v>NGR lake sediment grab sample</v>
      </c>
      <c r="K736" s="1" t="str">
        <f t="shared" si="122"/>
        <v>&lt;177 micron (NGR)</v>
      </c>
      <c r="L736">
        <v>39</v>
      </c>
      <c r="M736" t="s">
        <v>94</v>
      </c>
      <c r="N736">
        <v>735</v>
      </c>
      <c r="O736">
        <v>33</v>
      </c>
      <c r="P736">
        <v>6</v>
      </c>
      <c r="Q736">
        <v>-2</v>
      </c>
      <c r="R736">
        <v>4</v>
      </c>
      <c r="S736">
        <v>3</v>
      </c>
      <c r="T736">
        <v>-0.2</v>
      </c>
      <c r="U736">
        <v>95</v>
      </c>
      <c r="V736">
        <v>0.65</v>
      </c>
      <c r="W736">
        <v>-0.2</v>
      </c>
      <c r="X736">
        <v>-1</v>
      </c>
      <c r="Y736">
        <v>-0.2</v>
      </c>
      <c r="Z736">
        <v>-2</v>
      </c>
      <c r="AA736">
        <v>15</v>
      </c>
      <c r="AB736">
        <v>74</v>
      </c>
      <c r="AC736">
        <v>-2</v>
      </c>
      <c r="AD736">
        <v>27.6</v>
      </c>
      <c r="AE736">
        <v>110</v>
      </c>
      <c r="AF736">
        <v>0.6</v>
      </c>
    </row>
    <row r="737" spans="1:32" x14ac:dyDescent="0.3">
      <c r="A737" t="s">
        <v>2840</v>
      </c>
      <c r="B737" t="s">
        <v>2841</v>
      </c>
      <c r="C737" s="1" t="str">
        <f t="shared" si="119"/>
        <v>21:0519</v>
      </c>
      <c r="D737" s="1" t="str">
        <f t="shared" si="120"/>
        <v>21:0173</v>
      </c>
      <c r="E737" t="s">
        <v>2842</v>
      </c>
      <c r="F737" t="s">
        <v>2843</v>
      </c>
      <c r="H737">
        <v>52.714477500000001</v>
      </c>
      <c r="I737">
        <v>-57.981384400000003</v>
      </c>
      <c r="J737" s="1" t="str">
        <f t="shared" si="121"/>
        <v>NGR lake sediment grab sample</v>
      </c>
      <c r="K737" s="1" t="str">
        <f t="shared" si="122"/>
        <v>&lt;177 micron (NGR)</v>
      </c>
      <c r="L737">
        <v>39</v>
      </c>
      <c r="M737" t="s">
        <v>99</v>
      </c>
      <c r="N737">
        <v>736</v>
      </c>
      <c r="O737">
        <v>96</v>
      </c>
      <c r="P737">
        <v>10</v>
      </c>
      <c r="Q737">
        <v>-2</v>
      </c>
      <c r="R737">
        <v>6</v>
      </c>
      <c r="S737">
        <v>6</v>
      </c>
      <c r="T737">
        <v>-0.2</v>
      </c>
      <c r="U737">
        <v>275</v>
      </c>
      <c r="V737">
        <v>4.3</v>
      </c>
      <c r="W737">
        <v>-0.2</v>
      </c>
      <c r="X737">
        <v>-1</v>
      </c>
      <c r="Y737">
        <v>-0.2</v>
      </c>
      <c r="Z737">
        <v>-2</v>
      </c>
      <c r="AA737">
        <v>40</v>
      </c>
      <c r="AB737">
        <v>51</v>
      </c>
      <c r="AC737">
        <v>-2</v>
      </c>
      <c r="AD737">
        <v>29.2</v>
      </c>
      <c r="AE737">
        <v>600</v>
      </c>
      <c r="AF737">
        <v>1.5</v>
      </c>
    </row>
    <row r="738" spans="1:32" x14ac:dyDescent="0.3">
      <c r="A738" t="s">
        <v>2844</v>
      </c>
      <c r="B738" t="s">
        <v>2845</v>
      </c>
      <c r="C738" s="1" t="str">
        <f t="shared" si="119"/>
        <v>21:0519</v>
      </c>
      <c r="D738" s="1" t="str">
        <f t="shared" si="120"/>
        <v>21:0173</v>
      </c>
      <c r="E738" t="s">
        <v>2846</v>
      </c>
      <c r="F738" t="s">
        <v>2847</v>
      </c>
      <c r="H738">
        <v>52.735640500000002</v>
      </c>
      <c r="I738">
        <v>-57.945942500000001</v>
      </c>
      <c r="J738" s="1" t="str">
        <f t="shared" si="121"/>
        <v>NGR lake sediment grab sample</v>
      </c>
      <c r="K738" s="1" t="str">
        <f t="shared" si="122"/>
        <v>&lt;177 micron (NGR)</v>
      </c>
      <c r="L738">
        <v>39</v>
      </c>
      <c r="M738" t="s">
        <v>104</v>
      </c>
      <c r="N738">
        <v>737</v>
      </c>
      <c r="O738">
        <v>54</v>
      </c>
      <c r="P738">
        <v>6</v>
      </c>
      <c r="Q738">
        <v>-2</v>
      </c>
      <c r="R738">
        <v>4</v>
      </c>
      <c r="S738">
        <v>4</v>
      </c>
      <c r="T738">
        <v>-0.2</v>
      </c>
      <c r="U738">
        <v>225</v>
      </c>
      <c r="V738">
        <v>1.26</v>
      </c>
      <c r="W738">
        <v>-0.2</v>
      </c>
      <c r="X738">
        <v>-1</v>
      </c>
      <c r="Y738">
        <v>-0.2</v>
      </c>
      <c r="Z738">
        <v>-2</v>
      </c>
      <c r="AA738">
        <v>15</v>
      </c>
      <c r="AB738">
        <v>80</v>
      </c>
      <c r="AC738">
        <v>-2</v>
      </c>
      <c r="AD738">
        <v>31.4</v>
      </c>
      <c r="AE738">
        <v>170</v>
      </c>
      <c r="AF738">
        <v>0.6</v>
      </c>
    </row>
    <row r="739" spans="1:32" x14ac:dyDescent="0.3">
      <c r="A739" t="s">
        <v>2848</v>
      </c>
      <c r="B739" t="s">
        <v>2849</v>
      </c>
      <c r="C739" s="1" t="str">
        <f t="shared" si="119"/>
        <v>21:0519</v>
      </c>
      <c r="D739" s="1" t="str">
        <f t="shared" si="120"/>
        <v>21:0173</v>
      </c>
      <c r="E739" t="s">
        <v>2850</v>
      </c>
      <c r="F739" t="s">
        <v>2851</v>
      </c>
      <c r="H739">
        <v>52.772530500000002</v>
      </c>
      <c r="I739">
        <v>-57.8454069</v>
      </c>
      <c r="J739" s="1" t="str">
        <f t="shared" si="121"/>
        <v>NGR lake sediment grab sample</v>
      </c>
      <c r="K739" s="1" t="str">
        <f t="shared" si="122"/>
        <v>&lt;177 micron (NGR)</v>
      </c>
      <c r="L739">
        <v>39</v>
      </c>
      <c r="M739" t="s">
        <v>109</v>
      </c>
      <c r="N739">
        <v>738</v>
      </c>
      <c r="O739">
        <v>67</v>
      </c>
      <c r="P739">
        <v>6</v>
      </c>
      <c r="Q739">
        <v>-2</v>
      </c>
      <c r="R739">
        <v>5</v>
      </c>
      <c r="S739">
        <v>5</v>
      </c>
      <c r="T739">
        <v>-0.2</v>
      </c>
      <c r="U739">
        <v>165</v>
      </c>
      <c r="V739">
        <v>1.65</v>
      </c>
      <c r="W739">
        <v>-0.2</v>
      </c>
      <c r="X739">
        <v>-1</v>
      </c>
      <c r="Y739">
        <v>-0.2</v>
      </c>
      <c r="Z739">
        <v>-2</v>
      </c>
      <c r="AA739">
        <v>30</v>
      </c>
      <c r="AB739">
        <v>57</v>
      </c>
      <c r="AC739">
        <v>-2</v>
      </c>
      <c r="AD739">
        <v>31</v>
      </c>
      <c r="AE739">
        <v>120</v>
      </c>
      <c r="AF739">
        <v>0.7</v>
      </c>
    </row>
    <row r="740" spans="1:32" x14ac:dyDescent="0.3">
      <c r="A740" t="s">
        <v>2852</v>
      </c>
      <c r="B740" t="s">
        <v>2853</v>
      </c>
      <c r="C740" s="1" t="str">
        <f t="shared" si="119"/>
        <v>21:0519</v>
      </c>
      <c r="D740" s="1" t="str">
        <f t="shared" si="120"/>
        <v>21:0173</v>
      </c>
      <c r="E740" t="s">
        <v>2854</v>
      </c>
      <c r="F740" t="s">
        <v>2855</v>
      </c>
      <c r="H740">
        <v>52.751736399999999</v>
      </c>
      <c r="I740">
        <v>-57.823683199999998</v>
      </c>
      <c r="J740" s="1" t="str">
        <f t="shared" si="121"/>
        <v>NGR lake sediment grab sample</v>
      </c>
      <c r="K740" s="1" t="str">
        <f t="shared" si="122"/>
        <v>&lt;177 micron (NGR)</v>
      </c>
      <c r="L740">
        <v>39</v>
      </c>
      <c r="M740" t="s">
        <v>114</v>
      </c>
      <c r="N740">
        <v>739</v>
      </c>
      <c r="O740">
        <v>32</v>
      </c>
      <c r="P740">
        <v>6</v>
      </c>
      <c r="Q740">
        <v>-2</v>
      </c>
      <c r="R740">
        <v>4</v>
      </c>
      <c r="S740">
        <v>3</v>
      </c>
      <c r="T740">
        <v>-0.2</v>
      </c>
      <c r="U740">
        <v>145</v>
      </c>
      <c r="V740">
        <v>0.65</v>
      </c>
      <c r="W740">
        <v>-0.2</v>
      </c>
      <c r="X740">
        <v>-1</v>
      </c>
      <c r="Y740">
        <v>-0.2</v>
      </c>
      <c r="Z740">
        <v>-2</v>
      </c>
      <c r="AA740">
        <v>20</v>
      </c>
      <c r="AB740">
        <v>59</v>
      </c>
      <c r="AC740">
        <v>-2</v>
      </c>
      <c r="AD740">
        <v>30.4</v>
      </c>
      <c r="AE740">
        <v>40</v>
      </c>
      <c r="AF740">
        <v>-0.5</v>
      </c>
    </row>
    <row r="741" spans="1:32" x14ac:dyDescent="0.3">
      <c r="A741" t="s">
        <v>2856</v>
      </c>
      <c r="B741" t="s">
        <v>2857</v>
      </c>
      <c r="C741" s="1" t="str">
        <f t="shared" si="119"/>
        <v>21:0519</v>
      </c>
      <c r="D741" s="1" t="str">
        <f t="shared" si="120"/>
        <v>21:0173</v>
      </c>
      <c r="E741" t="s">
        <v>2858</v>
      </c>
      <c r="F741" t="s">
        <v>2859</v>
      </c>
      <c r="H741">
        <v>52.702708000000001</v>
      </c>
      <c r="I741">
        <v>-57.832231999999998</v>
      </c>
      <c r="J741" s="1" t="str">
        <f t="shared" si="121"/>
        <v>NGR lake sediment grab sample</v>
      </c>
      <c r="K741" s="1" t="str">
        <f t="shared" si="122"/>
        <v>&lt;177 micron (NGR)</v>
      </c>
      <c r="L741">
        <v>39</v>
      </c>
      <c r="M741" t="s">
        <v>119</v>
      </c>
      <c r="N741">
        <v>740</v>
      </c>
      <c r="O741">
        <v>45</v>
      </c>
      <c r="P741">
        <v>6</v>
      </c>
      <c r="Q741">
        <v>-2</v>
      </c>
      <c r="R741">
        <v>3</v>
      </c>
      <c r="S741">
        <v>2</v>
      </c>
      <c r="T741">
        <v>-0.2</v>
      </c>
      <c r="U741">
        <v>175</v>
      </c>
      <c r="V741">
        <v>2.25</v>
      </c>
      <c r="W741">
        <v>-0.2</v>
      </c>
      <c r="X741">
        <v>-1</v>
      </c>
      <c r="Y741">
        <v>-0.2</v>
      </c>
      <c r="Z741">
        <v>-2</v>
      </c>
      <c r="AA741">
        <v>15</v>
      </c>
      <c r="AB741">
        <v>81</v>
      </c>
      <c r="AC741">
        <v>-2</v>
      </c>
      <c r="AD741">
        <v>30.8</v>
      </c>
      <c r="AE741">
        <v>70</v>
      </c>
      <c r="AF741">
        <v>-0.5</v>
      </c>
    </row>
    <row r="742" spans="1:32" x14ac:dyDescent="0.3">
      <c r="A742" t="s">
        <v>2860</v>
      </c>
      <c r="B742" t="s">
        <v>2861</v>
      </c>
      <c r="C742" s="1" t="str">
        <f t="shared" si="119"/>
        <v>21:0519</v>
      </c>
      <c r="D742" s="1" t="str">
        <f t="shared" si="120"/>
        <v>21:0173</v>
      </c>
      <c r="E742" t="s">
        <v>2862</v>
      </c>
      <c r="F742" t="s">
        <v>2863</v>
      </c>
      <c r="H742">
        <v>52.690343499999997</v>
      </c>
      <c r="I742">
        <v>-57.839054500000003</v>
      </c>
      <c r="J742" s="1" t="str">
        <f t="shared" si="121"/>
        <v>NGR lake sediment grab sample</v>
      </c>
      <c r="K742" s="1" t="str">
        <f t="shared" si="122"/>
        <v>&lt;177 micron (NGR)</v>
      </c>
      <c r="L742">
        <v>39</v>
      </c>
      <c r="M742" t="s">
        <v>124</v>
      </c>
      <c r="N742">
        <v>741</v>
      </c>
      <c r="O742">
        <v>62</v>
      </c>
      <c r="P742">
        <v>8</v>
      </c>
      <c r="Q742">
        <v>-2</v>
      </c>
      <c r="R742">
        <v>4</v>
      </c>
      <c r="S742">
        <v>3</v>
      </c>
      <c r="T742">
        <v>-0.2</v>
      </c>
      <c r="U742">
        <v>235</v>
      </c>
      <c r="V742">
        <v>1.52</v>
      </c>
      <c r="W742">
        <v>-0.2</v>
      </c>
      <c r="X742">
        <v>-1</v>
      </c>
      <c r="Y742">
        <v>-0.2</v>
      </c>
      <c r="Z742">
        <v>-2</v>
      </c>
      <c r="AA742">
        <v>15</v>
      </c>
      <c r="AB742">
        <v>76</v>
      </c>
      <c r="AC742">
        <v>-2</v>
      </c>
      <c r="AD742">
        <v>44.6</v>
      </c>
      <c r="AE742">
        <v>60</v>
      </c>
      <c r="AF742">
        <v>-0.5</v>
      </c>
    </row>
    <row r="743" spans="1:32" x14ac:dyDescent="0.3">
      <c r="A743" t="s">
        <v>2864</v>
      </c>
      <c r="B743" t="s">
        <v>2865</v>
      </c>
      <c r="C743" s="1" t="str">
        <f t="shared" si="119"/>
        <v>21:0519</v>
      </c>
      <c r="D743" s="1" t="str">
        <f t="shared" si="120"/>
        <v>21:0173</v>
      </c>
      <c r="E743" t="s">
        <v>2866</v>
      </c>
      <c r="F743" t="s">
        <v>2867</v>
      </c>
      <c r="H743">
        <v>52.683695499999999</v>
      </c>
      <c r="I743">
        <v>-57.766676500000003</v>
      </c>
      <c r="J743" s="1" t="str">
        <f t="shared" si="121"/>
        <v>NGR lake sediment grab sample</v>
      </c>
      <c r="K743" s="1" t="str">
        <f t="shared" si="122"/>
        <v>&lt;177 micron (NGR)</v>
      </c>
      <c r="L743">
        <v>39</v>
      </c>
      <c r="M743" t="s">
        <v>129</v>
      </c>
      <c r="N743">
        <v>742</v>
      </c>
      <c r="O743">
        <v>30</v>
      </c>
      <c r="P743">
        <v>8</v>
      </c>
      <c r="Q743">
        <v>-2</v>
      </c>
      <c r="R743">
        <v>5</v>
      </c>
      <c r="S743">
        <v>-2</v>
      </c>
      <c r="T743">
        <v>-0.2</v>
      </c>
      <c r="U743">
        <v>15</v>
      </c>
      <c r="V743">
        <v>0.26</v>
      </c>
      <c r="W743">
        <v>-0.2</v>
      </c>
      <c r="X743">
        <v>-1</v>
      </c>
      <c r="Y743">
        <v>-0.2</v>
      </c>
      <c r="Z743">
        <v>-2</v>
      </c>
      <c r="AA743">
        <v>-10</v>
      </c>
      <c r="AB743">
        <v>54</v>
      </c>
      <c r="AC743">
        <v>-2</v>
      </c>
      <c r="AD743">
        <v>69.599999999999994</v>
      </c>
      <c r="AE743">
        <v>40</v>
      </c>
      <c r="AF743">
        <v>-0.5</v>
      </c>
    </row>
    <row r="744" spans="1:32" x14ac:dyDescent="0.3">
      <c r="A744" t="s">
        <v>2868</v>
      </c>
      <c r="B744" t="s">
        <v>2869</v>
      </c>
      <c r="C744" s="1" t="str">
        <f t="shared" si="119"/>
        <v>21:0519</v>
      </c>
      <c r="D744" s="1" t="str">
        <f t="shared" si="120"/>
        <v>21:0173</v>
      </c>
      <c r="E744" t="s">
        <v>2870</v>
      </c>
      <c r="F744" t="s">
        <v>2871</v>
      </c>
      <c r="H744">
        <v>52.682158999999999</v>
      </c>
      <c r="I744">
        <v>-57.674830300000004</v>
      </c>
      <c r="J744" s="1" t="str">
        <f t="shared" si="121"/>
        <v>NGR lake sediment grab sample</v>
      </c>
      <c r="K744" s="1" t="str">
        <f t="shared" si="122"/>
        <v>&lt;177 micron (NGR)</v>
      </c>
      <c r="L744">
        <v>39</v>
      </c>
      <c r="M744" t="s">
        <v>134</v>
      </c>
      <c r="N744">
        <v>743</v>
      </c>
      <c r="O744">
        <v>58</v>
      </c>
      <c r="P744">
        <v>13</v>
      </c>
      <c r="Q744">
        <v>-2</v>
      </c>
      <c r="R744">
        <v>6</v>
      </c>
      <c r="S744">
        <v>6</v>
      </c>
      <c r="T744">
        <v>-0.2</v>
      </c>
      <c r="U744">
        <v>420</v>
      </c>
      <c r="V744">
        <v>3.8</v>
      </c>
      <c r="W744">
        <v>-0.2</v>
      </c>
      <c r="X744">
        <v>-1</v>
      </c>
      <c r="Y744">
        <v>-0.2</v>
      </c>
      <c r="Z744">
        <v>-2</v>
      </c>
      <c r="AA744">
        <v>25</v>
      </c>
      <c r="AB744">
        <v>32</v>
      </c>
      <c r="AC744">
        <v>-2</v>
      </c>
      <c r="AD744">
        <v>3.2</v>
      </c>
      <c r="AE744">
        <v>420</v>
      </c>
      <c r="AF744">
        <v>1.3</v>
      </c>
    </row>
    <row r="745" spans="1:32" x14ac:dyDescent="0.3">
      <c r="A745" t="s">
        <v>2872</v>
      </c>
      <c r="B745" t="s">
        <v>2873</v>
      </c>
      <c r="C745" s="1" t="str">
        <f t="shared" si="119"/>
        <v>21:0519</v>
      </c>
      <c r="D745" s="1" t="str">
        <f t="shared" si="120"/>
        <v>21:0173</v>
      </c>
      <c r="E745" t="s">
        <v>2874</v>
      </c>
      <c r="F745" t="s">
        <v>2875</v>
      </c>
      <c r="H745">
        <v>52.724160400000002</v>
      </c>
      <c r="I745">
        <v>-57.681089700000001</v>
      </c>
      <c r="J745" s="1" t="str">
        <f t="shared" si="121"/>
        <v>NGR lake sediment grab sample</v>
      </c>
      <c r="K745" s="1" t="str">
        <f t="shared" si="122"/>
        <v>&lt;177 micron (NGR)</v>
      </c>
      <c r="L745">
        <v>39</v>
      </c>
      <c r="M745" t="s">
        <v>139</v>
      </c>
      <c r="N745">
        <v>744</v>
      </c>
      <c r="O745">
        <v>60</v>
      </c>
      <c r="P745">
        <v>11</v>
      </c>
      <c r="Q745">
        <v>-2</v>
      </c>
      <c r="R745">
        <v>7</v>
      </c>
      <c r="S745">
        <v>4</v>
      </c>
      <c r="T745">
        <v>-0.2</v>
      </c>
      <c r="U745">
        <v>160</v>
      </c>
      <c r="V745">
        <v>1.0900000000000001</v>
      </c>
      <c r="W745">
        <v>-0.2</v>
      </c>
      <c r="X745">
        <v>-1</v>
      </c>
      <c r="Y745">
        <v>-0.2</v>
      </c>
      <c r="Z745">
        <v>-2</v>
      </c>
      <c r="AA745">
        <v>25</v>
      </c>
      <c r="AB745">
        <v>27</v>
      </c>
      <c r="AC745">
        <v>-2</v>
      </c>
      <c r="AD745">
        <v>34.200000000000003</v>
      </c>
      <c r="AE745">
        <v>120</v>
      </c>
      <c r="AF745">
        <v>0.8</v>
      </c>
    </row>
    <row r="746" spans="1:32" x14ac:dyDescent="0.3">
      <c r="A746" t="s">
        <v>2876</v>
      </c>
      <c r="B746" t="s">
        <v>2877</v>
      </c>
      <c r="C746" s="1" t="str">
        <f t="shared" si="119"/>
        <v>21:0519</v>
      </c>
      <c r="D746" s="1" t="str">
        <f t="shared" si="120"/>
        <v>21:0173</v>
      </c>
      <c r="E746" t="s">
        <v>2878</v>
      </c>
      <c r="F746" t="s">
        <v>2879</v>
      </c>
      <c r="H746">
        <v>52.741736000000003</v>
      </c>
      <c r="I746">
        <v>-57.7161592</v>
      </c>
      <c r="J746" s="1" t="str">
        <f t="shared" si="121"/>
        <v>NGR lake sediment grab sample</v>
      </c>
      <c r="K746" s="1" t="str">
        <f t="shared" si="122"/>
        <v>&lt;177 micron (NGR)</v>
      </c>
      <c r="L746">
        <v>39</v>
      </c>
      <c r="M746" t="s">
        <v>144</v>
      </c>
      <c r="N746">
        <v>745</v>
      </c>
      <c r="O746">
        <v>72</v>
      </c>
      <c r="P746">
        <v>11</v>
      </c>
      <c r="Q746">
        <v>-2</v>
      </c>
      <c r="R746">
        <v>5</v>
      </c>
      <c r="S746">
        <v>4</v>
      </c>
      <c r="T746">
        <v>-0.2</v>
      </c>
      <c r="U746">
        <v>1180</v>
      </c>
      <c r="V746">
        <v>20.100000000000001</v>
      </c>
      <c r="W746">
        <v>-0.2</v>
      </c>
      <c r="X746">
        <v>-1</v>
      </c>
      <c r="Y746">
        <v>-0.2</v>
      </c>
      <c r="Z746">
        <v>-2</v>
      </c>
      <c r="AA746">
        <v>30</v>
      </c>
      <c r="AB746">
        <v>45</v>
      </c>
      <c r="AC746">
        <v>-2</v>
      </c>
      <c r="AD746">
        <v>36</v>
      </c>
      <c r="AE746">
        <v>90</v>
      </c>
      <c r="AF746">
        <v>0.7</v>
      </c>
    </row>
    <row r="747" spans="1:32" hidden="1" x14ac:dyDescent="0.3">
      <c r="A747" t="s">
        <v>2880</v>
      </c>
      <c r="B747" t="s">
        <v>2881</v>
      </c>
      <c r="C747" s="1" t="str">
        <f t="shared" si="119"/>
        <v>21:0519</v>
      </c>
      <c r="D747" s="1" t="str">
        <f>HYPERLINK("http://geochem.nrcan.gc.ca/cdogs/content/svy/svy_e.htm", "")</f>
        <v/>
      </c>
      <c r="G747" s="1" t="str">
        <f>HYPERLINK("http://geochem.nrcan.gc.ca/cdogs/content/cr_/cr_00055_e.htm", "55")</f>
        <v>55</v>
      </c>
      <c r="J747" t="s">
        <v>57</v>
      </c>
      <c r="K747" t="s">
        <v>58</v>
      </c>
      <c r="L747">
        <v>39</v>
      </c>
      <c r="M747" t="s">
        <v>59</v>
      </c>
      <c r="N747">
        <v>746</v>
      </c>
      <c r="O747">
        <v>66</v>
      </c>
      <c r="P747">
        <v>18</v>
      </c>
      <c r="Q747">
        <v>3</v>
      </c>
      <c r="R747">
        <v>17</v>
      </c>
      <c r="S747">
        <v>5</v>
      </c>
      <c r="T747">
        <v>-0.2</v>
      </c>
      <c r="U747">
        <v>235</v>
      </c>
      <c r="V747">
        <v>2.2000000000000002</v>
      </c>
      <c r="W747">
        <v>0.2</v>
      </c>
      <c r="X747">
        <v>2</v>
      </c>
      <c r="Y747">
        <v>-0.2</v>
      </c>
      <c r="Z747">
        <v>2</v>
      </c>
      <c r="AA747">
        <v>20</v>
      </c>
      <c r="AB747">
        <v>81</v>
      </c>
      <c r="AC747">
        <v>-2</v>
      </c>
      <c r="AD747">
        <v>38.200000000000003</v>
      </c>
      <c r="AE747">
        <v>180</v>
      </c>
      <c r="AF747">
        <v>6.1</v>
      </c>
    </row>
    <row r="748" spans="1:32" x14ac:dyDescent="0.3">
      <c r="A748" t="s">
        <v>2882</v>
      </c>
      <c r="B748" t="s">
        <v>2883</v>
      </c>
      <c r="C748" s="1" t="str">
        <f t="shared" si="119"/>
        <v>21:0519</v>
      </c>
      <c r="D748" s="1" t="str">
        <f t="shared" ref="D748:D760" si="123">HYPERLINK("http://geochem.nrcan.gc.ca/cdogs/content/svy/svy210173_e.htm", "21:0173")</f>
        <v>21:0173</v>
      </c>
      <c r="E748" t="s">
        <v>2884</v>
      </c>
      <c r="F748" t="s">
        <v>2885</v>
      </c>
      <c r="H748">
        <v>52.751562900000003</v>
      </c>
      <c r="I748">
        <v>-57.682450099999997</v>
      </c>
      <c r="J748" s="1" t="str">
        <f t="shared" ref="J748:J760" si="124">HYPERLINK("http://geochem.nrcan.gc.ca/cdogs/content/kwd/kwd020027_e.htm", "NGR lake sediment grab sample")</f>
        <v>NGR lake sediment grab sample</v>
      </c>
      <c r="K748" s="1" t="str">
        <f t="shared" ref="K748:K760" si="125">HYPERLINK("http://geochem.nrcan.gc.ca/cdogs/content/kwd/kwd080006_e.htm", "&lt;177 micron (NGR)")</f>
        <v>&lt;177 micron (NGR)</v>
      </c>
      <c r="L748">
        <v>39</v>
      </c>
      <c r="M748" t="s">
        <v>149</v>
      </c>
      <c r="N748">
        <v>747</v>
      </c>
      <c r="O748">
        <v>45</v>
      </c>
      <c r="P748">
        <v>7</v>
      </c>
      <c r="Q748">
        <v>-2</v>
      </c>
      <c r="R748">
        <v>4</v>
      </c>
      <c r="S748">
        <v>5</v>
      </c>
      <c r="T748">
        <v>-0.2</v>
      </c>
      <c r="U748">
        <v>12800</v>
      </c>
      <c r="V748">
        <v>25.2</v>
      </c>
      <c r="W748">
        <v>-0.2</v>
      </c>
      <c r="X748">
        <v>-1</v>
      </c>
      <c r="Y748">
        <v>-0.2</v>
      </c>
      <c r="Z748">
        <v>-2</v>
      </c>
      <c r="AA748">
        <v>25</v>
      </c>
      <c r="AB748">
        <v>49</v>
      </c>
      <c r="AC748">
        <v>-2</v>
      </c>
      <c r="AD748">
        <v>34.4</v>
      </c>
      <c r="AE748">
        <v>-40</v>
      </c>
      <c r="AF748">
        <v>-0.5</v>
      </c>
    </row>
    <row r="749" spans="1:32" x14ac:dyDescent="0.3">
      <c r="A749" t="s">
        <v>2886</v>
      </c>
      <c r="B749" t="s">
        <v>2887</v>
      </c>
      <c r="C749" s="1" t="str">
        <f t="shared" si="119"/>
        <v>21:0519</v>
      </c>
      <c r="D749" s="1" t="str">
        <f t="shared" si="123"/>
        <v>21:0173</v>
      </c>
      <c r="E749" t="s">
        <v>2888</v>
      </c>
      <c r="F749" t="s">
        <v>2889</v>
      </c>
      <c r="H749">
        <v>52.719526000000002</v>
      </c>
      <c r="I749">
        <v>-57.648223399999999</v>
      </c>
      <c r="J749" s="1" t="str">
        <f t="shared" si="124"/>
        <v>NGR lake sediment grab sample</v>
      </c>
      <c r="K749" s="1" t="str">
        <f t="shared" si="125"/>
        <v>&lt;177 micron (NGR)</v>
      </c>
      <c r="L749">
        <v>40</v>
      </c>
      <c r="M749" t="s">
        <v>36</v>
      </c>
      <c r="N749">
        <v>748</v>
      </c>
      <c r="O749">
        <v>44</v>
      </c>
      <c r="P749">
        <v>9</v>
      </c>
      <c r="Q749">
        <v>-2</v>
      </c>
      <c r="R749">
        <v>4</v>
      </c>
      <c r="S749">
        <v>2</v>
      </c>
      <c r="T749">
        <v>-0.2</v>
      </c>
      <c r="U749">
        <v>250</v>
      </c>
      <c r="V749">
        <v>1.31</v>
      </c>
      <c r="W749">
        <v>-0.2</v>
      </c>
      <c r="X749">
        <v>-1</v>
      </c>
      <c r="Y749">
        <v>-0.2</v>
      </c>
      <c r="Z749">
        <v>-2</v>
      </c>
      <c r="AA749">
        <v>15</v>
      </c>
      <c r="AB749">
        <v>69</v>
      </c>
      <c r="AC749">
        <v>-2</v>
      </c>
      <c r="AD749">
        <v>29.8</v>
      </c>
      <c r="AE749">
        <v>110</v>
      </c>
      <c r="AF749">
        <v>0.5</v>
      </c>
    </row>
    <row r="750" spans="1:32" x14ac:dyDescent="0.3">
      <c r="A750" t="s">
        <v>2890</v>
      </c>
      <c r="B750" t="s">
        <v>2891</v>
      </c>
      <c r="C750" s="1" t="str">
        <f t="shared" si="119"/>
        <v>21:0519</v>
      </c>
      <c r="D750" s="1" t="str">
        <f t="shared" si="123"/>
        <v>21:0173</v>
      </c>
      <c r="E750" t="s">
        <v>2888</v>
      </c>
      <c r="F750" t="s">
        <v>2892</v>
      </c>
      <c r="H750">
        <v>52.719526000000002</v>
      </c>
      <c r="I750">
        <v>-57.648223399999999</v>
      </c>
      <c r="J750" s="1" t="str">
        <f t="shared" si="124"/>
        <v>NGR lake sediment grab sample</v>
      </c>
      <c r="K750" s="1" t="str">
        <f t="shared" si="125"/>
        <v>&lt;177 micron (NGR)</v>
      </c>
      <c r="L750">
        <v>40</v>
      </c>
      <c r="M750" t="s">
        <v>40</v>
      </c>
      <c r="N750">
        <v>749</v>
      </c>
      <c r="O750">
        <v>42</v>
      </c>
      <c r="P750">
        <v>8</v>
      </c>
      <c r="Q750">
        <v>-2</v>
      </c>
      <c r="R750">
        <v>4</v>
      </c>
      <c r="S750">
        <v>2</v>
      </c>
      <c r="T750">
        <v>-0.2</v>
      </c>
      <c r="U750">
        <v>235</v>
      </c>
      <c r="V750">
        <v>1.23</v>
      </c>
      <c r="W750">
        <v>-0.2</v>
      </c>
      <c r="X750">
        <v>-1</v>
      </c>
      <c r="Y750">
        <v>-0.2</v>
      </c>
      <c r="Z750">
        <v>-2</v>
      </c>
      <c r="AA750">
        <v>15</v>
      </c>
      <c r="AB750">
        <v>75</v>
      </c>
      <c r="AC750">
        <v>-2</v>
      </c>
      <c r="AD750">
        <v>30.2</v>
      </c>
      <c r="AE750">
        <v>100</v>
      </c>
      <c r="AF750">
        <v>0.7</v>
      </c>
    </row>
    <row r="751" spans="1:32" x14ac:dyDescent="0.3">
      <c r="A751" t="s">
        <v>2893</v>
      </c>
      <c r="B751" t="s">
        <v>2894</v>
      </c>
      <c r="C751" s="1" t="str">
        <f t="shared" si="119"/>
        <v>21:0519</v>
      </c>
      <c r="D751" s="1" t="str">
        <f t="shared" si="123"/>
        <v>21:0173</v>
      </c>
      <c r="E751" t="s">
        <v>2888</v>
      </c>
      <c r="F751" t="s">
        <v>2895</v>
      </c>
      <c r="H751">
        <v>52.719526000000002</v>
      </c>
      <c r="I751">
        <v>-57.648223399999999</v>
      </c>
      <c r="J751" s="1" t="str">
        <f t="shared" si="124"/>
        <v>NGR lake sediment grab sample</v>
      </c>
      <c r="K751" s="1" t="str">
        <f t="shared" si="125"/>
        <v>&lt;177 micron (NGR)</v>
      </c>
      <c r="L751">
        <v>40</v>
      </c>
      <c r="M751" t="s">
        <v>44</v>
      </c>
      <c r="N751">
        <v>750</v>
      </c>
      <c r="O751">
        <v>55</v>
      </c>
      <c r="P751">
        <v>10</v>
      </c>
      <c r="Q751">
        <v>-2</v>
      </c>
      <c r="R751">
        <v>4</v>
      </c>
      <c r="S751">
        <v>2</v>
      </c>
      <c r="T751">
        <v>-0.2</v>
      </c>
      <c r="U751">
        <v>425</v>
      </c>
      <c r="V751">
        <v>2.2999999999999998</v>
      </c>
      <c r="W751">
        <v>-0.2</v>
      </c>
      <c r="X751">
        <v>-1</v>
      </c>
      <c r="Y751">
        <v>-0.2</v>
      </c>
      <c r="Z751">
        <v>-2</v>
      </c>
      <c r="AA751">
        <v>10</v>
      </c>
      <c r="AB751">
        <v>96</v>
      </c>
      <c r="AC751">
        <v>-2</v>
      </c>
      <c r="AD751">
        <v>31.4</v>
      </c>
      <c r="AE751">
        <v>100</v>
      </c>
      <c r="AF751">
        <v>0.5</v>
      </c>
    </row>
    <row r="752" spans="1:32" x14ac:dyDescent="0.3">
      <c r="A752" t="s">
        <v>2896</v>
      </c>
      <c r="B752" t="s">
        <v>2897</v>
      </c>
      <c r="C752" s="1" t="str">
        <f t="shared" si="119"/>
        <v>21:0519</v>
      </c>
      <c r="D752" s="1" t="str">
        <f t="shared" si="123"/>
        <v>21:0173</v>
      </c>
      <c r="E752" t="s">
        <v>2898</v>
      </c>
      <c r="F752" t="s">
        <v>2899</v>
      </c>
      <c r="H752">
        <v>52.683540299999997</v>
      </c>
      <c r="I752">
        <v>-57.634702400000002</v>
      </c>
      <c r="J752" s="1" t="str">
        <f t="shared" si="124"/>
        <v>NGR lake sediment grab sample</v>
      </c>
      <c r="K752" s="1" t="str">
        <f t="shared" si="125"/>
        <v>&lt;177 micron (NGR)</v>
      </c>
      <c r="L752">
        <v>40</v>
      </c>
      <c r="M752" t="s">
        <v>49</v>
      </c>
      <c r="N752">
        <v>751</v>
      </c>
      <c r="O752">
        <v>81</v>
      </c>
      <c r="P752">
        <v>10</v>
      </c>
      <c r="Q752">
        <v>-2</v>
      </c>
      <c r="R752">
        <v>6</v>
      </c>
      <c r="S752">
        <v>6</v>
      </c>
      <c r="T752">
        <v>-0.2</v>
      </c>
      <c r="U752">
        <v>260</v>
      </c>
      <c r="V752">
        <v>4.7</v>
      </c>
      <c r="W752">
        <v>-0.2</v>
      </c>
      <c r="X752">
        <v>-1</v>
      </c>
      <c r="Y752">
        <v>-0.2</v>
      </c>
      <c r="Z752">
        <v>-2</v>
      </c>
      <c r="AA752">
        <v>35</v>
      </c>
      <c r="AB752">
        <v>91</v>
      </c>
      <c r="AC752">
        <v>-2</v>
      </c>
      <c r="AD752">
        <v>32.799999999999997</v>
      </c>
      <c r="AE752">
        <v>180</v>
      </c>
      <c r="AF752">
        <v>0.9</v>
      </c>
    </row>
    <row r="753" spans="1:32" x14ac:dyDescent="0.3">
      <c r="A753" t="s">
        <v>2900</v>
      </c>
      <c r="B753" t="s">
        <v>2901</v>
      </c>
      <c r="C753" s="1" t="str">
        <f t="shared" si="119"/>
        <v>21:0519</v>
      </c>
      <c r="D753" s="1" t="str">
        <f t="shared" si="123"/>
        <v>21:0173</v>
      </c>
      <c r="E753" t="s">
        <v>2902</v>
      </c>
      <c r="F753" t="s">
        <v>2903</v>
      </c>
      <c r="H753">
        <v>52.664112899999999</v>
      </c>
      <c r="I753">
        <v>-57.6001604</v>
      </c>
      <c r="J753" s="1" t="str">
        <f t="shared" si="124"/>
        <v>NGR lake sediment grab sample</v>
      </c>
      <c r="K753" s="1" t="str">
        <f t="shared" si="125"/>
        <v>&lt;177 micron (NGR)</v>
      </c>
      <c r="L753">
        <v>40</v>
      </c>
      <c r="M753" t="s">
        <v>54</v>
      </c>
      <c r="N753">
        <v>752</v>
      </c>
      <c r="O753">
        <v>80</v>
      </c>
      <c r="P753">
        <v>9</v>
      </c>
      <c r="Q753">
        <v>-2</v>
      </c>
      <c r="R753">
        <v>3</v>
      </c>
      <c r="S753">
        <v>2</v>
      </c>
      <c r="T753">
        <v>-0.2</v>
      </c>
      <c r="U753">
        <v>250</v>
      </c>
      <c r="V753">
        <v>3.1</v>
      </c>
      <c r="W753">
        <v>-0.2</v>
      </c>
      <c r="X753">
        <v>-1</v>
      </c>
      <c r="Y753">
        <v>-0.2</v>
      </c>
      <c r="Z753">
        <v>-2</v>
      </c>
      <c r="AA753">
        <v>20</v>
      </c>
      <c r="AB753">
        <v>64</v>
      </c>
      <c r="AC753">
        <v>-2</v>
      </c>
      <c r="AD753">
        <v>36.799999999999997</v>
      </c>
      <c r="AE753">
        <v>90</v>
      </c>
      <c r="AF753">
        <v>-0.5</v>
      </c>
    </row>
    <row r="754" spans="1:32" x14ac:dyDescent="0.3">
      <c r="A754" t="s">
        <v>2904</v>
      </c>
      <c r="B754" t="s">
        <v>2905</v>
      </c>
      <c r="C754" s="1" t="str">
        <f t="shared" si="119"/>
        <v>21:0519</v>
      </c>
      <c r="D754" s="1" t="str">
        <f t="shared" si="123"/>
        <v>21:0173</v>
      </c>
      <c r="E754" t="s">
        <v>2906</v>
      </c>
      <c r="F754" t="s">
        <v>2907</v>
      </c>
      <c r="H754">
        <v>52.662615799999998</v>
      </c>
      <c r="I754">
        <v>-57.642251100000003</v>
      </c>
      <c r="J754" s="1" t="str">
        <f t="shared" si="124"/>
        <v>NGR lake sediment grab sample</v>
      </c>
      <c r="K754" s="1" t="str">
        <f t="shared" si="125"/>
        <v>&lt;177 micron (NGR)</v>
      </c>
      <c r="L754">
        <v>40</v>
      </c>
      <c r="M754" t="s">
        <v>82</v>
      </c>
      <c r="N754">
        <v>753</v>
      </c>
      <c r="O754">
        <v>64</v>
      </c>
      <c r="P754">
        <v>10</v>
      </c>
      <c r="Q754">
        <v>-2</v>
      </c>
      <c r="R754">
        <v>11</v>
      </c>
      <c r="S754">
        <v>8</v>
      </c>
      <c r="T754">
        <v>-0.2</v>
      </c>
      <c r="U754">
        <v>270</v>
      </c>
      <c r="V754">
        <v>3.1</v>
      </c>
      <c r="W754">
        <v>-0.2</v>
      </c>
      <c r="X754">
        <v>-1</v>
      </c>
      <c r="Y754">
        <v>-0.2</v>
      </c>
      <c r="Z754">
        <v>-2</v>
      </c>
      <c r="AA754">
        <v>35</v>
      </c>
      <c r="AB754">
        <v>27</v>
      </c>
      <c r="AC754">
        <v>-2</v>
      </c>
      <c r="AD754">
        <v>2</v>
      </c>
      <c r="AE754">
        <v>590</v>
      </c>
      <c r="AF754">
        <v>1.9</v>
      </c>
    </row>
    <row r="755" spans="1:32" x14ac:dyDescent="0.3">
      <c r="A755" t="s">
        <v>2908</v>
      </c>
      <c r="B755" t="s">
        <v>2909</v>
      </c>
      <c r="C755" s="1" t="str">
        <f t="shared" si="119"/>
        <v>21:0519</v>
      </c>
      <c r="D755" s="1" t="str">
        <f t="shared" si="123"/>
        <v>21:0173</v>
      </c>
      <c r="E755" t="s">
        <v>2910</v>
      </c>
      <c r="F755" t="s">
        <v>2911</v>
      </c>
      <c r="H755">
        <v>52.657156000000001</v>
      </c>
      <c r="I755">
        <v>-57.7059955</v>
      </c>
      <c r="J755" s="1" t="str">
        <f t="shared" si="124"/>
        <v>NGR lake sediment grab sample</v>
      </c>
      <c r="K755" s="1" t="str">
        <f t="shared" si="125"/>
        <v>&lt;177 micron (NGR)</v>
      </c>
      <c r="L755">
        <v>40</v>
      </c>
      <c r="M755" t="s">
        <v>89</v>
      </c>
      <c r="N755">
        <v>754</v>
      </c>
      <c r="O755">
        <v>130</v>
      </c>
      <c r="P755">
        <v>19</v>
      </c>
      <c r="Q755">
        <v>-2</v>
      </c>
      <c r="R755">
        <v>12</v>
      </c>
      <c r="S755">
        <v>8</v>
      </c>
      <c r="T755">
        <v>-0.2</v>
      </c>
      <c r="U755">
        <v>585</v>
      </c>
      <c r="V755">
        <v>11.7</v>
      </c>
      <c r="W755">
        <v>-0.2</v>
      </c>
      <c r="X755">
        <v>-1</v>
      </c>
      <c r="Y755">
        <v>-0.2</v>
      </c>
      <c r="Z755">
        <v>2</v>
      </c>
      <c r="AA755">
        <v>50</v>
      </c>
      <c r="AB755">
        <v>64</v>
      </c>
      <c r="AC755">
        <v>-2</v>
      </c>
      <c r="AD755">
        <v>52.4</v>
      </c>
      <c r="AE755">
        <v>150</v>
      </c>
      <c r="AF755">
        <v>1.4</v>
      </c>
    </row>
    <row r="756" spans="1:32" x14ac:dyDescent="0.3">
      <c r="A756" t="s">
        <v>2912</v>
      </c>
      <c r="B756" t="s">
        <v>2913</v>
      </c>
      <c r="C756" s="1" t="str">
        <f t="shared" si="119"/>
        <v>21:0519</v>
      </c>
      <c r="D756" s="1" t="str">
        <f t="shared" si="123"/>
        <v>21:0173</v>
      </c>
      <c r="E756" t="s">
        <v>2914</v>
      </c>
      <c r="F756" t="s">
        <v>2915</v>
      </c>
      <c r="H756">
        <v>52.649538399999997</v>
      </c>
      <c r="I756">
        <v>-57.741807600000001</v>
      </c>
      <c r="J756" s="1" t="str">
        <f t="shared" si="124"/>
        <v>NGR lake sediment grab sample</v>
      </c>
      <c r="K756" s="1" t="str">
        <f t="shared" si="125"/>
        <v>&lt;177 micron (NGR)</v>
      </c>
      <c r="L756">
        <v>40</v>
      </c>
      <c r="M756" t="s">
        <v>94</v>
      </c>
      <c r="N756">
        <v>755</v>
      </c>
      <c r="O756">
        <v>110</v>
      </c>
      <c r="P756">
        <v>10</v>
      </c>
      <c r="Q756">
        <v>-2</v>
      </c>
      <c r="R756">
        <v>4</v>
      </c>
      <c r="S756">
        <v>7</v>
      </c>
      <c r="T756">
        <v>-0.2</v>
      </c>
      <c r="U756">
        <v>420</v>
      </c>
      <c r="V756">
        <v>6.8</v>
      </c>
      <c r="W756">
        <v>-0.2</v>
      </c>
      <c r="X756">
        <v>-1</v>
      </c>
      <c r="Y756">
        <v>-0.2</v>
      </c>
      <c r="Z756">
        <v>-2</v>
      </c>
      <c r="AA756">
        <v>40</v>
      </c>
      <c r="AB756">
        <v>53</v>
      </c>
      <c r="AC756">
        <v>-2</v>
      </c>
      <c r="AD756">
        <v>12.2</v>
      </c>
      <c r="AE756">
        <v>300</v>
      </c>
      <c r="AF756">
        <v>0.8</v>
      </c>
    </row>
    <row r="757" spans="1:32" x14ac:dyDescent="0.3">
      <c r="A757" t="s">
        <v>2916</v>
      </c>
      <c r="B757" t="s">
        <v>2917</v>
      </c>
      <c r="C757" s="1" t="str">
        <f t="shared" si="119"/>
        <v>21:0519</v>
      </c>
      <c r="D757" s="1" t="str">
        <f t="shared" si="123"/>
        <v>21:0173</v>
      </c>
      <c r="E757" t="s">
        <v>2918</v>
      </c>
      <c r="F757" t="s">
        <v>2919</v>
      </c>
      <c r="H757">
        <v>52.633873399999999</v>
      </c>
      <c r="I757">
        <v>-57.717619499999998</v>
      </c>
      <c r="J757" s="1" t="str">
        <f t="shared" si="124"/>
        <v>NGR lake sediment grab sample</v>
      </c>
      <c r="K757" s="1" t="str">
        <f t="shared" si="125"/>
        <v>&lt;177 micron (NGR)</v>
      </c>
      <c r="L757">
        <v>40</v>
      </c>
      <c r="M757" t="s">
        <v>99</v>
      </c>
      <c r="N757">
        <v>756</v>
      </c>
      <c r="O757">
        <v>77</v>
      </c>
      <c r="P757">
        <v>10</v>
      </c>
      <c r="Q757">
        <v>-2</v>
      </c>
      <c r="R757">
        <v>5</v>
      </c>
      <c r="S757">
        <v>6</v>
      </c>
      <c r="T757">
        <v>-0.2</v>
      </c>
      <c r="U757">
        <v>465</v>
      </c>
      <c r="V757">
        <v>2.9</v>
      </c>
      <c r="W757">
        <v>-0.2</v>
      </c>
      <c r="X757">
        <v>-1</v>
      </c>
      <c r="Y757">
        <v>-0.2</v>
      </c>
      <c r="Z757">
        <v>-2</v>
      </c>
      <c r="AA757">
        <v>20</v>
      </c>
      <c r="AB757">
        <v>107</v>
      </c>
      <c r="AC757">
        <v>-2</v>
      </c>
      <c r="AD757">
        <v>30.2</v>
      </c>
      <c r="AE757">
        <v>100</v>
      </c>
      <c r="AF757">
        <v>0.6</v>
      </c>
    </row>
    <row r="758" spans="1:32" x14ac:dyDescent="0.3">
      <c r="A758" t="s">
        <v>2920</v>
      </c>
      <c r="B758" t="s">
        <v>2921</v>
      </c>
      <c r="C758" s="1" t="str">
        <f t="shared" si="119"/>
        <v>21:0519</v>
      </c>
      <c r="D758" s="1" t="str">
        <f t="shared" si="123"/>
        <v>21:0173</v>
      </c>
      <c r="E758" t="s">
        <v>2922</v>
      </c>
      <c r="F758" t="s">
        <v>2923</v>
      </c>
      <c r="H758">
        <v>52.624504700000003</v>
      </c>
      <c r="I758">
        <v>-57.687446899999998</v>
      </c>
      <c r="J758" s="1" t="str">
        <f t="shared" si="124"/>
        <v>NGR lake sediment grab sample</v>
      </c>
      <c r="K758" s="1" t="str">
        <f t="shared" si="125"/>
        <v>&lt;177 micron (NGR)</v>
      </c>
      <c r="L758">
        <v>40</v>
      </c>
      <c r="M758" t="s">
        <v>104</v>
      </c>
      <c r="N758">
        <v>757</v>
      </c>
      <c r="O758">
        <v>86</v>
      </c>
      <c r="P758">
        <v>17</v>
      </c>
      <c r="Q758">
        <v>-2</v>
      </c>
      <c r="R758">
        <v>7</v>
      </c>
      <c r="S758">
        <v>7</v>
      </c>
      <c r="T758">
        <v>-0.2</v>
      </c>
      <c r="U758">
        <v>610</v>
      </c>
      <c r="V758">
        <v>13.1</v>
      </c>
      <c r="W758">
        <v>-0.2</v>
      </c>
      <c r="X758">
        <v>-1</v>
      </c>
      <c r="Y758">
        <v>-0.2</v>
      </c>
      <c r="Z758">
        <v>2</v>
      </c>
      <c r="AA758">
        <v>30</v>
      </c>
      <c r="AB758">
        <v>107</v>
      </c>
      <c r="AC758">
        <v>-2</v>
      </c>
      <c r="AD758">
        <v>70.2</v>
      </c>
      <c r="AE758">
        <v>60</v>
      </c>
      <c r="AF758">
        <v>0.5</v>
      </c>
    </row>
    <row r="759" spans="1:32" x14ac:dyDescent="0.3">
      <c r="A759" t="s">
        <v>2924</v>
      </c>
      <c r="B759" t="s">
        <v>2925</v>
      </c>
      <c r="C759" s="1" t="str">
        <f t="shared" si="119"/>
        <v>21:0519</v>
      </c>
      <c r="D759" s="1" t="str">
        <f t="shared" si="123"/>
        <v>21:0173</v>
      </c>
      <c r="E759" t="s">
        <v>2926</v>
      </c>
      <c r="F759" t="s">
        <v>2927</v>
      </c>
      <c r="H759">
        <v>52.580342700000003</v>
      </c>
      <c r="I759">
        <v>-57.657682700000002</v>
      </c>
      <c r="J759" s="1" t="str">
        <f t="shared" si="124"/>
        <v>NGR lake sediment grab sample</v>
      </c>
      <c r="K759" s="1" t="str">
        <f t="shared" si="125"/>
        <v>&lt;177 micron (NGR)</v>
      </c>
      <c r="L759">
        <v>40</v>
      </c>
      <c r="M759" t="s">
        <v>109</v>
      </c>
      <c r="N759">
        <v>758</v>
      </c>
      <c r="O759">
        <v>81</v>
      </c>
      <c r="P759">
        <v>8</v>
      </c>
      <c r="Q759">
        <v>-2</v>
      </c>
      <c r="R759">
        <v>9</v>
      </c>
      <c r="S759">
        <v>9</v>
      </c>
      <c r="T759">
        <v>-0.2</v>
      </c>
      <c r="U759">
        <v>375</v>
      </c>
      <c r="V759">
        <v>8.3000000000000007</v>
      </c>
      <c r="W759">
        <v>-0.2</v>
      </c>
      <c r="X759">
        <v>-1</v>
      </c>
      <c r="Y759">
        <v>-0.2</v>
      </c>
      <c r="Z759">
        <v>-2</v>
      </c>
      <c r="AA759">
        <v>20</v>
      </c>
      <c r="AB759">
        <v>112</v>
      </c>
      <c r="AC759">
        <v>-2</v>
      </c>
      <c r="AD759">
        <v>31</v>
      </c>
      <c r="AE759">
        <v>110</v>
      </c>
      <c r="AF759">
        <v>-0.5</v>
      </c>
    </row>
    <row r="760" spans="1:32" x14ac:dyDescent="0.3">
      <c r="A760" t="s">
        <v>2928</v>
      </c>
      <c r="B760" t="s">
        <v>2929</v>
      </c>
      <c r="C760" s="1" t="str">
        <f t="shared" si="119"/>
        <v>21:0519</v>
      </c>
      <c r="D760" s="1" t="str">
        <f t="shared" si="123"/>
        <v>21:0173</v>
      </c>
      <c r="E760" t="s">
        <v>2930</v>
      </c>
      <c r="F760" t="s">
        <v>2931</v>
      </c>
      <c r="H760">
        <v>52.3900212</v>
      </c>
      <c r="I760">
        <v>-57.475065999999998</v>
      </c>
      <c r="J760" s="1" t="str">
        <f t="shared" si="124"/>
        <v>NGR lake sediment grab sample</v>
      </c>
      <c r="K760" s="1" t="str">
        <f t="shared" si="125"/>
        <v>&lt;177 micron (NGR)</v>
      </c>
      <c r="L760">
        <v>40</v>
      </c>
      <c r="M760" t="s">
        <v>114</v>
      </c>
      <c r="N760">
        <v>759</v>
      </c>
      <c r="O760">
        <v>120</v>
      </c>
      <c r="P760">
        <v>35</v>
      </c>
      <c r="Q760">
        <v>-2</v>
      </c>
      <c r="R760">
        <v>35</v>
      </c>
      <c r="S760">
        <v>35</v>
      </c>
      <c r="T760">
        <v>-0.2</v>
      </c>
      <c r="U760">
        <v>395</v>
      </c>
      <c r="V760">
        <v>10.4</v>
      </c>
      <c r="W760">
        <v>-0.2</v>
      </c>
      <c r="X760">
        <v>-1</v>
      </c>
      <c r="Y760">
        <v>-0.2</v>
      </c>
      <c r="Z760">
        <v>2</v>
      </c>
      <c r="AA760">
        <v>95</v>
      </c>
      <c r="AB760">
        <v>51</v>
      </c>
      <c r="AC760">
        <v>-2</v>
      </c>
      <c r="AD760">
        <v>33</v>
      </c>
      <c r="AE760">
        <v>220</v>
      </c>
      <c r="AF760">
        <v>1</v>
      </c>
    </row>
    <row r="761" spans="1:32" hidden="1" x14ac:dyDescent="0.3">
      <c r="A761" t="s">
        <v>2932</v>
      </c>
      <c r="B761" t="s">
        <v>2933</v>
      </c>
      <c r="C761" s="1" t="str">
        <f t="shared" si="119"/>
        <v>21:0519</v>
      </c>
      <c r="D761" s="1" t="str">
        <f>HYPERLINK("http://geochem.nrcan.gc.ca/cdogs/content/svy/svy_e.htm", "")</f>
        <v/>
      </c>
      <c r="G761" s="1" t="str">
        <f>HYPERLINK("http://geochem.nrcan.gc.ca/cdogs/content/cr_/cr_00055_e.htm", "55")</f>
        <v>55</v>
      </c>
      <c r="J761" t="s">
        <v>57</v>
      </c>
      <c r="K761" t="s">
        <v>58</v>
      </c>
      <c r="L761">
        <v>40</v>
      </c>
      <c r="M761" t="s">
        <v>59</v>
      </c>
      <c r="N761">
        <v>760</v>
      </c>
      <c r="O761">
        <v>66</v>
      </c>
      <c r="P761">
        <v>18</v>
      </c>
      <c r="Q761">
        <v>3</v>
      </c>
      <c r="R761">
        <v>20</v>
      </c>
      <c r="S761">
        <v>7</v>
      </c>
      <c r="T761">
        <v>-0.2</v>
      </c>
      <c r="U761">
        <v>245</v>
      </c>
      <c r="V761">
        <v>1.69</v>
      </c>
      <c r="W761">
        <v>0.2</v>
      </c>
      <c r="X761">
        <v>2</v>
      </c>
      <c r="Y761">
        <v>-0.2</v>
      </c>
      <c r="Z761">
        <v>4</v>
      </c>
      <c r="AA761">
        <v>20</v>
      </c>
      <c r="AB761">
        <v>101</v>
      </c>
      <c r="AC761">
        <v>-2</v>
      </c>
      <c r="AD761">
        <v>38.4</v>
      </c>
      <c r="AE761">
        <v>220</v>
      </c>
      <c r="AF761">
        <v>5.6</v>
      </c>
    </row>
    <row r="762" spans="1:32" x14ac:dyDescent="0.3">
      <c r="A762" t="s">
        <v>2934</v>
      </c>
      <c r="B762" t="s">
        <v>2935</v>
      </c>
      <c r="C762" s="1" t="str">
        <f t="shared" si="119"/>
        <v>21:0519</v>
      </c>
      <c r="D762" s="1" t="str">
        <f t="shared" ref="D762:D778" si="126">HYPERLINK("http://geochem.nrcan.gc.ca/cdogs/content/svy/svy210173_e.htm", "21:0173")</f>
        <v>21:0173</v>
      </c>
      <c r="E762" t="s">
        <v>2936</v>
      </c>
      <c r="F762" t="s">
        <v>2937</v>
      </c>
      <c r="H762">
        <v>52.371463499999997</v>
      </c>
      <c r="I762">
        <v>-57.433372400000003</v>
      </c>
      <c r="J762" s="1" t="str">
        <f t="shared" ref="J762:J778" si="127">HYPERLINK("http://geochem.nrcan.gc.ca/cdogs/content/kwd/kwd020027_e.htm", "NGR lake sediment grab sample")</f>
        <v>NGR lake sediment grab sample</v>
      </c>
      <c r="K762" s="1" t="str">
        <f t="shared" ref="K762:K778" si="128">HYPERLINK("http://geochem.nrcan.gc.ca/cdogs/content/kwd/kwd080006_e.htm", "&lt;177 micron (NGR)")</f>
        <v>&lt;177 micron (NGR)</v>
      </c>
      <c r="L762">
        <v>40</v>
      </c>
      <c r="M762" t="s">
        <v>119</v>
      </c>
      <c r="N762">
        <v>761</v>
      </c>
      <c r="O762">
        <v>43</v>
      </c>
      <c r="P762">
        <v>17</v>
      </c>
      <c r="Q762">
        <v>-2</v>
      </c>
      <c r="R762">
        <v>18</v>
      </c>
      <c r="S762">
        <v>4</v>
      </c>
      <c r="T762">
        <v>-0.2</v>
      </c>
      <c r="U762">
        <v>70</v>
      </c>
      <c r="V762">
        <v>1.02</v>
      </c>
      <c r="W762">
        <v>-0.2</v>
      </c>
      <c r="X762">
        <v>-1</v>
      </c>
      <c r="Y762">
        <v>-0.2</v>
      </c>
      <c r="Z762">
        <v>2</v>
      </c>
      <c r="AA762">
        <v>25</v>
      </c>
      <c r="AB762">
        <v>84</v>
      </c>
      <c r="AC762">
        <v>-2</v>
      </c>
      <c r="AD762">
        <v>39.200000000000003</v>
      </c>
      <c r="AE762">
        <v>-40</v>
      </c>
      <c r="AF762">
        <v>-0.5</v>
      </c>
    </row>
    <row r="763" spans="1:32" x14ac:dyDescent="0.3">
      <c r="A763" t="s">
        <v>2938</v>
      </c>
      <c r="B763" t="s">
        <v>2939</v>
      </c>
      <c r="C763" s="1" t="str">
        <f t="shared" si="119"/>
        <v>21:0519</v>
      </c>
      <c r="D763" s="1" t="str">
        <f t="shared" si="126"/>
        <v>21:0173</v>
      </c>
      <c r="E763" t="s">
        <v>2940</v>
      </c>
      <c r="F763" t="s">
        <v>2941</v>
      </c>
      <c r="H763">
        <v>52.344638000000003</v>
      </c>
      <c r="I763">
        <v>-57.422952299999999</v>
      </c>
      <c r="J763" s="1" t="str">
        <f t="shared" si="127"/>
        <v>NGR lake sediment grab sample</v>
      </c>
      <c r="K763" s="1" t="str">
        <f t="shared" si="128"/>
        <v>&lt;177 micron (NGR)</v>
      </c>
      <c r="L763">
        <v>40</v>
      </c>
      <c r="M763" t="s">
        <v>124</v>
      </c>
      <c r="N763">
        <v>762</v>
      </c>
      <c r="O763">
        <v>63</v>
      </c>
      <c r="P763">
        <v>12</v>
      </c>
      <c r="Q763">
        <v>-2</v>
      </c>
      <c r="R763">
        <v>13</v>
      </c>
      <c r="S763">
        <v>9</v>
      </c>
      <c r="T763">
        <v>-0.2</v>
      </c>
      <c r="U763">
        <v>165</v>
      </c>
      <c r="V763">
        <v>3.5</v>
      </c>
      <c r="W763">
        <v>-0.2</v>
      </c>
      <c r="X763">
        <v>-1</v>
      </c>
      <c r="Y763">
        <v>-0.2</v>
      </c>
      <c r="Z763">
        <v>-2</v>
      </c>
      <c r="AA763">
        <v>35</v>
      </c>
      <c r="AB763">
        <v>45</v>
      </c>
      <c r="AC763">
        <v>-2</v>
      </c>
      <c r="AD763">
        <v>12.4</v>
      </c>
      <c r="AE763">
        <v>320</v>
      </c>
      <c r="AF763">
        <v>1.1000000000000001</v>
      </c>
    </row>
    <row r="764" spans="1:32" x14ac:dyDescent="0.3">
      <c r="A764" t="s">
        <v>2942</v>
      </c>
      <c r="B764" t="s">
        <v>2943</v>
      </c>
      <c r="C764" s="1" t="str">
        <f t="shared" si="119"/>
        <v>21:0519</v>
      </c>
      <c r="D764" s="1" t="str">
        <f t="shared" si="126"/>
        <v>21:0173</v>
      </c>
      <c r="E764" t="s">
        <v>2944</v>
      </c>
      <c r="F764" t="s">
        <v>2945</v>
      </c>
      <c r="H764">
        <v>52.254834500000001</v>
      </c>
      <c r="I764">
        <v>-56.823202000000002</v>
      </c>
      <c r="J764" s="1" t="str">
        <f t="shared" si="127"/>
        <v>NGR lake sediment grab sample</v>
      </c>
      <c r="K764" s="1" t="str">
        <f t="shared" si="128"/>
        <v>&lt;177 micron (NGR)</v>
      </c>
      <c r="L764">
        <v>40</v>
      </c>
      <c r="M764" t="s">
        <v>129</v>
      </c>
      <c r="N764">
        <v>763</v>
      </c>
      <c r="O764">
        <v>73</v>
      </c>
      <c r="P764">
        <v>6</v>
      </c>
      <c r="Q764">
        <v>-2</v>
      </c>
      <c r="R764">
        <v>6</v>
      </c>
      <c r="S764">
        <v>3</v>
      </c>
      <c r="T764">
        <v>0.2</v>
      </c>
      <c r="U764">
        <v>175</v>
      </c>
      <c r="V764">
        <v>1.36</v>
      </c>
      <c r="W764">
        <v>-0.2</v>
      </c>
      <c r="X764">
        <v>-1</v>
      </c>
      <c r="Y764">
        <v>-0.2</v>
      </c>
      <c r="Z764">
        <v>-2</v>
      </c>
      <c r="AA764">
        <v>10</v>
      </c>
      <c r="AB764">
        <v>84</v>
      </c>
      <c r="AC764">
        <v>-2</v>
      </c>
      <c r="AD764">
        <v>33.6</v>
      </c>
      <c r="AE764">
        <v>80</v>
      </c>
      <c r="AF764">
        <v>-0.5</v>
      </c>
    </row>
    <row r="765" spans="1:32" x14ac:dyDescent="0.3">
      <c r="A765" t="s">
        <v>2946</v>
      </c>
      <c r="B765" t="s">
        <v>2947</v>
      </c>
      <c r="C765" s="1" t="str">
        <f t="shared" si="119"/>
        <v>21:0519</v>
      </c>
      <c r="D765" s="1" t="str">
        <f t="shared" si="126"/>
        <v>21:0173</v>
      </c>
      <c r="E765" t="s">
        <v>2948</v>
      </c>
      <c r="F765" t="s">
        <v>2949</v>
      </c>
      <c r="H765">
        <v>52.262468499999997</v>
      </c>
      <c r="I765">
        <v>-56.790716600000003</v>
      </c>
      <c r="J765" s="1" t="str">
        <f t="shared" si="127"/>
        <v>NGR lake sediment grab sample</v>
      </c>
      <c r="K765" s="1" t="str">
        <f t="shared" si="128"/>
        <v>&lt;177 micron (NGR)</v>
      </c>
      <c r="L765">
        <v>40</v>
      </c>
      <c r="M765" t="s">
        <v>134</v>
      </c>
      <c r="N765">
        <v>764</v>
      </c>
      <c r="O765">
        <v>80</v>
      </c>
      <c r="P765">
        <v>6</v>
      </c>
      <c r="Q765">
        <v>-2</v>
      </c>
      <c r="R765">
        <v>3</v>
      </c>
      <c r="S765">
        <v>4</v>
      </c>
      <c r="T765">
        <v>-0.2</v>
      </c>
      <c r="U765">
        <v>125</v>
      </c>
      <c r="V765">
        <v>1.66</v>
      </c>
      <c r="W765">
        <v>-0.2</v>
      </c>
      <c r="X765">
        <v>-1</v>
      </c>
      <c r="Y765">
        <v>-0.2</v>
      </c>
      <c r="Z765">
        <v>-2</v>
      </c>
      <c r="AA765">
        <v>15</v>
      </c>
      <c r="AB765">
        <v>84</v>
      </c>
      <c r="AC765">
        <v>-2</v>
      </c>
      <c r="AD765">
        <v>33.4</v>
      </c>
      <c r="AE765">
        <v>90</v>
      </c>
      <c r="AF765">
        <v>-0.5</v>
      </c>
    </row>
    <row r="766" spans="1:32" x14ac:dyDescent="0.3">
      <c r="A766" t="s">
        <v>2950</v>
      </c>
      <c r="B766" t="s">
        <v>2951</v>
      </c>
      <c r="C766" s="1" t="str">
        <f t="shared" si="119"/>
        <v>21:0519</v>
      </c>
      <c r="D766" s="1" t="str">
        <f t="shared" si="126"/>
        <v>21:0173</v>
      </c>
      <c r="E766" t="s">
        <v>2952</v>
      </c>
      <c r="F766" t="s">
        <v>2953</v>
      </c>
      <c r="H766">
        <v>52.253409599999998</v>
      </c>
      <c r="I766">
        <v>-56.754970999999998</v>
      </c>
      <c r="J766" s="1" t="str">
        <f t="shared" si="127"/>
        <v>NGR lake sediment grab sample</v>
      </c>
      <c r="K766" s="1" t="str">
        <f t="shared" si="128"/>
        <v>&lt;177 micron (NGR)</v>
      </c>
      <c r="L766">
        <v>40</v>
      </c>
      <c r="M766" t="s">
        <v>139</v>
      </c>
      <c r="N766">
        <v>765</v>
      </c>
      <c r="O766">
        <v>70</v>
      </c>
      <c r="P766">
        <v>15</v>
      </c>
      <c r="Q766">
        <v>-2</v>
      </c>
      <c r="R766">
        <v>11</v>
      </c>
      <c r="S766">
        <v>3</v>
      </c>
      <c r="T766">
        <v>0.2</v>
      </c>
      <c r="U766">
        <v>70</v>
      </c>
      <c r="V766">
        <v>0.86</v>
      </c>
      <c r="W766">
        <v>-0.2</v>
      </c>
      <c r="X766">
        <v>-1</v>
      </c>
      <c r="Y766">
        <v>-0.2</v>
      </c>
      <c r="Z766">
        <v>2</v>
      </c>
      <c r="AA766">
        <v>15</v>
      </c>
      <c r="AB766">
        <v>90</v>
      </c>
      <c r="AC766">
        <v>-2</v>
      </c>
      <c r="AD766">
        <v>39</v>
      </c>
      <c r="AE766">
        <v>150</v>
      </c>
      <c r="AF766">
        <v>5.6</v>
      </c>
    </row>
    <row r="767" spans="1:32" x14ac:dyDescent="0.3">
      <c r="A767" t="s">
        <v>2954</v>
      </c>
      <c r="B767" t="s">
        <v>2955</v>
      </c>
      <c r="C767" s="1" t="str">
        <f t="shared" si="119"/>
        <v>21:0519</v>
      </c>
      <c r="D767" s="1" t="str">
        <f t="shared" si="126"/>
        <v>21:0173</v>
      </c>
      <c r="E767" t="s">
        <v>2956</v>
      </c>
      <c r="F767" t="s">
        <v>2957</v>
      </c>
      <c r="H767">
        <v>52.248019300000003</v>
      </c>
      <c r="I767">
        <v>-56.712683599999998</v>
      </c>
      <c r="J767" s="1" t="str">
        <f t="shared" si="127"/>
        <v>NGR lake sediment grab sample</v>
      </c>
      <c r="K767" s="1" t="str">
        <f t="shared" si="128"/>
        <v>&lt;177 micron (NGR)</v>
      </c>
      <c r="L767">
        <v>40</v>
      </c>
      <c r="M767" t="s">
        <v>144</v>
      </c>
      <c r="N767">
        <v>766</v>
      </c>
      <c r="O767">
        <v>35</v>
      </c>
      <c r="P767">
        <v>6</v>
      </c>
      <c r="Q767">
        <v>-2</v>
      </c>
      <c r="R767">
        <v>4</v>
      </c>
      <c r="S767">
        <v>3</v>
      </c>
      <c r="T767">
        <v>-0.2</v>
      </c>
      <c r="U767">
        <v>135</v>
      </c>
      <c r="V767">
        <v>1.0900000000000001</v>
      </c>
      <c r="W767">
        <v>-0.2</v>
      </c>
      <c r="X767">
        <v>-1</v>
      </c>
      <c r="Y767">
        <v>-0.2</v>
      </c>
      <c r="Z767">
        <v>-2</v>
      </c>
      <c r="AA767">
        <v>20</v>
      </c>
      <c r="AB767">
        <v>73</v>
      </c>
      <c r="AC767">
        <v>-2</v>
      </c>
      <c r="AD767">
        <v>29.6</v>
      </c>
      <c r="AE767">
        <v>180</v>
      </c>
      <c r="AF767">
        <v>0.6</v>
      </c>
    </row>
    <row r="768" spans="1:32" x14ac:dyDescent="0.3">
      <c r="A768" t="s">
        <v>2958</v>
      </c>
      <c r="B768" t="s">
        <v>2959</v>
      </c>
      <c r="C768" s="1" t="str">
        <f t="shared" si="119"/>
        <v>21:0519</v>
      </c>
      <c r="D768" s="1" t="str">
        <f t="shared" si="126"/>
        <v>21:0173</v>
      </c>
      <c r="E768" t="s">
        <v>2960</v>
      </c>
      <c r="F768" t="s">
        <v>2961</v>
      </c>
      <c r="H768">
        <v>52.2721217</v>
      </c>
      <c r="I768">
        <v>-56.6675641</v>
      </c>
      <c r="J768" s="1" t="str">
        <f t="shared" si="127"/>
        <v>NGR lake sediment grab sample</v>
      </c>
      <c r="K768" s="1" t="str">
        <f t="shared" si="128"/>
        <v>&lt;177 micron (NGR)</v>
      </c>
      <c r="L768">
        <v>40</v>
      </c>
      <c r="M768" t="s">
        <v>149</v>
      </c>
      <c r="N768">
        <v>767</v>
      </c>
      <c r="O768">
        <v>180</v>
      </c>
      <c r="P768">
        <v>24</v>
      </c>
      <c r="Q768">
        <v>-2</v>
      </c>
      <c r="R768">
        <v>11</v>
      </c>
      <c r="S768">
        <v>36</v>
      </c>
      <c r="T768">
        <v>-0.2</v>
      </c>
      <c r="U768">
        <v>440</v>
      </c>
      <c r="V768">
        <v>8.3000000000000007</v>
      </c>
      <c r="W768">
        <v>-0.2</v>
      </c>
      <c r="X768">
        <v>-1</v>
      </c>
      <c r="Y768">
        <v>-0.2</v>
      </c>
      <c r="Z768">
        <v>2</v>
      </c>
      <c r="AA768">
        <v>85</v>
      </c>
      <c r="AB768">
        <v>93</v>
      </c>
      <c r="AC768">
        <v>-2</v>
      </c>
      <c r="AD768">
        <v>26</v>
      </c>
      <c r="AE768">
        <v>350</v>
      </c>
      <c r="AF768">
        <v>1.9</v>
      </c>
    </row>
    <row r="769" spans="1:32" x14ac:dyDescent="0.3">
      <c r="A769" t="s">
        <v>2962</v>
      </c>
      <c r="B769" t="s">
        <v>2963</v>
      </c>
      <c r="C769" s="1" t="str">
        <f t="shared" si="119"/>
        <v>21:0519</v>
      </c>
      <c r="D769" s="1" t="str">
        <f t="shared" si="126"/>
        <v>21:0173</v>
      </c>
      <c r="E769" t="s">
        <v>2964</v>
      </c>
      <c r="F769" t="s">
        <v>2965</v>
      </c>
      <c r="H769">
        <v>52.269664800000001</v>
      </c>
      <c r="I769">
        <v>-56.624570400000003</v>
      </c>
      <c r="J769" s="1" t="str">
        <f t="shared" si="127"/>
        <v>NGR lake sediment grab sample</v>
      </c>
      <c r="K769" s="1" t="str">
        <f t="shared" si="128"/>
        <v>&lt;177 micron (NGR)</v>
      </c>
      <c r="L769">
        <v>41</v>
      </c>
      <c r="M769" t="s">
        <v>36</v>
      </c>
      <c r="N769">
        <v>768</v>
      </c>
      <c r="O769">
        <v>54</v>
      </c>
      <c r="P769">
        <v>12</v>
      </c>
      <c r="Q769">
        <v>-2</v>
      </c>
      <c r="R769">
        <v>6</v>
      </c>
      <c r="S769">
        <v>5</v>
      </c>
      <c r="T769">
        <v>-0.2</v>
      </c>
      <c r="U769">
        <v>205</v>
      </c>
      <c r="V769">
        <v>1.52</v>
      </c>
      <c r="W769">
        <v>-0.2</v>
      </c>
      <c r="X769">
        <v>-1</v>
      </c>
      <c r="Y769">
        <v>-0.2</v>
      </c>
      <c r="Z769">
        <v>-2</v>
      </c>
      <c r="AA769">
        <v>35</v>
      </c>
      <c r="AB769">
        <v>88</v>
      </c>
      <c r="AC769">
        <v>-2</v>
      </c>
      <c r="AD769">
        <v>29.2</v>
      </c>
      <c r="AE769">
        <v>120</v>
      </c>
      <c r="AF769">
        <v>0.8</v>
      </c>
    </row>
    <row r="770" spans="1:32" x14ac:dyDescent="0.3">
      <c r="A770" t="s">
        <v>2966</v>
      </c>
      <c r="B770" t="s">
        <v>2967</v>
      </c>
      <c r="C770" s="1" t="str">
        <f t="shared" ref="C770:C833" si="129">HYPERLINK("http://geochem.nrcan.gc.ca/cdogs/content/bdl/bdl210519_e.htm", "21:0519")</f>
        <v>21:0519</v>
      </c>
      <c r="D770" s="1" t="str">
        <f t="shared" si="126"/>
        <v>21:0173</v>
      </c>
      <c r="E770" t="s">
        <v>2964</v>
      </c>
      <c r="F770" t="s">
        <v>2968</v>
      </c>
      <c r="H770">
        <v>52.269664800000001</v>
      </c>
      <c r="I770">
        <v>-56.624570400000003</v>
      </c>
      <c r="J770" s="1" t="str">
        <f t="shared" si="127"/>
        <v>NGR lake sediment grab sample</v>
      </c>
      <c r="K770" s="1" t="str">
        <f t="shared" si="128"/>
        <v>&lt;177 micron (NGR)</v>
      </c>
      <c r="L770">
        <v>41</v>
      </c>
      <c r="M770" t="s">
        <v>40</v>
      </c>
      <c r="N770">
        <v>769</v>
      </c>
      <c r="O770">
        <v>55</v>
      </c>
      <c r="P770">
        <v>14</v>
      </c>
      <c r="Q770">
        <v>-2</v>
      </c>
      <c r="R770">
        <v>6</v>
      </c>
      <c r="S770">
        <v>4</v>
      </c>
      <c r="T770">
        <v>-0.2</v>
      </c>
      <c r="U770">
        <v>210</v>
      </c>
      <c r="V770">
        <v>1.51</v>
      </c>
      <c r="W770">
        <v>-0.2</v>
      </c>
      <c r="X770">
        <v>-1</v>
      </c>
      <c r="Y770">
        <v>-0.2</v>
      </c>
      <c r="Z770">
        <v>-2</v>
      </c>
      <c r="AA770">
        <v>40</v>
      </c>
      <c r="AB770">
        <v>93</v>
      </c>
      <c r="AC770">
        <v>-2</v>
      </c>
      <c r="AD770">
        <v>29.2</v>
      </c>
      <c r="AE770">
        <v>120</v>
      </c>
      <c r="AF770">
        <v>1</v>
      </c>
    </row>
    <row r="771" spans="1:32" x14ac:dyDescent="0.3">
      <c r="A771" t="s">
        <v>2969</v>
      </c>
      <c r="B771" t="s">
        <v>2970</v>
      </c>
      <c r="C771" s="1" t="str">
        <f t="shared" si="129"/>
        <v>21:0519</v>
      </c>
      <c r="D771" s="1" t="str">
        <f t="shared" si="126"/>
        <v>21:0173</v>
      </c>
      <c r="E771" t="s">
        <v>2964</v>
      </c>
      <c r="F771" t="s">
        <v>2971</v>
      </c>
      <c r="H771">
        <v>52.269664800000001</v>
      </c>
      <c r="I771">
        <v>-56.624570400000003</v>
      </c>
      <c r="J771" s="1" t="str">
        <f t="shared" si="127"/>
        <v>NGR lake sediment grab sample</v>
      </c>
      <c r="K771" s="1" t="str">
        <f t="shared" si="128"/>
        <v>&lt;177 micron (NGR)</v>
      </c>
      <c r="L771">
        <v>41</v>
      </c>
      <c r="M771" t="s">
        <v>44</v>
      </c>
      <c r="N771">
        <v>770</v>
      </c>
      <c r="O771">
        <v>73</v>
      </c>
      <c r="P771">
        <v>24</v>
      </c>
      <c r="Q771">
        <v>-2</v>
      </c>
      <c r="R771">
        <v>8</v>
      </c>
      <c r="S771">
        <v>5</v>
      </c>
      <c r="T771">
        <v>0.2</v>
      </c>
      <c r="U771">
        <v>195</v>
      </c>
      <c r="V771">
        <v>1.82</v>
      </c>
      <c r="W771">
        <v>-0.2</v>
      </c>
      <c r="X771">
        <v>-1</v>
      </c>
      <c r="Y771">
        <v>-0.2</v>
      </c>
      <c r="Z771">
        <v>-2</v>
      </c>
      <c r="AA771">
        <v>55</v>
      </c>
      <c r="AB771">
        <v>117</v>
      </c>
      <c r="AC771">
        <v>-2</v>
      </c>
      <c r="AD771">
        <v>35.799999999999997</v>
      </c>
      <c r="AE771">
        <v>220</v>
      </c>
      <c r="AF771">
        <v>0.7</v>
      </c>
    </row>
    <row r="772" spans="1:32" x14ac:dyDescent="0.3">
      <c r="A772" t="s">
        <v>2972</v>
      </c>
      <c r="B772" t="s">
        <v>2973</v>
      </c>
      <c r="C772" s="1" t="str">
        <f t="shared" si="129"/>
        <v>21:0519</v>
      </c>
      <c r="D772" s="1" t="str">
        <f t="shared" si="126"/>
        <v>21:0173</v>
      </c>
      <c r="E772" t="s">
        <v>2974</v>
      </c>
      <c r="F772" t="s">
        <v>2975</v>
      </c>
      <c r="H772">
        <v>52.275168700000002</v>
      </c>
      <c r="I772">
        <v>-56.559843899999997</v>
      </c>
      <c r="J772" s="1" t="str">
        <f t="shared" si="127"/>
        <v>NGR lake sediment grab sample</v>
      </c>
      <c r="K772" s="1" t="str">
        <f t="shared" si="128"/>
        <v>&lt;177 micron (NGR)</v>
      </c>
      <c r="L772">
        <v>41</v>
      </c>
      <c r="M772" t="s">
        <v>49</v>
      </c>
      <c r="N772">
        <v>771</v>
      </c>
      <c r="O772">
        <v>72</v>
      </c>
      <c r="P772">
        <v>22</v>
      </c>
      <c r="Q772">
        <v>-2</v>
      </c>
      <c r="R772">
        <v>8</v>
      </c>
      <c r="S772">
        <v>6</v>
      </c>
      <c r="T772">
        <v>-0.2</v>
      </c>
      <c r="U772">
        <v>115</v>
      </c>
      <c r="V772">
        <v>2.2999999999999998</v>
      </c>
      <c r="W772">
        <v>-0.2</v>
      </c>
      <c r="X772">
        <v>-1</v>
      </c>
      <c r="Y772">
        <v>-0.2</v>
      </c>
      <c r="Z772">
        <v>-2</v>
      </c>
      <c r="AA772">
        <v>50</v>
      </c>
      <c r="AB772">
        <v>122</v>
      </c>
      <c r="AC772">
        <v>-2</v>
      </c>
      <c r="AD772">
        <v>34</v>
      </c>
      <c r="AE772">
        <v>100</v>
      </c>
      <c r="AF772">
        <v>0.5</v>
      </c>
    </row>
    <row r="773" spans="1:32" x14ac:dyDescent="0.3">
      <c r="A773" t="s">
        <v>2976</v>
      </c>
      <c r="B773" t="s">
        <v>2977</v>
      </c>
      <c r="C773" s="1" t="str">
        <f t="shared" si="129"/>
        <v>21:0519</v>
      </c>
      <c r="D773" s="1" t="str">
        <f t="shared" si="126"/>
        <v>21:0173</v>
      </c>
      <c r="E773" t="s">
        <v>2978</v>
      </c>
      <c r="F773" t="s">
        <v>2979</v>
      </c>
      <c r="H773">
        <v>52.264695500000002</v>
      </c>
      <c r="I773">
        <v>-56.509833800000003</v>
      </c>
      <c r="J773" s="1" t="str">
        <f t="shared" si="127"/>
        <v>NGR lake sediment grab sample</v>
      </c>
      <c r="K773" s="1" t="str">
        <f t="shared" si="128"/>
        <v>&lt;177 micron (NGR)</v>
      </c>
      <c r="L773">
        <v>41</v>
      </c>
      <c r="M773" t="s">
        <v>54</v>
      </c>
      <c r="N773">
        <v>772</v>
      </c>
      <c r="O773">
        <v>28</v>
      </c>
      <c r="P773">
        <v>21</v>
      </c>
      <c r="Q773">
        <v>-2</v>
      </c>
      <c r="R773">
        <v>5</v>
      </c>
      <c r="S773">
        <v>2</v>
      </c>
      <c r="T773">
        <v>-0.2</v>
      </c>
      <c r="U773">
        <v>50</v>
      </c>
      <c r="V773">
        <v>0.36</v>
      </c>
      <c r="W773">
        <v>-0.2</v>
      </c>
      <c r="X773">
        <v>-1</v>
      </c>
      <c r="Y773">
        <v>-0.2</v>
      </c>
      <c r="Z773">
        <v>-2</v>
      </c>
      <c r="AA773">
        <v>25</v>
      </c>
      <c r="AB773">
        <v>98</v>
      </c>
      <c r="AC773">
        <v>-2</v>
      </c>
      <c r="AD773">
        <v>36.4</v>
      </c>
      <c r="AE773">
        <v>70</v>
      </c>
      <c r="AF773">
        <v>0.8</v>
      </c>
    </row>
    <row r="774" spans="1:32" x14ac:dyDescent="0.3">
      <c r="A774" t="s">
        <v>2980</v>
      </c>
      <c r="B774" t="s">
        <v>2981</v>
      </c>
      <c r="C774" s="1" t="str">
        <f t="shared" si="129"/>
        <v>21:0519</v>
      </c>
      <c r="D774" s="1" t="str">
        <f t="shared" si="126"/>
        <v>21:0173</v>
      </c>
      <c r="E774" t="s">
        <v>2982</v>
      </c>
      <c r="F774" t="s">
        <v>2983</v>
      </c>
      <c r="H774">
        <v>52.260173399999999</v>
      </c>
      <c r="I774">
        <v>-56.466338299999997</v>
      </c>
      <c r="J774" s="1" t="str">
        <f t="shared" si="127"/>
        <v>NGR lake sediment grab sample</v>
      </c>
      <c r="K774" s="1" t="str">
        <f t="shared" si="128"/>
        <v>&lt;177 micron (NGR)</v>
      </c>
      <c r="L774">
        <v>41</v>
      </c>
      <c r="M774" t="s">
        <v>82</v>
      </c>
      <c r="N774">
        <v>773</v>
      </c>
      <c r="O774">
        <v>67</v>
      </c>
      <c r="P774">
        <v>20</v>
      </c>
      <c r="Q774">
        <v>-2</v>
      </c>
      <c r="R774">
        <v>6</v>
      </c>
      <c r="S774">
        <v>3</v>
      </c>
      <c r="T774">
        <v>-0.2</v>
      </c>
      <c r="U774">
        <v>180</v>
      </c>
      <c r="V774">
        <v>1.21</v>
      </c>
      <c r="W774">
        <v>-0.2</v>
      </c>
      <c r="X774">
        <v>-1</v>
      </c>
      <c r="Y774">
        <v>-0.2</v>
      </c>
      <c r="Z774">
        <v>-2</v>
      </c>
      <c r="AA774">
        <v>40</v>
      </c>
      <c r="AB774">
        <v>98</v>
      </c>
      <c r="AC774">
        <v>-2</v>
      </c>
      <c r="AD774">
        <v>38</v>
      </c>
      <c r="AE774">
        <v>150</v>
      </c>
      <c r="AF774">
        <v>0.5</v>
      </c>
    </row>
    <row r="775" spans="1:32" x14ac:dyDescent="0.3">
      <c r="A775" t="s">
        <v>2984</v>
      </c>
      <c r="B775" t="s">
        <v>2985</v>
      </c>
      <c r="C775" s="1" t="str">
        <f t="shared" si="129"/>
        <v>21:0519</v>
      </c>
      <c r="D775" s="1" t="str">
        <f t="shared" si="126"/>
        <v>21:0173</v>
      </c>
      <c r="E775" t="s">
        <v>2986</v>
      </c>
      <c r="F775" t="s">
        <v>2987</v>
      </c>
      <c r="H775">
        <v>52.267842100000003</v>
      </c>
      <c r="I775">
        <v>-56.404257700000002</v>
      </c>
      <c r="J775" s="1" t="str">
        <f t="shared" si="127"/>
        <v>NGR lake sediment grab sample</v>
      </c>
      <c r="K775" s="1" t="str">
        <f t="shared" si="128"/>
        <v>&lt;177 micron (NGR)</v>
      </c>
      <c r="L775">
        <v>41</v>
      </c>
      <c r="M775" t="s">
        <v>89</v>
      </c>
      <c r="N775">
        <v>774</v>
      </c>
      <c r="O775">
        <v>53</v>
      </c>
      <c r="P775">
        <v>13</v>
      </c>
      <c r="Q775">
        <v>-2</v>
      </c>
      <c r="R775">
        <v>3</v>
      </c>
      <c r="S775">
        <v>4</v>
      </c>
      <c r="T775">
        <v>-0.2</v>
      </c>
      <c r="U775">
        <v>165</v>
      </c>
      <c r="V775">
        <v>0.92</v>
      </c>
      <c r="W775">
        <v>-0.2</v>
      </c>
      <c r="X775">
        <v>-1</v>
      </c>
      <c r="Y775">
        <v>-0.2</v>
      </c>
      <c r="Z775">
        <v>-2</v>
      </c>
      <c r="AA775">
        <v>45</v>
      </c>
      <c r="AB775">
        <v>107</v>
      </c>
      <c r="AC775">
        <v>-2</v>
      </c>
      <c r="AD775">
        <v>33.200000000000003</v>
      </c>
      <c r="AE775">
        <v>130</v>
      </c>
      <c r="AF775">
        <v>1</v>
      </c>
    </row>
    <row r="776" spans="1:32" x14ac:dyDescent="0.3">
      <c r="A776" t="s">
        <v>2988</v>
      </c>
      <c r="B776" t="s">
        <v>2989</v>
      </c>
      <c r="C776" s="1" t="str">
        <f t="shared" si="129"/>
        <v>21:0519</v>
      </c>
      <c r="D776" s="1" t="str">
        <f t="shared" si="126"/>
        <v>21:0173</v>
      </c>
      <c r="E776" t="s">
        <v>2990</v>
      </c>
      <c r="F776" t="s">
        <v>2991</v>
      </c>
      <c r="H776">
        <v>52.273681600000003</v>
      </c>
      <c r="I776">
        <v>-56.310816799999998</v>
      </c>
      <c r="J776" s="1" t="str">
        <f t="shared" si="127"/>
        <v>NGR lake sediment grab sample</v>
      </c>
      <c r="K776" s="1" t="str">
        <f t="shared" si="128"/>
        <v>&lt;177 micron (NGR)</v>
      </c>
      <c r="L776">
        <v>41</v>
      </c>
      <c r="M776" t="s">
        <v>94</v>
      </c>
      <c r="N776">
        <v>775</v>
      </c>
      <c r="O776">
        <v>26</v>
      </c>
      <c r="P776">
        <v>14</v>
      </c>
      <c r="Q776">
        <v>2</v>
      </c>
      <c r="R776">
        <v>6</v>
      </c>
      <c r="S776">
        <v>3</v>
      </c>
      <c r="T776">
        <v>-0.2</v>
      </c>
      <c r="U776">
        <v>85</v>
      </c>
      <c r="V776">
        <v>0.69</v>
      </c>
      <c r="W776">
        <v>-0.2</v>
      </c>
      <c r="X776">
        <v>-1</v>
      </c>
      <c r="Y776">
        <v>-0.2</v>
      </c>
      <c r="Z776">
        <v>-2</v>
      </c>
      <c r="AA776">
        <v>15</v>
      </c>
      <c r="AB776">
        <v>125</v>
      </c>
      <c r="AC776">
        <v>-2</v>
      </c>
      <c r="AD776">
        <v>47</v>
      </c>
      <c r="AE776">
        <v>220</v>
      </c>
      <c r="AF776">
        <v>2.1</v>
      </c>
    </row>
    <row r="777" spans="1:32" x14ac:dyDescent="0.3">
      <c r="A777" t="s">
        <v>2992</v>
      </c>
      <c r="B777" t="s">
        <v>2993</v>
      </c>
      <c r="C777" s="1" t="str">
        <f t="shared" si="129"/>
        <v>21:0519</v>
      </c>
      <c r="D777" s="1" t="str">
        <f t="shared" si="126"/>
        <v>21:0173</v>
      </c>
      <c r="E777" t="s">
        <v>2994</v>
      </c>
      <c r="F777" t="s">
        <v>2995</v>
      </c>
      <c r="H777">
        <v>52.289011100000003</v>
      </c>
      <c r="I777">
        <v>-56.266110500000003</v>
      </c>
      <c r="J777" s="1" t="str">
        <f t="shared" si="127"/>
        <v>NGR lake sediment grab sample</v>
      </c>
      <c r="K777" s="1" t="str">
        <f t="shared" si="128"/>
        <v>&lt;177 micron (NGR)</v>
      </c>
      <c r="L777">
        <v>41</v>
      </c>
      <c r="M777" t="s">
        <v>99</v>
      </c>
      <c r="N777">
        <v>776</v>
      </c>
      <c r="O777">
        <v>19</v>
      </c>
      <c r="P777">
        <v>13</v>
      </c>
      <c r="Q777">
        <v>2</v>
      </c>
      <c r="R777">
        <v>3</v>
      </c>
      <c r="S777">
        <v>2</v>
      </c>
      <c r="T777">
        <v>-0.2</v>
      </c>
      <c r="U777">
        <v>45</v>
      </c>
      <c r="V777">
        <v>0.31</v>
      </c>
      <c r="W777">
        <v>-0.2</v>
      </c>
      <c r="X777">
        <v>-1</v>
      </c>
      <c r="Y777">
        <v>-0.2</v>
      </c>
      <c r="Z777">
        <v>-2</v>
      </c>
      <c r="AA777">
        <v>10</v>
      </c>
      <c r="AB777">
        <v>91</v>
      </c>
      <c r="AC777">
        <v>-2</v>
      </c>
      <c r="AD777">
        <v>33.4</v>
      </c>
      <c r="AE777">
        <v>80</v>
      </c>
      <c r="AF777">
        <v>0.7</v>
      </c>
    </row>
    <row r="778" spans="1:32" x14ac:dyDescent="0.3">
      <c r="A778" t="s">
        <v>2996</v>
      </c>
      <c r="B778" t="s">
        <v>2997</v>
      </c>
      <c r="C778" s="1" t="str">
        <f t="shared" si="129"/>
        <v>21:0519</v>
      </c>
      <c r="D778" s="1" t="str">
        <f t="shared" si="126"/>
        <v>21:0173</v>
      </c>
      <c r="E778" t="s">
        <v>2998</v>
      </c>
      <c r="F778" t="s">
        <v>2999</v>
      </c>
      <c r="H778">
        <v>52.266644100000001</v>
      </c>
      <c r="I778">
        <v>-56.249231100000003</v>
      </c>
      <c r="J778" s="1" t="str">
        <f t="shared" si="127"/>
        <v>NGR lake sediment grab sample</v>
      </c>
      <c r="K778" s="1" t="str">
        <f t="shared" si="128"/>
        <v>&lt;177 micron (NGR)</v>
      </c>
      <c r="L778">
        <v>41</v>
      </c>
      <c r="M778" t="s">
        <v>104</v>
      </c>
      <c r="N778">
        <v>777</v>
      </c>
      <c r="O778">
        <v>55</v>
      </c>
      <c r="P778">
        <v>13</v>
      </c>
      <c r="Q778">
        <v>-2</v>
      </c>
      <c r="R778">
        <v>8</v>
      </c>
      <c r="S778">
        <v>7</v>
      </c>
      <c r="T778">
        <v>-0.2</v>
      </c>
      <c r="U778">
        <v>230</v>
      </c>
      <c r="V778">
        <v>4</v>
      </c>
      <c r="W778">
        <v>-0.2</v>
      </c>
      <c r="X778">
        <v>-1</v>
      </c>
      <c r="Y778">
        <v>-0.2</v>
      </c>
      <c r="Z778">
        <v>-2</v>
      </c>
      <c r="AA778">
        <v>25</v>
      </c>
      <c r="AB778">
        <v>106</v>
      </c>
      <c r="AC778">
        <v>-2</v>
      </c>
      <c r="AD778">
        <v>32.4</v>
      </c>
      <c r="AE778">
        <v>440</v>
      </c>
      <c r="AF778">
        <v>2.2000000000000002</v>
      </c>
    </row>
    <row r="779" spans="1:32" hidden="1" x14ac:dyDescent="0.3">
      <c r="A779" t="s">
        <v>3000</v>
      </c>
      <c r="B779" t="s">
        <v>3001</v>
      </c>
      <c r="C779" s="1" t="str">
        <f t="shared" si="129"/>
        <v>21:0519</v>
      </c>
      <c r="D779" s="1" t="str">
        <f>HYPERLINK("http://geochem.nrcan.gc.ca/cdogs/content/svy/svy_e.htm", "")</f>
        <v/>
      </c>
      <c r="G779" s="1" t="str">
        <f>HYPERLINK("http://geochem.nrcan.gc.ca/cdogs/content/cr_/cr_00055_e.htm", "55")</f>
        <v>55</v>
      </c>
      <c r="J779" t="s">
        <v>57</v>
      </c>
      <c r="K779" t="s">
        <v>58</v>
      </c>
      <c r="L779">
        <v>41</v>
      </c>
      <c r="M779" t="s">
        <v>59</v>
      </c>
      <c r="N779">
        <v>778</v>
      </c>
      <c r="O779">
        <v>68</v>
      </c>
      <c r="P779">
        <v>19</v>
      </c>
      <c r="Q779">
        <v>3</v>
      </c>
      <c r="R779">
        <v>20</v>
      </c>
      <c r="S779">
        <v>7</v>
      </c>
      <c r="T779">
        <v>-0.2</v>
      </c>
      <c r="U779">
        <v>250</v>
      </c>
      <c r="V779">
        <v>1.86</v>
      </c>
      <c r="W779">
        <v>-0.2</v>
      </c>
      <c r="X779">
        <v>2</v>
      </c>
      <c r="Y779">
        <v>-0.2</v>
      </c>
      <c r="Z779">
        <v>2</v>
      </c>
      <c r="AA779">
        <v>25</v>
      </c>
      <c r="AB779">
        <v>91</v>
      </c>
      <c r="AC779">
        <v>-2</v>
      </c>
      <c r="AD779">
        <v>38.200000000000003</v>
      </c>
      <c r="AE779">
        <v>220</v>
      </c>
      <c r="AF779">
        <v>5.5</v>
      </c>
    </row>
    <row r="780" spans="1:32" x14ac:dyDescent="0.3">
      <c r="A780" t="s">
        <v>3002</v>
      </c>
      <c r="B780" t="s">
        <v>3003</v>
      </c>
      <c r="C780" s="1" t="str">
        <f t="shared" si="129"/>
        <v>21:0519</v>
      </c>
      <c r="D780" s="1" t="str">
        <f t="shared" ref="D780:D795" si="130">HYPERLINK("http://geochem.nrcan.gc.ca/cdogs/content/svy/svy210173_e.htm", "21:0173")</f>
        <v>21:0173</v>
      </c>
      <c r="E780" t="s">
        <v>3004</v>
      </c>
      <c r="F780" t="s">
        <v>3005</v>
      </c>
      <c r="H780">
        <v>52.276201999999998</v>
      </c>
      <c r="I780">
        <v>-56.193474199999997</v>
      </c>
      <c r="J780" s="1" t="str">
        <f t="shared" ref="J780:J795" si="131">HYPERLINK("http://geochem.nrcan.gc.ca/cdogs/content/kwd/kwd020027_e.htm", "NGR lake sediment grab sample")</f>
        <v>NGR lake sediment grab sample</v>
      </c>
      <c r="K780" s="1" t="str">
        <f t="shared" ref="K780:K795" si="132">HYPERLINK("http://geochem.nrcan.gc.ca/cdogs/content/kwd/kwd080006_e.htm", "&lt;177 micron (NGR)")</f>
        <v>&lt;177 micron (NGR)</v>
      </c>
      <c r="L780">
        <v>41</v>
      </c>
      <c r="M780" t="s">
        <v>109</v>
      </c>
      <c r="N780">
        <v>779</v>
      </c>
      <c r="O780">
        <v>92</v>
      </c>
      <c r="P780">
        <v>16</v>
      </c>
      <c r="Q780">
        <v>8</v>
      </c>
      <c r="R780">
        <v>5</v>
      </c>
      <c r="S780">
        <v>6</v>
      </c>
      <c r="T780">
        <v>0.2</v>
      </c>
      <c r="U780">
        <v>325</v>
      </c>
      <c r="V780">
        <v>2.9</v>
      </c>
      <c r="W780">
        <v>-0.2</v>
      </c>
      <c r="X780">
        <v>-1</v>
      </c>
      <c r="Y780">
        <v>-0.2</v>
      </c>
      <c r="Z780">
        <v>2</v>
      </c>
      <c r="AA780">
        <v>55</v>
      </c>
      <c r="AB780">
        <v>139</v>
      </c>
      <c r="AC780">
        <v>-2</v>
      </c>
      <c r="AD780">
        <v>38.4</v>
      </c>
      <c r="AE780">
        <v>320</v>
      </c>
      <c r="AF780">
        <v>2.7</v>
      </c>
    </row>
    <row r="781" spans="1:32" x14ac:dyDescent="0.3">
      <c r="A781" t="s">
        <v>3006</v>
      </c>
      <c r="B781" t="s">
        <v>3007</v>
      </c>
      <c r="C781" s="1" t="str">
        <f t="shared" si="129"/>
        <v>21:0519</v>
      </c>
      <c r="D781" s="1" t="str">
        <f t="shared" si="130"/>
        <v>21:0173</v>
      </c>
      <c r="E781" t="s">
        <v>3008</v>
      </c>
      <c r="F781" t="s">
        <v>3009</v>
      </c>
      <c r="H781">
        <v>52.269891600000001</v>
      </c>
      <c r="I781">
        <v>-56.136447799999999</v>
      </c>
      <c r="J781" s="1" t="str">
        <f t="shared" si="131"/>
        <v>NGR lake sediment grab sample</v>
      </c>
      <c r="K781" s="1" t="str">
        <f t="shared" si="132"/>
        <v>&lt;177 micron (NGR)</v>
      </c>
      <c r="L781">
        <v>41</v>
      </c>
      <c r="M781" t="s">
        <v>114</v>
      </c>
      <c r="N781">
        <v>780</v>
      </c>
      <c r="O781">
        <v>58</v>
      </c>
      <c r="P781">
        <v>8</v>
      </c>
      <c r="Q781">
        <v>-2</v>
      </c>
      <c r="R781">
        <v>8</v>
      </c>
      <c r="S781">
        <v>4</v>
      </c>
      <c r="T781">
        <v>-0.2</v>
      </c>
      <c r="U781">
        <v>80</v>
      </c>
      <c r="V781">
        <v>0.74</v>
      </c>
      <c r="W781">
        <v>-0.2</v>
      </c>
      <c r="X781">
        <v>-1</v>
      </c>
      <c r="Y781">
        <v>-0.2</v>
      </c>
      <c r="Z781">
        <v>2</v>
      </c>
      <c r="AA781">
        <v>25</v>
      </c>
      <c r="AB781">
        <v>82</v>
      </c>
      <c r="AC781">
        <v>-2</v>
      </c>
      <c r="AD781">
        <v>39.799999999999997</v>
      </c>
      <c r="AE781">
        <v>110</v>
      </c>
      <c r="AF781">
        <v>3.5</v>
      </c>
    </row>
    <row r="782" spans="1:32" x14ac:dyDescent="0.3">
      <c r="A782" t="s">
        <v>3010</v>
      </c>
      <c r="B782" t="s">
        <v>3011</v>
      </c>
      <c r="C782" s="1" t="str">
        <f t="shared" si="129"/>
        <v>21:0519</v>
      </c>
      <c r="D782" s="1" t="str">
        <f t="shared" si="130"/>
        <v>21:0173</v>
      </c>
      <c r="E782" t="s">
        <v>3012</v>
      </c>
      <c r="F782" t="s">
        <v>3013</v>
      </c>
      <c r="H782">
        <v>52.277382899999999</v>
      </c>
      <c r="I782">
        <v>-56.085396099999997</v>
      </c>
      <c r="J782" s="1" t="str">
        <f t="shared" si="131"/>
        <v>NGR lake sediment grab sample</v>
      </c>
      <c r="K782" s="1" t="str">
        <f t="shared" si="132"/>
        <v>&lt;177 micron (NGR)</v>
      </c>
      <c r="L782">
        <v>41</v>
      </c>
      <c r="M782" t="s">
        <v>119</v>
      </c>
      <c r="N782">
        <v>781</v>
      </c>
      <c r="O782">
        <v>78</v>
      </c>
      <c r="P782">
        <v>25</v>
      </c>
      <c r="Q782">
        <v>3</v>
      </c>
      <c r="R782">
        <v>9</v>
      </c>
      <c r="S782">
        <v>3</v>
      </c>
      <c r="T782">
        <v>-0.2</v>
      </c>
      <c r="U782">
        <v>150</v>
      </c>
      <c r="V782">
        <v>0.96</v>
      </c>
      <c r="W782">
        <v>-0.2</v>
      </c>
      <c r="X782">
        <v>-1</v>
      </c>
      <c r="Y782">
        <v>-0.2</v>
      </c>
      <c r="Z782">
        <v>2</v>
      </c>
      <c r="AA782">
        <v>35</v>
      </c>
      <c r="AB782">
        <v>106</v>
      </c>
      <c r="AC782">
        <v>-2</v>
      </c>
      <c r="AD782">
        <v>34.4</v>
      </c>
      <c r="AE782">
        <v>210</v>
      </c>
      <c r="AF782">
        <v>2.1</v>
      </c>
    </row>
    <row r="783" spans="1:32" x14ac:dyDescent="0.3">
      <c r="A783" t="s">
        <v>3014</v>
      </c>
      <c r="B783" t="s">
        <v>3015</v>
      </c>
      <c r="C783" s="1" t="str">
        <f t="shared" si="129"/>
        <v>21:0519</v>
      </c>
      <c r="D783" s="1" t="str">
        <f t="shared" si="130"/>
        <v>21:0173</v>
      </c>
      <c r="E783" t="s">
        <v>3016</v>
      </c>
      <c r="F783" t="s">
        <v>3017</v>
      </c>
      <c r="H783">
        <v>52.282891900000003</v>
      </c>
      <c r="I783">
        <v>-56.054307000000001</v>
      </c>
      <c r="J783" s="1" t="str">
        <f t="shared" si="131"/>
        <v>NGR lake sediment grab sample</v>
      </c>
      <c r="K783" s="1" t="str">
        <f t="shared" si="132"/>
        <v>&lt;177 micron (NGR)</v>
      </c>
      <c r="L783">
        <v>41</v>
      </c>
      <c r="M783" t="s">
        <v>124</v>
      </c>
      <c r="N783">
        <v>782</v>
      </c>
      <c r="O783">
        <v>68</v>
      </c>
      <c r="P783">
        <v>18</v>
      </c>
      <c r="Q783">
        <v>-2</v>
      </c>
      <c r="R783">
        <v>8</v>
      </c>
      <c r="S783">
        <v>4</v>
      </c>
      <c r="T783">
        <v>0.2</v>
      </c>
      <c r="U783">
        <v>155</v>
      </c>
      <c r="V783">
        <v>1.04</v>
      </c>
      <c r="W783">
        <v>-0.2</v>
      </c>
      <c r="X783">
        <v>-1</v>
      </c>
      <c r="Y783">
        <v>-0.2</v>
      </c>
      <c r="Z783">
        <v>2</v>
      </c>
      <c r="AA783">
        <v>30</v>
      </c>
      <c r="AB783">
        <v>67</v>
      </c>
      <c r="AC783">
        <v>-2</v>
      </c>
      <c r="AD783">
        <v>29.2</v>
      </c>
      <c r="AE783">
        <v>160</v>
      </c>
      <c r="AF783">
        <v>3.8</v>
      </c>
    </row>
    <row r="784" spans="1:32" x14ac:dyDescent="0.3">
      <c r="A784" t="s">
        <v>3018</v>
      </c>
      <c r="B784" t="s">
        <v>3019</v>
      </c>
      <c r="C784" s="1" t="str">
        <f t="shared" si="129"/>
        <v>21:0519</v>
      </c>
      <c r="D784" s="1" t="str">
        <f t="shared" si="130"/>
        <v>21:0173</v>
      </c>
      <c r="E784" t="s">
        <v>3020</v>
      </c>
      <c r="F784" t="s">
        <v>3021</v>
      </c>
      <c r="H784">
        <v>52.7475697</v>
      </c>
      <c r="I784">
        <v>-56.221860399999997</v>
      </c>
      <c r="J784" s="1" t="str">
        <f t="shared" si="131"/>
        <v>NGR lake sediment grab sample</v>
      </c>
      <c r="K784" s="1" t="str">
        <f t="shared" si="132"/>
        <v>&lt;177 micron (NGR)</v>
      </c>
      <c r="L784">
        <v>41</v>
      </c>
      <c r="M784" t="s">
        <v>129</v>
      </c>
      <c r="N784">
        <v>783</v>
      </c>
      <c r="O784">
        <v>135</v>
      </c>
      <c r="P784">
        <v>87</v>
      </c>
      <c r="Q784">
        <v>-2</v>
      </c>
      <c r="R784">
        <v>39</v>
      </c>
      <c r="S784">
        <v>49</v>
      </c>
      <c r="T784">
        <v>0.2</v>
      </c>
      <c r="U784">
        <v>1950</v>
      </c>
      <c r="V784">
        <v>8.1999999999999993</v>
      </c>
      <c r="W784">
        <v>-0.2</v>
      </c>
      <c r="X784">
        <v>-1</v>
      </c>
      <c r="Y784">
        <v>-0.2</v>
      </c>
      <c r="Z784">
        <v>2</v>
      </c>
      <c r="AA784">
        <v>75</v>
      </c>
      <c r="AB784">
        <v>106</v>
      </c>
      <c r="AC784">
        <v>4</v>
      </c>
      <c r="AD784">
        <v>24.6</v>
      </c>
      <c r="AE784">
        <v>300</v>
      </c>
      <c r="AF784">
        <v>2.2999999999999998</v>
      </c>
    </row>
    <row r="785" spans="1:32" x14ac:dyDescent="0.3">
      <c r="A785" t="s">
        <v>3022</v>
      </c>
      <c r="B785" t="s">
        <v>3023</v>
      </c>
      <c r="C785" s="1" t="str">
        <f t="shared" si="129"/>
        <v>21:0519</v>
      </c>
      <c r="D785" s="1" t="str">
        <f t="shared" si="130"/>
        <v>21:0173</v>
      </c>
      <c r="E785" t="s">
        <v>3024</v>
      </c>
      <c r="F785" t="s">
        <v>3025</v>
      </c>
      <c r="H785">
        <v>52.729551200000003</v>
      </c>
      <c r="I785">
        <v>-56.270873399999999</v>
      </c>
      <c r="J785" s="1" t="str">
        <f t="shared" si="131"/>
        <v>NGR lake sediment grab sample</v>
      </c>
      <c r="K785" s="1" t="str">
        <f t="shared" si="132"/>
        <v>&lt;177 micron (NGR)</v>
      </c>
      <c r="L785">
        <v>41</v>
      </c>
      <c r="M785" t="s">
        <v>134</v>
      </c>
      <c r="N785">
        <v>784</v>
      </c>
      <c r="O785">
        <v>63</v>
      </c>
      <c r="P785">
        <v>18</v>
      </c>
      <c r="Q785">
        <v>-2</v>
      </c>
      <c r="R785">
        <v>15</v>
      </c>
      <c r="S785">
        <v>8</v>
      </c>
      <c r="T785">
        <v>-0.2</v>
      </c>
      <c r="U785">
        <v>120</v>
      </c>
      <c r="V785">
        <v>1</v>
      </c>
      <c r="W785">
        <v>-0.2</v>
      </c>
      <c r="X785">
        <v>-1</v>
      </c>
      <c r="Y785">
        <v>-0.2</v>
      </c>
      <c r="Z785">
        <v>-2</v>
      </c>
      <c r="AA785">
        <v>30</v>
      </c>
      <c r="AB785">
        <v>83</v>
      </c>
      <c r="AC785">
        <v>-2</v>
      </c>
      <c r="AD785">
        <v>35</v>
      </c>
      <c r="AE785">
        <v>90</v>
      </c>
      <c r="AF785">
        <v>0.8</v>
      </c>
    </row>
    <row r="786" spans="1:32" x14ac:dyDescent="0.3">
      <c r="A786" t="s">
        <v>3026</v>
      </c>
      <c r="B786" t="s">
        <v>3027</v>
      </c>
      <c r="C786" s="1" t="str">
        <f t="shared" si="129"/>
        <v>21:0519</v>
      </c>
      <c r="D786" s="1" t="str">
        <f t="shared" si="130"/>
        <v>21:0173</v>
      </c>
      <c r="E786" t="s">
        <v>3028</v>
      </c>
      <c r="F786" t="s">
        <v>3029</v>
      </c>
      <c r="H786">
        <v>52.699658999999997</v>
      </c>
      <c r="I786">
        <v>-56.2548575</v>
      </c>
      <c r="J786" s="1" t="str">
        <f t="shared" si="131"/>
        <v>NGR lake sediment grab sample</v>
      </c>
      <c r="K786" s="1" t="str">
        <f t="shared" si="132"/>
        <v>&lt;177 micron (NGR)</v>
      </c>
      <c r="L786">
        <v>41</v>
      </c>
      <c r="M786" t="s">
        <v>139</v>
      </c>
      <c r="N786">
        <v>785</v>
      </c>
      <c r="O786">
        <v>93</v>
      </c>
      <c r="P786">
        <v>24</v>
      </c>
      <c r="Q786">
        <v>-2</v>
      </c>
      <c r="R786">
        <v>22</v>
      </c>
      <c r="S786">
        <v>42</v>
      </c>
      <c r="T786">
        <v>-0.2</v>
      </c>
      <c r="U786">
        <v>970</v>
      </c>
      <c r="V786">
        <v>6.2</v>
      </c>
      <c r="W786">
        <v>-0.2</v>
      </c>
      <c r="X786">
        <v>-1</v>
      </c>
      <c r="Y786">
        <v>-0.2</v>
      </c>
      <c r="Z786">
        <v>2</v>
      </c>
      <c r="AA786">
        <v>95</v>
      </c>
      <c r="AB786">
        <v>117</v>
      </c>
      <c r="AC786">
        <v>-2</v>
      </c>
      <c r="AD786">
        <v>28</v>
      </c>
      <c r="AE786">
        <v>230</v>
      </c>
      <c r="AF786">
        <v>3</v>
      </c>
    </row>
    <row r="787" spans="1:32" x14ac:dyDescent="0.3">
      <c r="A787" t="s">
        <v>3030</v>
      </c>
      <c r="B787" t="s">
        <v>3031</v>
      </c>
      <c r="C787" s="1" t="str">
        <f t="shared" si="129"/>
        <v>21:0519</v>
      </c>
      <c r="D787" s="1" t="str">
        <f t="shared" si="130"/>
        <v>21:0173</v>
      </c>
      <c r="E787" t="s">
        <v>3032</v>
      </c>
      <c r="F787" t="s">
        <v>3033</v>
      </c>
      <c r="H787">
        <v>52.658534000000003</v>
      </c>
      <c r="I787">
        <v>-56.267031699999997</v>
      </c>
      <c r="J787" s="1" t="str">
        <f t="shared" si="131"/>
        <v>NGR lake sediment grab sample</v>
      </c>
      <c r="K787" s="1" t="str">
        <f t="shared" si="132"/>
        <v>&lt;177 micron (NGR)</v>
      </c>
      <c r="L787">
        <v>41</v>
      </c>
      <c r="M787" t="s">
        <v>144</v>
      </c>
      <c r="N787">
        <v>786</v>
      </c>
      <c r="O787">
        <v>66</v>
      </c>
      <c r="P787">
        <v>43</v>
      </c>
      <c r="Q787">
        <v>2</v>
      </c>
      <c r="R787">
        <v>17</v>
      </c>
      <c r="S787">
        <v>5</v>
      </c>
      <c r="T787">
        <v>-0.2</v>
      </c>
      <c r="U787">
        <v>165</v>
      </c>
      <c r="V787">
        <v>1.18</v>
      </c>
      <c r="W787">
        <v>-0.2</v>
      </c>
      <c r="X787">
        <v>-1</v>
      </c>
      <c r="Y787">
        <v>-0.2</v>
      </c>
      <c r="Z787">
        <v>2</v>
      </c>
      <c r="AA787">
        <v>30</v>
      </c>
      <c r="AB787">
        <v>200</v>
      </c>
      <c r="AC787">
        <v>-2</v>
      </c>
      <c r="AD787">
        <v>57</v>
      </c>
      <c r="AE787">
        <v>60</v>
      </c>
      <c r="AF787">
        <v>3.7</v>
      </c>
    </row>
    <row r="788" spans="1:32" x14ac:dyDescent="0.3">
      <c r="A788" t="s">
        <v>3034</v>
      </c>
      <c r="B788" t="s">
        <v>3035</v>
      </c>
      <c r="C788" s="1" t="str">
        <f t="shared" si="129"/>
        <v>21:0519</v>
      </c>
      <c r="D788" s="1" t="str">
        <f t="shared" si="130"/>
        <v>21:0173</v>
      </c>
      <c r="E788" t="s">
        <v>3036</v>
      </c>
      <c r="F788" t="s">
        <v>3037</v>
      </c>
      <c r="H788">
        <v>52.546402499999999</v>
      </c>
      <c r="I788">
        <v>-56.3670914</v>
      </c>
      <c r="J788" s="1" t="str">
        <f t="shared" si="131"/>
        <v>NGR lake sediment grab sample</v>
      </c>
      <c r="K788" s="1" t="str">
        <f t="shared" si="132"/>
        <v>&lt;177 micron (NGR)</v>
      </c>
      <c r="L788">
        <v>41</v>
      </c>
      <c r="M788" t="s">
        <v>149</v>
      </c>
      <c r="N788">
        <v>787</v>
      </c>
      <c r="O788">
        <v>96</v>
      </c>
      <c r="P788">
        <v>62</v>
      </c>
      <c r="Q788">
        <v>2</v>
      </c>
      <c r="R788">
        <v>13</v>
      </c>
      <c r="S788">
        <v>34</v>
      </c>
      <c r="T788">
        <v>0.2</v>
      </c>
      <c r="U788">
        <v>875</v>
      </c>
      <c r="V788">
        <v>7</v>
      </c>
      <c r="W788">
        <v>-0.2</v>
      </c>
      <c r="X788">
        <v>-1</v>
      </c>
      <c r="Y788">
        <v>-0.2</v>
      </c>
      <c r="Z788">
        <v>6</v>
      </c>
      <c r="AA788">
        <v>95</v>
      </c>
      <c r="AB788">
        <v>220</v>
      </c>
      <c r="AC788">
        <v>-2</v>
      </c>
      <c r="AD788">
        <v>54</v>
      </c>
      <c r="AE788">
        <v>120</v>
      </c>
      <c r="AF788">
        <v>4</v>
      </c>
    </row>
    <row r="789" spans="1:32" x14ac:dyDescent="0.3">
      <c r="A789" t="s">
        <v>3038</v>
      </c>
      <c r="B789" t="s">
        <v>3039</v>
      </c>
      <c r="C789" s="1" t="str">
        <f t="shared" si="129"/>
        <v>21:0519</v>
      </c>
      <c r="D789" s="1" t="str">
        <f t="shared" si="130"/>
        <v>21:0173</v>
      </c>
      <c r="E789" t="s">
        <v>3040</v>
      </c>
      <c r="F789" t="s">
        <v>3041</v>
      </c>
      <c r="H789">
        <v>52.518552399999997</v>
      </c>
      <c r="I789">
        <v>-56.463697699999997</v>
      </c>
      <c r="J789" s="1" t="str">
        <f t="shared" si="131"/>
        <v>NGR lake sediment grab sample</v>
      </c>
      <c r="K789" s="1" t="str">
        <f t="shared" si="132"/>
        <v>&lt;177 micron (NGR)</v>
      </c>
      <c r="L789">
        <v>42</v>
      </c>
      <c r="M789" t="s">
        <v>36</v>
      </c>
      <c r="N789">
        <v>788</v>
      </c>
      <c r="O789">
        <v>34</v>
      </c>
      <c r="P789">
        <v>40</v>
      </c>
      <c r="Q789">
        <v>4</v>
      </c>
      <c r="R789">
        <v>9</v>
      </c>
      <c r="S789">
        <v>3</v>
      </c>
      <c r="T789">
        <v>0.2</v>
      </c>
      <c r="U789">
        <v>45</v>
      </c>
      <c r="V789">
        <v>0.4</v>
      </c>
      <c r="W789">
        <v>-0.2</v>
      </c>
      <c r="X789">
        <v>-1</v>
      </c>
      <c r="Y789">
        <v>-0.2</v>
      </c>
      <c r="Z789">
        <v>-2</v>
      </c>
      <c r="AA789">
        <v>30</v>
      </c>
      <c r="AB789">
        <v>137</v>
      </c>
      <c r="AC789">
        <v>-2</v>
      </c>
      <c r="AD789">
        <v>37</v>
      </c>
      <c r="AE789">
        <v>120</v>
      </c>
      <c r="AF789">
        <v>5.2</v>
      </c>
    </row>
    <row r="790" spans="1:32" x14ac:dyDescent="0.3">
      <c r="A790" t="s">
        <v>3042</v>
      </c>
      <c r="B790" t="s">
        <v>3043</v>
      </c>
      <c r="C790" s="1" t="str">
        <f t="shared" si="129"/>
        <v>21:0519</v>
      </c>
      <c r="D790" s="1" t="str">
        <f t="shared" si="130"/>
        <v>21:0173</v>
      </c>
      <c r="E790" t="s">
        <v>3040</v>
      </c>
      <c r="F790" t="s">
        <v>3044</v>
      </c>
      <c r="H790">
        <v>52.518552399999997</v>
      </c>
      <c r="I790">
        <v>-56.463697699999997</v>
      </c>
      <c r="J790" s="1" t="str">
        <f t="shared" si="131"/>
        <v>NGR lake sediment grab sample</v>
      </c>
      <c r="K790" s="1" t="str">
        <f t="shared" si="132"/>
        <v>&lt;177 micron (NGR)</v>
      </c>
      <c r="L790">
        <v>42</v>
      </c>
      <c r="M790" t="s">
        <v>44</v>
      </c>
      <c r="N790">
        <v>789</v>
      </c>
      <c r="O790">
        <v>21</v>
      </c>
      <c r="P790">
        <v>21</v>
      </c>
      <c r="Q790">
        <v>2</v>
      </c>
      <c r="R790">
        <v>6</v>
      </c>
      <c r="S790">
        <v>2</v>
      </c>
      <c r="T790">
        <v>-0.2</v>
      </c>
      <c r="U790">
        <v>25</v>
      </c>
      <c r="V790">
        <v>0.25</v>
      </c>
      <c r="W790">
        <v>-0.2</v>
      </c>
      <c r="X790">
        <v>-1</v>
      </c>
      <c r="Y790">
        <v>-0.2</v>
      </c>
      <c r="Z790">
        <v>-2</v>
      </c>
      <c r="AA790">
        <v>15</v>
      </c>
      <c r="AB790">
        <v>107</v>
      </c>
      <c r="AC790">
        <v>-2</v>
      </c>
      <c r="AD790">
        <v>29.4</v>
      </c>
      <c r="AE790">
        <v>60</v>
      </c>
      <c r="AF790">
        <v>2.4</v>
      </c>
    </row>
    <row r="791" spans="1:32" x14ac:dyDescent="0.3">
      <c r="A791" t="s">
        <v>3045</v>
      </c>
      <c r="B791" t="s">
        <v>3046</v>
      </c>
      <c r="C791" s="1" t="str">
        <f t="shared" si="129"/>
        <v>21:0519</v>
      </c>
      <c r="D791" s="1" t="str">
        <f t="shared" si="130"/>
        <v>21:0173</v>
      </c>
      <c r="E791" t="s">
        <v>3040</v>
      </c>
      <c r="F791" t="s">
        <v>3047</v>
      </c>
      <c r="H791">
        <v>52.518552399999997</v>
      </c>
      <c r="I791">
        <v>-56.463697699999997</v>
      </c>
      <c r="J791" s="1" t="str">
        <f t="shared" si="131"/>
        <v>NGR lake sediment grab sample</v>
      </c>
      <c r="K791" s="1" t="str">
        <f t="shared" si="132"/>
        <v>&lt;177 micron (NGR)</v>
      </c>
      <c r="L791">
        <v>42</v>
      </c>
      <c r="M791" t="s">
        <v>40</v>
      </c>
      <c r="N791">
        <v>790</v>
      </c>
      <c r="O791">
        <v>29</v>
      </c>
      <c r="P791">
        <v>38</v>
      </c>
      <c r="Q791">
        <v>4</v>
      </c>
      <c r="R791">
        <v>9</v>
      </c>
      <c r="S791">
        <v>3</v>
      </c>
      <c r="T791">
        <v>0.2</v>
      </c>
      <c r="U791">
        <v>40</v>
      </c>
      <c r="V791">
        <v>0.38</v>
      </c>
      <c r="W791">
        <v>-0.2</v>
      </c>
      <c r="X791">
        <v>-1</v>
      </c>
      <c r="Y791">
        <v>-0.2</v>
      </c>
      <c r="Z791">
        <v>-2</v>
      </c>
      <c r="AA791">
        <v>30</v>
      </c>
      <c r="AB791">
        <v>141</v>
      </c>
      <c r="AC791">
        <v>-2</v>
      </c>
      <c r="AD791">
        <v>37</v>
      </c>
      <c r="AE791">
        <v>110</v>
      </c>
      <c r="AF791">
        <v>4.9000000000000004</v>
      </c>
    </row>
    <row r="792" spans="1:32" x14ac:dyDescent="0.3">
      <c r="A792" t="s">
        <v>3048</v>
      </c>
      <c r="B792" t="s">
        <v>3049</v>
      </c>
      <c r="C792" s="1" t="str">
        <f t="shared" si="129"/>
        <v>21:0519</v>
      </c>
      <c r="D792" s="1" t="str">
        <f t="shared" si="130"/>
        <v>21:0173</v>
      </c>
      <c r="E792" t="s">
        <v>3050</v>
      </c>
      <c r="F792" t="s">
        <v>3051</v>
      </c>
      <c r="H792">
        <v>52.497849799999997</v>
      </c>
      <c r="I792">
        <v>-56.509687999999997</v>
      </c>
      <c r="J792" s="1" t="str">
        <f t="shared" si="131"/>
        <v>NGR lake sediment grab sample</v>
      </c>
      <c r="K792" s="1" t="str">
        <f t="shared" si="132"/>
        <v>&lt;177 micron (NGR)</v>
      </c>
      <c r="L792">
        <v>42</v>
      </c>
      <c r="M792" t="s">
        <v>49</v>
      </c>
      <c r="N792">
        <v>791</v>
      </c>
      <c r="O792">
        <v>37</v>
      </c>
      <c r="P792">
        <v>34</v>
      </c>
      <c r="Q792">
        <v>-2</v>
      </c>
      <c r="R792">
        <v>9</v>
      </c>
      <c r="S792">
        <v>2</v>
      </c>
      <c r="T792">
        <v>0.2</v>
      </c>
      <c r="U792">
        <v>50</v>
      </c>
      <c r="V792">
        <v>1.17</v>
      </c>
      <c r="W792">
        <v>-0.2</v>
      </c>
      <c r="X792">
        <v>-1</v>
      </c>
      <c r="Y792">
        <v>-0.2</v>
      </c>
      <c r="Z792">
        <v>-2</v>
      </c>
      <c r="AA792">
        <v>65</v>
      </c>
      <c r="AB792">
        <v>166</v>
      </c>
      <c r="AC792">
        <v>-2</v>
      </c>
      <c r="AD792">
        <v>49.2</v>
      </c>
      <c r="AE792">
        <v>60</v>
      </c>
      <c r="AF792">
        <v>2.2999999999999998</v>
      </c>
    </row>
    <row r="793" spans="1:32" x14ac:dyDescent="0.3">
      <c r="A793" t="s">
        <v>3052</v>
      </c>
      <c r="B793" t="s">
        <v>3053</v>
      </c>
      <c r="C793" s="1" t="str">
        <f t="shared" si="129"/>
        <v>21:0519</v>
      </c>
      <c r="D793" s="1" t="str">
        <f t="shared" si="130"/>
        <v>21:0173</v>
      </c>
      <c r="E793" t="s">
        <v>3054</v>
      </c>
      <c r="F793" t="s">
        <v>3055</v>
      </c>
      <c r="H793">
        <v>52.485573199999997</v>
      </c>
      <c r="I793">
        <v>-56.556330500000001</v>
      </c>
      <c r="J793" s="1" t="str">
        <f t="shared" si="131"/>
        <v>NGR lake sediment grab sample</v>
      </c>
      <c r="K793" s="1" t="str">
        <f t="shared" si="132"/>
        <v>&lt;177 micron (NGR)</v>
      </c>
      <c r="L793">
        <v>42</v>
      </c>
      <c r="M793" t="s">
        <v>54</v>
      </c>
      <c r="N793">
        <v>792</v>
      </c>
      <c r="O793">
        <v>81</v>
      </c>
      <c r="P793">
        <v>29</v>
      </c>
      <c r="Q793">
        <v>-2</v>
      </c>
      <c r="R793">
        <v>11</v>
      </c>
      <c r="S793">
        <v>8</v>
      </c>
      <c r="T793">
        <v>-0.2</v>
      </c>
      <c r="U793">
        <v>270</v>
      </c>
      <c r="V793">
        <v>2.2999999999999998</v>
      </c>
      <c r="W793">
        <v>-0.2</v>
      </c>
      <c r="X793">
        <v>-1</v>
      </c>
      <c r="Y793">
        <v>-0.2</v>
      </c>
      <c r="Z793">
        <v>2</v>
      </c>
      <c r="AA793">
        <v>70</v>
      </c>
      <c r="AB793">
        <v>161</v>
      </c>
      <c r="AC793">
        <v>-2</v>
      </c>
      <c r="AD793">
        <v>50.4</v>
      </c>
      <c r="AE793">
        <v>80</v>
      </c>
      <c r="AF793">
        <v>2</v>
      </c>
    </row>
    <row r="794" spans="1:32" x14ac:dyDescent="0.3">
      <c r="A794" t="s">
        <v>3056</v>
      </c>
      <c r="B794" t="s">
        <v>3057</v>
      </c>
      <c r="C794" s="1" t="str">
        <f t="shared" si="129"/>
        <v>21:0519</v>
      </c>
      <c r="D794" s="1" t="str">
        <f t="shared" si="130"/>
        <v>21:0173</v>
      </c>
      <c r="E794" t="s">
        <v>3058</v>
      </c>
      <c r="F794" t="s">
        <v>3059</v>
      </c>
      <c r="H794">
        <v>52.4782419</v>
      </c>
      <c r="I794">
        <v>-56.674062999999997</v>
      </c>
      <c r="J794" s="1" t="str">
        <f t="shared" si="131"/>
        <v>NGR lake sediment grab sample</v>
      </c>
      <c r="K794" s="1" t="str">
        <f t="shared" si="132"/>
        <v>&lt;177 micron (NGR)</v>
      </c>
      <c r="L794">
        <v>42</v>
      </c>
      <c r="M794" t="s">
        <v>82</v>
      </c>
      <c r="N794">
        <v>793</v>
      </c>
      <c r="O794">
        <v>77</v>
      </c>
      <c r="P794">
        <v>25</v>
      </c>
      <c r="Q794">
        <v>-2</v>
      </c>
      <c r="R794">
        <v>13</v>
      </c>
      <c r="S794">
        <v>7</v>
      </c>
      <c r="T794">
        <v>-0.2</v>
      </c>
      <c r="U794">
        <v>170</v>
      </c>
      <c r="V794">
        <v>1.72</v>
      </c>
      <c r="W794">
        <v>-0.2</v>
      </c>
      <c r="X794">
        <v>-1</v>
      </c>
      <c r="Y794">
        <v>-0.2</v>
      </c>
      <c r="Z794">
        <v>-2</v>
      </c>
      <c r="AA794">
        <v>55</v>
      </c>
      <c r="AB794">
        <v>71</v>
      </c>
      <c r="AC794">
        <v>-2</v>
      </c>
      <c r="AD794">
        <v>27.8</v>
      </c>
      <c r="AE794">
        <v>220</v>
      </c>
      <c r="AF794">
        <v>1.4</v>
      </c>
    </row>
    <row r="795" spans="1:32" x14ac:dyDescent="0.3">
      <c r="A795" t="s">
        <v>3060</v>
      </c>
      <c r="B795" t="s">
        <v>3061</v>
      </c>
      <c r="C795" s="1" t="str">
        <f t="shared" si="129"/>
        <v>21:0519</v>
      </c>
      <c r="D795" s="1" t="str">
        <f t="shared" si="130"/>
        <v>21:0173</v>
      </c>
      <c r="E795" t="s">
        <v>3062</v>
      </c>
      <c r="F795" t="s">
        <v>3063</v>
      </c>
      <c r="H795">
        <v>52.472457300000002</v>
      </c>
      <c r="I795">
        <v>-56.741797499999997</v>
      </c>
      <c r="J795" s="1" t="str">
        <f t="shared" si="131"/>
        <v>NGR lake sediment grab sample</v>
      </c>
      <c r="K795" s="1" t="str">
        <f t="shared" si="132"/>
        <v>&lt;177 micron (NGR)</v>
      </c>
      <c r="L795">
        <v>42</v>
      </c>
      <c r="M795" t="s">
        <v>89</v>
      </c>
      <c r="N795">
        <v>794</v>
      </c>
      <c r="O795">
        <v>44</v>
      </c>
      <c r="P795">
        <v>20</v>
      </c>
      <c r="Q795">
        <v>-2</v>
      </c>
      <c r="R795">
        <v>11</v>
      </c>
      <c r="S795">
        <v>3</v>
      </c>
      <c r="T795">
        <v>-0.2</v>
      </c>
      <c r="U795">
        <v>60</v>
      </c>
      <c r="V795">
        <v>0.81</v>
      </c>
      <c r="W795">
        <v>-0.2</v>
      </c>
      <c r="X795">
        <v>-1</v>
      </c>
      <c r="Y795">
        <v>-0.2</v>
      </c>
      <c r="Z795">
        <v>-2</v>
      </c>
      <c r="AA795">
        <v>25</v>
      </c>
      <c r="AB795">
        <v>86</v>
      </c>
      <c r="AC795">
        <v>-2</v>
      </c>
      <c r="AD795">
        <v>39.4</v>
      </c>
      <c r="AE795">
        <v>60</v>
      </c>
      <c r="AF795">
        <v>1.9</v>
      </c>
    </row>
    <row r="796" spans="1:32" hidden="1" x14ac:dyDescent="0.3">
      <c r="A796" t="s">
        <v>3064</v>
      </c>
      <c r="B796" t="s">
        <v>3065</v>
      </c>
      <c r="C796" s="1" t="str">
        <f t="shared" si="129"/>
        <v>21:0519</v>
      </c>
      <c r="D796" s="1" t="str">
        <f>HYPERLINK("http://geochem.nrcan.gc.ca/cdogs/content/svy/svy_e.htm", "")</f>
        <v/>
      </c>
      <c r="G796" s="1" t="str">
        <f>HYPERLINK("http://geochem.nrcan.gc.ca/cdogs/content/cr_/cr_00056_e.htm", "56")</f>
        <v>56</v>
      </c>
      <c r="J796" t="s">
        <v>57</v>
      </c>
      <c r="K796" t="s">
        <v>58</v>
      </c>
      <c r="L796">
        <v>42</v>
      </c>
      <c r="M796" t="s">
        <v>59</v>
      </c>
      <c r="N796">
        <v>795</v>
      </c>
      <c r="O796">
        <v>185</v>
      </c>
      <c r="P796">
        <v>97</v>
      </c>
      <c r="Q796">
        <v>25</v>
      </c>
      <c r="R796">
        <v>56</v>
      </c>
      <c r="S796">
        <v>19</v>
      </c>
      <c r="T796">
        <v>0.2</v>
      </c>
      <c r="U796">
        <v>575</v>
      </c>
      <c r="V796">
        <v>6</v>
      </c>
      <c r="W796">
        <v>-0.2</v>
      </c>
      <c r="X796">
        <v>20</v>
      </c>
      <c r="Y796">
        <v>0.4</v>
      </c>
      <c r="Z796">
        <v>4</v>
      </c>
      <c r="AA796">
        <v>60</v>
      </c>
      <c r="AB796">
        <v>138</v>
      </c>
      <c r="AC796">
        <v>-2</v>
      </c>
      <c r="AD796">
        <v>6.2</v>
      </c>
      <c r="AE796">
        <v>600</v>
      </c>
      <c r="AF796">
        <v>29</v>
      </c>
    </row>
    <row r="797" spans="1:32" x14ac:dyDescent="0.3">
      <c r="A797" t="s">
        <v>3066</v>
      </c>
      <c r="B797" t="s">
        <v>3067</v>
      </c>
      <c r="C797" s="1" t="str">
        <f t="shared" si="129"/>
        <v>21:0519</v>
      </c>
      <c r="D797" s="1" t="str">
        <f t="shared" ref="D797:D811" si="133">HYPERLINK("http://geochem.nrcan.gc.ca/cdogs/content/svy/svy210173_e.htm", "21:0173")</f>
        <v>21:0173</v>
      </c>
      <c r="E797" t="s">
        <v>3068</v>
      </c>
      <c r="F797" t="s">
        <v>3069</v>
      </c>
      <c r="H797">
        <v>52.442036000000002</v>
      </c>
      <c r="I797">
        <v>-56.8270841</v>
      </c>
      <c r="J797" s="1" t="str">
        <f t="shared" ref="J797:J811" si="134">HYPERLINK("http://geochem.nrcan.gc.ca/cdogs/content/kwd/kwd020027_e.htm", "NGR lake sediment grab sample")</f>
        <v>NGR lake sediment grab sample</v>
      </c>
      <c r="K797" s="1" t="str">
        <f t="shared" ref="K797:K811" si="135">HYPERLINK("http://geochem.nrcan.gc.ca/cdogs/content/kwd/kwd080006_e.htm", "&lt;177 micron (NGR)")</f>
        <v>&lt;177 micron (NGR)</v>
      </c>
      <c r="L797">
        <v>42</v>
      </c>
      <c r="M797" t="s">
        <v>94</v>
      </c>
      <c r="N797">
        <v>796</v>
      </c>
      <c r="O797">
        <v>92</v>
      </c>
      <c r="P797">
        <v>26</v>
      </c>
      <c r="Q797">
        <v>-2</v>
      </c>
      <c r="R797">
        <v>9</v>
      </c>
      <c r="S797">
        <v>20</v>
      </c>
      <c r="T797">
        <v>0.2</v>
      </c>
      <c r="U797">
        <v>550</v>
      </c>
      <c r="V797">
        <v>5.3</v>
      </c>
      <c r="W797">
        <v>-0.2</v>
      </c>
      <c r="X797">
        <v>-1</v>
      </c>
      <c r="Y797">
        <v>-0.2</v>
      </c>
      <c r="Z797">
        <v>2</v>
      </c>
      <c r="AA797">
        <v>100</v>
      </c>
      <c r="AB797">
        <v>124</v>
      </c>
      <c r="AC797">
        <v>-2</v>
      </c>
      <c r="AD797">
        <v>42</v>
      </c>
      <c r="AE797">
        <v>140</v>
      </c>
      <c r="AF797">
        <v>2.8</v>
      </c>
    </row>
    <row r="798" spans="1:32" x14ac:dyDescent="0.3">
      <c r="A798" t="s">
        <v>3070</v>
      </c>
      <c r="B798" t="s">
        <v>3071</v>
      </c>
      <c r="C798" s="1" t="str">
        <f t="shared" si="129"/>
        <v>21:0519</v>
      </c>
      <c r="D798" s="1" t="str">
        <f t="shared" si="133"/>
        <v>21:0173</v>
      </c>
      <c r="E798" t="s">
        <v>3072</v>
      </c>
      <c r="F798" t="s">
        <v>3073</v>
      </c>
      <c r="H798">
        <v>52.334825700000003</v>
      </c>
      <c r="I798">
        <v>-56.959311800000002</v>
      </c>
      <c r="J798" s="1" t="str">
        <f t="shared" si="134"/>
        <v>NGR lake sediment grab sample</v>
      </c>
      <c r="K798" s="1" t="str">
        <f t="shared" si="135"/>
        <v>&lt;177 micron (NGR)</v>
      </c>
      <c r="L798">
        <v>42</v>
      </c>
      <c r="M798" t="s">
        <v>99</v>
      </c>
      <c r="N798">
        <v>797</v>
      </c>
      <c r="O798">
        <v>140</v>
      </c>
      <c r="P798">
        <v>19</v>
      </c>
      <c r="Q798">
        <v>-2</v>
      </c>
      <c r="R798">
        <v>11</v>
      </c>
      <c r="S798">
        <v>14</v>
      </c>
      <c r="T798">
        <v>0.2</v>
      </c>
      <c r="U798">
        <v>310</v>
      </c>
      <c r="V798">
        <v>1.82</v>
      </c>
      <c r="W798">
        <v>-0.2</v>
      </c>
      <c r="X798">
        <v>-1</v>
      </c>
      <c r="Y798">
        <v>-0.2</v>
      </c>
      <c r="Z798">
        <v>-2</v>
      </c>
      <c r="AA798">
        <v>100</v>
      </c>
      <c r="AB798">
        <v>52</v>
      </c>
      <c r="AC798">
        <v>-2</v>
      </c>
      <c r="AD798">
        <v>33.799999999999997</v>
      </c>
      <c r="AE798">
        <v>350</v>
      </c>
      <c r="AF798">
        <v>0.8</v>
      </c>
    </row>
    <row r="799" spans="1:32" x14ac:dyDescent="0.3">
      <c r="A799" t="s">
        <v>3074</v>
      </c>
      <c r="B799" t="s">
        <v>3075</v>
      </c>
      <c r="C799" s="1" t="str">
        <f t="shared" si="129"/>
        <v>21:0519</v>
      </c>
      <c r="D799" s="1" t="str">
        <f t="shared" si="133"/>
        <v>21:0173</v>
      </c>
      <c r="E799" t="s">
        <v>3076</v>
      </c>
      <c r="F799" t="s">
        <v>3077</v>
      </c>
      <c r="H799">
        <v>52.335532100000002</v>
      </c>
      <c r="I799">
        <v>-56.989984999999997</v>
      </c>
      <c r="J799" s="1" t="str">
        <f t="shared" si="134"/>
        <v>NGR lake sediment grab sample</v>
      </c>
      <c r="K799" s="1" t="str">
        <f t="shared" si="135"/>
        <v>&lt;177 micron (NGR)</v>
      </c>
      <c r="L799">
        <v>42</v>
      </c>
      <c r="M799" t="s">
        <v>104</v>
      </c>
      <c r="N799">
        <v>798</v>
      </c>
      <c r="O799">
        <v>53</v>
      </c>
      <c r="P799">
        <v>16</v>
      </c>
      <c r="Q799">
        <v>-2</v>
      </c>
      <c r="R799">
        <v>12</v>
      </c>
      <c r="S799">
        <v>4</v>
      </c>
      <c r="T799">
        <v>-0.2</v>
      </c>
      <c r="U799">
        <v>165</v>
      </c>
      <c r="V799">
        <v>2.11</v>
      </c>
      <c r="W799">
        <v>-0.2</v>
      </c>
      <c r="X799">
        <v>-1</v>
      </c>
      <c r="Y799">
        <v>-0.2</v>
      </c>
      <c r="Z799">
        <v>-2</v>
      </c>
      <c r="AA799">
        <v>35</v>
      </c>
      <c r="AB799">
        <v>86</v>
      </c>
      <c r="AC799">
        <v>-2</v>
      </c>
      <c r="AD799">
        <v>39.6</v>
      </c>
      <c r="AE799">
        <v>150</v>
      </c>
      <c r="AF799">
        <v>0.6</v>
      </c>
    </row>
    <row r="800" spans="1:32" x14ac:dyDescent="0.3">
      <c r="A800" t="s">
        <v>3078</v>
      </c>
      <c r="B800" t="s">
        <v>3079</v>
      </c>
      <c r="C800" s="1" t="str">
        <f t="shared" si="129"/>
        <v>21:0519</v>
      </c>
      <c r="D800" s="1" t="str">
        <f t="shared" si="133"/>
        <v>21:0173</v>
      </c>
      <c r="E800" t="s">
        <v>3080</v>
      </c>
      <c r="F800" t="s">
        <v>3081</v>
      </c>
      <c r="H800">
        <v>52.342414599999998</v>
      </c>
      <c r="I800">
        <v>-57.030790000000003</v>
      </c>
      <c r="J800" s="1" t="str">
        <f t="shared" si="134"/>
        <v>NGR lake sediment grab sample</v>
      </c>
      <c r="K800" s="1" t="str">
        <f t="shared" si="135"/>
        <v>&lt;177 micron (NGR)</v>
      </c>
      <c r="L800">
        <v>42</v>
      </c>
      <c r="M800" t="s">
        <v>109</v>
      </c>
      <c r="N800">
        <v>799</v>
      </c>
      <c r="O800">
        <v>31</v>
      </c>
      <c r="P800">
        <v>15</v>
      </c>
      <c r="Q800">
        <v>-2</v>
      </c>
      <c r="R800">
        <v>14</v>
      </c>
      <c r="S800">
        <v>2</v>
      </c>
      <c r="T800">
        <v>-0.2</v>
      </c>
      <c r="U800">
        <v>75</v>
      </c>
      <c r="V800">
        <v>0.84</v>
      </c>
      <c r="W800">
        <v>-0.2</v>
      </c>
      <c r="X800">
        <v>-1</v>
      </c>
      <c r="Y800">
        <v>-0.2</v>
      </c>
      <c r="Z800">
        <v>-2</v>
      </c>
      <c r="AA800">
        <v>15</v>
      </c>
      <c r="AB800">
        <v>62</v>
      </c>
      <c r="AC800">
        <v>-2</v>
      </c>
      <c r="AD800">
        <v>31</v>
      </c>
      <c r="AE800">
        <v>50</v>
      </c>
      <c r="AF800">
        <v>-0.5</v>
      </c>
    </row>
    <row r="801" spans="1:32" x14ac:dyDescent="0.3">
      <c r="A801" t="s">
        <v>3082</v>
      </c>
      <c r="B801" t="s">
        <v>3083</v>
      </c>
      <c r="C801" s="1" t="str">
        <f t="shared" si="129"/>
        <v>21:0519</v>
      </c>
      <c r="D801" s="1" t="str">
        <f t="shared" si="133"/>
        <v>21:0173</v>
      </c>
      <c r="E801" t="s">
        <v>3084</v>
      </c>
      <c r="F801" t="s">
        <v>3085</v>
      </c>
      <c r="H801">
        <v>52.2359285</v>
      </c>
      <c r="I801">
        <v>-57.4168235</v>
      </c>
      <c r="J801" s="1" t="str">
        <f t="shared" si="134"/>
        <v>NGR lake sediment grab sample</v>
      </c>
      <c r="K801" s="1" t="str">
        <f t="shared" si="135"/>
        <v>&lt;177 micron (NGR)</v>
      </c>
      <c r="L801">
        <v>42</v>
      </c>
      <c r="M801" t="s">
        <v>114</v>
      </c>
      <c r="N801">
        <v>800</v>
      </c>
      <c r="O801">
        <v>140</v>
      </c>
      <c r="P801">
        <v>6</v>
      </c>
      <c r="Q801">
        <v>-2</v>
      </c>
      <c r="R801">
        <v>4</v>
      </c>
      <c r="S801">
        <v>4</v>
      </c>
      <c r="T801">
        <v>0.2</v>
      </c>
      <c r="U801">
        <v>130</v>
      </c>
      <c r="V801">
        <v>2.6</v>
      </c>
      <c r="W801">
        <v>-0.2</v>
      </c>
      <c r="X801">
        <v>-1</v>
      </c>
      <c r="Y801">
        <v>-0.2</v>
      </c>
      <c r="Z801">
        <v>4</v>
      </c>
      <c r="AA801">
        <v>20</v>
      </c>
      <c r="AB801">
        <v>81</v>
      </c>
      <c r="AC801">
        <v>-2</v>
      </c>
      <c r="AD801">
        <v>20.2</v>
      </c>
      <c r="AE801">
        <v>260</v>
      </c>
      <c r="AF801">
        <v>-0.5</v>
      </c>
    </row>
    <row r="802" spans="1:32" x14ac:dyDescent="0.3">
      <c r="A802" t="s">
        <v>3086</v>
      </c>
      <c r="B802" t="s">
        <v>3087</v>
      </c>
      <c r="C802" s="1" t="str">
        <f t="shared" si="129"/>
        <v>21:0519</v>
      </c>
      <c r="D802" s="1" t="str">
        <f t="shared" si="133"/>
        <v>21:0173</v>
      </c>
      <c r="E802" t="s">
        <v>3088</v>
      </c>
      <c r="F802" t="s">
        <v>3089</v>
      </c>
      <c r="H802">
        <v>52.246963999999998</v>
      </c>
      <c r="I802">
        <v>-57.447656600000002</v>
      </c>
      <c r="J802" s="1" t="str">
        <f t="shared" si="134"/>
        <v>NGR lake sediment grab sample</v>
      </c>
      <c r="K802" s="1" t="str">
        <f t="shared" si="135"/>
        <v>&lt;177 micron (NGR)</v>
      </c>
      <c r="L802">
        <v>42</v>
      </c>
      <c r="M802" t="s">
        <v>119</v>
      </c>
      <c r="N802">
        <v>801</v>
      </c>
      <c r="O802">
        <v>75</v>
      </c>
      <c r="P802">
        <v>-2</v>
      </c>
      <c r="Q802">
        <v>-2</v>
      </c>
      <c r="R802">
        <v>4</v>
      </c>
      <c r="S802">
        <v>4</v>
      </c>
      <c r="T802">
        <v>-0.2</v>
      </c>
      <c r="U802">
        <v>140</v>
      </c>
      <c r="V802">
        <v>1.0900000000000001</v>
      </c>
      <c r="W802">
        <v>-0.2</v>
      </c>
      <c r="X802">
        <v>-1</v>
      </c>
      <c r="Y802">
        <v>-0.2</v>
      </c>
      <c r="Z802">
        <v>-2</v>
      </c>
      <c r="AA802">
        <v>15</v>
      </c>
      <c r="AB802">
        <v>29</v>
      </c>
      <c r="AC802">
        <v>-2</v>
      </c>
      <c r="AD802">
        <v>5.6</v>
      </c>
      <c r="AE802">
        <v>450</v>
      </c>
      <c r="AF802">
        <v>0.9</v>
      </c>
    </row>
    <row r="803" spans="1:32" x14ac:dyDescent="0.3">
      <c r="A803" t="s">
        <v>3090</v>
      </c>
      <c r="B803" t="s">
        <v>3091</v>
      </c>
      <c r="C803" s="1" t="str">
        <f t="shared" si="129"/>
        <v>21:0519</v>
      </c>
      <c r="D803" s="1" t="str">
        <f t="shared" si="133"/>
        <v>21:0173</v>
      </c>
      <c r="E803" t="s">
        <v>3092</v>
      </c>
      <c r="F803" t="s">
        <v>3093</v>
      </c>
      <c r="H803">
        <v>52.240310200000003</v>
      </c>
      <c r="I803">
        <v>-57.501527400000001</v>
      </c>
      <c r="J803" s="1" t="str">
        <f t="shared" si="134"/>
        <v>NGR lake sediment grab sample</v>
      </c>
      <c r="K803" s="1" t="str">
        <f t="shared" si="135"/>
        <v>&lt;177 micron (NGR)</v>
      </c>
      <c r="L803">
        <v>42</v>
      </c>
      <c r="M803" t="s">
        <v>124</v>
      </c>
      <c r="N803">
        <v>802</v>
      </c>
      <c r="O803">
        <v>49</v>
      </c>
      <c r="P803">
        <v>8</v>
      </c>
      <c r="Q803">
        <v>-2</v>
      </c>
      <c r="R803">
        <v>8</v>
      </c>
      <c r="S803">
        <v>8</v>
      </c>
      <c r="T803">
        <v>-0.2</v>
      </c>
      <c r="U803">
        <v>125</v>
      </c>
      <c r="V803">
        <v>2.0499999999999998</v>
      </c>
      <c r="W803">
        <v>-0.2</v>
      </c>
      <c r="X803">
        <v>-1</v>
      </c>
      <c r="Y803">
        <v>-0.2</v>
      </c>
      <c r="Z803">
        <v>-2</v>
      </c>
      <c r="AA803">
        <v>20</v>
      </c>
      <c r="AB803">
        <v>62</v>
      </c>
      <c r="AC803">
        <v>-2</v>
      </c>
      <c r="AD803">
        <v>23.2</v>
      </c>
      <c r="AE803">
        <v>160</v>
      </c>
      <c r="AF803">
        <v>-0.5</v>
      </c>
    </row>
    <row r="804" spans="1:32" x14ac:dyDescent="0.3">
      <c r="A804" t="s">
        <v>3094</v>
      </c>
      <c r="B804" t="s">
        <v>3095</v>
      </c>
      <c r="C804" s="1" t="str">
        <f t="shared" si="129"/>
        <v>21:0519</v>
      </c>
      <c r="D804" s="1" t="str">
        <f t="shared" si="133"/>
        <v>21:0173</v>
      </c>
      <c r="E804" t="s">
        <v>3096</v>
      </c>
      <c r="F804" t="s">
        <v>3097</v>
      </c>
      <c r="H804">
        <v>52.228847799999997</v>
      </c>
      <c r="I804">
        <v>-57.6538732</v>
      </c>
      <c r="J804" s="1" t="str">
        <f t="shared" si="134"/>
        <v>NGR lake sediment grab sample</v>
      </c>
      <c r="K804" s="1" t="str">
        <f t="shared" si="135"/>
        <v>&lt;177 micron (NGR)</v>
      </c>
      <c r="L804">
        <v>42</v>
      </c>
      <c r="M804" t="s">
        <v>129</v>
      </c>
      <c r="N804">
        <v>803</v>
      </c>
      <c r="O804">
        <v>79</v>
      </c>
      <c r="P804">
        <v>10</v>
      </c>
      <c r="Q804">
        <v>-2</v>
      </c>
      <c r="R804">
        <v>5</v>
      </c>
      <c r="S804">
        <v>4</v>
      </c>
      <c r="T804">
        <v>-0.2</v>
      </c>
      <c r="U804">
        <v>220</v>
      </c>
      <c r="V804">
        <v>6.2</v>
      </c>
      <c r="W804">
        <v>-0.2</v>
      </c>
      <c r="X804">
        <v>-1</v>
      </c>
      <c r="Y804">
        <v>-0.2</v>
      </c>
      <c r="Z804">
        <v>-2</v>
      </c>
      <c r="AA804">
        <v>30</v>
      </c>
      <c r="AB804">
        <v>80</v>
      </c>
      <c r="AC804">
        <v>-2</v>
      </c>
      <c r="AD804">
        <v>43.2</v>
      </c>
      <c r="AE804">
        <v>70</v>
      </c>
      <c r="AF804">
        <v>-0.5</v>
      </c>
    </row>
    <row r="805" spans="1:32" x14ac:dyDescent="0.3">
      <c r="A805" t="s">
        <v>3098</v>
      </c>
      <c r="B805" t="s">
        <v>3099</v>
      </c>
      <c r="C805" s="1" t="str">
        <f t="shared" si="129"/>
        <v>21:0519</v>
      </c>
      <c r="D805" s="1" t="str">
        <f t="shared" si="133"/>
        <v>21:0173</v>
      </c>
      <c r="E805" t="s">
        <v>3100</v>
      </c>
      <c r="F805" t="s">
        <v>3101</v>
      </c>
      <c r="H805">
        <v>52.2709568</v>
      </c>
      <c r="I805">
        <v>-57.756728500000001</v>
      </c>
      <c r="J805" s="1" t="str">
        <f t="shared" si="134"/>
        <v>NGR lake sediment grab sample</v>
      </c>
      <c r="K805" s="1" t="str">
        <f t="shared" si="135"/>
        <v>&lt;177 micron (NGR)</v>
      </c>
      <c r="L805">
        <v>42</v>
      </c>
      <c r="M805" t="s">
        <v>134</v>
      </c>
      <c r="N805">
        <v>804</v>
      </c>
      <c r="O805">
        <v>37</v>
      </c>
      <c r="P805">
        <v>7</v>
      </c>
      <c r="Q805">
        <v>-2</v>
      </c>
      <c r="R805">
        <v>5</v>
      </c>
      <c r="S805">
        <v>2</v>
      </c>
      <c r="T805">
        <v>-0.2</v>
      </c>
      <c r="U805">
        <v>90</v>
      </c>
      <c r="V805">
        <v>1.49</v>
      </c>
      <c r="W805">
        <v>-0.2</v>
      </c>
      <c r="X805">
        <v>-1</v>
      </c>
      <c r="Y805">
        <v>-0.2</v>
      </c>
      <c r="Z805">
        <v>-2</v>
      </c>
      <c r="AA805">
        <v>25</v>
      </c>
      <c r="AB805">
        <v>76</v>
      </c>
      <c r="AC805">
        <v>-2</v>
      </c>
      <c r="AD805">
        <v>29.2</v>
      </c>
      <c r="AE805">
        <v>80</v>
      </c>
      <c r="AF805">
        <v>-0.5</v>
      </c>
    </row>
    <row r="806" spans="1:32" x14ac:dyDescent="0.3">
      <c r="A806" t="s">
        <v>3102</v>
      </c>
      <c r="B806" t="s">
        <v>3103</v>
      </c>
      <c r="C806" s="1" t="str">
        <f t="shared" si="129"/>
        <v>21:0519</v>
      </c>
      <c r="D806" s="1" t="str">
        <f t="shared" si="133"/>
        <v>21:0173</v>
      </c>
      <c r="E806" t="s">
        <v>3104</v>
      </c>
      <c r="F806" t="s">
        <v>3105</v>
      </c>
      <c r="H806">
        <v>52.2893349</v>
      </c>
      <c r="I806">
        <v>-57.825012700000002</v>
      </c>
      <c r="J806" s="1" t="str">
        <f t="shared" si="134"/>
        <v>NGR lake sediment grab sample</v>
      </c>
      <c r="K806" s="1" t="str">
        <f t="shared" si="135"/>
        <v>&lt;177 micron (NGR)</v>
      </c>
      <c r="L806">
        <v>42</v>
      </c>
      <c r="M806" t="s">
        <v>139</v>
      </c>
      <c r="N806">
        <v>805</v>
      </c>
      <c r="O806">
        <v>48</v>
      </c>
      <c r="P806">
        <v>10</v>
      </c>
      <c r="Q806">
        <v>-2</v>
      </c>
      <c r="R806">
        <v>4</v>
      </c>
      <c r="S806">
        <v>3</v>
      </c>
      <c r="T806">
        <v>-0.2</v>
      </c>
      <c r="U806">
        <v>110</v>
      </c>
      <c r="V806">
        <v>1.83</v>
      </c>
      <c r="W806">
        <v>-0.2</v>
      </c>
      <c r="X806">
        <v>-1</v>
      </c>
      <c r="Y806">
        <v>-0.2</v>
      </c>
      <c r="Z806">
        <v>-2</v>
      </c>
      <c r="AA806">
        <v>15</v>
      </c>
      <c r="AB806">
        <v>62</v>
      </c>
      <c r="AC806">
        <v>-2</v>
      </c>
      <c r="AD806">
        <v>27.6</v>
      </c>
      <c r="AE806">
        <v>60</v>
      </c>
      <c r="AF806">
        <v>-0.5</v>
      </c>
    </row>
    <row r="807" spans="1:32" x14ac:dyDescent="0.3">
      <c r="A807" t="s">
        <v>3106</v>
      </c>
      <c r="B807" t="s">
        <v>3107</v>
      </c>
      <c r="C807" s="1" t="str">
        <f t="shared" si="129"/>
        <v>21:0519</v>
      </c>
      <c r="D807" s="1" t="str">
        <f t="shared" si="133"/>
        <v>21:0173</v>
      </c>
      <c r="E807" t="s">
        <v>3108</v>
      </c>
      <c r="F807" t="s">
        <v>3109</v>
      </c>
      <c r="H807">
        <v>52.275071099999998</v>
      </c>
      <c r="I807">
        <v>-57.834626299999996</v>
      </c>
      <c r="J807" s="1" t="str">
        <f t="shared" si="134"/>
        <v>NGR lake sediment grab sample</v>
      </c>
      <c r="K807" s="1" t="str">
        <f t="shared" si="135"/>
        <v>&lt;177 micron (NGR)</v>
      </c>
      <c r="L807">
        <v>42</v>
      </c>
      <c r="M807" t="s">
        <v>144</v>
      </c>
      <c r="N807">
        <v>806</v>
      </c>
      <c r="O807">
        <v>47</v>
      </c>
      <c r="P807">
        <v>11</v>
      </c>
      <c r="Q807">
        <v>-2</v>
      </c>
      <c r="R807">
        <v>6</v>
      </c>
      <c r="S807">
        <v>4</v>
      </c>
      <c r="T807">
        <v>-0.2</v>
      </c>
      <c r="U807">
        <v>155</v>
      </c>
      <c r="V807">
        <v>1.81</v>
      </c>
      <c r="W807">
        <v>-0.2</v>
      </c>
      <c r="X807">
        <v>-1</v>
      </c>
      <c r="Y807">
        <v>-0.2</v>
      </c>
      <c r="Z807">
        <v>-2</v>
      </c>
      <c r="AA807">
        <v>25</v>
      </c>
      <c r="AB807">
        <v>67</v>
      </c>
      <c r="AC807">
        <v>-2</v>
      </c>
      <c r="AD807">
        <v>28.4</v>
      </c>
      <c r="AE807">
        <v>50</v>
      </c>
      <c r="AF807">
        <v>-0.5</v>
      </c>
    </row>
    <row r="808" spans="1:32" x14ac:dyDescent="0.3">
      <c r="A808" t="s">
        <v>3110</v>
      </c>
      <c r="B808" t="s">
        <v>3111</v>
      </c>
      <c r="C808" s="1" t="str">
        <f t="shared" si="129"/>
        <v>21:0519</v>
      </c>
      <c r="D808" s="1" t="str">
        <f t="shared" si="133"/>
        <v>21:0173</v>
      </c>
      <c r="E808" t="s">
        <v>3112</v>
      </c>
      <c r="F808" t="s">
        <v>3113</v>
      </c>
      <c r="H808">
        <v>52.303885600000001</v>
      </c>
      <c r="I808">
        <v>-57.928637500000001</v>
      </c>
      <c r="J808" s="1" t="str">
        <f t="shared" si="134"/>
        <v>NGR lake sediment grab sample</v>
      </c>
      <c r="K808" s="1" t="str">
        <f t="shared" si="135"/>
        <v>&lt;177 micron (NGR)</v>
      </c>
      <c r="L808">
        <v>42</v>
      </c>
      <c r="M808" t="s">
        <v>149</v>
      </c>
      <c r="N808">
        <v>807</v>
      </c>
      <c r="O808">
        <v>87</v>
      </c>
      <c r="P808">
        <v>17</v>
      </c>
      <c r="Q808">
        <v>-2</v>
      </c>
      <c r="R808">
        <v>12</v>
      </c>
      <c r="S808">
        <v>14</v>
      </c>
      <c r="T808">
        <v>-0.2</v>
      </c>
      <c r="U808">
        <v>250</v>
      </c>
      <c r="V808">
        <v>3.5</v>
      </c>
      <c r="W808">
        <v>-0.2</v>
      </c>
      <c r="X808">
        <v>-1</v>
      </c>
      <c r="Y808">
        <v>-0.2</v>
      </c>
      <c r="Z808">
        <v>-2</v>
      </c>
      <c r="AA808">
        <v>30</v>
      </c>
      <c r="AB808">
        <v>49</v>
      </c>
      <c r="AC808">
        <v>-2</v>
      </c>
      <c r="AD808">
        <v>23.6</v>
      </c>
      <c r="AE808">
        <v>360</v>
      </c>
      <c r="AF808">
        <v>0.8</v>
      </c>
    </row>
    <row r="809" spans="1:32" x14ac:dyDescent="0.3">
      <c r="A809" t="s">
        <v>3114</v>
      </c>
      <c r="B809" t="s">
        <v>3115</v>
      </c>
      <c r="C809" s="1" t="str">
        <f t="shared" si="129"/>
        <v>21:0519</v>
      </c>
      <c r="D809" s="1" t="str">
        <f t="shared" si="133"/>
        <v>21:0173</v>
      </c>
      <c r="E809" t="s">
        <v>3116</v>
      </c>
      <c r="F809" t="s">
        <v>3117</v>
      </c>
      <c r="H809">
        <v>52.429325200000001</v>
      </c>
      <c r="I809">
        <v>-57.9097966</v>
      </c>
      <c r="J809" s="1" t="str">
        <f t="shared" si="134"/>
        <v>NGR lake sediment grab sample</v>
      </c>
      <c r="K809" s="1" t="str">
        <f t="shared" si="135"/>
        <v>&lt;177 micron (NGR)</v>
      </c>
      <c r="L809">
        <v>43</v>
      </c>
      <c r="M809" t="s">
        <v>36</v>
      </c>
      <c r="N809">
        <v>808</v>
      </c>
      <c r="O809">
        <v>61</v>
      </c>
      <c r="P809">
        <v>10</v>
      </c>
      <c r="Q809">
        <v>-2</v>
      </c>
      <c r="R809">
        <v>6</v>
      </c>
      <c r="S809">
        <v>5</v>
      </c>
      <c r="T809">
        <v>-0.2</v>
      </c>
      <c r="U809">
        <v>280</v>
      </c>
      <c r="V809">
        <v>3.9</v>
      </c>
      <c r="W809">
        <v>-0.2</v>
      </c>
      <c r="X809">
        <v>-1</v>
      </c>
      <c r="Y809">
        <v>-0.2</v>
      </c>
      <c r="Z809">
        <v>-2</v>
      </c>
      <c r="AA809">
        <v>20</v>
      </c>
      <c r="AB809">
        <v>53</v>
      </c>
      <c r="AC809">
        <v>-2</v>
      </c>
      <c r="AD809">
        <v>26.8</v>
      </c>
      <c r="AE809">
        <v>110</v>
      </c>
      <c r="AF809">
        <v>0.5</v>
      </c>
    </row>
    <row r="810" spans="1:32" x14ac:dyDescent="0.3">
      <c r="A810" t="s">
        <v>3118</v>
      </c>
      <c r="B810" t="s">
        <v>3119</v>
      </c>
      <c r="C810" s="1" t="str">
        <f t="shared" si="129"/>
        <v>21:0519</v>
      </c>
      <c r="D810" s="1" t="str">
        <f t="shared" si="133"/>
        <v>21:0173</v>
      </c>
      <c r="E810" t="s">
        <v>3120</v>
      </c>
      <c r="F810" t="s">
        <v>3121</v>
      </c>
      <c r="H810">
        <v>52.364989600000001</v>
      </c>
      <c r="I810">
        <v>-57.937305500000001</v>
      </c>
      <c r="J810" s="1" t="str">
        <f t="shared" si="134"/>
        <v>NGR lake sediment grab sample</v>
      </c>
      <c r="K810" s="1" t="str">
        <f t="shared" si="135"/>
        <v>&lt;177 micron (NGR)</v>
      </c>
      <c r="L810">
        <v>43</v>
      </c>
      <c r="M810" t="s">
        <v>49</v>
      </c>
      <c r="N810">
        <v>809</v>
      </c>
      <c r="O810">
        <v>41</v>
      </c>
      <c r="P810">
        <v>9</v>
      </c>
      <c r="Q810">
        <v>-2</v>
      </c>
      <c r="R810">
        <v>3</v>
      </c>
      <c r="S810">
        <v>4</v>
      </c>
      <c r="T810">
        <v>-0.2</v>
      </c>
      <c r="U810">
        <v>125</v>
      </c>
      <c r="V810">
        <v>2.0699999999999998</v>
      </c>
      <c r="W810">
        <v>-0.2</v>
      </c>
      <c r="X810">
        <v>-1</v>
      </c>
      <c r="Y810">
        <v>-0.2</v>
      </c>
      <c r="Z810">
        <v>-2</v>
      </c>
      <c r="AA810">
        <v>20</v>
      </c>
      <c r="AB810">
        <v>67</v>
      </c>
      <c r="AC810">
        <v>-2</v>
      </c>
      <c r="AD810">
        <v>28</v>
      </c>
      <c r="AE810">
        <v>40</v>
      </c>
      <c r="AF810">
        <v>-0.5</v>
      </c>
    </row>
    <row r="811" spans="1:32" x14ac:dyDescent="0.3">
      <c r="A811" t="s">
        <v>3122</v>
      </c>
      <c r="B811" t="s">
        <v>3123</v>
      </c>
      <c r="C811" s="1" t="str">
        <f t="shared" si="129"/>
        <v>21:0519</v>
      </c>
      <c r="D811" s="1" t="str">
        <f t="shared" si="133"/>
        <v>21:0173</v>
      </c>
      <c r="E811" t="s">
        <v>3116</v>
      </c>
      <c r="F811" t="s">
        <v>3124</v>
      </c>
      <c r="H811">
        <v>52.429325200000001</v>
      </c>
      <c r="I811">
        <v>-57.9097966</v>
      </c>
      <c r="J811" s="1" t="str">
        <f t="shared" si="134"/>
        <v>NGR lake sediment grab sample</v>
      </c>
      <c r="K811" s="1" t="str">
        <f t="shared" si="135"/>
        <v>&lt;177 micron (NGR)</v>
      </c>
      <c r="L811">
        <v>43</v>
      </c>
      <c r="M811" t="s">
        <v>44</v>
      </c>
      <c r="N811">
        <v>810</v>
      </c>
      <c r="O811">
        <v>58</v>
      </c>
      <c r="P811">
        <v>8</v>
      </c>
      <c r="Q811">
        <v>-2</v>
      </c>
      <c r="R811">
        <v>4</v>
      </c>
      <c r="S811">
        <v>5</v>
      </c>
      <c r="T811">
        <v>-0.2</v>
      </c>
      <c r="U811">
        <v>230</v>
      </c>
      <c r="V811">
        <v>3.16</v>
      </c>
      <c r="W811">
        <v>-0.2</v>
      </c>
      <c r="X811">
        <v>-1</v>
      </c>
      <c r="Y811">
        <v>-0.2</v>
      </c>
      <c r="Z811">
        <v>-2</v>
      </c>
      <c r="AA811">
        <v>15</v>
      </c>
      <c r="AB811">
        <v>49</v>
      </c>
      <c r="AC811">
        <v>-2</v>
      </c>
      <c r="AD811">
        <v>26.4</v>
      </c>
      <c r="AE811">
        <v>100</v>
      </c>
      <c r="AF811">
        <v>0.6</v>
      </c>
    </row>
    <row r="812" spans="1:32" hidden="1" x14ac:dyDescent="0.3">
      <c r="A812" t="s">
        <v>3125</v>
      </c>
      <c r="B812" t="s">
        <v>3126</v>
      </c>
      <c r="C812" s="1" t="str">
        <f t="shared" si="129"/>
        <v>21:0519</v>
      </c>
      <c r="D812" s="1" t="str">
        <f>HYPERLINK("http://geochem.nrcan.gc.ca/cdogs/content/svy/svy_e.htm", "")</f>
        <v/>
      </c>
      <c r="G812" s="1" t="str">
        <f>HYPERLINK("http://geochem.nrcan.gc.ca/cdogs/content/cr_/cr_00060_e.htm", "60")</f>
        <v>60</v>
      </c>
      <c r="J812" t="s">
        <v>57</v>
      </c>
      <c r="K812" t="s">
        <v>58</v>
      </c>
      <c r="L812">
        <v>43</v>
      </c>
      <c r="M812" t="s">
        <v>59</v>
      </c>
      <c r="N812">
        <v>811</v>
      </c>
      <c r="O812">
        <v>76</v>
      </c>
      <c r="P812">
        <v>30</v>
      </c>
      <c r="Q812">
        <v>3</v>
      </c>
      <c r="R812">
        <v>23</v>
      </c>
      <c r="S812">
        <v>8</v>
      </c>
      <c r="T812">
        <v>-0.2</v>
      </c>
      <c r="U812">
        <v>410</v>
      </c>
      <c r="V812">
        <v>1.88</v>
      </c>
      <c r="W812">
        <v>-0.2</v>
      </c>
      <c r="X812">
        <v>2</v>
      </c>
      <c r="Y812">
        <v>0.2</v>
      </c>
      <c r="Z812">
        <v>4</v>
      </c>
      <c r="AA812">
        <v>20</v>
      </c>
      <c r="AB812">
        <v>58</v>
      </c>
      <c r="AC812">
        <v>-2</v>
      </c>
      <c r="AD812">
        <v>20.8</v>
      </c>
      <c r="AE812">
        <v>320</v>
      </c>
      <c r="AF812">
        <v>22.8</v>
      </c>
    </row>
    <row r="813" spans="1:32" x14ac:dyDescent="0.3">
      <c r="A813" t="s">
        <v>3127</v>
      </c>
      <c r="B813" t="s">
        <v>3128</v>
      </c>
      <c r="C813" s="1" t="str">
        <f t="shared" si="129"/>
        <v>21:0519</v>
      </c>
      <c r="D813" s="1" t="str">
        <f t="shared" ref="D813:D843" si="136">HYPERLINK("http://geochem.nrcan.gc.ca/cdogs/content/svy/svy210173_e.htm", "21:0173")</f>
        <v>21:0173</v>
      </c>
      <c r="E813" t="s">
        <v>3116</v>
      </c>
      <c r="F813" t="s">
        <v>3129</v>
      </c>
      <c r="H813">
        <v>52.429325200000001</v>
      </c>
      <c r="I813">
        <v>-57.9097966</v>
      </c>
      <c r="J813" s="1" t="str">
        <f t="shared" ref="J813:J843" si="137">HYPERLINK("http://geochem.nrcan.gc.ca/cdogs/content/kwd/kwd020027_e.htm", "NGR lake sediment grab sample")</f>
        <v>NGR lake sediment grab sample</v>
      </c>
      <c r="K813" s="1" t="str">
        <f t="shared" ref="K813:K843" si="138">HYPERLINK("http://geochem.nrcan.gc.ca/cdogs/content/kwd/kwd080006_e.htm", "&lt;177 micron (NGR)")</f>
        <v>&lt;177 micron (NGR)</v>
      </c>
      <c r="L813">
        <v>43</v>
      </c>
      <c r="M813" t="s">
        <v>40</v>
      </c>
      <c r="N813">
        <v>812</v>
      </c>
      <c r="O813">
        <v>62</v>
      </c>
      <c r="P813">
        <v>10</v>
      </c>
      <c r="Q813">
        <v>-2</v>
      </c>
      <c r="R813">
        <v>5</v>
      </c>
      <c r="S813">
        <v>4</v>
      </c>
      <c r="T813">
        <v>-0.2</v>
      </c>
      <c r="U813">
        <v>265</v>
      </c>
      <c r="V813">
        <v>3.8</v>
      </c>
      <c r="W813">
        <v>-0.2</v>
      </c>
      <c r="X813">
        <v>-1</v>
      </c>
      <c r="Y813">
        <v>-0.2</v>
      </c>
      <c r="Z813">
        <v>-2</v>
      </c>
      <c r="AA813">
        <v>20</v>
      </c>
      <c r="AB813">
        <v>54</v>
      </c>
      <c r="AC813">
        <v>-2</v>
      </c>
      <c r="AD813">
        <v>25.6</v>
      </c>
      <c r="AE813">
        <v>120</v>
      </c>
      <c r="AF813">
        <v>0.8</v>
      </c>
    </row>
    <row r="814" spans="1:32" x14ac:dyDescent="0.3">
      <c r="A814" t="s">
        <v>3130</v>
      </c>
      <c r="B814" t="s">
        <v>3131</v>
      </c>
      <c r="C814" s="1" t="str">
        <f t="shared" si="129"/>
        <v>21:0519</v>
      </c>
      <c r="D814" s="1" t="str">
        <f t="shared" si="136"/>
        <v>21:0173</v>
      </c>
      <c r="E814" t="s">
        <v>3132</v>
      </c>
      <c r="F814" t="s">
        <v>3133</v>
      </c>
      <c r="H814">
        <v>52.450540099999998</v>
      </c>
      <c r="I814">
        <v>-57.881656300000003</v>
      </c>
      <c r="J814" s="1" t="str">
        <f t="shared" si="137"/>
        <v>NGR lake sediment grab sample</v>
      </c>
      <c r="K814" s="1" t="str">
        <f t="shared" si="138"/>
        <v>&lt;177 micron (NGR)</v>
      </c>
      <c r="L814">
        <v>43</v>
      </c>
      <c r="M814" t="s">
        <v>54</v>
      </c>
      <c r="N814">
        <v>813</v>
      </c>
      <c r="O814">
        <v>63</v>
      </c>
      <c r="P814">
        <v>14</v>
      </c>
      <c r="Q814">
        <v>-2</v>
      </c>
      <c r="R814">
        <v>8</v>
      </c>
      <c r="S814">
        <v>3</v>
      </c>
      <c r="T814">
        <v>-0.2</v>
      </c>
      <c r="U814">
        <v>160</v>
      </c>
      <c r="V814">
        <v>1.17</v>
      </c>
      <c r="W814">
        <v>-0.2</v>
      </c>
      <c r="X814">
        <v>-1</v>
      </c>
      <c r="Y814">
        <v>-0.2</v>
      </c>
      <c r="Z814">
        <v>-2</v>
      </c>
      <c r="AA814">
        <v>10</v>
      </c>
      <c r="AB814">
        <v>72</v>
      </c>
      <c r="AC814">
        <v>-2</v>
      </c>
      <c r="AD814">
        <v>33.6</v>
      </c>
      <c r="AE814">
        <v>100</v>
      </c>
      <c r="AF814">
        <v>0.5</v>
      </c>
    </row>
    <row r="815" spans="1:32" x14ac:dyDescent="0.3">
      <c r="A815" t="s">
        <v>3134</v>
      </c>
      <c r="B815" t="s">
        <v>3135</v>
      </c>
      <c r="C815" s="1" t="str">
        <f t="shared" si="129"/>
        <v>21:0519</v>
      </c>
      <c r="D815" s="1" t="str">
        <f t="shared" si="136"/>
        <v>21:0173</v>
      </c>
      <c r="E815" t="s">
        <v>3136</v>
      </c>
      <c r="F815" t="s">
        <v>3137</v>
      </c>
      <c r="H815">
        <v>52.482521300000002</v>
      </c>
      <c r="I815">
        <v>-57.846878799999999</v>
      </c>
      <c r="J815" s="1" t="str">
        <f t="shared" si="137"/>
        <v>NGR lake sediment grab sample</v>
      </c>
      <c r="K815" s="1" t="str">
        <f t="shared" si="138"/>
        <v>&lt;177 micron (NGR)</v>
      </c>
      <c r="L815">
        <v>43</v>
      </c>
      <c r="M815" t="s">
        <v>82</v>
      </c>
      <c r="N815">
        <v>814</v>
      </c>
      <c r="O815">
        <v>76</v>
      </c>
      <c r="P815">
        <v>12</v>
      </c>
      <c r="Q815">
        <v>-2</v>
      </c>
      <c r="R815">
        <v>7</v>
      </c>
      <c r="S815">
        <v>6</v>
      </c>
      <c r="T815">
        <v>-0.2</v>
      </c>
      <c r="U815">
        <v>195</v>
      </c>
      <c r="V815">
        <v>6</v>
      </c>
      <c r="W815">
        <v>-0.2</v>
      </c>
      <c r="X815">
        <v>-1</v>
      </c>
      <c r="Y815">
        <v>-0.2</v>
      </c>
      <c r="Z815">
        <v>2</v>
      </c>
      <c r="AA815">
        <v>30</v>
      </c>
      <c r="AB815">
        <v>58</v>
      </c>
      <c r="AC815">
        <v>-2</v>
      </c>
      <c r="AD815">
        <v>38</v>
      </c>
      <c r="AE815">
        <v>50</v>
      </c>
      <c r="AF815">
        <v>-0.5</v>
      </c>
    </row>
    <row r="816" spans="1:32" x14ac:dyDescent="0.3">
      <c r="A816" t="s">
        <v>3138</v>
      </c>
      <c r="B816" t="s">
        <v>3139</v>
      </c>
      <c r="C816" s="1" t="str">
        <f t="shared" si="129"/>
        <v>21:0519</v>
      </c>
      <c r="D816" s="1" t="str">
        <f t="shared" si="136"/>
        <v>21:0173</v>
      </c>
      <c r="E816" t="s">
        <v>3140</v>
      </c>
      <c r="F816" t="s">
        <v>3141</v>
      </c>
      <c r="H816">
        <v>52.524988899999997</v>
      </c>
      <c r="I816">
        <v>-57.884205399999999</v>
      </c>
      <c r="J816" s="1" t="str">
        <f t="shared" si="137"/>
        <v>NGR lake sediment grab sample</v>
      </c>
      <c r="K816" s="1" t="str">
        <f t="shared" si="138"/>
        <v>&lt;177 micron (NGR)</v>
      </c>
      <c r="L816">
        <v>43</v>
      </c>
      <c r="M816" t="s">
        <v>89</v>
      </c>
      <c r="N816">
        <v>815</v>
      </c>
      <c r="O816">
        <v>25</v>
      </c>
      <c r="P816">
        <v>10</v>
      </c>
      <c r="Q816">
        <v>-2</v>
      </c>
      <c r="R816">
        <v>7</v>
      </c>
      <c r="S816">
        <v>2</v>
      </c>
      <c r="T816">
        <v>-0.2</v>
      </c>
      <c r="U816">
        <v>60</v>
      </c>
      <c r="V816">
        <v>4.5</v>
      </c>
      <c r="W816">
        <v>-0.2</v>
      </c>
      <c r="X816">
        <v>-1</v>
      </c>
      <c r="Y816">
        <v>0.3</v>
      </c>
      <c r="Z816">
        <v>-2</v>
      </c>
      <c r="AA816">
        <v>15</v>
      </c>
      <c r="AB816">
        <v>58</v>
      </c>
      <c r="AC816">
        <v>-2</v>
      </c>
      <c r="AD816">
        <v>36</v>
      </c>
      <c r="AE816">
        <v>70</v>
      </c>
      <c r="AF816">
        <v>-0.5</v>
      </c>
    </row>
    <row r="817" spans="1:32" x14ac:dyDescent="0.3">
      <c r="A817" t="s">
        <v>3142</v>
      </c>
      <c r="B817" t="s">
        <v>3143</v>
      </c>
      <c r="C817" s="1" t="str">
        <f t="shared" si="129"/>
        <v>21:0519</v>
      </c>
      <c r="D817" s="1" t="str">
        <f t="shared" si="136"/>
        <v>21:0173</v>
      </c>
      <c r="E817" t="s">
        <v>3144</v>
      </c>
      <c r="F817" t="s">
        <v>3145</v>
      </c>
      <c r="H817">
        <v>52.516795500000001</v>
      </c>
      <c r="I817">
        <v>-57.793259499999998</v>
      </c>
      <c r="J817" s="1" t="str">
        <f t="shared" si="137"/>
        <v>NGR lake sediment grab sample</v>
      </c>
      <c r="K817" s="1" t="str">
        <f t="shared" si="138"/>
        <v>&lt;177 micron (NGR)</v>
      </c>
      <c r="L817">
        <v>43</v>
      </c>
      <c r="M817" t="s">
        <v>94</v>
      </c>
      <c r="N817">
        <v>816</v>
      </c>
      <c r="O817">
        <v>68</v>
      </c>
      <c r="P817">
        <v>16</v>
      </c>
      <c r="Q817">
        <v>-2</v>
      </c>
      <c r="R817">
        <v>7</v>
      </c>
      <c r="S817">
        <v>5</v>
      </c>
      <c r="T817">
        <v>-0.2</v>
      </c>
      <c r="U817">
        <v>285</v>
      </c>
      <c r="V817">
        <v>4.0999999999999996</v>
      </c>
      <c r="W817">
        <v>-0.2</v>
      </c>
      <c r="X817">
        <v>-1</v>
      </c>
      <c r="Y817">
        <v>-0.2</v>
      </c>
      <c r="Z817">
        <v>-2</v>
      </c>
      <c r="AA817">
        <v>35</v>
      </c>
      <c r="AB817">
        <v>94</v>
      </c>
      <c r="AC817">
        <v>-2</v>
      </c>
      <c r="AD817">
        <v>37.6</v>
      </c>
      <c r="AE817">
        <v>80</v>
      </c>
      <c r="AF817">
        <v>-0.5</v>
      </c>
    </row>
    <row r="818" spans="1:32" x14ac:dyDescent="0.3">
      <c r="A818" t="s">
        <v>3146</v>
      </c>
      <c r="B818" t="s">
        <v>3147</v>
      </c>
      <c r="C818" s="1" t="str">
        <f t="shared" si="129"/>
        <v>21:0519</v>
      </c>
      <c r="D818" s="1" t="str">
        <f t="shared" si="136"/>
        <v>21:0173</v>
      </c>
      <c r="E818" t="s">
        <v>3148</v>
      </c>
      <c r="F818" t="s">
        <v>3149</v>
      </c>
      <c r="H818">
        <v>52.535218700000001</v>
      </c>
      <c r="I818">
        <v>-57.7286322</v>
      </c>
      <c r="J818" s="1" t="str">
        <f t="shared" si="137"/>
        <v>NGR lake sediment grab sample</v>
      </c>
      <c r="K818" s="1" t="str">
        <f t="shared" si="138"/>
        <v>&lt;177 micron (NGR)</v>
      </c>
      <c r="L818">
        <v>43</v>
      </c>
      <c r="M818" t="s">
        <v>99</v>
      </c>
      <c r="N818">
        <v>817</v>
      </c>
      <c r="O818">
        <v>48</v>
      </c>
      <c r="P818">
        <v>10</v>
      </c>
      <c r="Q818">
        <v>-2</v>
      </c>
      <c r="R818">
        <v>6</v>
      </c>
      <c r="S818">
        <v>4</v>
      </c>
      <c r="T818">
        <v>-0.2</v>
      </c>
      <c r="U818">
        <v>295</v>
      </c>
      <c r="V818">
        <v>3.6</v>
      </c>
      <c r="W818">
        <v>-0.2</v>
      </c>
      <c r="X818">
        <v>-1</v>
      </c>
      <c r="Y818">
        <v>-0.2</v>
      </c>
      <c r="Z818">
        <v>-2</v>
      </c>
      <c r="AA818">
        <v>20</v>
      </c>
      <c r="AB818">
        <v>45</v>
      </c>
      <c r="AC818">
        <v>-2</v>
      </c>
      <c r="AD818">
        <v>34.6</v>
      </c>
      <c r="AE818">
        <v>140</v>
      </c>
      <c r="AF818">
        <v>-0.5</v>
      </c>
    </row>
    <row r="819" spans="1:32" x14ac:dyDescent="0.3">
      <c r="A819" t="s">
        <v>3150</v>
      </c>
      <c r="B819" t="s">
        <v>3151</v>
      </c>
      <c r="C819" s="1" t="str">
        <f t="shared" si="129"/>
        <v>21:0519</v>
      </c>
      <c r="D819" s="1" t="str">
        <f t="shared" si="136"/>
        <v>21:0173</v>
      </c>
      <c r="E819" t="s">
        <v>3152</v>
      </c>
      <c r="F819" t="s">
        <v>3153</v>
      </c>
      <c r="H819">
        <v>52.496796799999998</v>
      </c>
      <c r="I819">
        <v>-57.755411100000003</v>
      </c>
      <c r="J819" s="1" t="str">
        <f t="shared" si="137"/>
        <v>NGR lake sediment grab sample</v>
      </c>
      <c r="K819" s="1" t="str">
        <f t="shared" si="138"/>
        <v>&lt;177 micron (NGR)</v>
      </c>
      <c r="L819">
        <v>43</v>
      </c>
      <c r="M819" t="s">
        <v>104</v>
      </c>
      <c r="N819">
        <v>818</v>
      </c>
      <c r="O819">
        <v>63</v>
      </c>
      <c r="P819">
        <v>14</v>
      </c>
      <c r="Q819">
        <v>-2</v>
      </c>
      <c r="R819">
        <v>4</v>
      </c>
      <c r="S819">
        <v>5</v>
      </c>
      <c r="T819">
        <v>-0.2</v>
      </c>
      <c r="U819">
        <v>630</v>
      </c>
      <c r="V819">
        <v>25.8</v>
      </c>
      <c r="W819">
        <v>-0.2</v>
      </c>
      <c r="X819">
        <v>-1</v>
      </c>
      <c r="Y819">
        <v>-0.2</v>
      </c>
      <c r="Z819">
        <v>2</v>
      </c>
      <c r="AA819">
        <v>60</v>
      </c>
      <c r="AB819">
        <v>45</v>
      </c>
      <c r="AC819">
        <v>-2</v>
      </c>
      <c r="AD819">
        <v>42.6</v>
      </c>
      <c r="AE819">
        <v>60</v>
      </c>
      <c r="AF819">
        <v>-0.5</v>
      </c>
    </row>
    <row r="820" spans="1:32" x14ac:dyDescent="0.3">
      <c r="A820" t="s">
        <v>3154</v>
      </c>
      <c r="B820" t="s">
        <v>3155</v>
      </c>
      <c r="C820" s="1" t="str">
        <f t="shared" si="129"/>
        <v>21:0519</v>
      </c>
      <c r="D820" s="1" t="str">
        <f t="shared" si="136"/>
        <v>21:0173</v>
      </c>
      <c r="E820" t="s">
        <v>3156</v>
      </c>
      <c r="F820" t="s">
        <v>3157</v>
      </c>
      <c r="H820">
        <v>52.472949700000001</v>
      </c>
      <c r="I820">
        <v>-57.817014700000001</v>
      </c>
      <c r="J820" s="1" t="str">
        <f t="shared" si="137"/>
        <v>NGR lake sediment grab sample</v>
      </c>
      <c r="K820" s="1" t="str">
        <f t="shared" si="138"/>
        <v>&lt;177 micron (NGR)</v>
      </c>
      <c r="L820">
        <v>43</v>
      </c>
      <c r="M820" t="s">
        <v>109</v>
      </c>
      <c r="N820">
        <v>819</v>
      </c>
      <c r="O820">
        <v>52</v>
      </c>
      <c r="P820">
        <v>20</v>
      </c>
      <c r="Q820">
        <v>2</v>
      </c>
      <c r="R820">
        <v>7</v>
      </c>
      <c r="S820">
        <v>5</v>
      </c>
      <c r="T820">
        <v>0.2</v>
      </c>
      <c r="U820">
        <v>375</v>
      </c>
      <c r="V820">
        <v>3</v>
      </c>
      <c r="W820">
        <v>-0.2</v>
      </c>
      <c r="X820">
        <v>-1</v>
      </c>
      <c r="Y820">
        <v>-0.2</v>
      </c>
      <c r="Z820">
        <v>-2</v>
      </c>
      <c r="AA820">
        <v>45</v>
      </c>
      <c r="AB820">
        <v>81</v>
      </c>
      <c r="AC820">
        <v>-2</v>
      </c>
      <c r="AD820">
        <v>39</v>
      </c>
      <c r="AE820">
        <v>70</v>
      </c>
      <c r="AF820">
        <v>1</v>
      </c>
    </row>
    <row r="821" spans="1:32" x14ac:dyDescent="0.3">
      <c r="A821" t="s">
        <v>3158</v>
      </c>
      <c r="B821" t="s">
        <v>3159</v>
      </c>
      <c r="C821" s="1" t="str">
        <f t="shared" si="129"/>
        <v>21:0519</v>
      </c>
      <c r="D821" s="1" t="str">
        <f t="shared" si="136"/>
        <v>21:0173</v>
      </c>
      <c r="E821" t="s">
        <v>3160</v>
      </c>
      <c r="F821" t="s">
        <v>3161</v>
      </c>
      <c r="H821">
        <v>52.468094399999998</v>
      </c>
      <c r="I821">
        <v>-57.824859600000003</v>
      </c>
      <c r="J821" s="1" t="str">
        <f t="shared" si="137"/>
        <v>NGR lake sediment grab sample</v>
      </c>
      <c r="K821" s="1" t="str">
        <f t="shared" si="138"/>
        <v>&lt;177 micron (NGR)</v>
      </c>
      <c r="L821">
        <v>43</v>
      </c>
      <c r="M821" t="s">
        <v>114</v>
      </c>
      <c r="N821">
        <v>820</v>
      </c>
      <c r="O821">
        <v>44</v>
      </c>
      <c r="P821">
        <v>20</v>
      </c>
      <c r="Q821">
        <v>3</v>
      </c>
      <c r="R821">
        <v>12</v>
      </c>
      <c r="S821">
        <v>3</v>
      </c>
      <c r="T821">
        <v>-0.2</v>
      </c>
      <c r="U821">
        <v>75</v>
      </c>
      <c r="V821">
        <v>0.36</v>
      </c>
      <c r="W821">
        <v>-0.2</v>
      </c>
      <c r="X821">
        <v>-1</v>
      </c>
      <c r="Y821">
        <v>-0.2</v>
      </c>
      <c r="Z821">
        <v>-2</v>
      </c>
      <c r="AA821">
        <v>15</v>
      </c>
      <c r="AB821">
        <v>75</v>
      </c>
      <c r="AC821">
        <v>-2</v>
      </c>
      <c r="AD821">
        <v>66.2</v>
      </c>
      <c r="AE821">
        <v>70</v>
      </c>
      <c r="AF821">
        <v>0.9</v>
      </c>
    </row>
    <row r="822" spans="1:32" x14ac:dyDescent="0.3">
      <c r="A822" t="s">
        <v>3162</v>
      </c>
      <c r="B822" t="s">
        <v>3163</v>
      </c>
      <c r="C822" s="1" t="str">
        <f t="shared" si="129"/>
        <v>21:0519</v>
      </c>
      <c r="D822" s="1" t="str">
        <f t="shared" si="136"/>
        <v>21:0173</v>
      </c>
      <c r="E822" t="s">
        <v>3164</v>
      </c>
      <c r="F822" t="s">
        <v>3165</v>
      </c>
      <c r="H822">
        <v>52.414115299999999</v>
      </c>
      <c r="I822">
        <v>-57.833925600000001</v>
      </c>
      <c r="J822" s="1" t="str">
        <f t="shared" si="137"/>
        <v>NGR lake sediment grab sample</v>
      </c>
      <c r="K822" s="1" t="str">
        <f t="shared" si="138"/>
        <v>&lt;177 micron (NGR)</v>
      </c>
      <c r="L822">
        <v>43</v>
      </c>
      <c r="M822" t="s">
        <v>119</v>
      </c>
      <c r="N822">
        <v>821</v>
      </c>
      <c r="O822">
        <v>76</v>
      </c>
      <c r="P822">
        <v>11</v>
      </c>
      <c r="Q822">
        <v>-2</v>
      </c>
      <c r="R822">
        <v>4</v>
      </c>
      <c r="S822">
        <v>5</v>
      </c>
      <c r="T822">
        <v>-0.2</v>
      </c>
      <c r="U822">
        <v>105</v>
      </c>
      <c r="V822">
        <v>5.2</v>
      </c>
      <c r="W822">
        <v>-0.2</v>
      </c>
      <c r="X822">
        <v>-1</v>
      </c>
      <c r="Y822">
        <v>-0.2</v>
      </c>
      <c r="Z822">
        <v>2</v>
      </c>
      <c r="AA822">
        <v>20</v>
      </c>
      <c r="AB822">
        <v>56</v>
      </c>
      <c r="AC822">
        <v>-2</v>
      </c>
      <c r="AD822">
        <v>32.6</v>
      </c>
      <c r="AE822">
        <v>-40</v>
      </c>
      <c r="AF822">
        <v>-0.5</v>
      </c>
    </row>
    <row r="823" spans="1:32" x14ac:dyDescent="0.3">
      <c r="A823" t="s">
        <v>3166</v>
      </c>
      <c r="B823" t="s">
        <v>3167</v>
      </c>
      <c r="C823" s="1" t="str">
        <f t="shared" si="129"/>
        <v>21:0519</v>
      </c>
      <c r="D823" s="1" t="str">
        <f t="shared" si="136"/>
        <v>21:0173</v>
      </c>
      <c r="E823" t="s">
        <v>3168</v>
      </c>
      <c r="F823" t="s">
        <v>3169</v>
      </c>
      <c r="H823">
        <v>52.333283000000002</v>
      </c>
      <c r="I823">
        <v>-57.852570700000001</v>
      </c>
      <c r="J823" s="1" t="str">
        <f t="shared" si="137"/>
        <v>NGR lake sediment grab sample</v>
      </c>
      <c r="K823" s="1" t="str">
        <f t="shared" si="138"/>
        <v>&lt;177 micron (NGR)</v>
      </c>
      <c r="L823">
        <v>43</v>
      </c>
      <c r="M823" t="s">
        <v>124</v>
      </c>
      <c r="N823">
        <v>822</v>
      </c>
      <c r="O823">
        <v>51</v>
      </c>
      <c r="P823">
        <v>9</v>
      </c>
      <c r="Q823">
        <v>-2</v>
      </c>
      <c r="R823">
        <v>7</v>
      </c>
      <c r="S823">
        <v>5</v>
      </c>
      <c r="T823">
        <v>-0.2</v>
      </c>
      <c r="U823">
        <v>170</v>
      </c>
      <c r="V823">
        <v>1.43</v>
      </c>
      <c r="W823">
        <v>-0.2</v>
      </c>
      <c r="X823">
        <v>-1</v>
      </c>
      <c r="Y823">
        <v>-0.2</v>
      </c>
      <c r="Z823">
        <v>-2</v>
      </c>
      <c r="AA823">
        <v>15</v>
      </c>
      <c r="AB823">
        <v>65</v>
      </c>
      <c r="AC823">
        <v>-2</v>
      </c>
      <c r="AD823">
        <v>31.8</v>
      </c>
      <c r="AE823">
        <v>70</v>
      </c>
      <c r="AF823">
        <v>0.5</v>
      </c>
    </row>
    <row r="824" spans="1:32" x14ac:dyDescent="0.3">
      <c r="A824" t="s">
        <v>3170</v>
      </c>
      <c r="B824" t="s">
        <v>3171</v>
      </c>
      <c r="C824" s="1" t="str">
        <f t="shared" si="129"/>
        <v>21:0519</v>
      </c>
      <c r="D824" s="1" t="str">
        <f t="shared" si="136"/>
        <v>21:0173</v>
      </c>
      <c r="E824" t="s">
        <v>3172</v>
      </c>
      <c r="F824" t="s">
        <v>3173</v>
      </c>
      <c r="H824">
        <v>52.2728897</v>
      </c>
      <c r="I824">
        <v>-57.627949700000002</v>
      </c>
      <c r="J824" s="1" t="str">
        <f t="shared" si="137"/>
        <v>NGR lake sediment grab sample</v>
      </c>
      <c r="K824" s="1" t="str">
        <f t="shared" si="138"/>
        <v>&lt;177 micron (NGR)</v>
      </c>
      <c r="L824">
        <v>43</v>
      </c>
      <c r="M824" t="s">
        <v>129</v>
      </c>
      <c r="N824">
        <v>823</v>
      </c>
      <c r="O824">
        <v>53</v>
      </c>
      <c r="P824">
        <v>5</v>
      </c>
      <c r="Q824">
        <v>-2</v>
      </c>
      <c r="R824">
        <v>5</v>
      </c>
      <c r="S824">
        <v>11</v>
      </c>
      <c r="T824">
        <v>-0.2</v>
      </c>
      <c r="U824">
        <v>145</v>
      </c>
      <c r="V824">
        <v>3.6</v>
      </c>
      <c r="W824">
        <v>-0.2</v>
      </c>
      <c r="X824">
        <v>-1</v>
      </c>
      <c r="Y824">
        <v>-0.2</v>
      </c>
      <c r="Z824">
        <v>2</v>
      </c>
      <c r="AA824">
        <v>25</v>
      </c>
      <c r="AB824">
        <v>37</v>
      </c>
      <c r="AC824">
        <v>-2</v>
      </c>
      <c r="AD824">
        <v>5.4</v>
      </c>
      <c r="AE824">
        <v>290</v>
      </c>
      <c r="AF824">
        <v>0.8</v>
      </c>
    </row>
    <row r="825" spans="1:32" x14ac:dyDescent="0.3">
      <c r="A825" t="s">
        <v>3174</v>
      </c>
      <c r="B825" t="s">
        <v>3175</v>
      </c>
      <c r="C825" s="1" t="str">
        <f t="shared" si="129"/>
        <v>21:0519</v>
      </c>
      <c r="D825" s="1" t="str">
        <f t="shared" si="136"/>
        <v>21:0173</v>
      </c>
      <c r="E825" t="s">
        <v>3176</v>
      </c>
      <c r="F825" t="s">
        <v>3177</v>
      </c>
      <c r="H825">
        <v>52.264413300000001</v>
      </c>
      <c r="I825">
        <v>-57.596413800000001</v>
      </c>
      <c r="J825" s="1" t="str">
        <f t="shared" si="137"/>
        <v>NGR lake sediment grab sample</v>
      </c>
      <c r="K825" s="1" t="str">
        <f t="shared" si="138"/>
        <v>&lt;177 micron (NGR)</v>
      </c>
      <c r="L825">
        <v>43</v>
      </c>
      <c r="M825" t="s">
        <v>134</v>
      </c>
      <c r="N825">
        <v>824</v>
      </c>
      <c r="O825">
        <v>52</v>
      </c>
      <c r="P825">
        <v>10</v>
      </c>
      <c r="Q825">
        <v>-2</v>
      </c>
      <c r="R825">
        <v>8</v>
      </c>
      <c r="S825">
        <v>8</v>
      </c>
      <c r="T825">
        <v>-0.2</v>
      </c>
      <c r="U825">
        <v>215</v>
      </c>
      <c r="V825">
        <v>2.0099999999999998</v>
      </c>
      <c r="W825">
        <v>-0.2</v>
      </c>
      <c r="X825">
        <v>-1</v>
      </c>
      <c r="Y825">
        <v>-0.2</v>
      </c>
      <c r="Z825">
        <v>2</v>
      </c>
      <c r="AA825">
        <v>20</v>
      </c>
      <c r="AB825">
        <v>28</v>
      </c>
      <c r="AC825">
        <v>-2</v>
      </c>
      <c r="AD825">
        <v>4.8</v>
      </c>
      <c r="AE825">
        <v>520</v>
      </c>
      <c r="AF825">
        <v>1.2</v>
      </c>
    </row>
    <row r="826" spans="1:32" x14ac:dyDescent="0.3">
      <c r="A826" t="s">
        <v>3178</v>
      </c>
      <c r="B826" t="s">
        <v>3179</v>
      </c>
      <c r="C826" s="1" t="str">
        <f t="shared" si="129"/>
        <v>21:0519</v>
      </c>
      <c r="D826" s="1" t="str">
        <f t="shared" si="136"/>
        <v>21:0173</v>
      </c>
      <c r="E826" t="s">
        <v>3180</v>
      </c>
      <c r="F826" t="s">
        <v>3181</v>
      </c>
      <c r="H826">
        <v>52.402416700000003</v>
      </c>
      <c r="I826">
        <v>-57.641089800000003</v>
      </c>
      <c r="J826" s="1" t="str">
        <f t="shared" si="137"/>
        <v>NGR lake sediment grab sample</v>
      </c>
      <c r="K826" s="1" t="str">
        <f t="shared" si="138"/>
        <v>&lt;177 micron (NGR)</v>
      </c>
      <c r="L826">
        <v>43</v>
      </c>
      <c r="M826" t="s">
        <v>139</v>
      </c>
      <c r="N826">
        <v>825</v>
      </c>
      <c r="O826">
        <v>47</v>
      </c>
      <c r="P826">
        <v>12</v>
      </c>
      <c r="Q826">
        <v>-2</v>
      </c>
      <c r="R826">
        <v>8</v>
      </c>
      <c r="S826">
        <v>8</v>
      </c>
      <c r="T826">
        <v>-0.2</v>
      </c>
      <c r="U826">
        <v>150</v>
      </c>
      <c r="V826">
        <v>1.89</v>
      </c>
      <c r="W826">
        <v>-0.2</v>
      </c>
      <c r="X826">
        <v>-1</v>
      </c>
      <c r="Y826">
        <v>-0.2</v>
      </c>
      <c r="Z826">
        <v>2</v>
      </c>
      <c r="AA826">
        <v>25</v>
      </c>
      <c r="AB826">
        <v>42</v>
      </c>
      <c r="AC826">
        <v>-2</v>
      </c>
      <c r="AD826">
        <v>8.6</v>
      </c>
      <c r="AE826">
        <v>330</v>
      </c>
      <c r="AF826">
        <v>1.1000000000000001</v>
      </c>
    </row>
    <row r="827" spans="1:32" x14ac:dyDescent="0.3">
      <c r="A827" t="s">
        <v>3182</v>
      </c>
      <c r="B827" t="s">
        <v>3183</v>
      </c>
      <c r="C827" s="1" t="str">
        <f t="shared" si="129"/>
        <v>21:0519</v>
      </c>
      <c r="D827" s="1" t="str">
        <f t="shared" si="136"/>
        <v>21:0173</v>
      </c>
      <c r="E827" t="s">
        <v>3184</v>
      </c>
      <c r="F827" t="s">
        <v>3185</v>
      </c>
      <c r="H827">
        <v>52.442120199999998</v>
      </c>
      <c r="I827">
        <v>-57.596043000000002</v>
      </c>
      <c r="J827" s="1" t="str">
        <f t="shared" si="137"/>
        <v>NGR lake sediment grab sample</v>
      </c>
      <c r="K827" s="1" t="str">
        <f t="shared" si="138"/>
        <v>&lt;177 micron (NGR)</v>
      </c>
      <c r="L827">
        <v>43</v>
      </c>
      <c r="M827" t="s">
        <v>144</v>
      </c>
      <c r="N827">
        <v>826</v>
      </c>
      <c r="O827">
        <v>50</v>
      </c>
      <c r="P827">
        <v>17</v>
      </c>
      <c r="Q827">
        <v>-2</v>
      </c>
      <c r="R827">
        <v>8</v>
      </c>
      <c r="S827">
        <v>8</v>
      </c>
      <c r="T827">
        <v>-0.2</v>
      </c>
      <c r="U827">
        <v>145</v>
      </c>
      <c r="V827">
        <v>1.72</v>
      </c>
      <c r="W827">
        <v>-0.2</v>
      </c>
      <c r="X827">
        <v>-1</v>
      </c>
      <c r="Y827">
        <v>-0.2</v>
      </c>
      <c r="Z827">
        <v>2</v>
      </c>
      <c r="AA827">
        <v>30</v>
      </c>
      <c r="AB827">
        <v>23</v>
      </c>
      <c r="AC827">
        <v>-2</v>
      </c>
      <c r="AD827">
        <v>4.4000000000000004</v>
      </c>
      <c r="AE827">
        <v>360</v>
      </c>
      <c r="AF827">
        <v>1.3</v>
      </c>
    </row>
    <row r="828" spans="1:32" x14ac:dyDescent="0.3">
      <c r="A828" t="s">
        <v>3186</v>
      </c>
      <c r="B828" t="s">
        <v>3187</v>
      </c>
      <c r="C828" s="1" t="str">
        <f t="shared" si="129"/>
        <v>21:0519</v>
      </c>
      <c r="D828" s="1" t="str">
        <f t="shared" si="136"/>
        <v>21:0173</v>
      </c>
      <c r="E828" t="s">
        <v>3188</v>
      </c>
      <c r="F828" t="s">
        <v>3189</v>
      </c>
      <c r="H828">
        <v>52.375486899999999</v>
      </c>
      <c r="I828">
        <v>-57.61298</v>
      </c>
      <c r="J828" s="1" t="str">
        <f t="shared" si="137"/>
        <v>NGR lake sediment grab sample</v>
      </c>
      <c r="K828" s="1" t="str">
        <f t="shared" si="138"/>
        <v>&lt;177 micron (NGR)</v>
      </c>
      <c r="L828">
        <v>43</v>
      </c>
      <c r="M828" t="s">
        <v>149</v>
      </c>
      <c r="N828">
        <v>827</v>
      </c>
      <c r="O828">
        <v>54</v>
      </c>
      <c r="P828">
        <v>7</v>
      </c>
      <c r="Q828">
        <v>-2</v>
      </c>
      <c r="R828">
        <v>6</v>
      </c>
      <c r="S828">
        <v>8</v>
      </c>
      <c r="T828">
        <v>-0.2</v>
      </c>
      <c r="U828">
        <v>275</v>
      </c>
      <c r="V828">
        <v>2.6</v>
      </c>
      <c r="W828">
        <v>-0.2</v>
      </c>
      <c r="X828">
        <v>-1</v>
      </c>
      <c r="Y828">
        <v>-0.2</v>
      </c>
      <c r="Z828">
        <v>-2</v>
      </c>
      <c r="AA828">
        <v>20</v>
      </c>
      <c r="AB828">
        <v>28</v>
      </c>
      <c r="AC828">
        <v>-2</v>
      </c>
      <c r="AD828">
        <v>9</v>
      </c>
      <c r="AE828">
        <v>390</v>
      </c>
      <c r="AF828">
        <v>1.9</v>
      </c>
    </row>
    <row r="829" spans="1:32" x14ac:dyDescent="0.3">
      <c r="A829" t="s">
        <v>3190</v>
      </c>
      <c r="B829" t="s">
        <v>3191</v>
      </c>
      <c r="C829" s="1" t="str">
        <f t="shared" si="129"/>
        <v>21:0519</v>
      </c>
      <c r="D829" s="1" t="str">
        <f t="shared" si="136"/>
        <v>21:0173</v>
      </c>
      <c r="E829" t="s">
        <v>3192</v>
      </c>
      <c r="F829" t="s">
        <v>3193</v>
      </c>
      <c r="H829">
        <v>52.368678500000001</v>
      </c>
      <c r="I829">
        <v>-56.848992199999998</v>
      </c>
      <c r="J829" s="1" t="str">
        <f t="shared" si="137"/>
        <v>NGR lake sediment grab sample</v>
      </c>
      <c r="K829" s="1" t="str">
        <f t="shared" si="138"/>
        <v>&lt;177 micron (NGR)</v>
      </c>
      <c r="L829">
        <v>44</v>
      </c>
      <c r="M829" t="s">
        <v>36</v>
      </c>
      <c r="N829">
        <v>828</v>
      </c>
      <c r="O829">
        <v>87</v>
      </c>
      <c r="P829">
        <v>20</v>
      </c>
      <c r="Q829">
        <v>-2</v>
      </c>
      <c r="R829">
        <v>10</v>
      </c>
      <c r="S829">
        <v>12</v>
      </c>
      <c r="T829">
        <v>-0.2</v>
      </c>
      <c r="U829">
        <v>385</v>
      </c>
      <c r="V829">
        <v>7.7</v>
      </c>
      <c r="W829">
        <v>-0.2</v>
      </c>
      <c r="X829">
        <v>-1</v>
      </c>
      <c r="Y829">
        <v>-0.2</v>
      </c>
      <c r="Z829">
        <v>2</v>
      </c>
      <c r="AA829">
        <v>80</v>
      </c>
      <c r="AB829">
        <v>98</v>
      </c>
      <c r="AC829">
        <v>-2</v>
      </c>
      <c r="AD829">
        <v>33.6</v>
      </c>
      <c r="AE829">
        <v>190</v>
      </c>
      <c r="AF829">
        <v>-0.5</v>
      </c>
    </row>
    <row r="830" spans="1:32" x14ac:dyDescent="0.3">
      <c r="A830" t="s">
        <v>3194</v>
      </c>
      <c r="B830" t="s">
        <v>3195</v>
      </c>
      <c r="C830" s="1" t="str">
        <f t="shared" si="129"/>
        <v>21:0519</v>
      </c>
      <c r="D830" s="1" t="str">
        <f t="shared" si="136"/>
        <v>21:0173</v>
      </c>
      <c r="E830" t="s">
        <v>3192</v>
      </c>
      <c r="F830" t="s">
        <v>3196</v>
      </c>
      <c r="H830">
        <v>52.368678500000001</v>
      </c>
      <c r="I830">
        <v>-56.848992199999998</v>
      </c>
      <c r="J830" s="1" t="str">
        <f t="shared" si="137"/>
        <v>NGR lake sediment grab sample</v>
      </c>
      <c r="K830" s="1" t="str">
        <f t="shared" si="138"/>
        <v>&lt;177 micron (NGR)</v>
      </c>
      <c r="L830">
        <v>44</v>
      </c>
      <c r="M830" t="s">
        <v>40</v>
      </c>
      <c r="N830">
        <v>829</v>
      </c>
      <c r="O830">
        <v>83</v>
      </c>
      <c r="P830">
        <v>19</v>
      </c>
      <c r="Q830">
        <v>-2</v>
      </c>
      <c r="R830">
        <v>8</v>
      </c>
      <c r="S830">
        <v>9</v>
      </c>
      <c r="T830">
        <v>-0.2</v>
      </c>
      <c r="U830">
        <v>360</v>
      </c>
      <c r="V830">
        <v>7.3</v>
      </c>
      <c r="W830">
        <v>-0.2</v>
      </c>
      <c r="X830">
        <v>-1</v>
      </c>
      <c r="Y830">
        <v>-0.2</v>
      </c>
      <c r="Z830">
        <v>2</v>
      </c>
      <c r="AA830">
        <v>80</v>
      </c>
      <c r="AB830">
        <v>109</v>
      </c>
      <c r="AC830">
        <v>-2</v>
      </c>
      <c r="AD830">
        <v>32.799999999999997</v>
      </c>
      <c r="AE830">
        <v>210</v>
      </c>
      <c r="AF830">
        <v>0.6</v>
      </c>
    </row>
    <row r="831" spans="1:32" x14ac:dyDescent="0.3">
      <c r="A831" t="s">
        <v>3197</v>
      </c>
      <c r="B831" t="s">
        <v>3198</v>
      </c>
      <c r="C831" s="1" t="str">
        <f t="shared" si="129"/>
        <v>21:0519</v>
      </c>
      <c r="D831" s="1" t="str">
        <f t="shared" si="136"/>
        <v>21:0173</v>
      </c>
      <c r="E831" t="s">
        <v>3192</v>
      </c>
      <c r="F831" t="s">
        <v>3199</v>
      </c>
      <c r="H831">
        <v>52.368678500000001</v>
      </c>
      <c r="I831">
        <v>-56.848992199999998</v>
      </c>
      <c r="J831" s="1" t="str">
        <f t="shared" si="137"/>
        <v>NGR lake sediment grab sample</v>
      </c>
      <c r="K831" s="1" t="str">
        <f t="shared" si="138"/>
        <v>&lt;177 micron (NGR)</v>
      </c>
      <c r="L831">
        <v>44</v>
      </c>
      <c r="M831" t="s">
        <v>44</v>
      </c>
      <c r="N831">
        <v>830</v>
      </c>
      <c r="O831">
        <v>92</v>
      </c>
      <c r="P831">
        <v>21</v>
      </c>
      <c r="Q831">
        <v>-2</v>
      </c>
      <c r="R831">
        <v>9</v>
      </c>
      <c r="S831">
        <v>10</v>
      </c>
      <c r="T831">
        <v>-0.2</v>
      </c>
      <c r="U831">
        <v>345</v>
      </c>
      <c r="V831">
        <v>7.5</v>
      </c>
      <c r="W831">
        <v>-0.2</v>
      </c>
      <c r="X831">
        <v>-1</v>
      </c>
      <c r="Y831">
        <v>-0.2</v>
      </c>
      <c r="Z831">
        <v>-2</v>
      </c>
      <c r="AA831">
        <v>80</v>
      </c>
      <c r="AB831">
        <v>118</v>
      </c>
      <c r="AC831">
        <v>-2</v>
      </c>
      <c r="AD831">
        <v>33</v>
      </c>
      <c r="AE831">
        <v>200</v>
      </c>
      <c r="AF831">
        <v>0.6</v>
      </c>
    </row>
    <row r="832" spans="1:32" x14ac:dyDescent="0.3">
      <c r="A832" t="s">
        <v>3200</v>
      </c>
      <c r="B832" t="s">
        <v>3201</v>
      </c>
      <c r="C832" s="1" t="str">
        <f t="shared" si="129"/>
        <v>21:0519</v>
      </c>
      <c r="D832" s="1" t="str">
        <f t="shared" si="136"/>
        <v>21:0173</v>
      </c>
      <c r="E832" t="s">
        <v>3202</v>
      </c>
      <c r="F832" t="s">
        <v>3203</v>
      </c>
      <c r="H832">
        <v>52.379948499999998</v>
      </c>
      <c r="I832">
        <v>-56.8692274</v>
      </c>
      <c r="J832" s="1" t="str">
        <f t="shared" si="137"/>
        <v>NGR lake sediment grab sample</v>
      </c>
      <c r="K832" s="1" t="str">
        <f t="shared" si="138"/>
        <v>&lt;177 micron (NGR)</v>
      </c>
      <c r="L832">
        <v>44</v>
      </c>
      <c r="M832" t="s">
        <v>49</v>
      </c>
      <c r="N832">
        <v>831</v>
      </c>
      <c r="O832">
        <v>48</v>
      </c>
      <c r="P832">
        <v>16</v>
      </c>
      <c r="Q832">
        <v>-2</v>
      </c>
      <c r="R832">
        <v>13</v>
      </c>
      <c r="S832">
        <v>3</v>
      </c>
      <c r="T832">
        <v>-0.2</v>
      </c>
      <c r="U832">
        <v>80</v>
      </c>
      <c r="V832">
        <v>0.99</v>
      </c>
      <c r="W832">
        <v>-0.2</v>
      </c>
      <c r="X832">
        <v>-1</v>
      </c>
      <c r="Y832">
        <v>-0.2</v>
      </c>
      <c r="Z832">
        <v>-2</v>
      </c>
      <c r="AA832">
        <v>15</v>
      </c>
      <c r="AB832">
        <v>64</v>
      </c>
      <c r="AC832">
        <v>-2</v>
      </c>
      <c r="AD832">
        <v>26.6</v>
      </c>
      <c r="AE832">
        <v>80</v>
      </c>
      <c r="AF832">
        <v>-0.5</v>
      </c>
    </row>
    <row r="833" spans="1:32" x14ac:dyDescent="0.3">
      <c r="A833" t="s">
        <v>3204</v>
      </c>
      <c r="B833" t="s">
        <v>3205</v>
      </c>
      <c r="C833" s="1" t="str">
        <f t="shared" si="129"/>
        <v>21:0519</v>
      </c>
      <c r="D833" s="1" t="str">
        <f t="shared" si="136"/>
        <v>21:0173</v>
      </c>
      <c r="E833" t="s">
        <v>3206</v>
      </c>
      <c r="F833" t="s">
        <v>3207</v>
      </c>
      <c r="H833">
        <v>52.409947199999998</v>
      </c>
      <c r="I833">
        <v>-56.813052999999996</v>
      </c>
      <c r="J833" s="1" t="str">
        <f t="shared" si="137"/>
        <v>NGR lake sediment grab sample</v>
      </c>
      <c r="K833" s="1" t="str">
        <f t="shared" si="138"/>
        <v>&lt;177 micron (NGR)</v>
      </c>
      <c r="L833">
        <v>44</v>
      </c>
      <c r="M833" t="s">
        <v>54</v>
      </c>
      <c r="N833">
        <v>832</v>
      </c>
      <c r="O833">
        <v>150</v>
      </c>
      <c r="P833">
        <v>25</v>
      </c>
      <c r="Q833">
        <v>-2</v>
      </c>
      <c r="R833">
        <v>16</v>
      </c>
      <c r="S833">
        <v>33</v>
      </c>
      <c r="T833">
        <v>0.2</v>
      </c>
      <c r="U833">
        <v>2050</v>
      </c>
      <c r="V833">
        <v>13.7</v>
      </c>
      <c r="W833">
        <v>-0.2</v>
      </c>
      <c r="X833">
        <v>-1</v>
      </c>
      <c r="Y833">
        <v>-0.2</v>
      </c>
      <c r="Z833">
        <v>6</v>
      </c>
      <c r="AA833">
        <v>65</v>
      </c>
      <c r="AB833">
        <v>136</v>
      </c>
      <c r="AC833">
        <v>-2</v>
      </c>
      <c r="AD833">
        <v>40.799999999999997</v>
      </c>
      <c r="AE833">
        <v>90</v>
      </c>
      <c r="AF833">
        <v>2.7</v>
      </c>
    </row>
    <row r="834" spans="1:32" x14ac:dyDescent="0.3">
      <c r="A834" t="s">
        <v>3208</v>
      </c>
      <c r="B834" t="s">
        <v>3209</v>
      </c>
      <c r="C834" s="1" t="str">
        <f t="shared" ref="C834:C897" si="139">HYPERLINK("http://geochem.nrcan.gc.ca/cdogs/content/bdl/bdl210519_e.htm", "21:0519")</f>
        <v>21:0519</v>
      </c>
      <c r="D834" s="1" t="str">
        <f t="shared" si="136"/>
        <v>21:0173</v>
      </c>
      <c r="E834" t="s">
        <v>3210</v>
      </c>
      <c r="F834" t="s">
        <v>3211</v>
      </c>
      <c r="H834">
        <v>52.428750100000002</v>
      </c>
      <c r="I834">
        <v>-56.788823600000001</v>
      </c>
      <c r="J834" s="1" t="str">
        <f t="shared" si="137"/>
        <v>NGR lake sediment grab sample</v>
      </c>
      <c r="K834" s="1" t="str">
        <f t="shared" si="138"/>
        <v>&lt;177 micron (NGR)</v>
      </c>
      <c r="L834">
        <v>44</v>
      </c>
      <c r="M834" t="s">
        <v>82</v>
      </c>
      <c r="N834">
        <v>833</v>
      </c>
      <c r="O834">
        <v>97</v>
      </c>
      <c r="P834">
        <v>28</v>
      </c>
      <c r="Q834">
        <v>-2</v>
      </c>
      <c r="R834">
        <v>11</v>
      </c>
      <c r="S834">
        <v>16</v>
      </c>
      <c r="T834">
        <v>-0.2</v>
      </c>
      <c r="U834">
        <v>430</v>
      </c>
      <c r="V834">
        <v>3.8</v>
      </c>
      <c r="W834">
        <v>-0.2</v>
      </c>
      <c r="X834">
        <v>-1</v>
      </c>
      <c r="Y834">
        <v>-0.2</v>
      </c>
      <c r="Z834">
        <v>2</v>
      </c>
      <c r="AA834">
        <v>90</v>
      </c>
      <c r="AB834">
        <v>136</v>
      </c>
      <c r="AC834">
        <v>-2</v>
      </c>
      <c r="AD834">
        <v>42.2</v>
      </c>
      <c r="AE834">
        <v>160</v>
      </c>
      <c r="AF834">
        <v>2.5</v>
      </c>
    </row>
    <row r="835" spans="1:32" x14ac:dyDescent="0.3">
      <c r="A835" t="s">
        <v>3212</v>
      </c>
      <c r="B835" t="s">
        <v>3213</v>
      </c>
      <c r="C835" s="1" t="str">
        <f t="shared" si="139"/>
        <v>21:0519</v>
      </c>
      <c r="D835" s="1" t="str">
        <f t="shared" si="136"/>
        <v>21:0173</v>
      </c>
      <c r="E835" t="s">
        <v>3214</v>
      </c>
      <c r="F835" t="s">
        <v>3215</v>
      </c>
      <c r="H835">
        <v>52.415709800000002</v>
      </c>
      <c r="I835">
        <v>-56.7580393</v>
      </c>
      <c r="J835" s="1" t="str">
        <f t="shared" si="137"/>
        <v>NGR lake sediment grab sample</v>
      </c>
      <c r="K835" s="1" t="str">
        <f t="shared" si="138"/>
        <v>&lt;177 micron (NGR)</v>
      </c>
      <c r="L835">
        <v>44</v>
      </c>
      <c r="M835" t="s">
        <v>89</v>
      </c>
      <c r="N835">
        <v>834</v>
      </c>
      <c r="O835">
        <v>185</v>
      </c>
      <c r="P835">
        <v>30</v>
      </c>
      <c r="Q835">
        <v>-2</v>
      </c>
      <c r="R835">
        <v>17</v>
      </c>
      <c r="S835">
        <v>31</v>
      </c>
      <c r="T835">
        <v>-0.2</v>
      </c>
      <c r="U835">
        <v>2950</v>
      </c>
      <c r="V835">
        <v>6.2</v>
      </c>
      <c r="W835">
        <v>-0.2</v>
      </c>
      <c r="X835">
        <v>-1</v>
      </c>
      <c r="Y835">
        <v>-0.2</v>
      </c>
      <c r="Z835">
        <v>6</v>
      </c>
      <c r="AA835">
        <v>50</v>
      </c>
      <c r="AB835">
        <v>91</v>
      </c>
      <c r="AC835">
        <v>-2</v>
      </c>
      <c r="AD835">
        <v>36.799999999999997</v>
      </c>
      <c r="AE835">
        <v>140</v>
      </c>
      <c r="AF835">
        <v>4.2</v>
      </c>
    </row>
    <row r="836" spans="1:32" x14ac:dyDescent="0.3">
      <c r="A836" t="s">
        <v>3216</v>
      </c>
      <c r="B836" t="s">
        <v>3217</v>
      </c>
      <c r="C836" s="1" t="str">
        <f t="shared" si="139"/>
        <v>21:0519</v>
      </c>
      <c r="D836" s="1" t="str">
        <f t="shared" si="136"/>
        <v>21:0173</v>
      </c>
      <c r="E836" t="s">
        <v>3218</v>
      </c>
      <c r="F836" t="s">
        <v>3219</v>
      </c>
      <c r="H836">
        <v>52.435136399999998</v>
      </c>
      <c r="I836">
        <v>-56.674882599999997</v>
      </c>
      <c r="J836" s="1" t="str">
        <f t="shared" si="137"/>
        <v>NGR lake sediment grab sample</v>
      </c>
      <c r="K836" s="1" t="str">
        <f t="shared" si="138"/>
        <v>&lt;177 micron (NGR)</v>
      </c>
      <c r="L836">
        <v>44</v>
      </c>
      <c r="M836" t="s">
        <v>94</v>
      </c>
      <c r="N836">
        <v>835</v>
      </c>
      <c r="O836">
        <v>67</v>
      </c>
      <c r="P836">
        <v>34</v>
      </c>
      <c r="Q836">
        <v>-2</v>
      </c>
      <c r="R836">
        <v>15</v>
      </c>
      <c r="S836">
        <v>6</v>
      </c>
      <c r="T836">
        <v>-0.2</v>
      </c>
      <c r="U836">
        <v>160</v>
      </c>
      <c r="V836">
        <v>1.33</v>
      </c>
      <c r="W836">
        <v>-0.2</v>
      </c>
      <c r="X836">
        <v>-1</v>
      </c>
      <c r="Y836">
        <v>-0.2</v>
      </c>
      <c r="Z836">
        <v>2</v>
      </c>
      <c r="AA836">
        <v>50</v>
      </c>
      <c r="AB836">
        <v>91</v>
      </c>
      <c r="AC836">
        <v>-2</v>
      </c>
      <c r="AD836">
        <v>35.4</v>
      </c>
      <c r="AE836">
        <v>100</v>
      </c>
      <c r="AF836">
        <v>2</v>
      </c>
    </row>
    <row r="837" spans="1:32" x14ac:dyDescent="0.3">
      <c r="A837" t="s">
        <v>3220</v>
      </c>
      <c r="B837" t="s">
        <v>3221</v>
      </c>
      <c r="C837" s="1" t="str">
        <f t="shared" si="139"/>
        <v>21:0519</v>
      </c>
      <c r="D837" s="1" t="str">
        <f t="shared" si="136"/>
        <v>21:0173</v>
      </c>
      <c r="E837" t="s">
        <v>3222</v>
      </c>
      <c r="F837" t="s">
        <v>3223</v>
      </c>
      <c r="H837">
        <v>52.450425199999998</v>
      </c>
      <c r="I837">
        <v>-56.639498600000003</v>
      </c>
      <c r="J837" s="1" t="str">
        <f t="shared" si="137"/>
        <v>NGR lake sediment grab sample</v>
      </c>
      <c r="K837" s="1" t="str">
        <f t="shared" si="138"/>
        <v>&lt;177 micron (NGR)</v>
      </c>
      <c r="L837">
        <v>44</v>
      </c>
      <c r="M837" t="s">
        <v>99</v>
      </c>
      <c r="N837">
        <v>836</v>
      </c>
      <c r="O837">
        <v>37</v>
      </c>
      <c r="P837">
        <v>26</v>
      </c>
      <c r="Q837">
        <v>-2</v>
      </c>
      <c r="R837">
        <v>11</v>
      </c>
      <c r="S837">
        <v>3</v>
      </c>
      <c r="T837">
        <v>-0.2</v>
      </c>
      <c r="U837">
        <v>80</v>
      </c>
      <c r="V837">
        <v>0.78</v>
      </c>
      <c r="W837">
        <v>-0.2</v>
      </c>
      <c r="X837">
        <v>-1</v>
      </c>
      <c r="Y837">
        <v>-0.2</v>
      </c>
      <c r="Z837">
        <v>2</v>
      </c>
      <c r="AA837">
        <v>25</v>
      </c>
      <c r="AB837">
        <v>91</v>
      </c>
      <c r="AC837">
        <v>-2</v>
      </c>
      <c r="AD837">
        <v>45.4</v>
      </c>
      <c r="AE837">
        <v>120</v>
      </c>
      <c r="AF837">
        <v>2.2000000000000002</v>
      </c>
    </row>
    <row r="838" spans="1:32" x14ac:dyDescent="0.3">
      <c r="A838" t="s">
        <v>3224</v>
      </c>
      <c r="B838" t="s">
        <v>3225</v>
      </c>
      <c r="C838" s="1" t="str">
        <f t="shared" si="139"/>
        <v>21:0519</v>
      </c>
      <c r="D838" s="1" t="str">
        <f t="shared" si="136"/>
        <v>21:0173</v>
      </c>
      <c r="E838" t="s">
        <v>3226</v>
      </c>
      <c r="F838" t="s">
        <v>3227</v>
      </c>
      <c r="H838">
        <v>52.443321500000003</v>
      </c>
      <c r="I838">
        <v>-56.605203699999997</v>
      </c>
      <c r="J838" s="1" t="str">
        <f t="shared" si="137"/>
        <v>NGR lake sediment grab sample</v>
      </c>
      <c r="K838" s="1" t="str">
        <f t="shared" si="138"/>
        <v>&lt;177 micron (NGR)</v>
      </c>
      <c r="L838">
        <v>44</v>
      </c>
      <c r="M838" t="s">
        <v>104</v>
      </c>
      <c r="N838">
        <v>837</v>
      </c>
      <c r="O838">
        <v>75</v>
      </c>
      <c r="P838">
        <v>29</v>
      </c>
      <c r="Q838">
        <v>-2</v>
      </c>
      <c r="R838">
        <v>17</v>
      </c>
      <c r="S838">
        <v>13</v>
      </c>
      <c r="T838">
        <v>-0.2</v>
      </c>
      <c r="U838">
        <v>245</v>
      </c>
      <c r="V838">
        <v>1.85</v>
      </c>
      <c r="W838">
        <v>-0.2</v>
      </c>
      <c r="X838">
        <v>-1</v>
      </c>
      <c r="Y838">
        <v>-0.2</v>
      </c>
      <c r="Z838">
        <v>2</v>
      </c>
      <c r="AA838">
        <v>35</v>
      </c>
      <c r="AB838">
        <v>36</v>
      </c>
      <c r="AC838">
        <v>-2</v>
      </c>
      <c r="AD838">
        <v>4.8</v>
      </c>
      <c r="AE838">
        <v>510</v>
      </c>
      <c r="AF838">
        <v>2</v>
      </c>
    </row>
    <row r="839" spans="1:32" x14ac:dyDescent="0.3">
      <c r="A839" t="s">
        <v>3228</v>
      </c>
      <c r="B839" t="s">
        <v>3229</v>
      </c>
      <c r="C839" s="1" t="str">
        <f t="shared" si="139"/>
        <v>21:0519</v>
      </c>
      <c r="D839" s="1" t="str">
        <f t="shared" si="136"/>
        <v>21:0173</v>
      </c>
      <c r="E839" t="s">
        <v>3230</v>
      </c>
      <c r="F839" t="s">
        <v>3231</v>
      </c>
      <c r="H839">
        <v>52.454625900000003</v>
      </c>
      <c r="I839">
        <v>-56.565177599999998</v>
      </c>
      <c r="J839" s="1" t="str">
        <f t="shared" si="137"/>
        <v>NGR lake sediment grab sample</v>
      </c>
      <c r="K839" s="1" t="str">
        <f t="shared" si="138"/>
        <v>&lt;177 micron (NGR)</v>
      </c>
      <c r="L839">
        <v>44</v>
      </c>
      <c r="M839" t="s">
        <v>109</v>
      </c>
      <c r="N839">
        <v>838</v>
      </c>
      <c r="O839">
        <v>44</v>
      </c>
      <c r="P839">
        <v>26</v>
      </c>
      <c r="Q839">
        <v>-2</v>
      </c>
      <c r="R839">
        <v>9</v>
      </c>
      <c r="S839">
        <v>3</v>
      </c>
      <c r="T839">
        <v>-0.2</v>
      </c>
      <c r="U839">
        <v>105</v>
      </c>
      <c r="V839">
        <v>1.08</v>
      </c>
      <c r="W839">
        <v>-0.2</v>
      </c>
      <c r="X839">
        <v>-1</v>
      </c>
      <c r="Y839">
        <v>-0.2</v>
      </c>
      <c r="Z839">
        <v>2</v>
      </c>
      <c r="AA839">
        <v>40</v>
      </c>
      <c r="AB839">
        <v>98</v>
      </c>
      <c r="AC839">
        <v>-2</v>
      </c>
      <c r="AD839">
        <v>33</v>
      </c>
      <c r="AE839">
        <v>60</v>
      </c>
      <c r="AF839">
        <v>1.2</v>
      </c>
    </row>
    <row r="840" spans="1:32" x14ac:dyDescent="0.3">
      <c r="A840" t="s">
        <v>3232</v>
      </c>
      <c r="B840" t="s">
        <v>3233</v>
      </c>
      <c r="C840" s="1" t="str">
        <f t="shared" si="139"/>
        <v>21:0519</v>
      </c>
      <c r="D840" s="1" t="str">
        <f t="shared" si="136"/>
        <v>21:0173</v>
      </c>
      <c r="E840" t="s">
        <v>3234</v>
      </c>
      <c r="F840" t="s">
        <v>3235</v>
      </c>
      <c r="H840">
        <v>52.461798199999997</v>
      </c>
      <c r="I840">
        <v>-56.533918399999997</v>
      </c>
      <c r="J840" s="1" t="str">
        <f t="shared" si="137"/>
        <v>NGR lake sediment grab sample</v>
      </c>
      <c r="K840" s="1" t="str">
        <f t="shared" si="138"/>
        <v>&lt;177 micron (NGR)</v>
      </c>
      <c r="L840">
        <v>44</v>
      </c>
      <c r="M840" t="s">
        <v>114</v>
      </c>
      <c r="N840">
        <v>839</v>
      </c>
      <c r="O840">
        <v>100</v>
      </c>
      <c r="P840">
        <v>31</v>
      </c>
      <c r="Q840">
        <v>-2</v>
      </c>
      <c r="R840">
        <v>12</v>
      </c>
      <c r="S840">
        <v>19</v>
      </c>
      <c r="T840">
        <v>-0.2</v>
      </c>
      <c r="U840">
        <v>615</v>
      </c>
      <c r="V840">
        <v>4</v>
      </c>
      <c r="W840">
        <v>-0.2</v>
      </c>
      <c r="X840">
        <v>-1</v>
      </c>
      <c r="Y840">
        <v>-0.2</v>
      </c>
      <c r="Z840">
        <v>2</v>
      </c>
      <c r="AA840">
        <v>55</v>
      </c>
      <c r="AB840">
        <v>114</v>
      </c>
      <c r="AC840">
        <v>-2</v>
      </c>
      <c r="AD840">
        <v>35.6</v>
      </c>
      <c r="AE840">
        <v>70</v>
      </c>
      <c r="AF840">
        <v>2.4</v>
      </c>
    </row>
    <row r="841" spans="1:32" x14ac:dyDescent="0.3">
      <c r="A841" t="s">
        <v>3236</v>
      </c>
      <c r="B841" t="s">
        <v>3237</v>
      </c>
      <c r="C841" s="1" t="str">
        <f t="shared" si="139"/>
        <v>21:0519</v>
      </c>
      <c r="D841" s="1" t="str">
        <f t="shared" si="136"/>
        <v>21:0173</v>
      </c>
      <c r="E841" t="s">
        <v>3238</v>
      </c>
      <c r="F841" t="s">
        <v>3239</v>
      </c>
      <c r="H841">
        <v>52.485093200000001</v>
      </c>
      <c r="I841">
        <v>-56.464149599999999</v>
      </c>
      <c r="J841" s="1" t="str">
        <f t="shared" si="137"/>
        <v>NGR lake sediment grab sample</v>
      </c>
      <c r="K841" s="1" t="str">
        <f t="shared" si="138"/>
        <v>&lt;177 micron (NGR)</v>
      </c>
      <c r="L841">
        <v>44</v>
      </c>
      <c r="M841" t="s">
        <v>119</v>
      </c>
      <c r="N841">
        <v>840</v>
      </c>
      <c r="O841">
        <v>27</v>
      </c>
      <c r="P841">
        <v>19</v>
      </c>
      <c r="Q841">
        <v>3</v>
      </c>
      <c r="R841">
        <v>5</v>
      </c>
      <c r="S841">
        <v>2</v>
      </c>
      <c r="T841">
        <v>-0.2</v>
      </c>
      <c r="U841">
        <v>55</v>
      </c>
      <c r="V841">
        <v>0.33</v>
      </c>
      <c r="W841">
        <v>-0.2</v>
      </c>
      <c r="X841">
        <v>-1</v>
      </c>
      <c r="Y841">
        <v>-0.2</v>
      </c>
      <c r="Z841">
        <v>-2</v>
      </c>
      <c r="AA841">
        <v>10</v>
      </c>
      <c r="AB841">
        <v>106</v>
      </c>
      <c r="AC841">
        <v>-2</v>
      </c>
      <c r="AD841">
        <v>35.799999999999997</v>
      </c>
      <c r="AE841">
        <v>60</v>
      </c>
      <c r="AF841">
        <v>2</v>
      </c>
    </row>
    <row r="842" spans="1:32" x14ac:dyDescent="0.3">
      <c r="A842" t="s">
        <v>3240</v>
      </c>
      <c r="B842" t="s">
        <v>3241</v>
      </c>
      <c r="C842" s="1" t="str">
        <f t="shared" si="139"/>
        <v>21:0519</v>
      </c>
      <c r="D842" s="1" t="str">
        <f t="shared" si="136"/>
        <v>21:0173</v>
      </c>
      <c r="E842" t="s">
        <v>3242</v>
      </c>
      <c r="F842" t="s">
        <v>3243</v>
      </c>
      <c r="H842">
        <v>52.501927700000003</v>
      </c>
      <c r="I842">
        <v>-56.430592099999998</v>
      </c>
      <c r="J842" s="1" t="str">
        <f t="shared" si="137"/>
        <v>NGR lake sediment grab sample</v>
      </c>
      <c r="K842" s="1" t="str">
        <f t="shared" si="138"/>
        <v>&lt;177 micron (NGR)</v>
      </c>
      <c r="L842">
        <v>44</v>
      </c>
      <c r="M842" t="s">
        <v>124</v>
      </c>
      <c r="N842">
        <v>841</v>
      </c>
      <c r="O842">
        <v>28</v>
      </c>
      <c r="P842">
        <v>24</v>
      </c>
      <c r="Q842">
        <v>2</v>
      </c>
      <c r="R842">
        <v>4</v>
      </c>
      <c r="S842">
        <v>-2</v>
      </c>
      <c r="T842">
        <v>-0.2</v>
      </c>
      <c r="U842">
        <v>35</v>
      </c>
      <c r="V842">
        <v>0.22</v>
      </c>
      <c r="W842">
        <v>-0.2</v>
      </c>
      <c r="X842">
        <v>-1</v>
      </c>
      <c r="Y842">
        <v>-0.2</v>
      </c>
      <c r="Z842">
        <v>-2</v>
      </c>
      <c r="AA842">
        <v>-10</v>
      </c>
      <c r="AB842">
        <v>131</v>
      </c>
      <c r="AC842">
        <v>-2</v>
      </c>
      <c r="AD842">
        <v>31.6</v>
      </c>
      <c r="AE842">
        <v>80</v>
      </c>
      <c r="AF842">
        <v>1.5</v>
      </c>
    </row>
    <row r="843" spans="1:32" x14ac:dyDescent="0.3">
      <c r="A843" t="s">
        <v>3244</v>
      </c>
      <c r="B843" t="s">
        <v>3245</v>
      </c>
      <c r="C843" s="1" t="str">
        <f t="shared" si="139"/>
        <v>21:0519</v>
      </c>
      <c r="D843" s="1" t="str">
        <f t="shared" si="136"/>
        <v>21:0173</v>
      </c>
      <c r="E843" t="s">
        <v>3246</v>
      </c>
      <c r="F843" t="s">
        <v>3247</v>
      </c>
      <c r="H843">
        <v>52.5114065</v>
      </c>
      <c r="I843">
        <v>-56.414673499999999</v>
      </c>
      <c r="J843" s="1" t="str">
        <f t="shared" si="137"/>
        <v>NGR lake sediment grab sample</v>
      </c>
      <c r="K843" s="1" t="str">
        <f t="shared" si="138"/>
        <v>&lt;177 micron (NGR)</v>
      </c>
      <c r="L843">
        <v>44</v>
      </c>
      <c r="M843" t="s">
        <v>129</v>
      </c>
      <c r="N843">
        <v>842</v>
      </c>
      <c r="O843">
        <v>32</v>
      </c>
      <c r="P843">
        <v>21</v>
      </c>
      <c r="Q843">
        <v>3</v>
      </c>
      <c r="R843">
        <v>7</v>
      </c>
      <c r="S843">
        <v>3</v>
      </c>
      <c r="T843">
        <v>-0.2</v>
      </c>
      <c r="U843">
        <v>75</v>
      </c>
      <c r="V843">
        <v>0.56999999999999995</v>
      </c>
      <c r="W843">
        <v>-0.2</v>
      </c>
      <c r="X843">
        <v>-1</v>
      </c>
      <c r="Y843">
        <v>-0.2</v>
      </c>
      <c r="Z843">
        <v>-2</v>
      </c>
      <c r="AA843">
        <v>20</v>
      </c>
      <c r="AB843">
        <v>114</v>
      </c>
      <c r="AC843">
        <v>-2</v>
      </c>
      <c r="AD843">
        <v>30.8</v>
      </c>
      <c r="AE843">
        <v>60</v>
      </c>
      <c r="AF843">
        <v>4.3</v>
      </c>
    </row>
    <row r="844" spans="1:32" hidden="1" x14ac:dyDescent="0.3">
      <c r="A844" t="s">
        <v>3248</v>
      </c>
      <c r="B844" t="s">
        <v>3249</v>
      </c>
      <c r="C844" s="1" t="str">
        <f t="shared" si="139"/>
        <v>21:0519</v>
      </c>
      <c r="D844" s="1" t="str">
        <f>HYPERLINK("http://geochem.nrcan.gc.ca/cdogs/content/svy/svy_e.htm", "")</f>
        <v/>
      </c>
      <c r="G844" s="1" t="str">
        <f>HYPERLINK("http://geochem.nrcan.gc.ca/cdogs/content/cr_/cr_00060_e.htm", "60")</f>
        <v>60</v>
      </c>
      <c r="J844" t="s">
        <v>57</v>
      </c>
      <c r="K844" t="s">
        <v>58</v>
      </c>
      <c r="L844">
        <v>44</v>
      </c>
      <c r="M844" t="s">
        <v>59</v>
      </c>
      <c r="N844">
        <v>843</v>
      </c>
      <c r="O844">
        <v>75</v>
      </c>
      <c r="P844">
        <v>30</v>
      </c>
      <c r="Q844">
        <v>3</v>
      </c>
      <c r="R844">
        <v>20</v>
      </c>
      <c r="S844">
        <v>8</v>
      </c>
      <c r="T844">
        <v>0.2</v>
      </c>
      <c r="U844">
        <v>410</v>
      </c>
      <c r="V844">
        <v>1.83</v>
      </c>
      <c r="W844">
        <v>-0.2</v>
      </c>
      <c r="X844">
        <v>2</v>
      </c>
      <c r="Y844">
        <v>-0.2</v>
      </c>
      <c r="Z844">
        <v>2</v>
      </c>
      <c r="AA844">
        <v>20</v>
      </c>
      <c r="AB844">
        <v>73</v>
      </c>
      <c r="AC844">
        <v>-2</v>
      </c>
      <c r="AD844">
        <v>20.8</v>
      </c>
      <c r="AE844">
        <v>250</v>
      </c>
      <c r="AF844">
        <v>20.6</v>
      </c>
    </row>
    <row r="845" spans="1:32" x14ac:dyDescent="0.3">
      <c r="A845" t="s">
        <v>3250</v>
      </c>
      <c r="B845" t="s">
        <v>3251</v>
      </c>
      <c r="C845" s="1" t="str">
        <f t="shared" si="139"/>
        <v>21:0519</v>
      </c>
      <c r="D845" s="1" t="str">
        <f t="shared" ref="D845:D854" si="140">HYPERLINK("http://geochem.nrcan.gc.ca/cdogs/content/svy/svy210173_e.htm", "21:0173")</f>
        <v>21:0173</v>
      </c>
      <c r="E845" t="s">
        <v>3252</v>
      </c>
      <c r="F845" t="s">
        <v>3253</v>
      </c>
      <c r="H845">
        <v>52.5276505</v>
      </c>
      <c r="I845">
        <v>-56.379212699999997</v>
      </c>
      <c r="J845" s="1" t="str">
        <f t="shared" ref="J845:J854" si="141">HYPERLINK("http://geochem.nrcan.gc.ca/cdogs/content/kwd/kwd020027_e.htm", "NGR lake sediment grab sample")</f>
        <v>NGR lake sediment grab sample</v>
      </c>
      <c r="K845" s="1" t="str">
        <f t="shared" ref="K845:K854" si="142">HYPERLINK("http://geochem.nrcan.gc.ca/cdogs/content/kwd/kwd080006_e.htm", "&lt;177 micron (NGR)")</f>
        <v>&lt;177 micron (NGR)</v>
      </c>
      <c r="L845">
        <v>44</v>
      </c>
      <c r="M845" t="s">
        <v>134</v>
      </c>
      <c r="N845">
        <v>844</v>
      </c>
      <c r="O845">
        <v>77</v>
      </c>
      <c r="P845">
        <v>64</v>
      </c>
      <c r="Q845">
        <v>2</v>
      </c>
      <c r="R845">
        <v>16</v>
      </c>
      <c r="S845">
        <v>10</v>
      </c>
      <c r="T845">
        <v>-0.2</v>
      </c>
      <c r="U845">
        <v>195</v>
      </c>
      <c r="V845">
        <v>2.2999999999999998</v>
      </c>
      <c r="W845">
        <v>-0.2</v>
      </c>
      <c r="X845">
        <v>-1</v>
      </c>
      <c r="Y845">
        <v>-0.2</v>
      </c>
      <c r="Z845">
        <v>4</v>
      </c>
      <c r="AA845">
        <v>50</v>
      </c>
      <c r="AB845">
        <v>220</v>
      </c>
      <c r="AC845">
        <v>-2</v>
      </c>
      <c r="AD845">
        <v>43.6</v>
      </c>
      <c r="AE845">
        <v>240</v>
      </c>
      <c r="AF845">
        <v>17.600000000000001</v>
      </c>
    </row>
    <row r="846" spans="1:32" x14ac:dyDescent="0.3">
      <c r="A846" t="s">
        <v>3254</v>
      </c>
      <c r="B846" t="s">
        <v>3255</v>
      </c>
      <c r="C846" s="1" t="str">
        <f t="shared" si="139"/>
        <v>21:0519</v>
      </c>
      <c r="D846" s="1" t="str">
        <f t="shared" si="140"/>
        <v>21:0173</v>
      </c>
      <c r="E846" t="s">
        <v>3256</v>
      </c>
      <c r="F846" t="s">
        <v>3257</v>
      </c>
      <c r="H846">
        <v>52.577627999999997</v>
      </c>
      <c r="I846">
        <v>-56.280974999999998</v>
      </c>
      <c r="J846" s="1" t="str">
        <f t="shared" si="141"/>
        <v>NGR lake sediment grab sample</v>
      </c>
      <c r="K846" s="1" t="str">
        <f t="shared" si="142"/>
        <v>&lt;177 micron (NGR)</v>
      </c>
      <c r="L846">
        <v>44</v>
      </c>
      <c r="M846" t="s">
        <v>139</v>
      </c>
      <c r="N846">
        <v>845</v>
      </c>
      <c r="O846">
        <v>120</v>
      </c>
      <c r="P846">
        <v>64</v>
      </c>
      <c r="Q846">
        <v>2</v>
      </c>
      <c r="R846">
        <v>22</v>
      </c>
      <c r="S846">
        <v>12</v>
      </c>
      <c r="T846">
        <v>0.6</v>
      </c>
      <c r="U846">
        <v>250</v>
      </c>
      <c r="V846">
        <v>5.5</v>
      </c>
      <c r="W846">
        <v>-0.2</v>
      </c>
      <c r="X846">
        <v>-1</v>
      </c>
      <c r="Y846">
        <v>-0.2</v>
      </c>
      <c r="Z846">
        <v>2</v>
      </c>
      <c r="AA846">
        <v>55</v>
      </c>
      <c r="AB846">
        <v>269</v>
      </c>
      <c r="AC846">
        <v>-2</v>
      </c>
      <c r="AD846">
        <v>65</v>
      </c>
      <c r="AE846">
        <v>90</v>
      </c>
      <c r="AF846">
        <v>1.9</v>
      </c>
    </row>
    <row r="847" spans="1:32" x14ac:dyDescent="0.3">
      <c r="A847" t="s">
        <v>3258</v>
      </c>
      <c r="B847" t="s">
        <v>3259</v>
      </c>
      <c r="C847" s="1" t="str">
        <f t="shared" si="139"/>
        <v>21:0519</v>
      </c>
      <c r="D847" s="1" t="str">
        <f t="shared" si="140"/>
        <v>21:0173</v>
      </c>
      <c r="E847" t="s">
        <v>3260</v>
      </c>
      <c r="F847" t="s">
        <v>3261</v>
      </c>
      <c r="H847">
        <v>52.597236799999997</v>
      </c>
      <c r="I847">
        <v>-56.243639700000003</v>
      </c>
      <c r="J847" s="1" t="str">
        <f t="shared" si="141"/>
        <v>NGR lake sediment grab sample</v>
      </c>
      <c r="K847" s="1" t="str">
        <f t="shared" si="142"/>
        <v>&lt;177 micron (NGR)</v>
      </c>
      <c r="L847">
        <v>44</v>
      </c>
      <c r="M847" t="s">
        <v>144</v>
      </c>
      <c r="N847">
        <v>846</v>
      </c>
      <c r="O847">
        <v>125</v>
      </c>
      <c r="P847">
        <v>67</v>
      </c>
      <c r="Q847">
        <v>22</v>
      </c>
      <c r="R847">
        <v>21</v>
      </c>
      <c r="S847">
        <v>21</v>
      </c>
      <c r="T847">
        <v>0.2</v>
      </c>
      <c r="U847">
        <v>535</v>
      </c>
      <c r="V847">
        <v>4.7</v>
      </c>
      <c r="W847">
        <v>0.2</v>
      </c>
      <c r="X847">
        <v>-1</v>
      </c>
      <c r="Y847">
        <v>-0.2</v>
      </c>
      <c r="Z847">
        <v>4</v>
      </c>
      <c r="AA847">
        <v>120</v>
      </c>
      <c r="AB847">
        <v>188</v>
      </c>
      <c r="AC847">
        <v>-2</v>
      </c>
      <c r="AD847">
        <v>44.8</v>
      </c>
      <c r="AE847">
        <v>200</v>
      </c>
      <c r="AF847">
        <v>3.5</v>
      </c>
    </row>
    <row r="848" spans="1:32" x14ac:dyDescent="0.3">
      <c r="A848" t="s">
        <v>3262</v>
      </c>
      <c r="B848" t="s">
        <v>3263</v>
      </c>
      <c r="C848" s="1" t="str">
        <f t="shared" si="139"/>
        <v>21:0519</v>
      </c>
      <c r="D848" s="1" t="str">
        <f t="shared" si="140"/>
        <v>21:0173</v>
      </c>
      <c r="E848" t="s">
        <v>3264</v>
      </c>
      <c r="F848" t="s">
        <v>3265</v>
      </c>
      <c r="H848">
        <v>52.636054299999998</v>
      </c>
      <c r="I848">
        <v>-56.229446799999998</v>
      </c>
      <c r="J848" s="1" t="str">
        <f t="shared" si="141"/>
        <v>NGR lake sediment grab sample</v>
      </c>
      <c r="K848" s="1" t="str">
        <f t="shared" si="142"/>
        <v>&lt;177 micron (NGR)</v>
      </c>
      <c r="L848">
        <v>44</v>
      </c>
      <c r="M848" t="s">
        <v>149</v>
      </c>
      <c r="N848">
        <v>847</v>
      </c>
      <c r="O848">
        <v>66</v>
      </c>
      <c r="P848">
        <v>32</v>
      </c>
      <c r="Q848">
        <v>-2</v>
      </c>
      <c r="R848">
        <v>14</v>
      </c>
      <c r="S848">
        <v>66</v>
      </c>
      <c r="T848">
        <v>-0.2</v>
      </c>
      <c r="U848">
        <v>1300</v>
      </c>
      <c r="V848">
        <v>6.7</v>
      </c>
      <c r="W848">
        <v>-0.2</v>
      </c>
      <c r="X848">
        <v>-1</v>
      </c>
      <c r="Y848">
        <v>-0.2</v>
      </c>
      <c r="Z848">
        <v>2</v>
      </c>
      <c r="AA848">
        <v>100</v>
      </c>
      <c r="AB848">
        <v>207</v>
      </c>
      <c r="AC848">
        <v>-2</v>
      </c>
      <c r="AD848">
        <v>40.4</v>
      </c>
      <c r="AE848">
        <v>140</v>
      </c>
      <c r="AF848">
        <v>1.6</v>
      </c>
    </row>
    <row r="849" spans="1:32" x14ac:dyDescent="0.3">
      <c r="A849" t="s">
        <v>3266</v>
      </c>
      <c r="B849" t="s">
        <v>3267</v>
      </c>
      <c r="C849" s="1" t="str">
        <f t="shared" si="139"/>
        <v>21:0519</v>
      </c>
      <c r="D849" s="1" t="str">
        <f t="shared" si="140"/>
        <v>21:0173</v>
      </c>
      <c r="E849" t="s">
        <v>3268</v>
      </c>
      <c r="F849" t="s">
        <v>3269</v>
      </c>
      <c r="H849">
        <v>52.5102701</v>
      </c>
      <c r="I849">
        <v>-56.326206800000001</v>
      </c>
      <c r="J849" s="1" t="str">
        <f t="shared" si="141"/>
        <v>NGR lake sediment grab sample</v>
      </c>
      <c r="K849" s="1" t="str">
        <f t="shared" si="142"/>
        <v>&lt;177 micron (NGR)</v>
      </c>
      <c r="L849">
        <v>45</v>
      </c>
      <c r="M849" t="s">
        <v>36</v>
      </c>
      <c r="N849">
        <v>848</v>
      </c>
      <c r="O849">
        <v>95</v>
      </c>
      <c r="P849">
        <v>36</v>
      </c>
      <c r="Q849">
        <v>6</v>
      </c>
      <c r="R849">
        <v>10</v>
      </c>
      <c r="S849">
        <v>13</v>
      </c>
      <c r="T849">
        <v>-0.2</v>
      </c>
      <c r="U849">
        <v>435</v>
      </c>
      <c r="V849">
        <v>3</v>
      </c>
      <c r="W849">
        <v>-0.2</v>
      </c>
      <c r="X849">
        <v>-1</v>
      </c>
      <c r="Y849">
        <v>-0.2</v>
      </c>
      <c r="Z849">
        <v>2</v>
      </c>
      <c r="AA849">
        <v>40</v>
      </c>
      <c r="AB849">
        <v>156</v>
      </c>
      <c r="AC849">
        <v>-2</v>
      </c>
      <c r="AD849">
        <v>33.6</v>
      </c>
      <c r="AE849">
        <v>130</v>
      </c>
      <c r="AF849">
        <v>4.5999999999999996</v>
      </c>
    </row>
    <row r="850" spans="1:32" x14ac:dyDescent="0.3">
      <c r="A850" t="s">
        <v>3270</v>
      </c>
      <c r="B850" t="s">
        <v>3271</v>
      </c>
      <c r="C850" s="1" t="str">
        <f t="shared" si="139"/>
        <v>21:0519</v>
      </c>
      <c r="D850" s="1" t="str">
        <f t="shared" si="140"/>
        <v>21:0173</v>
      </c>
      <c r="E850" t="s">
        <v>3272</v>
      </c>
      <c r="F850" t="s">
        <v>3273</v>
      </c>
      <c r="H850">
        <v>52.563601400000003</v>
      </c>
      <c r="I850">
        <v>-56.250179799999998</v>
      </c>
      <c r="J850" s="1" t="str">
        <f t="shared" si="141"/>
        <v>NGR lake sediment grab sample</v>
      </c>
      <c r="K850" s="1" t="str">
        <f t="shared" si="142"/>
        <v>&lt;177 micron (NGR)</v>
      </c>
      <c r="L850">
        <v>45</v>
      </c>
      <c r="M850" t="s">
        <v>49</v>
      </c>
      <c r="N850">
        <v>849</v>
      </c>
      <c r="O850">
        <v>75</v>
      </c>
      <c r="P850">
        <v>41</v>
      </c>
      <c r="Q850">
        <v>-2</v>
      </c>
      <c r="R850">
        <v>16</v>
      </c>
      <c r="S850">
        <v>35</v>
      </c>
      <c r="T850">
        <v>-0.2</v>
      </c>
      <c r="U850">
        <v>70</v>
      </c>
      <c r="V850">
        <v>4.5999999999999996</v>
      </c>
      <c r="W850">
        <v>-0.2</v>
      </c>
      <c r="X850">
        <v>-1</v>
      </c>
      <c r="Y850">
        <v>-0.2</v>
      </c>
      <c r="Z850">
        <v>4</v>
      </c>
      <c r="AA850">
        <v>55</v>
      </c>
      <c r="AB850">
        <v>163</v>
      </c>
      <c r="AC850">
        <v>-2</v>
      </c>
      <c r="AD850">
        <v>45.8</v>
      </c>
      <c r="AE850">
        <v>100</v>
      </c>
      <c r="AF850">
        <v>3.5</v>
      </c>
    </row>
    <row r="851" spans="1:32" x14ac:dyDescent="0.3">
      <c r="A851" t="s">
        <v>3274</v>
      </c>
      <c r="B851" t="s">
        <v>3275</v>
      </c>
      <c r="C851" s="1" t="str">
        <f t="shared" si="139"/>
        <v>21:0519</v>
      </c>
      <c r="D851" s="1" t="str">
        <f t="shared" si="140"/>
        <v>21:0173</v>
      </c>
      <c r="E851" t="s">
        <v>3268</v>
      </c>
      <c r="F851" t="s">
        <v>3276</v>
      </c>
      <c r="H851">
        <v>52.5102701</v>
      </c>
      <c r="I851">
        <v>-56.326206800000001</v>
      </c>
      <c r="J851" s="1" t="str">
        <f t="shared" si="141"/>
        <v>NGR lake sediment grab sample</v>
      </c>
      <c r="K851" s="1" t="str">
        <f t="shared" si="142"/>
        <v>&lt;177 micron (NGR)</v>
      </c>
      <c r="L851">
        <v>45</v>
      </c>
      <c r="M851" t="s">
        <v>44</v>
      </c>
      <c r="N851">
        <v>850</v>
      </c>
      <c r="O851">
        <v>185</v>
      </c>
      <c r="P851">
        <v>48</v>
      </c>
      <c r="Q851">
        <v>8</v>
      </c>
      <c r="R851">
        <v>8</v>
      </c>
      <c r="S851">
        <v>14</v>
      </c>
      <c r="T851">
        <v>-0.2</v>
      </c>
      <c r="U851">
        <v>500</v>
      </c>
      <c r="V851">
        <v>6</v>
      </c>
      <c r="W851">
        <v>-0.2</v>
      </c>
      <c r="X851">
        <v>-1</v>
      </c>
      <c r="Y851">
        <v>-0.2</v>
      </c>
      <c r="Z851">
        <v>4</v>
      </c>
      <c r="AA851">
        <v>45</v>
      </c>
      <c r="AB851">
        <v>141</v>
      </c>
      <c r="AC851">
        <v>-2</v>
      </c>
      <c r="AD851">
        <v>36</v>
      </c>
      <c r="AE851">
        <v>180</v>
      </c>
      <c r="AF851">
        <v>7.4</v>
      </c>
    </row>
    <row r="852" spans="1:32" x14ac:dyDescent="0.3">
      <c r="A852" t="s">
        <v>3277</v>
      </c>
      <c r="B852" t="s">
        <v>3278</v>
      </c>
      <c r="C852" s="1" t="str">
        <f t="shared" si="139"/>
        <v>21:0519</v>
      </c>
      <c r="D852" s="1" t="str">
        <f t="shared" si="140"/>
        <v>21:0173</v>
      </c>
      <c r="E852" t="s">
        <v>3268</v>
      </c>
      <c r="F852" t="s">
        <v>3279</v>
      </c>
      <c r="H852">
        <v>52.5102701</v>
      </c>
      <c r="I852">
        <v>-56.326206800000001</v>
      </c>
      <c r="J852" s="1" t="str">
        <f t="shared" si="141"/>
        <v>NGR lake sediment grab sample</v>
      </c>
      <c r="K852" s="1" t="str">
        <f t="shared" si="142"/>
        <v>&lt;177 micron (NGR)</v>
      </c>
      <c r="L852">
        <v>45</v>
      </c>
      <c r="M852" t="s">
        <v>40</v>
      </c>
      <c r="N852">
        <v>851</v>
      </c>
      <c r="O852">
        <v>94</v>
      </c>
      <c r="P852">
        <v>35</v>
      </c>
      <c r="Q852">
        <v>6</v>
      </c>
      <c r="R852">
        <v>10</v>
      </c>
      <c r="S852">
        <v>14</v>
      </c>
      <c r="T852">
        <v>-0.2</v>
      </c>
      <c r="U852">
        <v>440</v>
      </c>
      <c r="V852">
        <v>3.1</v>
      </c>
      <c r="W852">
        <v>-0.2</v>
      </c>
      <c r="X852">
        <v>-1</v>
      </c>
      <c r="Y852">
        <v>-0.2</v>
      </c>
      <c r="Z852">
        <v>2</v>
      </c>
      <c r="AA852">
        <v>40</v>
      </c>
      <c r="AB852">
        <v>133</v>
      </c>
      <c r="AC852">
        <v>-2</v>
      </c>
      <c r="AD852">
        <v>34.4</v>
      </c>
      <c r="AE852">
        <v>120</v>
      </c>
      <c r="AF852">
        <v>4.9000000000000004</v>
      </c>
    </row>
    <row r="853" spans="1:32" x14ac:dyDescent="0.3">
      <c r="A853" t="s">
        <v>3280</v>
      </c>
      <c r="B853" t="s">
        <v>3281</v>
      </c>
      <c r="C853" s="1" t="str">
        <f t="shared" si="139"/>
        <v>21:0519</v>
      </c>
      <c r="D853" s="1" t="str">
        <f t="shared" si="140"/>
        <v>21:0173</v>
      </c>
      <c r="E853" t="s">
        <v>3282</v>
      </c>
      <c r="F853" t="s">
        <v>3283</v>
      </c>
      <c r="H853">
        <v>52.484021900000002</v>
      </c>
      <c r="I853">
        <v>-56.3792975</v>
      </c>
      <c r="J853" s="1" t="str">
        <f t="shared" si="141"/>
        <v>NGR lake sediment grab sample</v>
      </c>
      <c r="K853" s="1" t="str">
        <f t="shared" si="142"/>
        <v>&lt;177 micron (NGR)</v>
      </c>
      <c r="L853">
        <v>45</v>
      </c>
      <c r="M853" t="s">
        <v>54</v>
      </c>
      <c r="N853">
        <v>852</v>
      </c>
      <c r="O853">
        <v>50</v>
      </c>
      <c r="P853">
        <v>32</v>
      </c>
      <c r="Q853">
        <v>2</v>
      </c>
      <c r="R853">
        <v>8</v>
      </c>
      <c r="S853">
        <v>3</v>
      </c>
      <c r="T853">
        <v>0.2</v>
      </c>
      <c r="U853">
        <v>180</v>
      </c>
      <c r="V853">
        <v>2.0699999999999998</v>
      </c>
      <c r="W853">
        <v>-0.2</v>
      </c>
      <c r="X853">
        <v>-1</v>
      </c>
      <c r="Y853">
        <v>-0.2</v>
      </c>
      <c r="Z853">
        <v>2</v>
      </c>
      <c r="AA853">
        <v>75</v>
      </c>
      <c r="AB853">
        <v>178</v>
      </c>
      <c r="AC853">
        <v>-2</v>
      </c>
      <c r="AD853">
        <v>43.8</v>
      </c>
      <c r="AE853">
        <v>80</v>
      </c>
      <c r="AF853">
        <v>4</v>
      </c>
    </row>
    <row r="854" spans="1:32" x14ac:dyDescent="0.3">
      <c r="A854" t="s">
        <v>3284</v>
      </c>
      <c r="B854" t="s">
        <v>3285</v>
      </c>
      <c r="C854" s="1" t="str">
        <f t="shared" si="139"/>
        <v>21:0519</v>
      </c>
      <c r="D854" s="1" t="str">
        <f t="shared" si="140"/>
        <v>21:0173</v>
      </c>
      <c r="E854" t="s">
        <v>3286</v>
      </c>
      <c r="F854" t="s">
        <v>3287</v>
      </c>
      <c r="H854">
        <v>52.458057799999999</v>
      </c>
      <c r="I854">
        <v>-56.485994599999998</v>
      </c>
      <c r="J854" s="1" t="str">
        <f t="shared" si="141"/>
        <v>NGR lake sediment grab sample</v>
      </c>
      <c r="K854" s="1" t="str">
        <f t="shared" si="142"/>
        <v>&lt;177 micron (NGR)</v>
      </c>
      <c r="L854">
        <v>45</v>
      </c>
      <c r="M854" t="s">
        <v>82</v>
      </c>
      <c r="N854">
        <v>853</v>
      </c>
      <c r="O854">
        <v>60</v>
      </c>
      <c r="P854">
        <v>29</v>
      </c>
      <c r="Q854">
        <v>-2</v>
      </c>
      <c r="R854">
        <v>8</v>
      </c>
      <c r="S854">
        <v>6</v>
      </c>
      <c r="T854">
        <v>-0.2</v>
      </c>
      <c r="U854">
        <v>100</v>
      </c>
      <c r="V854">
        <v>1.43</v>
      </c>
      <c r="W854">
        <v>-0.2</v>
      </c>
      <c r="X854">
        <v>-1</v>
      </c>
      <c r="Y854">
        <v>-0.2</v>
      </c>
      <c r="Z854">
        <v>-2</v>
      </c>
      <c r="AA854">
        <v>30</v>
      </c>
      <c r="AB854">
        <v>119</v>
      </c>
      <c r="AC854">
        <v>-2</v>
      </c>
      <c r="AD854">
        <v>33.4</v>
      </c>
      <c r="AE854">
        <v>180</v>
      </c>
      <c r="AF854">
        <v>3.4</v>
      </c>
    </row>
    <row r="855" spans="1:32" hidden="1" x14ac:dyDescent="0.3">
      <c r="A855" t="s">
        <v>3288</v>
      </c>
      <c r="B855" t="s">
        <v>3289</v>
      </c>
      <c r="C855" s="1" t="str">
        <f t="shared" si="139"/>
        <v>21:0519</v>
      </c>
      <c r="D855" s="1" t="str">
        <f>HYPERLINK("http://geochem.nrcan.gc.ca/cdogs/content/svy/svy_e.htm", "")</f>
        <v/>
      </c>
      <c r="G855" s="1" t="str">
        <f>HYPERLINK("http://geochem.nrcan.gc.ca/cdogs/content/cr_/cr_00055_e.htm", "55")</f>
        <v>55</v>
      </c>
      <c r="J855" t="s">
        <v>57</v>
      </c>
      <c r="K855" t="s">
        <v>58</v>
      </c>
      <c r="L855">
        <v>45</v>
      </c>
      <c r="M855" t="s">
        <v>59</v>
      </c>
      <c r="N855">
        <v>854</v>
      </c>
      <c r="O855">
        <v>68</v>
      </c>
      <c r="P855">
        <v>21</v>
      </c>
      <c r="Q855">
        <v>2</v>
      </c>
      <c r="R855">
        <v>21</v>
      </c>
      <c r="S855">
        <v>5</v>
      </c>
      <c r="T855">
        <v>-0.2</v>
      </c>
      <c r="U855">
        <v>225</v>
      </c>
      <c r="V855">
        <v>1.82</v>
      </c>
      <c r="W855">
        <v>0.2</v>
      </c>
      <c r="X855">
        <v>2</v>
      </c>
      <c r="Y855">
        <v>-0.2</v>
      </c>
      <c r="Z855">
        <v>2</v>
      </c>
      <c r="AA855">
        <v>30</v>
      </c>
      <c r="AB855">
        <v>89</v>
      </c>
      <c r="AC855">
        <v>-2</v>
      </c>
      <c r="AD855">
        <v>38.200000000000003</v>
      </c>
      <c r="AE855">
        <v>220</v>
      </c>
      <c r="AF855">
        <v>5.5</v>
      </c>
    </row>
    <row r="856" spans="1:32" x14ac:dyDescent="0.3">
      <c r="A856" t="s">
        <v>3290</v>
      </c>
      <c r="B856" t="s">
        <v>3291</v>
      </c>
      <c r="C856" s="1" t="str">
        <f t="shared" si="139"/>
        <v>21:0519</v>
      </c>
      <c r="D856" s="1" t="str">
        <f t="shared" ref="D856:D876" si="143">HYPERLINK("http://geochem.nrcan.gc.ca/cdogs/content/svy/svy210173_e.htm", "21:0173")</f>
        <v>21:0173</v>
      </c>
      <c r="E856" t="s">
        <v>3292</v>
      </c>
      <c r="F856" t="s">
        <v>3293</v>
      </c>
      <c r="H856">
        <v>52.435619000000003</v>
      </c>
      <c r="I856">
        <v>-56.538578700000002</v>
      </c>
      <c r="J856" s="1" t="str">
        <f t="shared" ref="J856:J876" si="144">HYPERLINK("http://geochem.nrcan.gc.ca/cdogs/content/kwd/kwd020027_e.htm", "NGR lake sediment grab sample")</f>
        <v>NGR lake sediment grab sample</v>
      </c>
      <c r="K856" s="1" t="str">
        <f t="shared" ref="K856:K876" si="145">HYPERLINK("http://geochem.nrcan.gc.ca/cdogs/content/kwd/kwd080006_e.htm", "&lt;177 micron (NGR)")</f>
        <v>&lt;177 micron (NGR)</v>
      </c>
      <c r="L856">
        <v>45</v>
      </c>
      <c r="M856" t="s">
        <v>89</v>
      </c>
      <c r="N856">
        <v>855</v>
      </c>
      <c r="O856">
        <v>32</v>
      </c>
      <c r="P856">
        <v>13</v>
      </c>
      <c r="Q856">
        <v>17</v>
      </c>
      <c r="R856">
        <v>8</v>
      </c>
      <c r="S856">
        <v>5</v>
      </c>
      <c r="T856">
        <v>-0.2</v>
      </c>
      <c r="U856">
        <v>135</v>
      </c>
      <c r="V856">
        <v>3.2</v>
      </c>
      <c r="W856">
        <v>-0.2</v>
      </c>
      <c r="X856">
        <v>-1</v>
      </c>
      <c r="Y856">
        <v>-0.2</v>
      </c>
      <c r="Z856">
        <v>-2</v>
      </c>
      <c r="AA856">
        <v>40</v>
      </c>
      <c r="AB856">
        <v>119</v>
      </c>
      <c r="AC856">
        <v>-2</v>
      </c>
      <c r="AD856">
        <v>29.8</v>
      </c>
      <c r="AE856">
        <v>160</v>
      </c>
      <c r="AF856">
        <v>1</v>
      </c>
    </row>
    <row r="857" spans="1:32" x14ac:dyDescent="0.3">
      <c r="A857" t="s">
        <v>3294</v>
      </c>
      <c r="B857" t="s">
        <v>3295</v>
      </c>
      <c r="C857" s="1" t="str">
        <f t="shared" si="139"/>
        <v>21:0519</v>
      </c>
      <c r="D857" s="1" t="str">
        <f t="shared" si="143"/>
        <v>21:0173</v>
      </c>
      <c r="E857" t="s">
        <v>3296</v>
      </c>
      <c r="F857" t="s">
        <v>3297</v>
      </c>
      <c r="H857">
        <v>52.4365363</v>
      </c>
      <c r="I857">
        <v>-56.567268499999997</v>
      </c>
      <c r="J857" s="1" t="str">
        <f t="shared" si="144"/>
        <v>NGR lake sediment grab sample</v>
      </c>
      <c r="K857" s="1" t="str">
        <f t="shared" si="145"/>
        <v>&lt;177 micron (NGR)</v>
      </c>
      <c r="L857">
        <v>45</v>
      </c>
      <c r="M857" t="s">
        <v>94</v>
      </c>
      <c r="N857">
        <v>856</v>
      </c>
      <c r="O857">
        <v>20</v>
      </c>
      <c r="P857">
        <v>12</v>
      </c>
      <c r="Q857">
        <v>4</v>
      </c>
      <c r="R857">
        <v>7</v>
      </c>
      <c r="S857">
        <v>2</v>
      </c>
      <c r="T857">
        <v>-0.2</v>
      </c>
      <c r="U857">
        <v>85</v>
      </c>
      <c r="V857">
        <v>1</v>
      </c>
      <c r="W857">
        <v>-0.2</v>
      </c>
      <c r="X857">
        <v>-1</v>
      </c>
      <c r="Y857">
        <v>-0.2</v>
      </c>
      <c r="Z857">
        <v>-2</v>
      </c>
      <c r="AA857">
        <v>20</v>
      </c>
      <c r="AB857">
        <v>80</v>
      </c>
      <c r="AC857">
        <v>-2</v>
      </c>
      <c r="AD857">
        <v>28</v>
      </c>
      <c r="AE857">
        <v>110</v>
      </c>
      <c r="AF857">
        <v>1.2</v>
      </c>
    </row>
    <row r="858" spans="1:32" x14ac:dyDescent="0.3">
      <c r="A858" t="s">
        <v>3298</v>
      </c>
      <c r="B858" t="s">
        <v>3299</v>
      </c>
      <c r="C858" s="1" t="str">
        <f t="shared" si="139"/>
        <v>21:0519</v>
      </c>
      <c r="D858" s="1" t="str">
        <f t="shared" si="143"/>
        <v>21:0173</v>
      </c>
      <c r="E858" t="s">
        <v>3300</v>
      </c>
      <c r="F858" t="s">
        <v>3301</v>
      </c>
      <c r="H858">
        <v>52.407676299999999</v>
      </c>
      <c r="I858">
        <v>-56.602788599999997</v>
      </c>
      <c r="J858" s="1" t="str">
        <f t="shared" si="144"/>
        <v>NGR lake sediment grab sample</v>
      </c>
      <c r="K858" s="1" t="str">
        <f t="shared" si="145"/>
        <v>&lt;177 micron (NGR)</v>
      </c>
      <c r="L858">
        <v>45</v>
      </c>
      <c r="M858" t="s">
        <v>99</v>
      </c>
      <c r="N858">
        <v>857</v>
      </c>
      <c r="O858">
        <v>35</v>
      </c>
      <c r="P858">
        <v>15</v>
      </c>
      <c r="Q858">
        <v>-2</v>
      </c>
      <c r="R858">
        <v>8</v>
      </c>
      <c r="S858">
        <v>-2</v>
      </c>
      <c r="T858">
        <v>-0.2</v>
      </c>
      <c r="U858">
        <v>90</v>
      </c>
      <c r="V858">
        <v>0.91</v>
      </c>
      <c r="W858">
        <v>-0.2</v>
      </c>
      <c r="X858">
        <v>-1</v>
      </c>
      <c r="Y858">
        <v>-0.2</v>
      </c>
      <c r="Z858">
        <v>-2</v>
      </c>
      <c r="AA858">
        <v>25</v>
      </c>
      <c r="AB858">
        <v>100</v>
      </c>
      <c r="AC858">
        <v>-2</v>
      </c>
      <c r="AD858">
        <v>35.4</v>
      </c>
      <c r="AE858">
        <v>60</v>
      </c>
      <c r="AF858">
        <v>1.3</v>
      </c>
    </row>
    <row r="859" spans="1:32" x14ac:dyDescent="0.3">
      <c r="A859" t="s">
        <v>3302</v>
      </c>
      <c r="B859" t="s">
        <v>3303</v>
      </c>
      <c r="C859" s="1" t="str">
        <f t="shared" si="139"/>
        <v>21:0519</v>
      </c>
      <c r="D859" s="1" t="str">
        <f t="shared" si="143"/>
        <v>21:0173</v>
      </c>
      <c r="E859" t="s">
        <v>3304</v>
      </c>
      <c r="F859" t="s">
        <v>3305</v>
      </c>
      <c r="H859">
        <v>52.398771600000003</v>
      </c>
      <c r="I859">
        <v>-56.762188700000003</v>
      </c>
      <c r="J859" s="1" t="str">
        <f t="shared" si="144"/>
        <v>NGR lake sediment grab sample</v>
      </c>
      <c r="K859" s="1" t="str">
        <f t="shared" si="145"/>
        <v>&lt;177 micron (NGR)</v>
      </c>
      <c r="L859">
        <v>45</v>
      </c>
      <c r="M859" t="s">
        <v>104</v>
      </c>
      <c r="N859">
        <v>858</v>
      </c>
      <c r="O859">
        <v>82</v>
      </c>
      <c r="P859">
        <v>22</v>
      </c>
      <c r="Q859">
        <v>-2</v>
      </c>
      <c r="R859">
        <v>14</v>
      </c>
      <c r="S859">
        <v>11</v>
      </c>
      <c r="T859">
        <v>-0.2</v>
      </c>
      <c r="U859">
        <v>195</v>
      </c>
      <c r="V859">
        <v>1.52</v>
      </c>
      <c r="W859">
        <v>-0.2</v>
      </c>
      <c r="X859">
        <v>-1</v>
      </c>
      <c r="Y859">
        <v>-0.2</v>
      </c>
      <c r="Z859">
        <v>4</v>
      </c>
      <c r="AA859">
        <v>15</v>
      </c>
      <c r="AB859">
        <v>60</v>
      </c>
      <c r="AC859">
        <v>-2</v>
      </c>
      <c r="AD859">
        <v>38.4</v>
      </c>
      <c r="AE859">
        <v>80</v>
      </c>
      <c r="AF859">
        <v>2.2000000000000002</v>
      </c>
    </row>
    <row r="860" spans="1:32" x14ac:dyDescent="0.3">
      <c r="A860" t="s">
        <v>3306</v>
      </c>
      <c r="B860" t="s">
        <v>3307</v>
      </c>
      <c r="C860" s="1" t="str">
        <f t="shared" si="139"/>
        <v>21:0519</v>
      </c>
      <c r="D860" s="1" t="str">
        <f t="shared" si="143"/>
        <v>21:0173</v>
      </c>
      <c r="E860" t="s">
        <v>3308</v>
      </c>
      <c r="F860" t="s">
        <v>3309</v>
      </c>
      <c r="H860">
        <v>52.371457499999998</v>
      </c>
      <c r="I860">
        <v>-56.770458699999999</v>
      </c>
      <c r="J860" s="1" t="str">
        <f t="shared" si="144"/>
        <v>NGR lake sediment grab sample</v>
      </c>
      <c r="K860" s="1" t="str">
        <f t="shared" si="145"/>
        <v>&lt;177 micron (NGR)</v>
      </c>
      <c r="L860">
        <v>45</v>
      </c>
      <c r="M860" t="s">
        <v>109</v>
      </c>
      <c r="N860">
        <v>859</v>
      </c>
      <c r="O860">
        <v>240</v>
      </c>
      <c r="P860">
        <v>19</v>
      </c>
      <c r="Q860">
        <v>-2</v>
      </c>
      <c r="R860">
        <v>12</v>
      </c>
      <c r="S860">
        <v>34</v>
      </c>
      <c r="T860">
        <v>0.2</v>
      </c>
      <c r="U860">
        <v>7150</v>
      </c>
      <c r="V860">
        <v>14.4</v>
      </c>
      <c r="W860">
        <v>-0.2</v>
      </c>
      <c r="X860">
        <v>-1</v>
      </c>
      <c r="Y860">
        <v>-0.2</v>
      </c>
      <c r="Z860">
        <v>2</v>
      </c>
      <c r="AA860">
        <v>50</v>
      </c>
      <c r="AB860">
        <v>120</v>
      </c>
      <c r="AC860">
        <v>-2</v>
      </c>
      <c r="AD860">
        <v>36.200000000000003</v>
      </c>
      <c r="AE860">
        <v>120</v>
      </c>
      <c r="AF860">
        <v>0.7</v>
      </c>
    </row>
    <row r="861" spans="1:32" x14ac:dyDescent="0.3">
      <c r="A861" t="s">
        <v>3310</v>
      </c>
      <c r="B861" t="s">
        <v>3311</v>
      </c>
      <c r="C861" s="1" t="str">
        <f t="shared" si="139"/>
        <v>21:0519</v>
      </c>
      <c r="D861" s="1" t="str">
        <f t="shared" si="143"/>
        <v>21:0173</v>
      </c>
      <c r="E861" t="s">
        <v>3312</v>
      </c>
      <c r="F861" t="s">
        <v>3313</v>
      </c>
      <c r="H861">
        <v>52.315343499999997</v>
      </c>
      <c r="I861">
        <v>-56.802568999999998</v>
      </c>
      <c r="J861" s="1" t="str">
        <f t="shared" si="144"/>
        <v>NGR lake sediment grab sample</v>
      </c>
      <c r="K861" s="1" t="str">
        <f t="shared" si="145"/>
        <v>&lt;177 micron (NGR)</v>
      </c>
      <c r="L861">
        <v>45</v>
      </c>
      <c r="M861" t="s">
        <v>114</v>
      </c>
      <c r="N861">
        <v>860</v>
      </c>
      <c r="O861">
        <v>140</v>
      </c>
      <c r="P861">
        <v>23</v>
      </c>
      <c r="Q861">
        <v>-2</v>
      </c>
      <c r="R861">
        <v>7</v>
      </c>
      <c r="S861">
        <v>12</v>
      </c>
      <c r="T861">
        <v>-0.2</v>
      </c>
      <c r="U861">
        <v>880</v>
      </c>
      <c r="V861">
        <v>6.7</v>
      </c>
      <c r="W861">
        <v>-0.2</v>
      </c>
      <c r="X861">
        <v>-1</v>
      </c>
      <c r="Y861">
        <v>-0.2</v>
      </c>
      <c r="Z861">
        <v>4</v>
      </c>
      <c r="AA861">
        <v>50</v>
      </c>
      <c r="AB861">
        <v>140</v>
      </c>
      <c r="AC861">
        <v>-2</v>
      </c>
      <c r="AD861">
        <v>42.4</v>
      </c>
      <c r="AE861">
        <v>450</v>
      </c>
      <c r="AF861">
        <v>2.6</v>
      </c>
    </row>
    <row r="862" spans="1:32" x14ac:dyDescent="0.3">
      <c r="A862" t="s">
        <v>3314</v>
      </c>
      <c r="B862" t="s">
        <v>3315</v>
      </c>
      <c r="C862" s="1" t="str">
        <f t="shared" si="139"/>
        <v>21:0519</v>
      </c>
      <c r="D862" s="1" t="str">
        <f t="shared" si="143"/>
        <v>21:0173</v>
      </c>
      <c r="E862" t="s">
        <v>3316</v>
      </c>
      <c r="F862" t="s">
        <v>3317</v>
      </c>
      <c r="H862">
        <v>52.226643799999998</v>
      </c>
      <c r="I862">
        <v>-56.860076499999998</v>
      </c>
      <c r="J862" s="1" t="str">
        <f t="shared" si="144"/>
        <v>NGR lake sediment grab sample</v>
      </c>
      <c r="K862" s="1" t="str">
        <f t="shared" si="145"/>
        <v>&lt;177 micron (NGR)</v>
      </c>
      <c r="L862">
        <v>45</v>
      </c>
      <c r="M862" t="s">
        <v>119</v>
      </c>
      <c r="N862">
        <v>861</v>
      </c>
      <c r="O862">
        <v>23</v>
      </c>
      <c r="P862">
        <v>10</v>
      </c>
      <c r="Q862">
        <v>3</v>
      </c>
      <c r="R862">
        <v>6</v>
      </c>
      <c r="S862">
        <v>-2</v>
      </c>
      <c r="T862">
        <v>-0.2</v>
      </c>
      <c r="U862">
        <v>50</v>
      </c>
      <c r="V862">
        <v>0.92</v>
      </c>
      <c r="W862">
        <v>-0.2</v>
      </c>
      <c r="X862">
        <v>-1</v>
      </c>
      <c r="Y862">
        <v>-0.2</v>
      </c>
      <c r="Z862">
        <v>-2</v>
      </c>
      <c r="AA862">
        <v>15</v>
      </c>
      <c r="AB862">
        <v>80</v>
      </c>
      <c r="AC862">
        <v>-2</v>
      </c>
      <c r="AD862">
        <v>26.8</v>
      </c>
      <c r="AE862">
        <v>110</v>
      </c>
      <c r="AF862">
        <v>1.2</v>
      </c>
    </row>
    <row r="863" spans="1:32" x14ac:dyDescent="0.3">
      <c r="A863" t="s">
        <v>3318</v>
      </c>
      <c r="B863" t="s">
        <v>3319</v>
      </c>
      <c r="C863" s="1" t="str">
        <f t="shared" si="139"/>
        <v>21:0519</v>
      </c>
      <c r="D863" s="1" t="str">
        <f t="shared" si="143"/>
        <v>21:0173</v>
      </c>
      <c r="E863" t="s">
        <v>3320</v>
      </c>
      <c r="F863" t="s">
        <v>3321</v>
      </c>
      <c r="H863">
        <v>52.232836900000002</v>
      </c>
      <c r="I863">
        <v>-56.883924299999997</v>
      </c>
      <c r="J863" s="1" t="str">
        <f t="shared" si="144"/>
        <v>NGR lake sediment grab sample</v>
      </c>
      <c r="K863" s="1" t="str">
        <f t="shared" si="145"/>
        <v>&lt;177 micron (NGR)</v>
      </c>
      <c r="L863">
        <v>45</v>
      </c>
      <c r="M863" t="s">
        <v>124</v>
      </c>
      <c r="N863">
        <v>862</v>
      </c>
      <c r="O863">
        <v>52</v>
      </c>
      <c r="P863">
        <v>9</v>
      </c>
      <c r="Q863">
        <v>-2</v>
      </c>
      <c r="R863">
        <v>6</v>
      </c>
      <c r="S863">
        <v>-2</v>
      </c>
      <c r="T863">
        <v>-0.2</v>
      </c>
      <c r="U863">
        <v>90</v>
      </c>
      <c r="V863">
        <v>0.8</v>
      </c>
      <c r="W863">
        <v>-0.2</v>
      </c>
      <c r="X863">
        <v>-1</v>
      </c>
      <c r="Y863">
        <v>-0.2</v>
      </c>
      <c r="Z863">
        <v>-2</v>
      </c>
      <c r="AA863">
        <v>-10</v>
      </c>
      <c r="AB863">
        <v>53</v>
      </c>
      <c r="AC863">
        <v>-2</v>
      </c>
      <c r="AD863">
        <v>27.8</v>
      </c>
      <c r="AE863">
        <v>60</v>
      </c>
      <c r="AF863">
        <v>-0.5</v>
      </c>
    </row>
    <row r="864" spans="1:32" x14ac:dyDescent="0.3">
      <c r="A864" t="s">
        <v>3322</v>
      </c>
      <c r="B864" t="s">
        <v>3323</v>
      </c>
      <c r="C864" s="1" t="str">
        <f t="shared" si="139"/>
        <v>21:0519</v>
      </c>
      <c r="D864" s="1" t="str">
        <f t="shared" si="143"/>
        <v>21:0173</v>
      </c>
      <c r="E864" t="s">
        <v>3324</v>
      </c>
      <c r="F864" t="s">
        <v>3325</v>
      </c>
      <c r="H864">
        <v>52.247743800000002</v>
      </c>
      <c r="I864">
        <v>-56.983004100000002</v>
      </c>
      <c r="J864" s="1" t="str">
        <f t="shared" si="144"/>
        <v>NGR lake sediment grab sample</v>
      </c>
      <c r="K864" s="1" t="str">
        <f t="shared" si="145"/>
        <v>&lt;177 micron (NGR)</v>
      </c>
      <c r="L864">
        <v>45</v>
      </c>
      <c r="M864" t="s">
        <v>129</v>
      </c>
      <c r="N864">
        <v>863</v>
      </c>
      <c r="O864">
        <v>19</v>
      </c>
      <c r="P864">
        <v>7</v>
      </c>
      <c r="Q864">
        <v>4</v>
      </c>
      <c r="R864">
        <v>2</v>
      </c>
      <c r="S864">
        <v>2</v>
      </c>
      <c r="T864">
        <v>-0.2</v>
      </c>
      <c r="U864">
        <v>45</v>
      </c>
      <c r="V864">
        <v>0.74</v>
      </c>
      <c r="W864">
        <v>-0.2</v>
      </c>
      <c r="X864">
        <v>-1</v>
      </c>
      <c r="Y864">
        <v>-0.2</v>
      </c>
      <c r="Z864">
        <v>-2</v>
      </c>
      <c r="AA864">
        <v>-10</v>
      </c>
      <c r="AB864">
        <v>80</v>
      </c>
      <c r="AC864">
        <v>-2</v>
      </c>
      <c r="AD864">
        <v>89</v>
      </c>
      <c r="AE864">
        <v>-40</v>
      </c>
      <c r="AF864">
        <v>-0.5</v>
      </c>
    </row>
    <row r="865" spans="1:32" x14ac:dyDescent="0.3">
      <c r="A865" t="s">
        <v>3326</v>
      </c>
      <c r="B865" t="s">
        <v>3327</v>
      </c>
      <c r="C865" s="1" t="str">
        <f t="shared" si="139"/>
        <v>21:0519</v>
      </c>
      <c r="D865" s="1" t="str">
        <f t="shared" si="143"/>
        <v>21:0173</v>
      </c>
      <c r="E865" t="s">
        <v>3328</v>
      </c>
      <c r="F865" t="s">
        <v>3329</v>
      </c>
      <c r="H865">
        <v>52.146473999999998</v>
      </c>
      <c r="I865">
        <v>-57.169973599999999</v>
      </c>
      <c r="J865" s="1" t="str">
        <f t="shared" si="144"/>
        <v>NGR lake sediment grab sample</v>
      </c>
      <c r="K865" s="1" t="str">
        <f t="shared" si="145"/>
        <v>&lt;177 micron (NGR)</v>
      </c>
      <c r="L865">
        <v>45</v>
      </c>
      <c r="M865" t="s">
        <v>134</v>
      </c>
      <c r="N865">
        <v>864</v>
      </c>
      <c r="O865">
        <v>56</v>
      </c>
      <c r="P865">
        <v>12</v>
      </c>
      <c r="Q865">
        <v>-2</v>
      </c>
      <c r="R865">
        <v>5</v>
      </c>
      <c r="S865">
        <v>4</v>
      </c>
      <c r="T865">
        <v>-0.2</v>
      </c>
      <c r="U865">
        <v>190</v>
      </c>
      <c r="V865">
        <v>2.2999999999999998</v>
      </c>
      <c r="W865">
        <v>-0.2</v>
      </c>
      <c r="X865">
        <v>-1</v>
      </c>
      <c r="Y865">
        <v>-0.2</v>
      </c>
      <c r="Z865">
        <v>2</v>
      </c>
      <c r="AA865">
        <v>30</v>
      </c>
      <c r="AB865">
        <v>53</v>
      </c>
      <c r="AC865">
        <v>-2</v>
      </c>
      <c r="AD865">
        <v>43.4</v>
      </c>
      <c r="AE865">
        <v>180</v>
      </c>
      <c r="AF865">
        <v>-0.5</v>
      </c>
    </row>
    <row r="866" spans="1:32" x14ac:dyDescent="0.3">
      <c r="A866" t="s">
        <v>3330</v>
      </c>
      <c r="B866" t="s">
        <v>3331</v>
      </c>
      <c r="C866" s="1" t="str">
        <f t="shared" si="139"/>
        <v>21:0519</v>
      </c>
      <c r="D866" s="1" t="str">
        <f t="shared" si="143"/>
        <v>21:0173</v>
      </c>
      <c r="E866" t="s">
        <v>3332</v>
      </c>
      <c r="F866" t="s">
        <v>3333</v>
      </c>
      <c r="H866">
        <v>52.088521999999998</v>
      </c>
      <c r="I866">
        <v>-57.084926500000002</v>
      </c>
      <c r="J866" s="1" t="str">
        <f t="shared" si="144"/>
        <v>NGR lake sediment grab sample</v>
      </c>
      <c r="K866" s="1" t="str">
        <f t="shared" si="145"/>
        <v>&lt;177 micron (NGR)</v>
      </c>
      <c r="L866">
        <v>45</v>
      </c>
      <c r="M866" t="s">
        <v>139</v>
      </c>
      <c r="N866">
        <v>865</v>
      </c>
      <c r="O866">
        <v>130</v>
      </c>
      <c r="P866">
        <v>8</v>
      </c>
      <c r="Q866">
        <v>-2</v>
      </c>
      <c r="R866">
        <v>6</v>
      </c>
      <c r="S866">
        <v>5</v>
      </c>
      <c r="T866">
        <v>-0.2</v>
      </c>
      <c r="U866">
        <v>35</v>
      </c>
      <c r="V866">
        <v>1.03</v>
      </c>
      <c r="W866">
        <v>0.4</v>
      </c>
      <c r="X866">
        <v>-1</v>
      </c>
      <c r="Y866">
        <v>-0.2</v>
      </c>
      <c r="Z866">
        <v>-2</v>
      </c>
      <c r="AA866">
        <v>10</v>
      </c>
      <c r="AB866">
        <v>69</v>
      </c>
      <c r="AC866">
        <v>-2</v>
      </c>
      <c r="AD866">
        <v>31.2</v>
      </c>
      <c r="AE866">
        <v>50</v>
      </c>
      <c r="AF866">
        <v>-0.5</v>
      </c>
    </row>
    <row r="867" spans="1:32" x14ac:dyDescent="0.3">
      <c r="A867" t="s">
        <v>3334</v>
      </c>
      <c r="B867" t="s">
        <v>3335</v>
      </c>
      <c r="C867" s="1" t="str">
        <f t="shared" si="139"/>
        <v>21:0519</v>
      </c>
      <c r="D867" s="1" t="str">
        <f t="shared" si="143"/>
        <v>21:0173</v>
      </c>
      <c r="E867" t="s">
        <v>3336</v>
      </c>
      <c r="F867" t="s">
        <v>3337</v>
      </c>
      <c r="H867">
        <v>52.085643599999997</v>
      </c>
      <c r="I867">
        <v>-57.073625100000001</v>
      </c>
      <c r="J867" s="1" t="str">
        <f t="shared" si="144"/>
        <v>NGR lake sediment grab sample</v>
      </c>
      <c r="K867" s="1" t="str">
        <f t="shared" si="145"/>
        <v>&lt;177 micron (NGR)</v>
      </c>
      <c r="L867">
        <v>45</v>
      </c>
      <c r="M867" t="s">
        <v>144</v>
      </c>
      <c r="N867">
        <v>866</v>
      </c>
      <c r="O867">
        <v>150</v>
      </c>
      <c r="P867">
        <v>6</v>
      </c>
      <c r="Q867">
        <v>-2</v>
      </c>
      <c r="R867">
        <v>3</v>
      </c>
      <c r="S867">
        <v>8</v>
      </c>
      <c r="T867">
        <v>-0.2</v>
      </c>
      <c r="U867">
        <v>180</v>
      </c>
      <c r="V867">
        <v>4.2</v>
      </c>
      <c r="W867">
        <v>-0.2</v>
      </c>
      <c r="X867">
        <v>-1</v>
      </c>
      <c r="Y867">
        <v>-0.2</v>
      </c>
      <c r="Z867">
        <v>-2</v>
      </c>
      <c r="AA867">
        <v>45</v>
      </c>
      <c r="AB867">
        <v>44</v>
      </c>
      <c r="AC867">
        <v>-2</v>
      </c>
      <c r="AD867">
        <v>17.600000000000001</v>
      </c>
      <c r="AE867">
        <v>180</v>
      </c>
      <c r="AF867">
        <v>-0.5</v>
      </c>
    </row>
    <row r="868" spans="1:32" x14ac:dyDescent="0.3">
      <c r="A868" t="s">
        <v>3338</v>
      </c>
      <c r="B868" t="s">
        <v>3339</v>
      </c>
      <c r="C868" s="1" t="str">
        <f t="shared" si="139"/>
        <v>21:0519</v>
      </c>
      <c r="D868" s="1" t="str">
        <f t="shared" si="143"/>
        <v>21:0173</v>
      </c>
      <c r="E868" t="s">
        <v>3340</v>
      </c>
      <c r="F868" t="s">
        <v>3341</v>
      </c>
      <c r="H868">
        <v>52.045441799999999</v>
      </c>
      <c r="I868">
        <v>-56.993420499999999</v>
      </c>
      <c r="J868" s="1" t="str">
        <f t="shared" si="144"/>
        <v>NGR lake sediment grab sample</v>
      </c>
      <c r="K868" s="1" t="str">
        <f t="shared" si="145"/>
        <v>&lt;177 micron (NGR)</v>
      </c>
      <c r="L868">
        <v>45</v>
      </c>
      <c r="M868" t="s">
        <v>149</v>
      </c>
      <c r="N868">
        <v>867</v>
      </c>
      <c r="O868">
        <v>155</v>
      </c>
      <c r="P868">
        <v>9</v>
      </c>
      <c r="Q868">
        <v>-2</v>
      </c>
      <c r="R868">
        <v>3</v>
      </c>
      <c r="S868">
        <v>8</v>
      </c>
      <c r="T868">
        <v>-0.2</v>
      </c>
      <c r="U868">
        <v>230</v>
      </c>
      <c r="V868">
        <v>7.6</v>
      </c>
      <c r="W868">
        <v>0.2</v>
      </c>
      <c r="X868">
        <v>-1</v>
      </c>
      <c r="Y868">
        <v>-0.2</v>
      </c>
      <c r="Z868">
        <v>-2</v>
      </c>
      <c r="AA868">
        <v>25</v>
      </c>
      <c r="AB868">
        <v>100</v>
      </c>
      <c r="AC868">
        <v>-2</v>
      </c>
      <c r="AD868">
        <v>32.799999999999997</v>
      </c>
      <c r="AE868">
        <v>140</v>
      </c>
      <c r="AF868">
        <v>0.6</v>
      </c>
    </row>
    <row r="869" spans="1:32" x14ac:dyDescent="0.3">
      <c r="A869" t="s">
        <v>3342</v>
      </c>
      <c r="B869" t="s">
        <v>3343</v>
      </c>
      <c r="C869" s="1" t="str">
        <f t="shared" si="139"/>
        <v>21:0519</v>
      </c>
      <c r="D869" s="1" t="str">
        <f t="shared" si="143"/>
        <v>21:0173</v>
      </c>
      <c r="E869" t="s">
        <v>3344</v>
      </c>
      <c r="F869" t="s">
        <v>3345</v>
      </c>
      <c r="H869">
        <v>52.008654999999997</v>
      </c>
      <c r="I869">
        <v>-56.3191615</v>
      </c>
      <c r="J869" s="1" t="str">
        <f t="shared" si="144"/>
        <v>NGR lake sediment grab sample</v>
      </c>
      <c r="K869" s="1" t="str">
        <f t="shared" si="145"/>
        <v>&lt;177 micron (NGR)</v>
      </c>
      <c r="L869">
        <v>46</v>
      </c>
      <c r="M869" t="s">
        <v>36</v>
      </c>
      <c r="N869">
        <v>868</v>
      </c>
      <c r="O869">
        <v>36</v>
      </c>
      <c r="P869">
        <v>11</v>
      </c>
      <c r="Q869">
        <v>-2</v>
      </c>
      <c r="R869">
        <v>11</v>
      </c>
      <c r="S869">
        <v>5</v>
      </c>
      <c r="T869">
        <v>-0.2</v>
      </c>
      <c r="U869">
        <v>130</v>
      </c>
      <c r="V869">
        <v>0.97</v>
      </c>
      <c r="W869">
        <v>0.2</v>
      </c>
      <c r="X869">
        <v>-1</v>
      </c>
      <c r="Y869">
        <v>-0.2</v>
      </c>
      <c r="Z869">
        <v>-2</v>
      </c>
      <c r="AA869">
        <v>20</v>
      </c>
      <c r="AB869">
        <v>69</v>
      </c>
      <c r="AC869">
        <v>-2</v>
      </c>
      <c r="AD869">
        <v>27.4</v>
      </c>
      <c r="AE869">
        <v>80</v>
      </c>
      <c r="AF869">
        <v>5.4</v>
      </c>
    </row>
    <row r="870" spans="1:32" x14ac:dyDescent="0.3">
      <c r="A870" t="s">
        <v>3346</v>
      </c>
      <c r="B870" t="s">
        <v>3347</v>
      </c>
      <c r="C870" s="1" t="str">
        <f t="shared" si="139"/>
        <v>21:0519</v>
      </c>
      <c r="D870" s="1" t="str">
        <f t="shared" si="143"/>
        <v>21:0173</v>
      </c>
      <c r="E870" t="s">
        <v>3348</v>
      </c>
      <c r="F870" t="s">
        <v>3349</v>
      </c>
      <c r="H870">
        <v>52.021416199999997</v>
      </c>
      <c r="I870">
        <v>-56.915613</v>
      </c>
      <c r="J870" s="1" t="str">
        <f t="shared" si="144"/>
        <v>NGR lake sediment grab sample</v>
      </c>
      <c r="K870" s="1" t="str">
        <f t="shared" si="145"/>
        <v>&lt;177 micron (NGR)</v>
      </c>
      <c r="L870">
        <v>46</v>
      </c>
      <c r="M870" t="s">
        <v>49</v>
      </c>
      <c r="N870">
        <v>869</v>
      </c>
      <c r="O870">
        <v>24</v>
      </c>
      <c r="P870">
        <v>11</v>
      </c>
      <c r="Q870">
        <v>2</v>
      </c>
      <c r="R870">
        <v>14</v>
      </c>
      <c r="S870">
        <v>3</v>
      </c>
      <c r="T870">
        <v>-0.2</v>
      </c>
      <c r="U870">
        <v>35</v>
      </c>
      <c r="V870">
        <v>0.78</v>
      </c>
      <c r="W870">
        <v>-0.2</v>
      </c>
      <c r="X870">
        <v>-1</v>
      </c>
      <c r="Y870">
        <v>-0.2</v>
      </c>
      <c r="Z870">
        <v>-2</v>
      </c>
      <c r="AA870">
        <v>15</v>
      </c>
      <c r="AB870">
        <v>88</v>
      </c>
      <c r="AC870">
        <v>-2</v>
      </c>
      <c r="AD870">
        <v>41.4</v>
      </c>
      <c r="AE870">
        <v>60</v>
      </c>
      <c r="AF870">
        <v>8</v>
      </c>
    </row>
    <row r="871" spans="1:32" x14ac:dyDescent="0.3">
      <c r="A871" t="s">
        <v>3350</v>
      </c>
      <c r="B871" t="s">
        <v>3351</v>
      </c>
      <c r="C871" s="1" t="str">
        <f t="shared" si="139"/>
        <v>21:0519</v>
      </c>
      <c r="D871" s="1" t="str">
        <f t="shared" si="143"/>
        <v>21:0173</v>
      </c>
      <c r="E871" t="s">
        <v>3352</v>
      </c>
      <c r="F871" t="s">
        <v>3353</v>
      </c>
      <c r="H871">
        <v>52.023074800000003</v>
      </c>
      <c r="I871">
        <v>-56.624394299999999</v>
      </c>
      <c r="J871" s="1" t="str">
        <f t="shared" si="144"/>
        <v>NGR lake sediment grab sample</v>
      </c>
      <c r="K871" s="1" t="str">
        <f t="shared" si="145"/>
        <v>&lt;177 micron (NGR)</v>
      </c>
      <c r="L871">
        <v>46</v>
      </c>
      <c r="M871" t="s">
        <v>54</v>
      </c>
      <c r="N871">
        <v>870</v>
      </c>
      <c r="O871">
        <v>27</v>
      </c>
      <c r="P871">
        <v>6</v>
      </c>
      <c r="Q871">
        <v>-2</v>
      </c>
      <c r="R871">
        <v>5</v>
      </c>
      <c r="S871">
        <v>3</v>
      </c>
      <c r="T871">
        <v>-0.2</v>
      </c>
      <c r="U871">
        <v>95</v>
      </c>
      <c r="V871">
        <v>1.1200000000000001</v>
      </c>
      <c r="W871">
        <v>-0.2</v>
      </c>
      <c r="X871">
        <v>-1</v>
      </c>
      <c r="Y871">
        <v>-0.2</v>
      </c>
      <c r="Z871">
        <v>-2</v>
      </c>
      <c r="AA871">
        <v>25</v>
      </c>
      <c r="AB871">
        <v>69</v>
      </c>
      <c r="AC871">
        <v>-2</v>
      </c>
      <c r="AD871">
        <v>27.4</v>
      </c>
      <c r="AE871">
        <v>120</v>
      </c>
      <c r="AF871">
        <v>0.6</v>
      </c>
    </row>
    <row r="872" spans="1:32" x14ac:dyDescent="0.3">
      <c r="A872" t="s">
        <v>3354</v>
      </c>
      <c r="B872" t="s">
        <v>3355</v>
      </c>
      <c r="C872" s="1" t="str">
        <f t="shared" si="139"/>
        <v>21:0519</v>
      </c>
      <c r="D872" s="1" t="str">
        <f t="shared" si="143"/>
        <v>21:0173</v>
      </c>
      <c r="E872" t="s">
        <v>3356</v>
      </c>
      <c r="F872" t="s">
        <v>3357</v>
      </c>
      <c r="H872">
        <v>52.003111699999998</v>
      </c>
      <c r="I872">
        <v>-56.588415500000004</v>
      </c>
      <c r="J872" s="1" t="str">
        <f t="shared" si="144"/>
        <v>NGR lake sediment grab sample</v>
      </c>
      <c r="K872" s="1" t="str">
        <f t="shared" si="145"/>
        <v>&lt;177 micron (NGR)</v>
      </c>
      <c r="L872">
        <v>46</v>
      </c>
      <c r="M872" t="s">
        <v>82</v>
      </c>
      <c r="N872">
        <v>871</v>
      </c>
      <c r="O872">
        <v>80</v>
      </c>
      <c r="P872">
        <v>13</v>
      </c>
      <c r="Q872">
        <v>-2</v>
      </c>
      <c r="R872">
        <v>9</v>
      </c>
      <c r="S872">
        <v>9</v>
      </c>
      <c r="T872">
        <v>-0.2</v>
      </c>
      <c r="U872">
        <v>205</v>
      </c>
      <c r="V872">
        <v>2.9</v>
      </c>
      <c r="W872">
        <v>-0.2</v>
      </c>
      <c r="X872">
        <v>-1</v>
      </c>
      <c r="Y872">
        <v>-0.2</v>
      </c>
      <c r="Z872">
        <v>-2</v>
      </c>
      <c r="AA872">
        <v>35</v>
      </c>
      <c r="AB872">
        <v>38</v>
      </c>
      <c r="AC872">
        <v>-2</v>
      </c>
      <c r="AD872">
        <v>7.4</v>
      </c>
      <c r="AE872">
        <v>560</v>
      </c>
      <c r="AF872">
        <v>1.2</v>
      </c>
    </row>
    <row r="873" spans="1:32" x14ac:dyDescent="0.3">
      <c r="A873" t="s">
        <v>3358</v>
      </c>
      <c r="B873" t="s">
        <v>3359</v>
      </c>
      <c r="C873" s="1" t="str">
        <f t="shared" si="139"/>
        <v>21:0519</v>
      </c>
      <c r="D873" s="1" t="str">
        <f t="shared" si="143"/>
        <v>21:0173</v>
      </c>
      <c r="E873" t="s">
        <v>3344</v>
      </c>
      <c r="F873" t="s">
        <v>3360</v>
      </c>
      <c r="H873">
        <v>52.008654999999997</v>
      </c>
      <c r="I873">
        <v>-56.3191615</v>
      </c>
      <c r="J873" s="1" t="str">
        <f t="shared" si="144"/>
        <v>NGR lake sediment grab sample</v>
      </c>
      <c r="K873" s="1" t="str">
        <f t="shared" si="145"/>
        <v>&lt;177 micron (NGR)</v>
      </c>
      <c r="L873">
        <v>46</v>
      </c>
      <c r="M873" t="s">
        <v>44</v>
      </c>
      <c r="N873">
        <v>872</v>
      </c>
      <c r="O873">
        <v>37</v>
      </c>
      <c r="P873">
        <v>10</v>
      </c>
      <c r="Q873">
        <v>-2</v>
      </c>
      <c r="R873">
        <v>11</v>
      </c>
      <c r="S873">
        <v>6</v>
      </c>
      <c r="T873">
        <v>-0.2</v>
      </c>
      <c r="U873">
        <v>135</v>
      </c>
      <c r="V873">
        <v>0.96</v>
      </c>
      <c r="W873">
        <v>-0.2</v>
      </c>
      <c r="X873">
        <v>-1</v>
      </c>
      <c r="Y873">
        <v>-0.2</v>
      </c>
      <c r="Z873">
        <v>-2</v>
      </c>
      <c r="AA873">
        <v>20</v>
      </c>
      <c r="AB873">
        <v>56</v>
      </c>
      <c r="AC873">
        <v>-2</v>
      </c>
      <c r="AD873">
        <v>27.6</v>
      </c>
      <c r="AE873">
        <v>100</v>
      </c>
      <c r="AF873">
        <v>6.1</v>
      </c>
    </row>
    <row r="874" spans="1:32" x14ac:dyDescent="0.3">
      <c r="A874" t="s">
        <v>3361</v>
      </c>
      <c r="B874" t="s">
        <v>3362</v>
      </c>
      <c r="C874" s="1" t="str">
        <f t="shared" si="139"/>
        <v>21:0519</v>
      </c>
      <c r="D874" s="1" t="str">
        <f t="shared" si="143"/>
        <v>21:0173</v>
      </c>
      <c r="E874" t="s">
        <v>3344</v>
      </c>
      <c r="F874" t="s">
        <v>3363</v>
      </c>
      <c r="H874">
        <v>52.008654999999997</v>
      </c>
      <c r="I874">
        <v>-56.3191615</v>
      </c>
      <c r="J874" s="1" t="str">
        <f t="shared" si="144"/>
        <v>NGR lake sediment grab sample</v>
      </c>
      <c r="K874" s="1" t="str">
        <f t="shared" si="145"/>
        <v>&lt;177 micron (NGR)</v>
      </c>
      <c r="L874">
        <v>46</v>
      </c>
      <c r="M874" t="s">
        <v>40</v>
      </c>
      <c r="N874">
        <v>873</v>
      </c>
      <c r="O874">
        <v>35</v>
      </c>
      <c r="P874">
        <v>11</v>
      </c>
      <c r="Q874">
        <v>-2</v>
      </c>
      <c r="R874">
        <v>13</v>
      </c>
      <c r="S874">
        <v>6</v>
      </c>
      <c r="T874">
        <v>-0.2</v>
      </c>
      <c r="U874">
        <v>120</v>
      </c>
      <c r="V874">
        <v>0.89</v>
      </c>
      <c r="W874">
        <v>-0.2</v>
      </c>
      <c r="X874">
        <v>-1</v>
      </c>
      <c r="Y874">
        <v>-0.2</v>
      </c>
      <c r="Z874">
        <v>-2</v>
      </c>
      <c r="AA874">
        <v>25</v>
      </c>
      <c r="AB874">
        <v>56</v>
      </c>
      <c r="AC874">
        <v>-2</v>
      </c>
      <c r="AD874">
        <v>28</v>
      </c>
      <c r="AE874">
        <v>80</v>
      </c>
      <c r="AF874">
        <v>5.9</v>
      </c>
    </row>
    <row r="875" spans="1:32" x14ac:dyDescent="0.3">
      <c r="A875" t="s">
        <v>3364</v>
      </c>
      <c r="B875" t="s">
        <v>3365</v>
      </c>
      <c r="C875" s="1" t="str">
        <f t="shared" si="139"/>
        <v>21:0519</v>
      </c>
      <c r="D875" s="1" t="str">
        <f t="shared" si="143"/>
        <v>21:0173</v>
      </c>
      <c r="E875" t="s">
        <v>3366</v>
      </c>
      <c r="F875" t="s">
        <v>3367</v>
      </c>
      <c r="H875">
        <v>52.006812400000001</v>
      </c>
      <c r="I875">
        <v>-56.269581500000001</v>
      </c>
      <c r="J875" s="1" t="str">
        <f t="shared" si="144"/>
        <v>NGR lake sediment grab sample</v>
      </c>
      <c r="K875" s="1" t="str">
        <f t="shared" si="145"/>
        <v>&lt;177 micron (NGR)</v>
      </c>
      <c r="L875">
        <v>46</v>
      </c>
      <c r="M875" t="s">
        <v>89</v>
      </c>
      <c r="N875">
        <v>874</v>
      </c>
      <c r="O875">
        <v>57</v>
      </c>
      <c r="P875">
        <v>15</v>
      </c>
      <c r="Q875">
        <v>-2</v>
      </c>
      <c r="R875">
        <v>9</v>
      </c>
      <c r="S875">
        <v>7</v>
      </c>
      <c r="T875">
        <v>-0.2</v>
      </c>
      <c r="U875">
        <v>255</v>
      </c>
      <c r="V875">
        <v>1.94</v>
      </c>
      <c r="W875">
        <v>-0.2</v>
      </c>
      <c r="X875">
        <v>-1</v>
      </c>
      <c r="Y875">
        <v>-0.2</v>
      </c>
      <c r="Z875">
        <v>2</v>
      </c>
      <c r="AA875">
        <v>45</v>
      </c>
      <c r="AB875">
        <v>76</v>
      </c>
      <c r="AC875">
        <v>-2</v>
      </c>
      <c r="AD875">
        <v>31.2</v>
      </c>
      <c r="AE875">
        <v>100</v>
      </c>
      <c r="AF875">
        <v>15.8</v>
      </c>
    </row>
    <row r="876" spans="1:32" x14ac:dyDescent="0.3">
      <c r="A876" t="s">
        <v>3368</v>
      </c>
      <c r="B876" t="s">
        <v>3369</v>
      </c>
      <c r="C876" s="1" t="str">
        <f t="shared" si="139"/>
        <v>21:0519</v>
      </c>
      <c r="D876" s="1" t="str">
        <f t="shared" si="143"/>
        <v>21:0173</v>
      </c>
      <c r="E876" t="s">
        <v>3370</v>
      </c>
      <c r="F876" t="s">
        <v>3371</v>
      </c>
      <c r="H876">
        <v>52.017000600000003</v>
      </c>
      <c r="I876">
        <v>-56.140335</v>
      </c>
      <c r="J876" s="1" t="str">
        <f t="shared" si="144"/>
        <v>NGR lake sediment grab sample</v>
      </c>
      <c r="K876" s="1" t="str">
        <f t="shared" si="145"/>
        <v>&lt;177 micron (NGR)</v>
      </c>
      <c r="L876">
        <v>46</v>
      </c>
      <c r="M876" t="s">
        <v>94</v>
      </c>
      <c r="N876">
        <v>875</v>
      </c>
      <c r="O876">
        <v>34</v>
      </c>
      <c r="P876">
        <v>11</v>
      </c>
      <c r="Q876">
        <v>4</v>
      </c>
      <c r="R876">
        <v>4</v>
      </c>
      <c r="S876">
        <v>3</v>
      </c>
      <c r="T876">
        <v>-0.2</v>
      </c>
      <c r="U876">
        <v>100</v>
      </c>
      <c r="V876">
        <v>0.48</v>
      </c>
      <c r="W876">
        <v>-0.2</v>
      </c>
      <c r="X876">
        <v>-1</v>
      </c>
      <c r="Y876">
        <v>-0.2</v>
      </c>
      <c r="Z876">
        <v>-2</v>
      </c>
      <c r="AA876">
        <v>20</v>
      </c>
      <c r="AB876">
        <v>94</v>
      </c>
      <c r="AC876">
        <v>-2</v>
      </c>
      <c r="AD876">
        <v>34</v>
      </c>
      <c r="AE876">
        <v>140</v>
      </c>
      <c r="AF876">
        <v>4.7</v>
      </c>
    </row>
    <row r="877" spans="1:32" hidden="1" x14ac:dyDescent="0.3">
      <c r="A877" t="s">
        <v>3372</v>
      </c>
      <c r="B877" t="s">
        <v>3373</v>
      </c>
      <c r="C877" s="1" t="str">
        <f t="shared" si="139"/>
        <v>21:0519</v>
      </c>
      <c r="D877" s="1" t="str">
        <f>HYPERLINK("http://geochem.nrcan.gc.ca/cdogs/content/svy/svy_e.htm", "")</f>
        <v/>
      </c>
      <c r="G877" s="1" t="str">
        <f>HYPERLINK("http://geochem.nrcan.gc.ca/cdogs/content/cr_/cr_00055_e.htm", "55")</f>
        <v>55</v>
      </c>
      <c r="J877" t="s">
        <v>57</v>
      </c>
      <c r="K877" t="s">
        <v>58</v>
      </c>
      <c r="L877">
        <v>46</v>
      </c>
      <c r="M877" t="s">
        <v>59</v>
      </c>
      <c r="N877">
        <v>876</v>
      </c>
      <c r="O877">
        <v>58</v>
      </c>
      <c r="P877">
        <v>18</v>
      </c>
      <c r="Q877">
        <v>4</v>
      </c>
      <c r="R877">
        <v>17</v>
      </c>
      <c r="S877">
        <v>8</v>
      </c>
      <c r="T877">
        <v>-0.2</v>
      </c>
      <c r="U877">
        <v>230</v>
      </c>
      <c r="V877">
        <v>1.89</v>
      </c>
      <c r="W877">
        <v>0.2</v>
      </c>
      <c r="X877">
        <v>2</v>
      </c>
      <c r="Y877">
        <v>-0.2</v>
      </c>
      <c r="Z877">
        <v>2</v>
      </c>
      <c r="AA877">
        <v>25</v>
      </c>
      <c r="AB877">
        <v>88</v>
      </c>
      <c r="AC877">
        <v>-2</v>
      </c>
      <c r="AD877">
        <v>38.4</v>
      </c>
      <c r="AE877">
        <v>220</v>
      </c>
      <c r="AF877">
        <v>5.5</v>
      </c>
    </row>
    <row r="878" spans="1:32" x14ac:dyDescent="0.3">
      <c r="A878" t="s">
        <v>3374</v>
      </c>
      <c r="B878" t="s">
        <v>3375</v>
      </c>
      <c r="C878" s="1" t="str">
        <f t="shared" si="139"/>
        <v>21:0519</v>
      </c>
      <c r="D878" s="1" t="str">
        <f t="shared" ref="D878:D896" si="146">HYPERLINK("http://geochem.nrcan.gc.ca/cdogs/content/svy/svy210173_e.htm", "21:0173")</f>
        <v>21:0173</v>
      </c>
      <c r="E878" t="s">
        <v>3376</v>
      </c>
      <c r="F878" t="s">
        <v>3377</v>
      </c>
      <c r="H878">
        <v>52.003806599999997</v>
      </c>
      <c r="I878">
        <v>-56.128743</v>
      </c>
      <c r="J878" s="1" t="str">
        <f t="shared" ref="J878:J896" si="147">HYPERLINK("http://geochem.nrcan.gc.ca/cdogs/content/kwd/kwd020027_e.htm", "NGR lake sediment grab sample")</f>
        <v>NGR lake sediment grab sample</v>
      </c>
      <c r="K878" s="1" t="str">
        <f t="shared" ref="K878:K896" si="148">HYPERLINK("http://geochem.nrcan.gc.ca/cdogs/content/kwd/kwd080006_e.htm", "&lt;177 micron (NGR)")</f>
        <v>&lt;177 micron (NGR)</v>
      </c>
      <c r="L878">
        <v>46</v>
      </c>
      <c r="M878" t="s">
        <v>99</v>
      </c>
      <c r="N878">
        <v>877</v>
      </c>
      <c r="O878">
        <v>165</v>
      </c>
      <c r="P878">
        <v>66</v>
      </c>
      <c r="Q878">
        <v>7</v>
      </c>
      <c r="R878">
        <v>30</v>
      </c>
      <c r="S878">
        <v>26</v>
      </c>
      <c r="T878">
        <v>-0.2</v>
      </c>
      <c r="U878">
        <v>1090</v>
      </c>
      <c r="V878">
        <v>4.7</v>
      </c>
      <c r="W878">
        <v>-0.2</v>
      </c>
      <c r="X878">
        <v>-1</v>
      </c>
      <c r="Y878">
        <v>-0.2</v>
      </c>
      <c r="Z878">
        <v>4</v>
      </c>
      <c r="AA878">
        <v>65</v>
      </c>
      <c r="AB878">
        <v>35</v>
      </c>
      <c r="AC878">
        <v>-2</v>
      </c>
      <c r="AD878">
        <v>5.4</v>
      </c>
      <c r="AE878">
        <v>1100</v>
      </c>
      <c r="AF878">
        <v>25.7</v>
      </c>
    </row>
    <row r="879" spans="1:32" x14ac:dyDescent="0.3">
      <c r="A879" t="s">
        <v>3378</v>
      </c>
      <c r="B879" t="s">
        <v>3379</v>
      </c>
      <c r="C879" s="1" t="str">
        <f t="shared" si="139"/>
        <v>21:0519</v>
      </c>
      <c r="D879" s="1" t="str">
        <f t="shared" si="146"/>
        <v>21:0173</v>
      </c>
      <c r="E879" t="s">
        <v>3380</v>
      </c>
      <c r="F879" t="s">
        <v>3381</v>
      </c>
      <c r="H879">
        <v>52.0062833</v>
      </c>
      <c r="I879">
        <v>-56.04571</v>
      </c>
      <c r="J879" s="1" t="str">
        <f t="shared" si="147"/>
        <v>NGR lake sediment grab sample</v>
      </c>
      <c r="K879" s="1" t="str">
        <f t="shared" si="148"/>
        <v>&lt;177 micron (NGR)</v>
      </c>
      <c r="L879">
        <v>46</v>
      </c>
      <c r="M879" t="s">
        <v>104</v>
      </c>
      <c r="N879">
        <v>878</v>
      </c>
      <c r="O879">
        <v>135</v>
      </c>
      <c r="P879">
        <v>54</v>
      </c>
      <c r="Q879">
        <v>4</v>
      </c>
      <c r="R879">
        <v>15</v>
      </c>
      <c r="S879">
        <v>18</v>
      </c>
      <c r="T879">
        <v>-0.2</v>
      </c>
      <c r="U879">
        <v>650</v>
      </c>
      <c r="V879">
        <v>4.5</v>
      </c>
      <c r="W879">
        <v>0.4</v>
      </c>
      <c r="X879">
        <v>-1</v>
      </c>
      <c r="Y879">
        <v>-0.2</v>
      </c>
      <c r="Z879">
        <v>4</v>
      </c>
      <c r="AA879">
        <v>95</v>
      </c>
      <c r="AB879">
        <v>17</v>
      </c>
      <c r="AC879">
        <v>-2</v>
      </c>
      <c r="AD879">
        <v>46.2</v>
      </c>
      <c r="AE879">
        <v>160</v>
      </c>
      <c r="AF879">
        <v>29.5</v>
      </c>
    </row>
    <row r="880" spans="1:32" x14ac:dyDescent="0.3">
      <c r="A880" t="s">
        <v>3382</v>
      </c>
      <c r="B880" t="s">
        <v>3383</v>
      </c>
      <c r="C880" s="1" t="str">
        <f t="shared" si="139"/>
        <v>21:0519</v>
      </c>
      <c r="D880" s="1" t="str">
        <f t="shared" si="146"/>
        <v>21:0173</v>
      </c>
      <c r="E880" t="s">
        <v>3384</v>
      </c>
      <c r="F880" t="s">
        <v>3385</v>
      </c>
      <c r="H880">
        <v>52.036008600000002</v>
      </c>
      <c r="I880">
        <v>-56.070533099999999</v>
      </c>
      <c r="J880" s="1" t="str">
        <f t="shared" si="147"/>
        <v>NGR lake sediment grab sample</v>
      </c>
      <c r="K880" s="1" t="str">
        <f t="shared" si="148"/>
        <v>&lt;177 micron (NGR)</v>
      </c>
      <c r="L880">
        <v>46</v>
      </c>
      <c r="M880" t="s">
        <v>109</v>
      </c>
      <c r="N880">
        <v>879</v>
      </c>
      <c r="O880">
        <v>63</v>
      </c>
      <c r="P880">
        <v>16</v>
      </c>
      <c r="Q880">
        <v>5</v>
      </c>
      <c r="R880">
        <v>8</v>
      </c>
      <c r="S880">
        <v>9</v>
      </c>
      <c r="T880">
        <v>-0.2</v>
      </c>
      <c r="U880">
        <v>245</v>
      </c>
      <c r="V880">
        <v>1.84</v>
      </c>
      <c r="W880">
        <v>-0.2</v>
      </c>
      <c r="X880">
        <v>-1</v>
      </c>
      <c r="Y880">
        <v>-0.2</v>
      </c>
      <c r="Z880">
        <v>4</v>
      </c>
      <c r="AA880">
        <v>35</v>
      </c>
      <c r="AB880">
        <v>135</v>
      </c>
      <c r="AC880">
        <v>-2</v>
      </c>
      <c r="AD880">
        <v>37.799999999999997</v>
      </c>
      <c r="AE880">
        <v>300</v>
      </c>
      <c r="AF880">
        <v>47.6</v>
      </c>
    </row>
    <row r="881" spans="1:32" x14ac:dyDescent="0.3">
      <c r="A881" t="s">
        <v>3386</v>
      </c>
      <c r="B881" t="s">
        <v>3387</v>
      </c>
      <c r="C881" s="1" t="str">
        <f t="shared" si="139"/>
        <v>21:0519</v>
      </c>
      <c r="D881" s="1" t="str">
        <f t="shared" si="146"/>
        <v>21:0173</v>
      </c>
      <c r="E881" t="s">
        <v>3388</v>
      </c>
      <c r="F881" t="s">
        <v>3389</v>
      </c>
      <c r="H881">
        <v>52.044190999999998</v>
      </c>
      <c r="I881">
        <v>-56.129520599999999</v>
      </c>
      <c r="J881" s="1" t="str">
        <f t="shared" si="147"/>
        <v>NGR lake sediment grab sample</v>
      </c>
      <c r="K881" s="1" t="str">
        <f t="shared" si="148"/>
        <v>&lt;177 micron (NGR)</v>
      </c>
      <c r="L881">
        <v>46</v>
      </c>
      <c r="M881" t="s">
        <v>114</v>
      </c>
      <c r="N881">
        <v>880</v>
      </c>
      <c r="O881">
        <v>39</v>
      </c>
      <c r="P881">
        <v>29</v>
      </c>
      <c r="Q881">
        <v>2</v>
      </c>
      <c r="R881">
        <v>12</v>
      </c>
      <c r="S881">
        <v>5</v>
      </c>
      <c r="T881">
        <v>-0.2</v>
      </c>
      <c r="U881">
        <v>20</v>
      </c>
      <c r="V881">
        <v>0.72</v>
      </c>
      <c r="W881">
        <v>0.2</v>
      </c>
      <c r="X881">
        <v>-1</v>
      </c>
      <c r="Y881">
        <v>-0.2</v>
      </c>
      <c r="Z881">
        <v>-2</v>
      </c>
      <c r="AA881">
        <v>15</v>
      </c>
      <c r="AB881">
        <v>182</v>
      </c>
      <c r="AC881">
        <v>-2</v>
      </c>
      <c r="AD881">
        <v>56.2</v>
      </c>
      <c r="AE881">
        <v>70</v>
      </c>
      <c r="AF881">
        <v>3.6</v>
      </c>
    </row>
    <row r="882" spans="1:32" x14ac:dyDescent="0.3">
      <c r="A882" t="s">
        <v>3390</v>
      </c>
      <c r="B882" t="s">
        <v>3391</v>
      </c>
      <c r="C882" s="1" t="str">
        <f t="shared" si="139"/>
        <v>21:0519</v>
      </c>
      <c r="D882" s="1" t="str">
        <f t="shared" si="146"/>
        <v>21:0173</v>
      </c>
      <c r="E882" t="s">
        <v>3392</v>
      </c>
      <c r="F882" t="s">
        <v>3393</v>
      </c>
      <c r="H882">
        <v>52.038197799999999</v>
      </c>
      <c r="I882">
        <v>-56.1598015</v>
      </c>
      <c r="J882" s="1" t="str">
        <f t="shared" si="147"/>
        <v>NGR lake sediment grab sample</v>
      </c>
      <c r="K882" s="1" t="str">
        <f t="shared" si="148"/>
        <v>&lt;177 micron (NGR)</v>
      </c>
      <c r="L882">
        <v>46</v>
      </c>
      <c r="M882" t="s">
        <v>119</v>
      </c>
      <c r="N882">
        <v>881</v>
      </c>
      <c r="O882">
        <v>66</v>
      </c>
      <c r="P882">
        <v>10</v>
      </c>
      <c r="Q882">
        <v>4</v>
      </c>
      <c r="R882">
        <v>6</v>
      </c>
      <c r="S882">
        <v>7</v>
      </c>
      <c r="T882">
        <v>-0.2</v>
      </c>
      <c r="U882">
        <v>335</v>
      </c>
      <c r="V882">
        <v>1.58</v>
      </c>
      <c r="W882">
        <v>-0.2</v>
      </c>
      <c r="X882">
        <v>-1</v>
      </c>
      <c r="Y882">
        <v>-0.2</v>
      </c>
      <c r="Z882">
        <v>2</v>
      </c>
      <c r="AA882">
        <v>35</v>
      </c>
      <c r="AB882">
        <v>112</v>
      </c>
      <c r="AC882">
        <v>-2</v>
      </c>
      <c r="AD882">
        <v>35.799999999999997</v>
      </c>
      <c r="AE882">
        <v>120</v>
      </c>
      <c r="AF882">
        <v>4.5</v>
      </c>
    </row>
    <row r="883" spans="1:32" x14ac:dyDescent="0.3">
      <c r="A883" t="s">
        <v>3394</v>
      </c>
      <c r="B883" t="s">
        <v>3395</v>
      </c>
      <c r="C883" s="1" t="str">
        <f t="shared" si="139"/>
        <v>21:0519</v>
      </c>
      <c r="D883" s="1" t="str">
        <f t="shared" si="146"/>
        <v>21:0173</v>
      </c>
      <c r="E883" t="s">
        <v>3396</v>
      </c>
      <c r="F883" t="s">
        <v>3397</v>
      </c>
      <c r="H883">
        <v>52.044441300000003</v>
      </c>
      <c r="I883">
        <v>-56.275649799999997</v>
      </c>
      <c r="J883" s="1" t="str">
        <f t="shared" si="147"/>
        <v>NGR lake sediment grab sample</v>
      </c>
      <c r="K883" s="1" t="str">
        <f t="shared" si="148"/>
        <v>&lt;177 micron (NGR)</v>
      </c>
      <c r="L883">
        <v>46</v>
      </c>
      <c r="M883" t="s">
        <v>124</v>
      </c>
      <c r="N883">
        <v>882</v>
      </c>
      <c r="O883">
        <v>92</v>
      </c>
      <c r="P883">
        <v>12</v>
      </c>
      <c r="Q883">
        <v>2</v>
      </c>
      <c r="R883">
        <v>7</v>
      </c>
      <c r="S883">
        <v>17</v>
      </c>
      <c r="T883">
        <v>-0.2</v>
      </c>
      <c r="U883">
        <v>750</v>
      </c>
      <c r="V883">
        <v>5.3</v>
      </c>
      <c r="W883">
        <v>-0.2</v>
      </c>
      <c r="X883">
        <v>-1</v>
      </c>
      <c r="Y883">
        <v>-0.2</v>
      </c>
      <c r="Z883">
        <v>2</v>
      </c>
      <c r="AA883">
        <v>60</v>
      </c>
      <c r="AB883">
        <v>170</v>
      </c>
      <c r="AC883">
        <v>-2</v>
      </c>
      <c r="AD883">
        <v>33</v>
      </c>
      <c r="AE883">
        <v>230</v>
      </c>
      <c r="AF883">
        <v>5.9</v>
      </c>
    </row>
    <row r="884" spans="1:32" x14ac:dyDescent="0.3">
      <c r="A884" t="s">
        <v>3398</v>
      </c>
      <c r="B884" t="s">
        <v>3399</v>
      </c>
      <c r="C884" s="1" t="str">
        <f t="shared" si="139"/>
        <v>21:0519</v>
      </c>
      <c r="D884" s="1" t="str">
        <f t="shared" si="146"/>
        <v>21:0173</v>
      </c>
      <c r="E884" t="s">
        <v>3400</v>
      </c>
      <c r="F884" t="s">
        <v>3401</v>
      </c>
      <c r="H884">
        <v>52.030267000000002</v>
      </c>
      <c r="I884">
        <v>-56.321838100000001</v>
      </c>
      <c r="J884" s="1" t="str">
        <f t="shared" si="147"/>
        <v>NGR lake sediment grab sample</v>
      </c>
      <c r="K884" s="1" t="str">
        <f t="shared" si="148"/>
        <v>&lt;177 micron (NGR)</v>
      </c>
      <c r="L884">
        <v>46</v>
      </c>
      <c r="M884" t="s">
        <v>129</v>
      </c>
      <c r="N884">
        <v>883</v>
      </c>
      <c r="O884">
        <v>57</v>
      </c>
      <c r="P884">
        <v>12</v>
      </c>
      <c r="Q884">
        <v>2</v>
      </c>
      <c r="R884">
        <v>12</v>
      </c>
      <c r="S884">
        <v>8</v>
      </c>
      <c r="T884">
        <v>-0.2</v>
      </c>
      <c r="U884">
        <v>175</v>
      </c>
      <c r="V884">
        <v>1.47</v>
      </c>
      <c r="W884">
        <v>-0.2</v>
      </c>
      <c r="X884">
        <v>-1</v>
      </c>
      <c r="Y884">
        <v>-0.2</v>
      </c>
      <c r="Z884">
        <v>2</v>
      </c>
      <c r="AA884">
        <v>30</v>
      </c>
      <c r="AB884">
        <v>73</v>
      </c>
      <c r="AC884">
        <v>-2</v>
      </c>
      <c r="AD884">
        <v>31.2</v>
      </c>
      <c r="AE884">
        <v>100</v>
      </c>
      <c r="AF884">
        <v>6.1</v>
      </c>
    </row>
    <row r="885" spans="1:32" x14ac:dyDescent="0.3">
      <c r="A885" t="s">
        <v>3402</v>
      </c>
      <c r="B885" t="s">
        <v>3403</v>
      </c>
      <c r="C885" s="1" t="str">
        <f t="shared" si="139"/>
        <v>21:0519</v>
      </c>
      <c r="D885" s="1" t="str">
        <f t="shared" si="146"/>
        <v>21:0173</v>
      </c>
      <c r="E885" t="s">
        <v>3404</v>
      </c>
      <c r="F885" t="s">
        <v>3405</v>
      </c>
      <c r="H885">
        <v>52.032330600000002</v>
      </c>
      <c r="I885">
        <v>-56.366355400000003</v>
      </c>
      <c r="J885" s="1" t="str">
        <f t="shared" si="147"/>
        <v>NGR lake sediment grab sample</v>
      </c>
      <c r="K885" s="1" t="str">
        <f t="shared" si="148"/>
        <v>&lt;177 micron (NGR)</v>
      </c>
      <c r="L885">
        <v>46</v>
      </c>
      <c r="M885" t="s">
        <v>134</v>
      </c>
      <c r="N885">
        <v>884</v>
      </c>
      <c r="O885">
        <v>39</v>
      </c>
      <c r="P885">
        <v>9</v>
      </c>
      <c r="Q885">
        <v>-2</v>
      </c>
      <c r="R885">
        <v>4</v>
      </c>
      <c r="S885">
        <v>5</v>
      </c>
      <c r="T885">
        <v>-0.2</v>
      </c>
      <c r="U885">
        <v>130</v>
      </c>
      <c r="V885">
        <v>1.36</v>
      </c>
      <c r="W885">
        <v>-0.2</v>
      </c>
      <c r="X885">
        <v>-1</v>
      </c>
      <c r="Y885">
        <v>-0.2</v>
      </c>
      <c r="Z885">
        <v>-2</v>
      </c>
      <c r="AA885">
        <v>30</v>
      </c>
      <c r="AB885">
        <v>57</v>
      </c>
      <c r="AC885">
        <v>-2</v>
      </c>
      <c r="AD885">
        <v>27.4</v>
      </c>
      <c r="AE885">
        <v>90</v>
      </c>
      <c r="AF885">
        <v>9.6999999999999993</v>
      </c>
    </row>
    <row r="886" spans="1:32" x14ac:dyDescent="0.3">
      <c r="A886" t="s">
        <v>3406</v>
      </c>
      <c r="B886" t="s">
        <v>3407</v>
      </c>
      <c r="C886" s="1" t="str">
        <f t="shared" si="139"/>
        <v>21:0519</v>
      </c>
      <c r="D886" s="1" t="str">
        <f t="shared" si="146"/>
        <v>21:0173</v>
      </c>
      <c r="E886" t="s">
        <v>3408</v>
      </c>
      <c r="F886" t="s">
        <v>3409</v>
      </c>
      <c r="H886">
        <v>52.045468999999997</v>
      </c>
      <c r="I886">
        <v>-56.477020699999997</v>
      </c>
      <c r="J886" s="1" t="str">
        <f t="shared" si="147"/>
        <v>NGR lake sediment grab sample</v>
      </c>
      <c r="K886" s="1" t="str">
        <f t="shared" si="148"/>
        <v>&lt;177 micron (NGR)</v>
      </c>
      <c r="L886">
        <v>46</v>
      </c>
      <c r="M886" t="s">
        <v>139</v>
      </c>
      <c r="N886">
        <v>885</v>
      </c>
      <c r="O886">
        <v>37</v>
      </c>
      <c r="P886">
        <v>7</v>
      </c>
      <c r="Q886">
        <v>-2</v>
      </c>
      <c r="R886">
        <v>4</v>
      </c>
      <c r="S886">
        <v>4</v>
      </c>
      <c r="T886">
        <v>-0.2</v>
      </c>
      <c r="U886">
        <v>60</v>
      </c>
      <c r="V886">
        <v>1.1499999999999999</v>
      </c>
      <c r="W886">
        <v>-0.2</v>
      </c>
      <c r="X886">
        <v>-1</v>
      </c>
      <c r="Y886">
        <v>-0.2</v>
      </c>
      <c r="Z886">
        <v>-2</v>
      </c>
      <c r="AA886">
        <v>15</v>
      </c>
      <c r="AB886">
        <v>47</v>
      </c>
      <c r="AC886">
        <v>-2</v>
      </c>
      <c r="AD886">
        <v>23.2</v>
      </c>
      <c r="AE886">
        <v>90</v>
      </c>
      <c r="AF886">
        <v>0.9</v>
      </c>
    </row>
    <row r="887" spans="1:32" x14ac:dyDescent="0.3">
      <c r="A887" t="s">
        <v>3410</v>
      </c>
      <c r="B887" t="s">
        <v>3411</v>
      </c>
      <c r="C887" s="1" t="str">
        <f t="shared" si="139"/>
        <v>21:0519</v>
      </c>
      <c r="D887" s="1" t="str">
        <f t="shared" si="146"/>
        <v>21:0173</v>
      </c>
      <c r="E887" t="s">
        <v>3412</v>
      </c>
      <c r="F887" t="s">
        <v>3413</v>
      </c>
      <c r="H887">
        <v>52.061716300000001</v>
      </c>
      <c r="I887">
        <v>-56.695831400000003</v>
      </c>
      <c r="J887" s="1" t="str">
        <f t="shared" si="147"/>
        <v>NGR lake sediment grab sample</v>
      </c>
      <c r="K887" s="1" t="str">
        <f t="shared" si="148"/>
        <v>&lt;177 micron (NGR)</v>
      </c>
      <c r="L887">
        <v>46</v>
      </c>
      <c r="M887" t="s">
        <v>144</v>
      </c>
      <c r="N887">
        <v>886</v>
      </c>
      <c r="O887">
        <v>28</v>
      </c>
      <c r="P887">
        <v>7</v>
      </c>
      <c r="Q887">
        <v>-2</v>
      </c>
      <c r="R887">
        <v>5</v>
      </c>
      <c r="S887">
        <v>7</v>
      </c>
      <c r="T887">
        <v>-0.2</v>
      </c>
      <c r="U887">
        <v>100</v>
      </c>
      <c r="V887">
        <v>1.84</v>
      </c>
      <c r="W887">
        <v>-0.2</v>
      </c>
      <c r="X887">
        <v>-1</v>
      </c>
      <c r="Y887">
        <v>-0.2</v>
      </c>
      <c r="Z887">
        <v>-2</v>
      </c>
      <c r="AA887">
        <v>45</v>
      </c>
      <c r="AB887">
        <v>52</v>
      </c>
      <c r="AC887">
        <v>-2</v>
      </c>
      <c r="AD887">
        <v>18.399999999999999</v>
      </c>
      <c r="AE887">
        <v>130</v>
      </c>
      <c r="AF887">
        <v>-0.5</v>
      </c>
    </row>
    <row r="888" spans="1:32" x14ac:dyDescent="0.3">
      <c r="A888" t="s">
        <v>3414</v>
      </c>
      <c r="B888" t="s">
        <v>3415</v>
      </c>
      <c r="C888" s="1" t="str">
        <f t="shared" si="139"/>
        <v>21:0519</v>
      </c>
      <c r="D888" s="1" t="str">
        <f t="shared" si="146"/>
        <v>21:0173</v>
      </c>
      <c r="E888" t="s">
        <v>3416</v>
      </c>
      <c r="F888" t="s">
        <v>3417</v>
      </c>
      <c r="H888">
        <v>52.112485800000002</v>
      </c>
      <c r="I888">
        <v>-56.991176600000003</v>
      </c>
      <c r="J888" s="1" t="str">
        <f t="shared" si="147"/>
        <v>NGR lake sediment grab sample</v>
      </c>
      <c r="K888" s="1" t="str">
        <f t="shared" si="148"/>
        <v>&lt;177 micron (NGR)</v>
      </c>
      <c r="L888">
        <v>46</v>
      </c>
      <c r="M888" t="s">
        <v>149</v>
      </c>
      <c r="N888">
        <v>887</v>
      </c>
      <c r="O888">
        <v>78</v>
      </c>
      <c r="P888">
        <v>6</v>
      </c>
      <c r="Q888">
        <v>-2</v>
      </c>
      <c r="R888">
        <v>4</v>
      </c>
      <c r="S888">
        <v>3</v>
      </c>
      <c r="T888">
        <v>-0.2</v>
      </c>
      <c r="U888">
        <v>40</v>
      </c>
      <c r="V888">
        <v>0.62</v>
      </c>
      <c r="W888">
        <v>0.2</v>
      </c>
      <c r="X888">
        <v>-1</v>
      </c>
      <c r="Y888">
        <v>-0.2</v>
      </c>
      <c r="Z888">
        <v>-2</v>
      </c>
      <c r="AA888">
        <v>-10</v>
      </c>
      <c r="AB888">
        <v>57</v>
      </c>
      <c r="AC888">
        <v>-2</v>
      </c>
      <c r="AD888">
        <v>18.8</v>
      </c>
      <c r="AE888">
        <v>60</v>
      </c>
      <c r="AF888">
        <v>-0.5</v>
      </c>
    </row>
    <row r="889" spans="1:32" x14ac:dyDescent="0.3">
      <c r="A889" t="s">
        <v>3418</v>
      </c>
      <c r="B889" t="s">
        <v>3419</v>
      </c>
      <c r="C889" s="1" t="str">
        <f t="shared" si="139"/>
        <v>21:0519</v>
      </c>
      <c r="D889" s="1" t="str">
        <f t="shared" si="146"/>
        <v>21:0173</v>
      </c>
      <c r="E889" t="s">
        <v>3420</v>
      </c>
      <c r="F889" t="s">
        <v>3421</v>
      </c>
      <c r="H889">
        <v>52.103809699999999</v>
      </c>
      <c r="I889">
        <v>-57.0467175</v>
      </c>
      <c r="J889" s="1" t="str">
        <f t="shared" si="147"/>
        <v>NGR lake sediment grab sample</v>
      </c>
      <c r="K889" s="1" t="str">
        <f t="shared" si="148"/>
        <v>&lt;177 micron (NGR)</v>
      </c>
      <c r="L889">
        <v>47</v>
      </c>
      <c r="M889" t="s">
        <v>36</v>
      </c>
      <c r="N889">
        <v>888</v>
      </c>
      <c r="O889">
        <v>130</v>
      </c>
      <c r="P889">
        <v>7</v>
      </c>
      <c r="Q889">
        <v>-2</v>
      </c>
      <c r="R889">
        <v>2</v>
      </c>
      <c r="S889">
        <v>6</v>
      </c>
      <c r="T889">
        <v>-0.2</v>
      </c>
      <c r="U889">
        <v>120</v>
      </c>
      <c r="V889">
        <v>3.6</v>
      </c>
      <c r="W889">
        <v>-0.2</v>
      </c>
      <c r="X889">
        <v>-1</v>
      </c>
      <c r="Y889">
        <v>-0.2</v>
      </c>
      <c r="Z889">
        <v>-2</v>
      </c>
      <c r="AA889">
        <v>15</v>
      </c>
      <c r="AB889">
        <v>62</v>
      </c>
      <c r="AC889">
        <v>-2</v>
      </c>
      <c r="AD889">
        <v>32.6</v>
      </c>
      <c r="AE889">
        <v>80</v>
      </c>
      <c r="AF889">
        <v>-0.5</v>
      </c>
    </row>
    <row r="890" spans="1:32" x14ac:dyDescent="0.3">
      <c r="A890" t="s">
        <v>3422</v>
      </c>
      <c r="B890" t="s">
        <v>3423</v>
      </c>
      <c r="C890" s="1" t="str">
        <f t="shared" si="139"/>
        <v>21:0519</v>
      </c>
      <c r="D890" s="1" t="str">
        <f t="shared" si="146"/>
        <v>21:0173</v>
      </c>
      <c r="E890" t="s">
        <v>3420</v>
      </c>
      <c r="F890" t="s">
        <v>3424</v>
      </c>
      <c r="H890">
        <v>52.103809699999999</v>
      </c>
      <c r="I890">
        <v>-57.0467175</v>
      </c>
      <c r="J890" s="1" t="str">
        <f t="shared" si="147"/>
        <v>NGR lake sediment grab sample</v>
      </c>
      <c r="K890" s="1" t="str">
        <f t="shared" si="148"/>
        <v>&lt;177 micron (NGR)</v>
      </c>
      <c r="L890">
        <v>47</v>
      </c>
      <c r="M890" t="s">
        <v>44</v>
      </c>
      <c r="N890">
        <v>889</v>
      </c>
      <c r="O890">
        <v>130</v>
      </c>
      <c r="P890">
        <v>8</v>
      </c>
      <c r="Q890">
        <v>-2</v>
      </c>
      <c r="R890">
        <v>3</v>
      </c>
      <c r="S890">
        <v>7</v>
      </c>
      <c r="T890">
        <v>-0.2</v>
      </c>
      <c r="U890">
        <v>125</v>
      </c>
      <c r="V890">
        <v>3.6</v>
      </c>
      <c r="W890">
        <v>-0.2</v>
      </c>
      <c r="X890">
        <v>-1</v>
      </c>
      <c r="Y890">
        <v>-0.2</v>
      </c>
      <c r="Z890">
        <v>-2</v>
      </c>
      <c r="AA890">
        <v>10</v>
      </c>
      <c r="AB890">
        <v>62</v>
      </c>
      <c r="AC890">
        <v>-2</v>
      </c>
      <c r="AD890">
        <v>32</v>
      </c>
      <c r="AE890">
        <v>80</v>
      </c>
      <c r="AF890">
        <v>0.5</v>
      </c>
    </row>
    <row r="891" spans="1:32" x14ac:dyDescent="0.3">
      <c r="A891" t="s">
        <v>3425</v>
      </c>
      <c r="B891" t="s">
        <v>3426</v>
      </c>
      <c r="C891" s="1" t="str">
        <f t="shared" si="139"/>
        <v>21:0519</v>
      </c>
      <c r="D891" s="1" t="str">
        <f t="shared" si="146"/>
        <v>21:0173</v>
      </c>
      <c r="E891" t="s">
        <v>3420</v>
      </c>
      <c r="F891" t="s">
        <v>3427</v>
      </c>
      <c r="H891">
        <v>52.103809699999999</v>
      </c>
      <c r="I891">
        <v>-57.0467175</v>
      </c>
      <c r="J891" s="1" t="str">
        <f t="shared" si="147"/>
        <v>NGR lake sediment grab sample</v>
      </c>
      <c r="K891" s="1" t="str">
        <f t="shared" si="148"/>
        <v>&lt;177 micron (NGR)</v>
      </c>
      <c r="L891">
        <v>47</v>
      </c>
      <c r="M891" t="s">
        <v>40</v>
      </c>
      <c r="N891">
        <v>890</v>
      </c>
      <c r="O891">
        <v>125</v>
      </c>
      <c r="P891">
        <v>7</v>
      </c>
      <c r="Q891">
        <v>-2</v>
      </c>
      <c r="R891">
        <v>4</v>
      </c>
      <c r="S891">
        <v>7</v>
      </c>
      <c r="T891">
        <v>-0.2</v>
      </c>
      <c r="U891">
        <v>120</v>
      </c>
      <c r="V891">
        <v>3.6</v>
      </c>
      <c r="W891">
        <v>-0.2</v>
      </c>
      <c r="X891">
        <v>-1</v>
      </c>
      <c r="Y891">
        <v>-0.2</v>
      </c>
      <c r="Z891">
        <v>-2</v>
      </c>
      <c r="AA891">
        <v>10</v>
      </c>
      <c r="AB891">
        <v>52</v>
      </c>
      <c r="AC891">
        <v>-2</v>
      </c>
      <c r="AD891">
        <v>32</v>
      </c>
      <c r="AE891">
        <v>80</v>
      </c>
      <c r="AF891">
        <v>-0.5</v>
      </c>
    </row>
    <row r="892" spans="1:32" x14ac:dyDescent="0.3">
      <c r="A892" t="s">
        <v>3428</v>
      </c>
      <c r="B892" t="s">
        <v>3429</v>
      </c>
      <c r="C892" s="1" t="str">
        <f t="shared" si="139"/>
        <v>21:0519</v>
      </c>
      <c r="D892" s="1" t="str">
        <f t="shared" si="146"/>
        <v>21:0173</v>
      </c>
      <c r="E892" t="s">
        <v>3430</v>
      </c>
      <c r="F892" t="s">
        <v>3431</v>
      </c>
      <c r="H892">
        <v>52.127795999999996</v>
      </c>
      <c r="I892">
        <v>-57.048802100000003</v>
      </c>
      <c r="J892" s="1" t="str">
        <f t="shared" si="147"/>
        <v>NGR lake sediment grab sample</v>
      </c>
      <c r="K892" s="1" t="str">
        <f t="shared" si="148"/>
        <v>&lt;177 micron (NGR)</v>
      </c>
      <c r="L892">
        <v>47</v>
      </c>
      <c r="M892" t="s">
        <v>49</v>
      </c>
      <c r="N892">
        <v>891</v>
      </c>
      <c r="O892">
        <v>150</v>
      </c>
      <c r="P892">
        <v>6</v>
      </c>
      <c r="Q892">
        <v>-2</v>
      </c>
      <c r="R892">
        <v>3</v>
      </c>
      <c r="S892">
        <v>6</v>
      </c>
      <c r="T892">
        <v>-0.2</v>
      </c>
      <c r="U892">
        <v>190</v>
      </c>
      <c r="V892">
        <v>0.99</v>
      </c>
      <c r="W892">
        <v>0.4</v>
      </c>
      <c r="X892">
        <v>-1</v>
      </c>
      <c r="Y892">
        <v>-0.2</v>
      </c>
      <c r="Z892">
        <v>-2</v>
      </c>
      <c r="AA892">
        <v>10</v>
      </c>
      <c r="AB892">
        <v>41</v>
      </c>
      <c r="AC892">
        <v>-2</v>
      </c>
      <c r="AD892">
        <v>26.6</v>
      </c>
      <c r="AE892">
        <v>120</v>
      </c>
      <c r="AF892">
        <v>-0.5</v>
      </c>
    </row>
    <row r="893" spans="1:32" x14ac:dyDescent="0.3">
      <c r="A893" t="s">
        <v>3432</v>
      </c>
      <c r="B893" t="s">
        <v>3433</v>
      </c>
      <c r="C893" s="1" t="str">
        <f t="shared" si="139"/>
        <v>21:0519</v>
      </c>
      <c r="D893" s="1" t="str">
        <f t="shared" si="146"/>
        <v>21:0173</v>
      </c>
      <c r="E893" t="s">
        <v>3434</v>
      </c>
      <c r="F893" t="s">
        <v>3435</v>
      </c>
      <c r="H893">
        <v>52.324332099999999</v>
      </c>
      <c r="I893">
        <v>-56.904841699999999</v>
      </c>
      <c r="J893" s="1" t="str">
        <f t="shared" si="147"/>
        <v>NGR lake sediment grab sample</v>
      </c>
      <c r="K893" s="1" t="str">
        <f t="shared" si="148"/>
        <v>&lt;177 micron (NGR)</v>
      </c>
      <c r="L893">
        <v>47</v>
      </c>
      <c r="M893" t="s">
        <v>54</v>
      </c>
      <c r="N893">
        <v>892</v>
      </c>
      <c r="O893">
        <v>57</v>
      </c>
      <c r="P893">
        <v>10</v>
      </c>
      <c r="Q893">
        <v>-2</v>
      </c>
      <c r="R893">
        <v>8</v>
      </c>
      <c r="S893">
        <v>7</v>
      </c>
      <c r="T893">
        <v>-0.2</v>
      </c>
      <c r="U893">
        <v>145</v>
      </c>
      <c r="V893">
        <v>1.05</v>
      </c>
      <c r="W893">
        <v>-0.2</v>
      </c>
      <c r="X893">
        <v>-1</v>
      </c>
      <c r="Y893">
        <v>-0.2</v>
      </c>
      <c r="Z893">
        <v>-2</v>
      </c>
      <c r="AA893">
        <v>10</v>
      </c>
      <c r="AB893">
        <v>37</v>
      </c>
      <c r="AC893">
        <v>-2</v>
      </c>
      <c r="AD893">
        <v>34.200000000000003</v>
      </c>
      <c r="AE893">
        <v>100</v>
      </c>
      <c r="AF893">
        <v>0.5</v>
      </c>
    </row>
    <row r="894" spans="1:32" x14ac:dyDescent="0.3">
      <c r="A894" t="s">
        <v>3436</v>
      </c>
      <c r="B894" t="s">
        <v>3437</v>
      </c>
      <c r="C894" s="1" t="str">
        <f t="shared" si="139"/>
        <v>21:0519</v>
      </c>
      <c r="D894" s="1" t="str">
        <f t="shared" si="146"/>
        <v>21:0173</v>
      </c>
      <c r="E894" t="s">
        <v>3438</v>
      </c>
      <c r="F894" t="s">
        <v>3439</v>
      </c>
      <c r="H894">
        <v>52.3368027</v>
      </c>
      <c r="I894">
        <v>-56.844757100000002</v>
      </c>
      <c r="J894" s="1" t="str">
        <f t="shared" si="147"/>
        <v>NGR lake sediment grab sample</v>
      </c>
      <c r="K894" s="1" t="str">
        <f t="shared" si="148"/>
        <v>&lt;177 micron (NGR)</v>
      </c>
      <c r="L894">
        <v>47</v>
      </c>
      <c r="M894" t="s">
        <v>82</v>
      </c>
      <c r="N894">
        <v>893</v>
      </c>
      <c r="O894">
        <v>135</v>
      </c>
      <c r="P894">
        <v>18</v>
      </c>
      <c r="Q894">
        <v>-2</v>
      </c>
      <c r="R894">
        <v>8</v>
      </c>
      <c r="S894">
        <v>14</v>
      </c>
      <c r="T894">
        <v>-0.2</v>
      </c>
      <c r="U894">
        <v>930</v>
      </c>
      <c r="V894">
        <v>6.2</v>
      </c>
      <c r="W894">
        <v>0.2</v>
      </c>
      <c r="X894">
        <v>-1</v>
      </c>
      <c r="Y894">
        <v>-0.2</v>
      </c>
      <c r="Z894">
        <v>-2</v>
      </c>
      <c r="AA894">
        <v>55</v>
      </c>
      <c r="AB894">
        <v>96</v>
      </c>
      <c r="AC894">
        <v>-2</v>
      </c>
      <c r="AD894">
        <v>35</v>
      </c>
      <c r="AE894">
        <v>180</v>
      </c>
      <c r="AF894">
        <v>0.7</v>
      </c>
    </row>
    <row r="895" spans="1:32" x14ac:dyDescent="0.3">
      <c r="A895" t="s">
        <v>3440</v>
      </c>
      <c r="B895" t="s">
        <v>3441</v>
      </c>
      <c r="C895" s="1" t="str">
        <f t="shared" si="139"/>
        <v>21:0519</v>
      </c>
      <c r="D895" s="1" t="str">
        <f t="shared" si="146"/>
        <v>21:0173</v>
      </c>
      <c r="E895" t="s">
        <v>3442</v>
      </c>
      <c r="F895" t="s">
        <v>3443</v>
      </c>
      <c r="H895">
        <v>52.372156599999997</v>
      </c>
      <c r="I895">
        <v>-56.723128500000001</v>
      </c>
      <c r="J895" s="1" t="str">
        <f t="shared" si="147"/>
        <v>NGR lake sediment grab sample</v>
      </c>
      <c r="K895" s="1" t="str">
        <f t="shared" si="148"/>
        <v>&lt;177 micron (NGR)</v>
      </c>
      <c r="L895">
        <v>47</v>
      </c>
      <c r="M895" t="s">
        <v>89</v>
      </c>
      <c r="N895">
        <v>894</v>
      </c>
      <c r="O895">
        <v>90</v>
      </c>
      <c r="P895">
        <v>15</v>
      </c>
      <c r="Q895">
        <v>-2</v>
      </c>
      <c r="R895">
        <v>11</v>
      </c>
      <c r="S895">
        <v>9</v>
      </c>
      <c r="T895">
        <v>-0.2</v>
      </c>
      <c r="U895">
        <v>160</v>
      </c>
      <c r="V895">
        <v>1.95</v>
      </c>
      <c r="W895">
        <v>-0.2</v>
      </c>
      <c r="X895">
        <v>-1</v>
      </c>
      <c r="Y895">
        <v>-0.2</v>
      </c>
      <c r="Z895">
        <v>-2</v>
      </c>
      <c r="AA895">
        <v>45</v>
      </c>
      <c r="AB895">
        <v>69</v>
      </c>
      <c r="AC895">
        <v>-2</v>
      </c>
      <c r="AD895">
        <v>36.200000000000003</v>
      </c>
      <c r="AE895">
        <v>180</v>
      </c>
      <c r="AF895">
        <v>1.2</v>
      </c>
    </row>
    <row r="896" spans="1:32" x14ac:dyDescent="0.3">
      <c r="A896" t="s">
        <v>3444</v>
      </c>
      <c r="B896" t="s">
        <v>3445</v>
      </c>
      <c r="C896" s="1" t="str">
        <f t="shared" si="139"/>
        <v>21:0519</v>
      </c>
      <c r="D896" s="1" t="str">
        <f t="shared" si="146"/>
        <v>21:0173</v>
      </c>
      <c r="E896" t="s">
        <v>3446</v>
      </c>
      <c r="F896" t="s">
        <v>3447</v>
      </c>
      <c r="H896">
        <v>52.373825600000004</v>
      </c>
      <c r="I896">
        <v>-56.679138799999997</v>
      </c>
      <c r="J896" s="1" t="str">
        <f t="shared" si="147"/>
        <v>NGR lake sediment grab sample</v>
      </c>
      <c r="K896" s="1" t="str">
        <f t="shared" si="148"/>
        <v>&lt;177 micron (NGR)</v>
      </c>
      <c r="L896">
        <v>47</v>
      </c>
      <c r="M896" t="s">
        <v>94</v>
      </c>
      <c r="N896">
        <v>895</v>
      </c>
      <c r="O896">
        <v>37</v>
      </c>
      <c r="P896">
        <v>11</v>
      </c>
      <c r="Q896">
        <v>-2</v>
      </c>
      <c r="R896">
        <v>5</v>
      </c>
      <c r="S896">
        <v>6</v>
      </c>
      <c r="T896">
        <v>-0.2</v>
      </c>
      <c r="U896">
        <v>85</v>
      </c>
      <c r="V896">
        <v>1.57</v>
      </c>
      <c r="W896">
        <v>-0.2</v>
      </c>
      <c r="X896">
        <v>-1</v>
      </c>
      <c r="Y896">
        <v>-0.2</v>
      </c>
      <c r="Z896">
        <v>-2</v>
      </c>
      <c r="AA896">
        <v>10</v>
      </c>
      <c r="AB896">
        <v>96</v>
      </c>
      <c r="AC896">
        <v>-2</v>
      </c>
      <c r="AD896">
        <v>39.799999999999997</v>
      </c>
      <c r="AE896">
        <v>170</v>
      </c>
      <c r="AF896">
        <v>10.4</v>
      </c>
    </row>
    <row r="897" spans="1:32" hidden="1" x14ac:dyDescent="0.3">
      <c r="A897" t="s">
        <v>3448</v>
      </c>
      <c r="B897" t="s">
        <v>3449</v>
      </c>
      <c r="C897" s="1" t="str">
        <f t="shared" si="139"/>
        <v>21:0519</v>
      </c>
      <c r="D897" s="1" t="str">
        <f>HYPERLINK("http://geochem.nrcan.gc.ca/cdogs/content/svy/svy_e.htm", "")</f>
        <v/>
      </c>
      <c r="G897" s="1" t="str">
        <f>HYPERLINK("http://geochem.nrcan.gc.ca/cdogs/content/cr_/cr_00060_e.htm", "60")</f>
        <v>60</v>
      </c>
      <c r="J897" t="s">
        <v>57</v>
      </c>
      <c r="K897" t="s">
        <v>58</v>
      </c>
      <c r="L897">
        <v>47</v>
      </c>
      <c r="M897" t="s">
        <v>59</v>
      </c>
      <c r="N897">
        <v>896</v>
      </c>
      <c r="O897">
        <v>70</v>
      </c>
      <c r="P897">
        <v>26</v>
      </c>
      <c r="Q897">
        <v>3</v>
      </c>
      <c r="R897">
        <v>21</v>
      </c>
      <c r="S897">
        <v>10</v>
      </c>
      <c r="T897">
        <v>-0.2</v>
      </c>
      <c r="U897">
        <v>385</v>
      </c>
      <c r="V897">
        <v>1.99</v>
      </c>
      <c r="W897">
        <v>-0.2</v>
      </c>
      <c r="X897">
        <v>2</v>
      </c>
      <c r="Y897">
        <v>-0.2</v>
      </c>
      <c r="Z897">
        <v>2</v>
      </c>
      <c r="AA897">
        <v>20</v>
      </c>
      <c r="AB897">
        <v>48</v>
      </c>
      <c r="AC897">
        <v>-2</v>
      </c>
      <c r="AD897">
        <v>21</v>
      </c>
      <c r="AE897">
        <v>250</v>
      </c>
      <c r="AF897">
        <v>20.8</v>
      </c>
    </row>
    <row r="898" spans="1:32" x14ac:dyDescent="0.3">
      <c r="A898" t="s">
        <v>3450</v>
      </c>
      <c r="B898" t="s">
        <v>3451</v>
      </c>
      <c r="C898" s="1" t="str">
        <f t="shared" ref="C898:C961" si="149">HYPERLINK("http://geochem.nrcan.gc.ca/cdogs/content/bdl/bdl210519_e.htm", "21:0519")</f>
        <v>21:0519</v>
      </c>
      <c r="D898" s="1" t="str">
        <f t="shared" ref="D898:D917" si="150">HYPERLINK("http://geochem.nrcan.gc.ca/cdogs/content/svy/svy210173_e.htm", "21:0173")</f>
        <v>21:0173</v>
      </c>
      <c r="E898" t="s">
        <v>3452</v>
      </c>
      <c r="F898" t="s">
        <v>3453</v>
      </c>
      <c r="H898">
        <v>52.358656099999997</v>
      </c>
      <c r="I898">
        <v>-56.649586900000003</v>
      </c>
      <c r="J898" s="1" t="str">
        <f t="shared" ref="J898:J917" si="151">HYPERLINK("http://geochem.nrcan.gc.ca/cdogs/content/kwd/kwd020027_e.htm", "NGR lake sediment grab sample")</f>
        <v>NGR lake sediment grab sample</v>
      </c>
      <c r="K898" s="1" t="str">
        <f t="shared" ref="K898:K917" si="152">HYPERLINK("http://geochem.nrcan.gc.ca/cdogs/content/kwd/kwd080006_e.htm", "&lt;177 micron (NGR)")</f>
        <v>&lt;177 micron (NGR)</v>
      </c>
      <c r="L898">
        <v>47</v>
      </c>
      <c r="M898" t="s">
        <v>99</v>
      </c>
      <c r="N898">
        <v>897</v>
      </c>
      <c r="O898">
        <v>54</v>
      </c>
      <c r="P898">
        <v>27</v>
      </c>
      <c r="Q898">
        <v>-2</v>
      </c>
      <c r="R898">
        <v>7</v>
      </c>
      <c r="S898">
        <v>7</v>
      </c>
      <c r="T898">
        <v>-0.2</v>
      </c>
      <c r="U898">
        <v>155</v>
      </c>
      <c r="V898">
        <v>1.32</v>
      </c>
      <c r="W898">
        <v>-0.2</v>
      </c>
      <c r="X898">
        <v>-1</v>
      </c>
      <c r="Y898">
        <v>-0.2</v>
      </c>
      <c r="Z898">
        <v>-2</v>
      </c>
      <c r="AA898">
        <v>70</v>
      </c>
      <c r="AB898">
        <v>128</v>
      </c>
      <c r="AC898">
        <v>-2</v>
      </c>
      <c r="AD898">
        <v>36</v>
      </c>
      <c r="AE898">
        <v>110</v>
      </c>
      <c r="AF898">
        <v>1.1000000000000001</v>
      </c>
    </row>
    <row r="899" spans="1:32" x14ac:dyDescent="0.3">
      <c r="A899" t="s">
        <v>3454</v>
      </c>
      <c r="B899" t="s">
        <v>3455</v>
      </c>
      <c r="C899" s="1" t="str">
        <f t="shared" si="149"/>
        <v>21:0519</v>
      </c>
      <c r="D899" s="1" t="str">
        <f t="shared" si="150"/>
        <v>21:0173</v>
      </c>
      <c r="E899" t="s">
        <v>3456</v>
      </c>
      <c r="F899" t="s">
        <v>3457</v>
      </c>
      <c r="H899">
        <v>52.320389499999997</v>
      </c>
      <c r="I899">
        <v>-56.670209800000002</v>
      </c>
      <c r="J899" s="1" t="str">
        <f t="shared" si="151"/>
        <v>NGR lake sediment grab sample</v>
      </c>
      <c r="K899" s="1" t="str">
        <f t="shared" si="152"/>
        <v>&lt;177 micron (NGR)</v>
      </c>
      <c r="L899">
        <v>47</v>
      </c>
      <c r="M899" t="s">
        <v>104</v>
      </c>
      <c r="N899">
        <v>898</v>
      </c>
      <c r="O899">
        <v>77</v>
      </c>
      <c r="P899">
        <v>49</v>
      </c>
      <c r="Q899">
        <v>-2</v>
      </c>
      <c r="R899">
        <v>13</v>
      </c>
      <c r="S899">
        <v>9</v>
      </c>
      <c r="T899">
        <v>-0.2</v>
      </c>
      <c r="U899">
        <v>190</v>
      </c>
      <c r="V899">
        <v>2.0299999999999998</v>
      </c>
      <c r="W899">
        <v>0.2</v>
      </c>
      <c r="X899">
        <v>-1</v>
      </c>
      <c r="Y899">
        <v>-0.2</v>
      </c>
      <c r="Z899">
        <v>-2</v>
      </c>
      <c r="AA899">
        <v>45</v>
      </c>
      <c r="AB899">
        <v>160</v>
      </c>
      <c r="AC899">
        <v>-2</v>
      </c>
      <c r="AD899">
        <v>42.6</v>
      </c>
      <c r="AE899">
        <v>140</v>
      </c>
      <c r="AF899">
        <v>1.5</v>
      </c>
    </row>
    <row r="900" spans="1:32" x14ac:dyDescent="0.3">
      <c r="A900" t="s">
        <v>3458</v>
      </c>
      <c r="B900" t="s">
        <v>3459</v>
      </c>
      <c r="C900" s="1" t="str">
        <f t="shared" si="149"/>
        <v>21:0519</v>
      </c>
      <c r="D900" s="1" t="str">
        <f t="shared" si="150"/>
        <v>21:0173</v>
      </c>
      <c r="E900" t="s">
        <v>3460</v>
      </c>
      <c r="F900" t="s">
        <v>3461</v>
      </c>
      <c r="H900">
        <v>52.314416199999997</v>
      </c>
      <c r="I900">
        <v>-56.653149499999998</v>
      </c>
      <c r="J900" s="1" t="str">
        <f t="shared" si="151"/>
        <v>NGR lake sediment grab sample</v>
      </c>
      <c r="K900" s="1" t="str">
        <f t="shared" si="152"/>
        <v>&lt;177 micron (NGR)</v>
      </c>
      <c r="L900">
        <v>47</v>
      </c>
      <c r="M900" t="s">
        <v>109</v>
      </c>
      <c r="N900">
        <v>899</v>
      </c>
      <c r="O900">
        <v>56</v>
      </c>
      <c r="P900">
        <v>23</v>
      </c>
      <c r="Q900">
        <v>-2</v>
      </c>
      <c r="R900">
        <v>7</v>
      </c>
      <c r="S900">
        <v>7</v>
      </c>
      <c r="T900">
        <v>-0.2</v>
      </c>
      <c r="U900">
        <v>100</v>
      </c>
      <c r="V900">
        <v>1.02</v>
      </c>
      <c r="W900">
        <v>0.2</v>
      </c>
      <c r="X900">
        <v>-1</v>
      </c>
      <c r="Y900">
        <v>-0.2</v>
      </c>
      <c r="Z900">
        <v>-2</v>
      </c>
      <c r="AA900">
        <v>55</v>
      </c>
      <c r="AB900">
        <v>133</v>
      </c>
      <c r="AC900">
        <v>-2</v>
      </c>
      <c r="AD900">
        <v>37.6</v>
      </c>
      <c r="AE900">
        <v>220</v>
      </c>
      <c r="AF900">
        <v>1</v>
      </c>
    </row>
    <row r="901" spans="1:32" x14ac:dyDescent="0.3">
      <c r="A901" t="s">
        <v>3462</v>
      </c>
      <c r="B901" t="s">
        <v>3463</v>
      </c>
      <c r="C901" s="1" t="str">
        <f t="shared" si="149"/>
        <v>21:0519</v>
      </c>
      <c r="D901" s="1" t="str">
        <f t="shared" si="150"/>
        <v>21:0173</v>
      </c>
      <c r="E901" t="s">
        <v>3464</v>
      </c>
      <c r="F901" t="s">
        <v>3465</v>
      </c>
      <c r="H901">
        <v>52.322468899999997</v>
      </c>
      <c r="I901">
        <v>-56.600897099999997</v>
      </c>
      <c r="J901" s="1" t="str">
        <f t="shared" si="151"/>
        <v>NGR lake sediment grab sample</v>
      </c>
      <c r="K901" s="1" t="str">
        <f t="shared" si="152"/>
        <v>&lt;177 micron (NGR)</v>
      </c>
      <c r="L901">
        <v>47</v>
      </c>
      <c r="M901" t="s">
        <v>114</v>
      </c>
      <c r="N901">
        <v>900</v>
      </c>
      <c r="O901">
        <v>24</v>
      </c>
      <c r="P901">
        <v>14</v>
      </c>
      <c r="Q901">
        <v>-2</v>
      </c>
      <c r="R901">
        <v>7</v>
      </c>
      <c r="S901">
        <v>2</v>
      </c>
      <c r="T901">
        <v>-0.2</v>
      </c>
      <c r="U901">
        <v>75</v>
      </c>
      <c r="V901">
        <v>0.48</v>
      </c>
      <c r="W901">
        <v>-0.2</v>
      </c>
      <c r="X901">
        <v>-1</v>
      </c>
      <c r="Y901">
        <v>-0.2</v>
      </c>
      <c r="Z901">
        <v>-2</v>
      </c>
      <c r="AA901">
        <v>20</v>
      </c>
      <c r="AB901">
        <v>75</v>
      </c>
      <c r="AC901">
        <v>-2</v>
      </c>
      <c r="AD901">
        <v>36.200000000000003</v>
      </c>
      <c r="AE901">
        <v>70</v>
      </c>
      <c r="AF901">
        <v>-0.5</v>
      </c>
    </row>
    <row r="902" spans="1:32" x14ac:dyDescent="0.3">
      <c r="A902" t="s">
        <v>3466</v>
      </c>
      <c r="B902" t="s">
        <v>3467</v>
      </c>
      <c r="C902" s="1" t="str">
        <f t="shared" si="149"/>
        <v>21:0519</v>
      </c>
      <c r="D902" s="1" t="str">
        <f t="shared" si="150"/>
        <v>21:0173</v>
      </c>
      <c r="E902" t="s">
        <v>3468</v>
      </c>
      <c r="F902" t="s">
        <v>3469</v>
      </c>
      <c r="H902">
        <v>52.330967200000003</v>
      </c>
      <c r="I902">
        <v>-56.570736599999996</v>
      </c>
      <c r="J902" s="1" t="str">
        <f t="shared" si="151"/>
        <v>NGR lake sediment grab sample</v>
      </c>
      <c r="K902" s="1" t="str">
        <f t="shared" si="152"/>
        <v>&lt;177 micron (NGR)</v>
      </c>
      <c r="L902">
        <v>47</v>
      </c>
      <c r="M902" t="s">
        <v>119</v>
      </c>
      <c r="N902">
        <v>901</v>
      </c>
      <c r="O902">
        <v>34</v>
      </c>
      <c r="P902">
        <v>23</v>
      </c>
      <c r="Q902">
        <v>-2</v>
      </c>
      <c r="R902">
        <v>5</v>
      </c>
      <c r="S902">
        <v>3</v>
      </c>
      <c r="T902">
        <v>-0.2</v>
      </c>
      <c r="U902">
        <v>35</v>
      </c>
      <c r="V902">
        <v>0.83</v>
      </c>
      <c r="W902">
        <v>-0.2</v>
      </c>
      <c r="X902">
        <v>-1</v>
      </c>
      <c r="Y902">
        <v>-0.2</v>
      </c>
      <c r="Z902">
        <v>-2</v>
      </c>
      <c r="AA902">
        <v>50</v>
      </c>
      <c r="AB902">
        <v>108</v>
      </c>
      <c r="AC902">
        <v>-2</v>
      </c>
      <c r="AD902">
        <v>37.200000000000003</v>
      </c>
      <c r="AE902">
        <v>80</v>
      </c>
      <c r="AF902">
        <v>0.8</v>
      </c>
    </row>
    <row r="903" spans="1:32" x14ac:dyDescent="0.3">
      <c r="A903" t="s">
        <v>3470</v>
      </c>
      <c r="B903" t="s">
        <v>3471</v>
      </c>
      <c r="C903" s="1" t="str">
        <f t="shared" si="149"/>
        <v>21:0519</v>
      </c>
      <c r="D903" s="1" t="str">
        <f t="shared" si="150"/>
        <v>21:0173</v>
      </c>
      <c r="E903" t="s">
        <v>3472</v>
      </c>
      <c r="F903" t="s">
        <v>3473</v>
      </c>
      <c r="H903">
        <v>52.323636299999997</v>
      </c>
      <c r="I903">
        <v>-56.5386892</v>
      </c>
      <c r="J903" s="1" t="str">
        <f t="shared" si="151"/>
        <v>NGR lake sediment grab sample</v>
      </c>
      <c r="K903" s="1" t="str">
        <f t="shared" si="152"/>
        <v>&lt;177 micron (NGR)</v>
      </c>
      <c r="L903">
        <v>47</v>
      </c>
      <c r="M903" t="s">
        <v>124</v>
      </c>
      <c r="N903">
        <v>902</v>
      </c>
      <c r="O903">
        <v>130</v>
      </c>
      <c r="P903">
        <v>39</v>
      </c>
      <c r="Q903">
        <v>-2</v>
      </c>
      <c r="R903">
        <v>9</v>
      </c>
      <c r="S903">
        <v>10</v>
      </c>
      <c r="T903">
        <v>-0.2</v>
      </c>
      <c r="U903">
        <v>255</v>
      </c>
      <c r="V903">
        <v>7.3</v>
      </c>
      <c r="W903">
        <v>-0.2</v>
      </c>
      <c r="X903">
        <v>-1</v>
      </c>
      <c r="Y903">
        <v>-0.2</v>
      </c>
      <c r="Z903">
        <v>2</v>
      </c>
      <c r="AA903">
        <v>85</v>
      </c>
      <c r="AB903">
        <v>103</v>
      </c>
      <c r="AC903">
        <v>-2</v>
      </c>
      <c r="AD903">
        <v>37.799999999999997</v>
      </c>
      <c r="AE903">
        <v>180</v>
      </c>
      <c r="AF903">
        <v>2.6</v>
      </c>
    </row>
    <row r="904" spans="1:32" x14ac:dyDescent="0.3">
      <c r="A904" t="s">
        <v>3474</v>
      </c>
      <c r="B904" t="s">
        <v>3475</v>
      </c>
      <c r="C904" s="1" t="str">
        <f t="shared" si="149"/>
        <v>21:0519</v>
      </c>
      <c r="D904" s="1" t="str">
        <f t="shared" si="150"/>
        <v>21:0173</v>
      </c>
      <c r="E904" t="s">
        <v>3476</v>
      </c>
      <c r="F904" t="s">
        <v>3477</v>
      </c>
      <c r="H904">
        <v>52.353311099999999</v>
      </c>
      <c r="I904">
        <v>-56.554501500000001</v>
      </c>
      <c r="J904" s="1" t="str">
        <f t="shared" si="151"/>
        <v>NGR lake sediment grab sample</v>
      </c>
      <c r="K904" s="1" t="str">
        <f t="shared" si="152"/>
        <v>&lt;177 micron (NGR)</v>
      </c>
      <c r="L904">
        <v>47</v>
      </c>
      <c r="M904" t="s">
        <v>129</v>
      </c>
      <c r="N904">
        <v>903</v>
      </c>
      <c r="O904">
        <v>28</v>
      </c>
      <c r="P904">
        <v>22</v>
      </c>
      <c r="Q904">
        <v>-2</v>
      </c>
      <c r="R904">
        <v>5</v>
      </c>
      <c r="S904">
        <v>2</v>
      </c>
      <c r="T904">
        <v>-0.2</v>
      </c>
      <c r="U904">
        <v>40</v>
      </c>
      <c r="V904">
        <v>0.83</v>
      </c>
      <c r="W904">
        <v>-0.2</v>
      </c>
      <c r="X904">
        <v>-1</v>
      </c>
      <c r="Y904">
        <v>-0.2</v>
      </c>
      <c r="Z904">
        <v>-2</v>
      </c>
      <c r="AA904">
        <v>25</v>
      </c>
      <c r="AB904">
        <v>130</v>
      </c>
      <c r="AC904">
        <v>-2</v>
      </c>
      <c r="AD904">
        <v>36</v>
      </c>
      <c r="AE904">
        <v>60</v>
      </c>
      <c r="AF904">
        <v>1</v>
      </c>
    </row>
    <row r="905" spans="1:32" x14ac:dyDescent="0.3">
      <c r="A905" t="s">
        <v>3478</v>
      </c>
      <c r="B905" t="s">
        <v>3479</v>
      </c>
      <c r="C905" s="1" t="str">
        <f t="shared" si="149"/>
        <v>21:0519</v>
      </c>
      <c r="D905" s="1" t="str">
        <f t="shared" si="150"/>
        <v>21:0173</v>
      </c>
      <c r="E905" t="s">
        <v>3480</v>
      </c>
      <c r="F905" t="s">
        <v>3481</v>
      </c>
      <c r="H905">
        <v>52.350968299999998</v>
      </c>
      <c r="I905">
        <v>-56.499204300000002</v>
      </c>
      <c r="J905" s="1" t="str">
        <f t="shared" si="151"/>
        <v>NGR lake sediment grab sample</v>
      </c>
      <c r="K905" s="1" t="str">
        <f t="shared" si="152"/>
        <v>&lt;177 micron (NGR)</v>
      </c>
      <c r="L905">
        <v>47</v>
      </c>
      <c r="M905" t="s">
        <v>134</v>
      </c>
      <c r="N905">
        <v>904</v>
      </c>
      <c r="O905">
        <v>73</v>
      </c>
      <c r="P905">
        <v>34</v>
      </c>
      <c r="Q905">
        <v>-2</v>
      </c>
      <c r="R905">
        <v>8</v>
      </c>
      <c r="S905">
        <v>3</v>
      </c>
      <c r="T905">
        <v>-0.2</v>
      </c>
      <c r="U905">
        <v>55</v>
      </c>
      <c r="V905">
        <v>0.82</v>
      </c>
      <c r="W905">
        <v>-0.2</v>
      </c>
      <c r="X905">
        <v>-1</v>
      </c>
      <c r="Y905">
        <v>-0.2</v>
      </c>
      <c r="Z905">
        <v>-2</v>
      </c>
      <c r="AA905">
        <v>75</v>
      </c>
      <c r="AB905">
        <v>168</v>
      </c>
      <c r="AC905">
        <v>-2</v>
      </c>
      <c r="AD905">
        <v>41</v>
      </c>
      <c r="AE905">
        <v>80</v>
      </c>
      <c r="AF905">
        <v>1.7</v>
      </c>
    </row>
    <row r="906" spans="1:32" x14ac:dyDescent="0.3">
      <c r="A906" t="s">
        <v>3482</v>
      </c>
      <c r="B906" t="s">
        <v>3483</v>
      </c>
      <c r="C906" s="1" t="str">
        <f t="shared" si="149"/>
        <v>21:0519</v>
      </c>
      <c r="D906" s="1" t="str">
        <f t="shared" si="150"/>
        <v>21:0173</v>
      </c>
      <c r="E906" t="s">
        <v>3484</v>
      </c>
      <c r="F906" t="s">
        <v>3485</v>
      </c>
      <c r="H906">
        <v>52.365828899999997</v>
      </c>
      <c r="I906">
        <v>-56.476257099999998</v>
      </c>
      <c r="J906" s="1" t="str">
        <f t="shared" si="151"/>
        <v>NGR lake sediment grab sample</v>
      </c>
      <c r="K906" s="1" t="str">
        <f t="shared" si="152"/>
        <v>&lt;177 micron (NGR)</v>
      </c>
      <c r="L906">
        <v>47</v>
      </c>
      <c r="M906" t="s">
        <v>139</v>
      </c>
      <c r="N906">
        <v>905</v>
      </c>
      <c r="O906">
        <v>16</v>
      </c>
      <c r="P906">
        <v>26</v>
      </c>
      <c r="Q906">
        <v>-2</v>
      </c>
      <c r="R906">
        <v>8</v>
      </c>
      <c r="S906">
        <v>3</v>
      </c>
      <c r="T906">
        <v>-0.2</v>
      </c>
      <c r="U906">
        <v>30</v>
      </c>
      <c r="V906">
        <v>0.53</v>
      </c>
      <c r="W906">
        <v>-0.2</v>
      </c>
      <c r="X906">
        <v>-1</v>
      </c>
      <c r="Y906">
        <v>-0.2</v>
      </c>
      <c r="Z906">
        <v>-2</v>
      </c>
      <c r="AA906">
        <v>15</v>
      </c>
      <c r="AB906">
        <v>108</v>
      </c>
      <c r="AC906">
        <v>-2</v>
      </c>
      <c r="AD906">
        <v>69</v>
      </c>
      <c r="AE906">
        <v>40</v>
      </c>
      <c r="AF906">
        <v>1.2</v>
      </c>
    </row>
    <row r="907" spans="1:32" x14ac:dyDescent="0.3">
      <c r="A907" t="s">
        <v>3486</v>
      </c>
      <c r="B907" t="s">
        <v>3487</v>
      </c>
      <c r="C907" s="1" t="str">
        <f t="shared" si="149"/>
        <v>21:0519</v>
      </c>
      <c r="D907" s="1" t="str">
        <f t="shared" si="150"/>
        <v>21:0173</v>
      </c>
      <c r="E907" t="s">
        <v>3488</v>
      </c>
      <c r="F907" t="s">
        <v>3489</v>
      </c>
      <c r="H907">
        <v>52.411870999999998</v>
      </c>
      <c r="I907">
        <v>-56.4209028</v>
      </c>
      <c r="J907" s="1" t="str">
        <f t="shared" si="151"/>
        <v>NGR lake sediment grab sample</v>
      </c>
      <c r="K907" s="1" t="str">
        <f t="shared" si="152"/>
        <v>&lt;177 micron (NGR)</v>
      </c>
      <c r="L907">
        <v>47</v>
      </c>
      <c r="M907" t="s">
        <v>144</v>
      </c>
      <c r="N907">
        <v>906</v>
      </c>
      <c r="O907">
        <v>26</v>
      </c>
      <c r="P907">
        <v>30</v>
      </c>
      <c r="Q907">
        <v>3</v>
      </c>
      <c r="R907">
        <v>9</v>
      </c>
      <c r="S907">
        <v>3</v>
      </c>
      <c r="T907">
        <v>0.2</v>
      </c>
      <c r="U907">
        <v>35</v>
      </c>
      <c r="V907">
        <v>0.43</v>
      </c>
      <c r="W907">
        <v>-0.2</v>
      </c>
      <c r="X907">
        <v>-1</v>
      </c>
      <c r="Y907">
        <v>-0.2</v>
      </c>
      <c r="Z907">
        <v>-2</v>
      </c>
      <c r="AA907">
        <v>20</v>
      </c>
      <c r="AB907">
        <v>157</v>
      </c>
      <c r="AC907">
        <v>-2</v>
      </c>
      <c r="AD907">
        <v>45.2</v>
      </c>
      <c r="AE907">
        <v>90</v>
      </c>
      <c r="AF907">
        <v>2.5</v>
      </c>
    </row>
    <row r="908" spans="1:32" x14ac:dyDescent="0.3">
      <c r="A908" t="s">
        <v>3490</v>
      </c>
      <c r="B908" t="s">
        <v>3491</v>
      </c>
      <c r="C908" s="1" t="str">
        <f t="shared" si="149"/>
        <v>21:0519</v>
      </c>
      <c r="D908" s="1" t="str">
        <f t="shared" si="150"/>
        <v>21:0173</v>
      </c>
      <c r="E908" t="s">
        <v>3492</v>
      </c>
      <c r="F908" t="s">
        <v>3493</v>
      </c>
      <c r="H908">
        <v>52.428405099999999</v>
      </c>
      <c r="I908">
        <v>-56.467029199999999</v>
      </c>
      <c r="J908" s="1" t="str">
        <f t="shared" si="151"/>
        <v>NGR lake sediment grab sample</v>
      </c>
      <c r="K908" s="1" t="str">
        <f t="shared" si="152"/>
        <v>&lt;177 micron (NGR)</v>
      </c>
      <c r="L908">
        <v>47</v>
      </c>
      <c r="M908" t="s">
        <v>149</v>
      </c>
      <c r="N908">
        <v>907</v>
      </c>
      <c r="O908">
        <v>28</v>
      </c>
      <c r="P908">
        <v>17</v>
      </c>
      <c r="Q908">
        <v>-2</v>
      </c>
      <c r="R908">
        <v>5</v>
      </c>
      <c r="S908">
        <v>3</v>
      </c>
      <c r="T908">
        <v>-0.2</v>
      </c>
      <c r="U908">
        <v>40</v>
      </c>
      <c r="V908">
        <v>0.47</v>
      </c>
      <c r="W908">
        <v>-0.2</v>
      </c>
      <c r="X908">
        <v>-1</v>
      </c>
      <c r="Y908">
        <v>-0.2</v>
      </c>
      <c r="Z908">
        <v>-2</v>
      </c>
      <c r="AA908">
        <v>10</v>
      </c>
      <c r="AB908">
        <v>103</v>
      </c>
      <c r="AC908">
        <v>-2</v>
      </c>
      <c r="AD908">
        <v>41</v>
      </c>
      <c r="AE908">
        <v>50</v>
      </c>
      <c r="AF908">
        <v>1.1000000000000001</v>
      </c>
    </row>
    <row r="909" spans="1:32" x14ac:dyDescent="0.3">
      <c r="A909" t="s">
        <v>3494</v>
      </c>
      <c r="B909" t="s">
        <v>3495</v>
      </c>
      <c r="C909" s="1" t="str">
        <f t="shared" si="149"/>
        <v>21:0519</v>
      </c>
      <c r="D909" s="1" t="str">
        <f t="shared" si="150"/>
        <v>21:0173</v>
      </c>
      <c r="E909" t="s">
        <v>3496</v>
      </c>
      <c r="F909" t="s">
        <v>3497</v>
      </c>
      <c r="H909">
        <v>52.367346099999999</v>
      </c>
      <c r="I909">
        <v>-56.3930656</v>
      </c>
      <c r="J909" s="1" t="str">
        <f t="shared" si="151"/>
        <v>NGR lake sediment grab sample</v>
      </c>
      <c r="K909" s="1" t="str">
        <f t="shared" si="152"/>
        <v>&lt;177 micron (NGR)</v>
      </c>
      <c r="L909">
        <v>48</v>
      </c>
      <c r="M909" t="s">
        <v>36</v>
      </c>
      <c r="N909">
        <v>908</v>
      </c>
      <c r="O909">
        <v>24</v>
      </c>
      <c r="P909">
        <v>15</v>
      </c>
      <c r="Q909">
        <v>2</v>
      </c>
      <c r="R909">
        <v>5</v>
      </c>
      <c r="S909">
        <v>-2</v>
      </c>
      <c r="T909">
        <v>-0.2</v>
      </c>
      <c r="U909">
        <v>40</v>
      </c>
      <c r="V909">
        <v>0.41</v>
      </c>
      <c r="W909">
        <v>-0.2</v>
      </c>
      <c r="X909">
        <v>-1</v>
      </c>
      <c r="Y909">
        <v>-0.2</v>
      </c>
      <c r="Z909">
        <v>-2</v>
      </c>
      <c r="AA909">
        <v>25</v>
      </c>
      <c r="AB909">
        <v>103</v>
      </c>
      <c r="AC909">
        <v>-2</v>
      </c>
      <c r="AD909">
        <v>33.4</v>
      </c>
      <c r="AE909">
        <v>70</v>
      </c>
      <c r="AF909">
        <v>0.8</v>
      </c>
    </row>
    <row r="910" spans="1:32" x14ac:dyDescent="0.3">
      <c r="A910" t="s">
        <v>3498</v>
      </c>
      <c r="B910" t="s">
        <v>3499</v>
      </c>
      <c r="C910" s="1" t="str">
        <f t="shared" si="149"/>
        <v>21:0519</v>
      </c>
      <c r="D910" s="1" t="str">
        <f t="shared" si="150"/>
        <v>21:0173</v>
      </c>
      <c r="E910" t="s">
        <v>3500</v>
      </c>
      <c r="F910" t="s">
        <v>3501</v>
      </c>
      <c r="H910">
        <v>52.429088900000004</v>
      </c>
      <c r="I910">
        <v>-56.417559199999999</v>
      </c>
      <c r="J910" s="1" t="str">
        <f t="shared" si="151"/>
        <v>NGR lake sediment grab sample</v>
      </c>
      <c r="K910" s="1" t="str">
        <f t="shared" si="152"/>
        <v>&lt;177 micron (NGR)</v>
      </c>
      <c r="L910">
        <v>48</v>
      </c>
      <c r="M910" t="s">
        <v>49</v>
      </c>
      <c r="N910">
        <v>909</v>
      </c>
      <c r="O910">
        <v>35</v>
      </c>
      <c r="P910">
        <v>4</v>
      </c>
      <c r="Q910">
        <v>-2</v>
      </c>
      <c r="R910">
        <v>6</v>
      </c>
      <c r="S910">
        <v>4</v>
      </c>
      <c r="T910">
        <v>-0.2</v>
      </c>
      <c r="U910">
        <v>135</v>
      </c>
      <c r="V910">
        <v>1.05</v>
      </c>
      <c r="W910">
        <v>-0.2</v>
      </c>
      <c r="X910">
        <v>-1</v>
      </c>
      <c r="Y910">
        <v>-0.2</v>
      </c>
      <c r="Z910">
        <v>-2</v>
      </c>
      <c r="AA910">
        <v>10</v>
      </c>
      <c r="AB910">
        <v>43</v>
      </c>
      <c r="AC910">
        <v>-2</v>
      </c>
      <c r="AD910">
        <v>9.1999999999999993</v>
      </c>
      <c r="AE910">
        <v>320</v>
      </c>
      <c r="AF910">
        <v>2.2000000000000002</v>
      </c>
    </row>
    <row r="911" spans="1:32" x14ac:dyDescent="0.3">
      <c r="A911" t="s">
        <v>3502</v>
      </c>
      <c r="B911" t="s">
        <v>3503</v>
      </c>
      <c r="C911" s="1" t="str">
        <f t="shared" si="149"/>
        <v>21:0519</v>
      </c>
      <c r="D911" s="1" t="str">
        <f t="shared" si="150"/>
        <v>21:0173</v>
      </c>
      <c r="E911" t="s">
        <v>3496</v>
      </c>
      <c r="F911" t="s">
        <v>3504</v>
      </c>
      <c r="H911">
        <v>52.367346099999999</v>
      </c>
      <c r="I911">
        <v>-56.3930656</v>
      </c>
      <c r="J911" s="1" t="str">
        <f t="shared" si="151"/>
        <v>NGR lake sediment grab sample</v>
      </c>
      <c r="K911" s="1" t="str">
        <f t="shared" si="152"/>
        <v>&lt;177 micron (NGR)</v>
      </c>
      <c r="L911">
        <v>48</v>
      </c>
      <c r="M911" t="s">
        <v>44</v>
      </c>
      <c r="N911">
        <v>910</v>
      </c>
      <c r="O911">
        <v>31</v>
      </c>
      <c r="P911">
        <v>19</v>
      </c>
      <c r="Q911">
        <v>-2</v>
      </c>
      <c r="R911">
        <v>6</v>
      </c>
      <c r="S911">
        <v>2</v>
      </c>
      <c r="T911">
        <v>-0.2</v>
      </c>
      <c r="U911">
        <v>50</v>
      </c>
      <c r="V911">
        <v>0.52</v>
      </c>
      <c r="W911">
        <v>-0.2</v>
      </c>
      <c r="X911">
        <v>-1</v>
      </c>
      <c r="Y911">
        <v>-0.2</v>
      </c>
      <c r="Z911">
        <v>-2</v>
      </c>
      <c r="AA911">
        <v>35</v>
      </c>
      <c r="AB911">
        <v>104</v>
      </c>
      <c r="AC911">
        <v>-2</v>
      </c>
      <c r="AD911">
        <v>37</v>
      </c>
      <c r="AE911">
        <v>70</v>
      </c>
      <c r="AF911">
        <v>1.1000000000000001</v>
      </c>
    </row>
    <row r="912" spans="1:32" x14ac:dyDescent="0.3">
      <c r="A912" t="s">
        <v>3505</v>
      </c>
      <c r="B912" t="s">
        <v>3506</v>
      </c>
      <c r="C912" s="1" t="str">
        <f t="shared" si="149"/>
        <v>21:0519</v>
      </c>
      <c r="D912" s="1" t="str">
        <f t="shared" si="150"/>
        <v>21:0173</v>
      </c>
      <c r="E912" t="s">
        <v>3496</v>
      </c>
      <c r="F912" t="s">
        <v>3507</v>
      </c>
      <c r="H912">
        <v>52.367346099999999</v>
      </c>
      <c r="I912">
        <v>-56.3930656</v>
      </c>
      <c r="J912" s="1" t="str">
        <f t="shared" si="151"/>
        <v>NGR lake sediment grab sample</v>
      </c>
      <c r="K912" s="1" t="str">
        <f t="shared" si="152"/>
        <v>&lt;177 micron (NGR)</v>
      </c>
      <c r="L912">
        <v>48</v>
      </c>
      <c r="M912" t="s">
        <v>40</v>
      </c>
      <c r="N912">
        <v>911</v>
      </c>
      <c r="O912">
        <v>24</v>
      </c>
      <c r="P912">
        <v>16</v>
      </c>
      <c r="Q912">
        <v>-2</v>
      </c>
      <c r="R912">
        <v>5</v>
      </c>
      <c r="S912">
        <v>3</v>
      </c>
      <c r="T912">
        <v>-0.2</v>
      </c>
      <c r="U912">
        <v>40</v>
      </c>
      <c r="V912">
        <v>0.35</v>
      </c>
      <c r="W912">
        <v>-0.2</v>
      </c>
      <c r="X912">
        <v>-1</v>
      </c>
      <c r="Y912">
        <v>-0.2</v>
      </c>
      <c r="Z912">
        <v>-2</v>
      </c>
      <c r="AA912">
        <v>30</v>
      </c>
      <c r="AB912">
        <v>94</v>
      </c>
      <c r="AC912">
        <v>-2</v>
      </c>
      <c r="AD912">
        <v>32.799999999999997</v>
      </c>
      <c r="AE912">
        <v>70</v>
      </c>
      <c r="AF912">
        <v>0.7</v>
      </c>
    </row>
    <row r="913" spans="1:32" x14ac:dyDescent="0.3">
      <c r="A913" t="s">
        <v>3508</v>
      </c>
      <c r="B913" t="s">
        <v>3509</v>
      </c>
      <c r="C913" s="1" t="str">
        <f t="shared" si="149"/>
        <v>21:0519</v>
      </c>
      <c r="D913" s="1" t="str">
        <f t="shared" si="150"/>
        <v>21:0173</v>
      </c>
      <c r="E913" t="s">
        <v>3510</v>
      </c>
      <c r="F913" t="s">
        <v>3511</v>
      </c>
      <c r="H913">
        <v>52.3225768</v>
      </c>
      <c r="I913">
        <v>-56.400706300000003</v>
      </c>
      <c r="J913" s="1" t="str">
        <f t="shared" si="151"/>
        <v>NGR lake sediment grab sample</v>
      </c>
      <c r="K913" s="1" t="str">
        <f t="shared" si="152"/>
        <v>&lt;177 micron (NGR)</v>
      </c>
      <c r="L913">
        <v>48</v>
      </c>
      <c r="M913" t="s">
        <v>54</v>
      </c>
      <c r="N913">
        <v>912</v>
      </c>
      <c r="O913">
        <v>63</v>
      </c>
      <c r="P913">
        <v>15</v>
      </c>
      <c r="Q913">
        <v>-2</v>
      </c>
      <c r="R913">
        <v>8</v>
      </c>
      <c r="S913">
        <v>5</v>
      </c>
      <c r="T913">
        <v>-0.2</v>
      </c>
      <c r="U913">
        <v>245</v>
      </c>
      <c r="V913">
        <v>1.88</v>
      </c>
      <c r="W913">
        <v>-0.2</v>
      </c>
      <c r="X913">
        <v>-1</v>
      </c>
      <c r="Y913">
        <v>-0.2</v>
      </c>
      <c r="Z913">
        <v>-2</v>
      </c>
      <c r="AA913">
        <v>55</v>
      </c>
      <c r="AB913">
        <v>88</v>
      </c>
      <c r="AC913">
        <v>-2</v>
      </c>
      <c r="AD913">
        <v>31</v>
      </c>
      <c r="AE913">
        <v>200</v>
      </c>
      <c r="AF913">
        <v>1</v>
      </c>
    </row>
    <row r="914" spans="1:32" x14ac:dyDescent="0.3">
      <c r="A914" t="s">
        <v>3512</v>
      </c>
      <c r="B914" t="s">
        <v>3513</v>
      </c>
      <c r="C914" s="1" t="str">
        <f t="shared" si="149"/>
        <v>21:0519</v>
      </c>
      <c r="D914" s="1" t="str">
        <f t="shared" si="150"/>
        <v>21:0173</v>
      </c>
      <c r="E914" t="s">
        <v>3514</v>
      </c>
      <c r="F914" t="s">
        <v>3515</v>
      </c>
      <c r="H914">
        <v>52.336901599999997</v>
      </c>
      <c r="I914">
        <v>-56.383810199999999</v>
      </c>
      <c r="J914" s="1" t="str">
        <f t="shared" si="151"/>
        <v>NGR lake sediment grab sample</v>
      </c>
      <c r="K914" s="1" t="str">
        <f t="shared" si="152"/>
        <v>&lt;177 micron (NGR)</v>
      </c>
      <c r="L914">
        <v>48</v>
      </c>
      <c r="M914" t="s">
        <v>82</v>
      </c>
      <c r="N914">
        <v>913</v>
      </c>
      <c r="O914">
        <v>33</v>
      </c>
      <c r="P914">
        <v>19</v>
      </c>
      <c r="Q914">
        <v>-2</v>
      </c>
      <c r="R914">
        <v>8</v>
      </c>
      <c r="S914">
        <v>2</v>
      </c>
      <c r="T914">
        <v>-0.2</v>
      </c>
      <c r="U914">
        <v>40</v>
      </c>
      <c r="V914">
        <v>0.78</v>
      </c>
      <c r="W914">
        <v>-0.2</v>
      </c>
      <c r="X914">
        <v>-1</v>
      </c>
      <c r="Y914">
        <v>-0.2</v>
      </c>
      <c r="Z914">
        <v>-2</v>
      </c>
      <c r="AA914">
        <v>40</v>
      </c>
      <c r="AB914">
        <v>78</v>
      </c>
      <c r="AC914">
        <v>-2</v>
      </c>
      <c r="AD914">
        <v>41.6</v>
      </c>
      <c r="AE914">
        <v>70</v>
      </c>
      <c r="AF914">
        <v>1</v>
      </c>
    </row>
    <row r="915" spans="1:32" x14ac:dyDescent="0.3">
      <c r="A915" t="s">
        <v>3516</v>
      </c>
      <c r="B915" t="s">
        <v>3517</v>
      </c>
      <c r="C915" s="1" t="str">
        <f t="shared" si="149"/>
        <v>21:0519</v>
      </c>
      <c r="D915" s="1" t="str">
        <f t="shared" si="150"/>
        <v>21:0173</v>
      </c>
      <c r="E915" t="s">
        <v>3518</v>
      </c>
      <c r="F915" t="s">
        <v>3519</v>
      </c>
      <c r="H915">
        <v>52.384768000000001</v>
      </c>
      <c r="I915">
        <v>-56.363749300000002</v>
      </c>
      <c r="J915" s="1" t="str">
        <f t="shared" si="151"/>
        <v>NGR lake sediment grab sample</v>
      </c>
      <c r="K915" s="1" t="str">
        <f t="shared" si="152"/>
        <v>&lt;177 micron (NGR)</v>
      </c>
      <c r="L915">
        <v>48</v>
      </c>
      <c r="M915" t="s">
        <v>89</v>
      </c>
      <c r="N915">
        <v>914</v>
      </c>
      <c r="O915">
        <v>26</v>
      </c>
      <c r="P915">
        <v>20</v>
      </c>
      <c r="Q915">
        <v>-2</v>
      </c>
      <c r="R915">
        <v>5</v>
      </c>
      <c r="S915">
        <v>3</v>
      </c>
      <c r="T915">
        <v>-0.2</v>
      </c>
      <c r="U915">
        <v>30</v>
      </c>
      <c r="V915">
        <v>0.45</v>
      </c>
      <c r="W915">
        <v>-0.2</v>
      </c>
      <c r="X915">
        <v>-1</v>
      </c>
      <c r="Y915">
        <v>-0.2</v>
      </c>
      <c r="Z915">
        <v>-2</v>
      </c>
      <c r="AA915">
        <v>20</v>
      </c>
      <c r="AB915">
        <v>135</v>
      </c>
      <c r="AC915">
        <v>-2</v>
      </c>
      <c r="AD915">
        <v>35.200000000000003</v>
      </c>
      <c r="AE915">
        <v>-40</v>
      </c>
      <c r="AF915">
        <v>0.9</v>
      </c>
    </row>
    <row r="916" spans="1:32" x14ac:dyDescent="0.3">
      <c r="A916" t="s">
        <v>3520</v>
      </c>
      <c r="B916" t="s">
        <v>3521</v>
      </c>
      <c r="C916" s="1" t="str">
        <f t="shared" si="149"/>
        <v>21:0519</v>
      </c>
      <c r="D916" s="1" t="str">
        <f t="shared" si="150"/>
        <v>21:0173</v>
      </c>
      <c r="E916" t="s">
        <v>3522</v>
      </c>
      <c r="F916" t="s">
        <v>3523</v>
      </c>
      <c r="H916">
        <v>52.450585400000001</v>
      </c>
      <c r="I916">
        <v>-56.3603588</v>
      </c>
      <c r="J916" s="1" t="str">
        <f t="shared" si="151"/>
        <v>NGR lake sediment grab sample</v>
      </c>
      <c r="K916" s="1" t="str">
        <f t="shared" si="152"/>
        <v>&lt;177 micron (NGR)</v>
      </c>
      <c r="L916">
        <v>48</v>
      </c>
      <c r="M916" t="s">
        <v>94</v>
      </c>
      <c r="N916">
        <v>915</v>
      </c>
      <c r="O916">
        <v>44</v>
      </c>
      <c r="P916">
        <v>22</v>
      </c>
      <c r="Q916">
        <v>-2</v>
      </c>
      <c r="R916">
        <v>10</v>
      </c>
      <c r="S916">
        <v>4</v>
      </c>
      <c r="T916">
        <v>0.2</v>
      </c>
      <c r="U916">
        <v>180</v>
      </c>
      <c r="V916">
        <v>1.1499999999999999</v>
      </c>
      <c r="W916">
        <v>0.2</v>
      </c>
      <c r="X916">
        <v>-1</v>
      </c>
      <c r="Y916">
        <v>-0.2</v>
      </c>
      <c r="Z916">
        <v>-2</v>
      </c>
      <c r="AA916">
        <v>35</v>
      </c>
      <c r="AB916">
        <v>125</v>
      </c>
      <c r="AC916">
        <v>-2</v>
      </c>
      <c r="AD916">
        <v>47.8</v>
      </c>
      <c r="AE916">
        <v>110</v>
      </c>
      <c r="AF916">
        <v>6.4</v>
      </c>
    </row>
    <row r="917" spans="1:32" x14ac:dyDescent="0.3">
      <c r="A917" t="s">
        <v>3524</v>
      </c>
      <c r="B917" t="s">
        <v>3525</v>
      </c>
      <c r="C917" s="1" t="str">
        <f t="shared" si="149"/>
        <v>21:0519</v>
      </c>
      <c r="D917" s="1" t="str">
        <f t="shared" si="150"/>
        <v>21:0173</v>
      </c>
      <c r="E917" t="s">
        <v>3526</v>
      </c>
      <c r="F917" t="s">
        <v>3527</v>
      </c>
      <c r="H917">
        <v>52.460280300000001</v>
      </c>
      <c r="I917">
        <v>-56.3160053</v>
      </c>
      <c r="J917" s="1" t="str">
        <f t="shared" si="151"/>
        <v>NGR lake sediment grab sample</v>
      </c>
      <c r="K917" s="1" t="str">
        <f t="shared" si="152"/>
        <v>&lt;177 micron (NGR)</v>
      </c>
      <c r="L917">
        <v>48</v>
      </c>
      <c r="M917" t="s">
        <v>99</v>
      </c>
      <c r="N917">
        <v>916</v>
      </c>
      <c r="O917">
        <v>22</v>
      </c>
      <c r="P917">
        <v>26</v>
      </c>
      <c r="Q917">
        <v>3</v>
      </c>
      <c r="R917">
        <v>4</v>
      </c>
      <c r="S917">
        <v>2</v>
      </c>
      <c r="T917">
        <v>0.2</v>
      </c>
      <c r="U917">
        <v>40</v>
      </c>
      <c r="V917">
        <v>0.4</v>
      </c>
      <c r="W917">
        <v>-0.2</v>
      </c>
      <c r="X917">
        <v>-1</v>
      </c>
      <c r="Y917">
        <v>-0.2</v>
      </c>
      <c r="Z917">
        <v>-2</v>
      </c>
      <c r="AA917">
        <v>30</v>
      </c>
      <c r="AB917">
        <v>156</v>
      </c>
      <c r="AC917">
        <v>-2</v>
      </c>
      <c r="AD917">
        <v>48.4</v>
      </c>
      <c r="AE917">
        <v>200</v>
      </c>
      <c r="AF917">
        <v>4.4000000000000004</v>
      </c>
    </row>
    <row r="918" spans="1:32" hidden="1" x14ac:dyDescent="0.3">
      <c r="A918" t="s">
        <v>3528</v>
      </c>
      <c r="B918" t="s">
        <v>3529</v>
      </c>
      <c r="C918" s="1" t="str">
        <f t="shared" si="149"/>
        <v>21:0519</v>
      </c>
      <c r="D918" s="1" t="str">
        <f>HYPERLINK("http://geochem.nrcan.gc.ca/cdogs/content/svy/svy_e.htm", "")</f>
        <v/>
      </c>
      <c r="G918" s="1" t="str">
        <f>HYPERLINK("http://geochem.nrcan.gc.ca/cdogs/content/cr_/cr_00055_e.htm", "55")</f>
        <v>55</v>
      </c>
      <c r="J918" t="s">
        <v>57</v>
      </c>
      <c r="K918" t="s">
        <v>58</v>
      </c>
      <c r="L918">
        <v>48</v>
      </c>
      <c r="M918" t="s">
        <v>59</v>
      </c>
      <c r="N918">
        <v>917</v>
      </c>
      <c r="O918">
        <v>61</v>
      </c>
      <c r="P918">
        <v>18</v>
      </c>
      <c r="Q918">
        <v>2</v>
      </c>
      <c r="R918">
        <v>20</v>
      </c>
      <c r="S918">
        <v>3</v>
      </c>
      <c r="T918">
        <v>-0.2</v>
      </c>
      <c r="U918">
        <v>230</v>
      </c>
      <c r="V918">
        <v>1.71</v>
      </c>
      <c r="W918">
        <v>0.2</v>
      </c>
      <c r="X918">
        <v>3</v>
      </c>
      <c r="Y918">
        <v>-0.2</v>
      </c>
      <c r="Z918">
        <v>2</v>
      </c>
      <c r="AA918">
        <v>30</v>
      </c>
      <c r="AB918">
        <v>78</v>
      </c>
      <c r="AC918">
        <v>-2</v>
      </c>
      <c r="AD918">
        <v>39</v>
      </c>
      <c r="AE918">
        <v>180</v>
      </c>
      <c r="AF918">
        <v>5.8</v>
      </c>
    </row>
    <row r="919" spans="1:32" x14ac:dyDescent="0.3">
      <c r="A919" t="s">
        <v>3530</v>
      </c>
      <c r="B919" t="s">
        <v>3531</v>
      </c>
      <c r="C919" s="1" t="str">
        <f t="shared" si="149"/>
        <v>21:0519</v>
      </c>
      <c r="D919" s="1" t="str">
        <f t="shared" ref="D919:D945" si="153">HYPERLINK("http://geochem.nrcan.gc.ca/cdogs/content/svy/svy210173_e.htm", "21:0173")</f>
        <v>21:0173</v>
      </c>
      <c r="E919" t="s">
        <v>3532</v>
      </c>
      <c r="F919" t="s">
        <v>3533</v>
      </c>
      <c r="H919">
        <v>52.4908827</v>
      </c>
      <c r="I919">
        <v>-56.300611000000004</v>
      </c>
      <c r="J919" s="1" t="str">
        <f t="shared" ref="J919:J945" si="154">HYPERLINK("http://geochem.nrcan.gc.ca/cdogs/content/kwd/kwd020027_e.htm", "NGR lake sediment grab sample")</f>
        <v>NGR lake sediment grab sample</v>
      </c>
      <c r="K919" s="1" t="str">
        <f t="shared" ref="K919:K945" si="155">HYPERLINK("http://geochem.nrcan.gc.ca/cdogs/content/kwd/kwd080006_e.htm", "&lt;177 micron (NGR)")</f>
        <v>&lt;177 micron (NGR)</v>
      </c>
      <c r="L919">
        <v>48</v>
      </c>
      <c r="M919" t="s">
        <v>104</v>
      </c>
      <c r="N919">
        <v>918</v>
      </c>
      <c r="O919">
        <v>20</v>
      </c>
      <c r="P919">
        <v>22</v>
      </c>
      <c r="Q919">
        <v>3</v>
      </c>
      <c r="R919">
        <v>5</v>
      </c>
      <c r="S919">
        <v>2</v>
      </c>
      <c r="T919">
        <v>0.2</v>
      </c>
      <c r="U919">
        <v>40</v>
      </c>
      <c r="V919">
        <v>0.41</v>
      </c>
      <c r="W919">
        <v>-0.2</v>
      </c>
      <c r="X919">
        <v>-1</v>
      </c>
      <c r="Y919">
        <v>-0.2</v>
      </c>
      <c r="Z919">
        <v>-2</v>
      </c>
      <c r="AA919">
        <v>25</v>
      </c>
      <c r="AB919">
        <v>151</v>
      </c>
      <c r="AC919">
        <v>-2</v>
      </c>
      <c r="AD919">
        <v>44</v>
      </c>
      <c r="AE919">
        <v>50</v>
      </c>
      <c r="AF919">
        <v>2.4</v>
      </c>
    </row>
    <row r="920" spans="1:32" x14ac:dyDescent="0.3">
      <c r="A920" t="s">
        <v>3534</v>
      </c>
      <c r="B920" t="s">
        <v>3535</v>
      </c>
      <c r="C920" s="1" t="str">
        <f t="shared" si="149"/>
        <v>21:0519</v>
      </c>
      <c r="D920" s="1" t="str">
        <f t="shared" si="153"/>
        <v>21:0173</v>
      </c>
      <c r="E920" t="s">
        <v>3536</v>
      </c>
      <c r="F920" t="s">
        <v>3537</v>
      </c>
      <c r="H920">
        <v>52.501918500000002</v>
      </c>
      <c r="I920">
        <v>-56.268717799999997</v>
      </c>
      <c r="J920" s="1" t="str">
        <f t="shared" si="154"/>
        <v>NGR lake sediment grab sample</v>
      </c>
      <c r="K920" s="1" t="str">
        <f t="shared" si="155"/>
        <v>&lt;177 micron (NGR)</v>
      </c>
      <c r="L920">
        <v>48</v>
      </c>
      <c r="M920" t="s">
        <v>109</v>
      </c>
      <c r="N920">
        <v>919</v>
      </c>
      <c r="O920">
        <v>23</v>
      </c>
      <c r="P920">
        <v>27</v>
      </c>
      <c r="Q920">
        <v>2</v>
      </c>
      <c r="R920">
        <v>6</v>
      </c>
      <c r="S920">
        <v>3</v>
      </c>
      <c r="T920">
        <v>-0.2</v>
      </c>
      <c r="U920">
        <v>35</v>
      </c>
      <c r="V920">
        <v>0.34</v>
      </c>
      <c r="W920">
        <v>-0.2</v>
      </c>
      <c r="X920">
        <v>-1</v>
      </c>
      <c r="Y920">
        <v>-0.2</v>
      </c>
      <c r="Z920">
        <v>-2</v>
      </c>
      <c r="AA920">
        <v>15</v>
      </c>
      <c r="AB920">
        <v>86</v>
      </c>
      <c r="AC920">
        <v>-2</v>
      </c>
      <c r="AD920">
        <v>37.200000000000003</v>
      </c>
      <c r="AE920">
        <v>70</v>
      </c>
      <c r="AF920">
        <v>3.3</v>
      </c>
    </row>
    <row r="921" spans="1:32" x14ac:dyDescent="0.3">
      <c r="A921" t="s">
        <v>3538</v>
      </c>
      <c r="B921" t="s">
        <v>3539</v>
      </c>
      <c r="C921" s="1" t="str">
        <f t="shared" si="149"/>
        <v>21:0519</v>
      </c>
      <c r="D921" s="1" t="str">
        <f t="shared" si="153"/>
        <v>21:0173</v>
      </c>
      <c r="E921" t="s">
        <v>3540</v>
      </c>
      <c r="F921" t="s">
        <v>3541</v>
      </c>
      <c r="H921">
        <v>52.558975599999997</v>
      </c>
      <c r="I921">
        <v>-56.198644600000002</v>
      </c>
      <c r="J921" s="1" t="str">
        <f t="shared" si="154"/>
        <v>NGR lake sediment grab sample</v>
      </c>
      <c r="K921" s="1" t="str">
        <f t="shared" si="155"/>
        <v>&lt;177 micron (NGR)</v>
      </c>
      <c r="L921">
        <v>48</v>
      </c>
      <c r="M921" t="s">
        <v>114</v>
      </c>
      <c r="N921">
        <v>920</v>
      </c>
      <c r="O921">
        <v>44</v>
      </c>
      <c r="P921">
        <v>35</v>
      </c>
      <c r="Q921">
        <v>-2</v>
      </c>
      <c r="R921">
        <v>12</v>
      </c>
      <c r="S921">
        <v>4</v>
      </c>
      <c r="T921">
        <v>0.2</v>
      </c>
      <c r="U921">
        <v>125</v>
      </c>
      <c r="V921">
        <v>1.84</v>
      </c>
      <c r="W921">
        <v>-0.2</v>
      </c>
      <c r="X921">
        <v>-1</v>
      </c>
      <c r="Y921">
        <v>-0.2</v>
      </c>
      <c r="Z921">
        <v>-2</v>
      </c>
      <c r="AA921">
        <v>50</v>
      </c>
      <c r="AB921">
        <v>171</v>
      </c>
      <c r="AC921">
        <v>-2</v>
      </c>
      <c r="AD921">
        <v>53.4</v>
      </c>
      <c r="AE921">
        <v>70</v>
      </c>
      <c r="AF921">
        <v>1.4</v>
      </c>
    </row>
    <row r="922" spans="1:32" x14ac:dyDescent="0.3">
      <c r="A922" t="s">
        <v>3542</v>
      </c>
      <c r="B922" t="s">
        <v>3543</v>
      </c>
      <c r="C922" s="1" t="str">
        <f t="shared" si="149"/>
        <v>21:0519</v>
      </c>
      <c r="D922" s="1" t="str">
        <f t="shared" si="153"/>
        <v>21:0173</v>
      </c>
      <c r="E922" t="s">
        <v>3544</v>
      </c>
      <c r="F922" t="s">
        <v>3545</v>
      </c>
      <c r="H922">
        <v>52.592271099999998</v>
      </c>
      <c r="I922">
        <v>-56.186167400000002</v>
      </c>
      <c r="J922" s="1" t="str">
        <f t="shared" si="154"/>
        <v>NGR lake sediment grab sample</v>
      </c>
      <c r="K922" s="1" t="str">
        <f t="shared" si="155"/>
        <v>&lt;177 micron (NGR)</v>
      </c>
      <c r="L922">
        <v>48</v>
      </c>
      <c r="M922" t="s">
        <v>119</v>
      </c>
      <c r="N922">
        <v>921</v>
      </c>
      <c r="O922">
        <v>58</v>
      </c>
      <c r="P922">
        <v>48</v>
      </c>
      <c r="Q922">
        <v>2</v>
      </c>
      <c r="R922">
        <v>13</v>
      </c>
      <c r="S922">
        <v>10</v>
      </c>
      <c r="T922">
        <v>0.2</v>
      </c>
      <c r="U922">
        <v>265</v>
      </c>
      <c r="V922">
        <v>2.5</v>
      </c>
      <c r="W922">
        <v>0.2</v>
      </c>
      <c r="X922">
        <v>-1</v>
      </c>
      <c r="Y922">
        <v>-0.2</v>
      </c>
      <c r="Z922">
        <v>2</v>
      </c>
      <c r="AA922">
        <v>70</v>
      </c>
      <c r="AB922">
        <v>162</v>
      </c>
      <c r="AC922">
        <v>-2</v>
      </c>
      <c r="AD922">
        <v>50.6</v>
      </c>
      <c r="AE922">
        <v>100</v>
      </c>
      <c r="AF922">
        <v>2.1</v>
      </c>
    </row>
    <row r="923" spans="1:32" x14ac:dyDescent="0.3">
      <c r="A923" t="s">
        <v>3546</v>
      </c>
      <c r="B923" t="s">
        <v>3547</v>
      </c>
      <c r="C923" s="1" t="str">
        <f t="shared" si="149"/>
        <v>21:0519</v>
      </c>
      <c r="D923" s="1" t="str">
        <f t="shared" si="153"/>
        <v>21:0173</v>
      </c>
      <c r="E923" t="s">
        <v>3548</v>
      </c>
      <c r="F923" t="s">
        <v>3549</v>
      </c>
      <c r="H923">
        <v>52.615588500000001</v>
      </c>
      <c r="I923">
        <v>-56.201611399999997</v>
      </c>
      <c r="J923" s="1" t="str">
        <f t="shared" si="154"/>
        <v>NGR lake sediment grab sample</v>
      </c>
      <c r="K923" s="1" t="str">
        <f t="shared" si="155"/>
        <v>&lt;177 micron (NGR)</v>
      </c>
      <c r="L923">
        <v>48</v>
      </c>
      <c r="M923" t="s">
        <v>124</v>
      </c>
      <c r="N923">
        <v>922</v>
      </c>
      <c r="O923">
        <v>53</v>
      </c>
      <c r="P923">
        <v>51</v>
      </c>
      <c r="Q923">
        <v>5</v>
      </c>
      <c r="R923">
        <v>13</v>
      </c>
      <c r="S923">
        <v>7</v>
      </c>
      <c r="T923">
        <v>0.2</v>
      </c>
      <c r="U923">
        <v>305</v>
      </c>
      <c r="V923">
        <v>1.7</v>
      </c>
      <c r="W923">
        <v>0.2</v>
      </c>
      <c r="X923">
        <v>-1</v>
      </c>
      <c r="Y923">
        <v>-0.2</v>
      </c>
      <c r="Z923">
        <v>2</v>
      </c>
      <c r="AA923">
        <v>65</v>
      </c>
      <c r="AB923">
        <v>152</v>
      </c>
      <c r="AC923">
        <v>-2</v>
      </c>
      <c r="AD923">
        <v>50.6</v>
      </c>
      <c r="AE923">
        <v>180</v>
      </c>
      <c r="AF923">
        <v>1.9</v>
      </c>
    </row>
    <row r="924" spans="1:32" x14ac:dyDescent="0.3">
      <c r="A924" t="s">
        <v>3550</v>
      </c>
      <c r="B924" t="s">
        <v>3551</v>
      </c>
      <c r="C924" s="1" t="str">
        <f t="shared" si="149"/>
        <v>21:0519</v>
      </c>
      <c r="D924" s="1" t="str">
        <f t="shared" si="153"/>
        <v>21:0173</v>
      </c>
      <c r="E924" t="s">
        <v>3552</v>
      </c>
      <c r="F924" t="s">
        <v>3553</v>
      </c>
      <c r="H924">
        <v>52.664035400000003</v>
      </c>
      <c r="I924">
        <v>-56.172749400000001</v>
      </c>
      <c r="J924" s="1" t="str">
        <f t="shared" si="154"/>
        <v>NGR lake sediment grab sample</v>
      </c>
      <c r="K924" s="1" t="str">
        <f t="shared" si="155"/>
        <v>&lt;177 micron (NGR)</v>
      </c>
      <c r="L924">
        <v>48</v>
      </c>
      <c r="M924" t="s">
        <v>129</v>
      </c>
      <c r="N924">
        <v>923</v>
      </c>
      <c r="O924">
        <v>39</v>
      </c>
      <c r="P924">
        <v>19</v>
      </c>
      <c r="Q924">
        <v>-2</v>
      </c>
      <c r="R924">
        <v>14</v>
      </c>
      <c r="S924">
        <v>5</v>
      </c>
      <c r="T924">
        <v>-0.2</v>
      </c>
      <c r="U924">
        <v>85</v>
      </c>
      <c r="V924">
        <v>0.92</v>
      </c>
      <c r="W924">
        <v>-0.2</v>
      </c>
      <c r="X924">
        <v>-1</v>
      </c>
      <c r="Y924">
        <v>-0.2</v>
      </c>
      <c r="Z924">
        <v>-2</v>
      </c>
      <c r="AA924">
        <v>30</v>
      </c>
      <c r="AB924">
        <v>86</v>
      </c>
      <c r="AC924">
        <v>-2</v>
      </c>
      <c r="AD924">
        <v>31</v>
      </c>
      <c r="AE924">
        <v>120</v>
      </c>
      <c r="AF924">
        <v>3.3</v>
      </c>
    </row>
    <row r="925" spans="1:32" x14ac:dyDescent="0.3">
      <c r="A925" t="s">
        <v>3554</v>
      </c>
      <c r="B925" t="s">
        <v>3555</v>
      </c>
      <c r="C925" s="1" t="str">
        <f t="shared" si="149"/>
        <v>21:0519</v>
      </c>
      <c r="D925" s="1" t="str">
        <f t="shared" si="153"/>
        <v>21:0173</v>
      </c>
      <c r="E925" t="s">
        <v>3556</v>
      </c>
      <c r="F925" t="s">
        <v>3557</v>
      </c>
      <c r="H925">
        <v>52.687833900000001</v>
      </c>
      <c r="I925">
        <v>-56.196561500000001</v>
      </c>
      <c r="J925" s="1" t="str">
        <f t="shared" si="154"/>
        <v>NGR lake sediment grab sample</v>
      </c>
      <c r="K925" s="1" t="str">
        <f t="shared" si="155"/>
        <v>&lt;177 micron (NGR)</v>
      </c>
      <c r="L925">
        <v>48</v>
      </c>
      <c r="M925" t="s">
        <v>134</v>
      </c>
      <c r="N925">
        <v>924</v>
      </c>
      <c r="O925">
        <v>71</v>
      </c>
      <c r="P925">
        <v>27</v>
      </c>
      <c r="Q925">
        <v>-2</v>
      </c>
      <c r="R925">
        <v>12</v>
      </c>
      <c r="S925">
        <v>40</v>
      </c>
      <c r="T925">
        <v>0.2</v>
      </c>
      <c r="U925">
        <v>1180</v>
      </c>
      <c r="V925">
        <v>7.3</v>
      </c>
      <c r="W925">
        <v>-0.2</v>
      </c>
      <c r="X925">
        <v>-1</v>
      </c>
      <c r="Y925">
        <v>-0.2</v>
      </c>
      <c r="Z925">
        <v>-2</v>
      </c>
      <c r="AA925">
        <v>105</v>
      </c>
      <c r="AB925">
        <v>152</v>
      </c>
      <c r="AC925">
        <v>-2</v>
      </c>
      <c r="AD925">
        <v>39.200000000000003</v>
      </c>
      <c r="AE925">
        <v>110</v>
      </c>
      <c r="AF925">
        <v>2.5</v>
      </c>
    </row>
    <row r="926" spans="1:32" x14ac:dyDescent="0.3">
      <c r="A926" t="s">
        <v>3558</v>
      </c>
      <c r="B926" t="s">
        <v>3559</v>
      </c>
      <c r="C926" s="1" t="str">
        <f t="shared" si="149"/>
        <v>21:0519</v>
      </c>
      <c r="D926" s="1" t="str">
        <f t="shared" si="153"/>
        <v>21:0173</v>
      </c>
      <c r="E926" t="s">
        <v>3560</v>
      </c>
      <c r="F926" t="s">
        <v>3561</v>
      </c>
      <c r="H926">
        <v>52.724969899999998</v>
      </c>
      <c r="I926">
        <v>-56.204361800000001</v>
      </c>
      <c r="J926" s="1" t="str">
        <f t="shared" si="154"/>
        <v>NGR lake sediment grab sample</v>
      </c>
      <c r="K926" s="1" t="str">
        <f t="shared" si="155"/>
        <v>&lt;177 micron (NGR)</v>
      </c>
      <c r="L926">
        <v>48</v>
      </c>
      <c r="M926" t="s">
        <v>139</v>
      </c>
      <c r="N926">
        <v>925</v>
      </c>
      <c r="O926">
        <v>73</v>
      </c>
      <c r="P926">
        <v>27</v>
      </c>
      <c r="Q926">
        <v>-2</v>
      </c>
      <c r="R926">
        <v>17</v>
      </c>
      <c r="S926">
        <v>8</v>
      </c>
      <c r="T926">
        <v>-0.2</v>
      </c>
      <c r="U926">
        <v>50</v>
      </c>
      <c r="V926">
        <v>0.68</v>
      </c>
      <c r="W926">
        <v>-0.2</v>
      </c>
      <c r="X926">
        <v>-1</v>
      </c>
      <c r="Y926">
        <v>-0.2</v>
      </c>
      <c r="Z926">
        <v>-2</v>
      </c>
      <c r="AA926">
        <v>20</v>
      </c>
      <c r="AB926">
        <v>86</v>
      </c>
      <c r="AC926">
        <v>-2</v>
      </c>
      <c r="AD926">
        <v>39.200000000000003</v>
      </c>
      <c r="AE926">
        <v>70</v>
      </c>
      <c r="AF926">
        <v>1.2</v>
      </c>
    </row>
    <row r="927" spans="1:32" x14ac:dyDescent="0.3">
      <c r="A927" t="s">
        <v>3562</v>
      </c>
      <c r="B927" t="s">
        <v>3563</v>
      </c>
      <c r="C927" s="1" t="str">
        <f t="shared" si="149"/>
        <v>21:0519</v>
      </c>
      <c r="D927" s="1" t="str">
        <f t="shared" si="153"/>
        <v>21:0173</v>
      </c>
      <c r="E927" t="s">
        <v>3564</v>
      </c>
      <c r="F927" t="s">
        <v>3565</v>
      </c>
      <c r="H927">
        <v>52.7433251</v>
      </c>
      <c r="I927">
        <v>-56.163600299999999</v>
      </c>
      <c r="J927" s="1" t="str">
        <f t="shared" si="154"/>
        <v>NGR lake sediment grab sample</v>
      </c>
      <c r="K927" s="1" t="str">
        <f t="shared" si="155"/>
        <v>&lt;177 micron (NGR)</v>
      </c>
      <c r="L927">
        <v>48</v>
      </c>
      <c r="M927" t="s">
        <v>144</v>
      </c>
      <c r="N927">
        <v>926</v>
      </c>
      <c r="O927">
        <v>140</v>
      </c>
      <c r="P927">
        <v>64</v>
      </c>
      <c r="Q927">
        <v>-2</v>
      </c>
      <c r="R927">
        <v>24</v>
      </c>
      <c r="S927">
        <v>25</v>
      </c>
      <c r="T927">
        <v>-0.2</v>
      </c>
      <c r="U927">
        <v>545</v>
      </c>
      <c r="V927">
        <v>4.3</v>
      </c>
      <c r="W927">
        <v>0.2</v>
      </c>
      <c r="X927">
        <v>-1</v>
      </c>
      <c r="Y927">
        <v>-0.2</v>
      </c>
      <c r="Z927">
        <v>-2</v>
      </c>
      <c r="AA927">
        <v>90</v>
      </c>
      <c r="AB927">
        <v>124</v>
      </c>
      <c r="AC927">
        <v>-2</v>
      </c>
      <c r="AD927">
        <v>35.799999999999997</v>
      </c>
      <c r="AE927">
        <v>90</v>
      </c>
      <c r="AF927">
        <v>0.9</v>
      </c>
    </row>
    <row r="928" spans="1:32" x14ac:dyDescent="0.3">
      <c r="A928" t="s">
        <v>3566</v>
      </c>
      <c r="B928" t="s">
        <v>3567</v>
      </c>
      <c r="C928" s="1" t="str">
        <f t="shared" si="149"/>
        <v>21:0519</v>
      </c>
      <c r="D928" s="1" t="str">
        <f t="shared" si="153"/>
        <v>21:0173</v>
      </c>
      <c r="E928" t="s">
        <v>3568</v>
      </c>
      <c r="F928" t="s">
        <v>3569</v>
      </c>
      <c r="H928">
        <v>52.732249400000001</v>
      </c>
      <c r="I928">
        <v>-56.128610399999999</v>
      </c>
      <c r="J928" s="1" t="str">
        <f t="shared" si="154"/>
        <v>NGR lake sediment grab sample</v>
      </c>
      <c r="K928" s="1" t="str">
        <f t="shared" si="155"/>
        <v>&lt;177 micron (NGR)</v>
      </c>
      <c r="L928">
        <v>48</v>
      </c>
      <c r="M928" t="s">
        <v>149</v>
      </c>
      <c r="N928">
        <v>927</v>
      </c>
      <c r="O928">
        <v>94</v>
      </c>
      <c r="P928">
        <v>26</v>
      </c>
      <c r="Q928">
        <v>-2</v>
      </c>
      <c r="R928">
        <v>21</v>
      </c>
      <c r="S928">
        <v>15</v>
      </c>
      <c r="T928">
        <v>-0.2</v>
      </c>
      <c r="U928">
        <v>355</v>
      </c>
      <c r="V928">
        <v>1.55</v>
      </c>
      <c r="W928">
        <v>-0.2</v>
      </c>
      <c r="X928">
        <v>-1</v>
      </c>
      <c r="Y928">
        <v>-0.2</v>
      </c>
      <c r="Z928">
        <v>-2</v>
      </c>
      <c r="AA928">
        <v>30</v>
      </c>
      <c r="AB928">
        <v>114</v>
      </c>
      <c r="AC928">
        <v>-2</v>
      </c>
      <c r="AD928">
        <v>33.4</v>
      </c>
      <c r="AE928">
        <v>100</v>
      </c>
      <c r="AF928">
        <v>0.7</v>
      </c>
    </row>
    <row r="929" spans="1:32" x14ac:dyDescent="0.3">
      <c r="A929" t="s">
        <v>3570</v>
      </c>
      <c r="B929" t="s">
        <v>3571</v>
      </c>
      <c r="C929" s="1" t="str">
        <f t="shared" si="149"/>
        <v>21:0519</v>
      </c>
      <c r="D929" s="1" t="str">
        <f t="shared" si="153"/>
        <v>21:0173</v>
      </c>
      <c r="E929" t="s">
        <v>3572</v>
      </c>
      <c r="F929" t="s">
        <v>3573</v>
      </c>
      <c r="H929">
        <v>52.6992428</v>
      </c>
      <c r="I929">
        <v>-56.157816099999998</v>
      </c>
      <c r="J929" s="1" t="str">
        <f t="shared" si="154"/>
        <v>NGR lake sediment grab sample</v>
      </c>
      <c r="K929" s="1" t="str">
        <f t="shared" si="155"/>
        <v>&lt;177 micron (NGR)</v>
      </c>
      <c r="L929">
        <v>49</v>
      </c>
      <c r="M929" t="s">
        <v>36</v>
      </c>
      <c r="N929">
        <v>928</v>
      </c>
      <c r="O929">
        <v>70</v>
      </c>
      <c r="P929">
        <v>25</v>
      </c>
      <c r="Q929">
        <v>-2</v>
      </c>
      <c r="R929">
        <v>13</v>
      </c>
      <c r="S929">
        <v>7</v>
      </c>
      <c r="T929">
        <v>-0.2</v>
      </c>
      <c r="U929">
        <v>65</v>
      </c>
      <c r="V929">
        <v>0.63</v>
      </c>
      <c r="W929">
        <v>-0.2</v>
      </c>
      <c r="X929">
        <v>-1</v>
      </c>
      <c r="Y929">
        <v>-0.2</v>
      </c>
      <c r="Z929">
        <v>-2</v>
      </c>
      <c r="AA929">
        <v>20</v>
      </c>
      <c r="AB929">
        <v>91</v>
      </c>
      <c r="AC929">
        <v>-2</v>
      </c>
      <c r="AD929">
        <v>34.799999999999997</v>
      </c>
      <c r="AE929">
        <v>60</v>
      </c>
      <c r="AF929">
        <v>1</v>
      </c>
    </row>
    <row r="930" spans="1:32" x14ac:dyDescent="0.3">
      <c r="A930" t="s">
        <v>3574</v>
      </c>
      <c r="B930" t="s">
        <v>3575</v>
      </c>
      <c r="C930" s="1" t="str">
        <f t="shared" si="149"/>
        <v>21:0519</v>
      </c>
      <c r="D930" s="1" t="str">
        <f t="shared" si="153"/>
        <v>21:0173</v>
      </c>
      <c r="E930" t="s">
        <v>3572</v>
      </c>
      <c r="F930" t="s">
        <v>3576</v>
      </c>
      <c r="H930">
        <v>52.6992428</v>
      </c>
      <c r="I930">
        <v>-56.157816099999998</v>
      </c>
      <c r="J930" s="1" t="str">
        <f t="shared" si="154"/>
        <v>NGR lake sediment grab sample</v>
      </c>
      <c r="K930" s="1" t="str">
        <f t="shared" si="155"/>
        <v>&lt;177 micron (NGR)</v>
      </c>
      <c r="L930">
        <v>49</v>
      </c>
      <c r="M930" t="s">
        <v>44</v>
      </c>
      <c r="N930">
        <v>929</v>
      </c>
      <c r="O930">
        <v>41</v>
      </c>
      <c r="P930">
        <v>23</v>
      </c>
      <c r="Q930">
        <v>-2</v>
      </c>
      <c r="R930">
        <v>12</v>
      </c>
      <c r="S930">
        <v>6</v>
      </c>
      <c r="T930">
        <v>-0.2</v>
      </c>
      <c r="U930">
        <v>65</v>
      </c>
      <c r="V930">
        <v>0.7</v>
      </c>
      <c r="W930">
        <v>-0.2</v>
      </c>
      <c r="X930">
        <v>-1</v>
      </c>
      <c r="Y930">
        <v>-0.2</v>
      </c>
      <c r="Z930">
        <v>-2</v>
      </c>
      <c r="AA930">
        <v>20</v>
      </c>
      <c r="AB930">
        <v>91</v>
      </c>
      <c r="AC930">
        <v>-2</v>
      </c>
      <c r="AD930">
        <v>35.799999999999997</v>
      </c>
      <c r="AE930">
        <v>60</v>
      </c>
      <c r="AF930">
        <v>1</v>
      </c>
    </row>
    <row r="931" spans="1:32" x14ac:dyDescent="0.3">
      <c r="A931" t="s">
        <v>3577</v>
      </c>
      <c r="B931" t="s">
        <v>3578</v>
      </c>
      <c r="C931" s="1" t="str">
        <f t="shared" si="149"/>
        <v>21:0519</v>
      </c>
      <c r="D931" s="1" t="str">
        <f t="shared" si="153"/>
        <v>21:0173</v>
      </c>
      <c r="E931" t="s">
        <v>3572</v>
      </c>
      <c r="F931" t="s">
        <v>3579</v>
      </c>
      <c r="H931">
        <v>52.6992428</v>
      </c>
      <c r="I931">
        <v>-56.157816099999998</v>
      </c>
      <c r="J931" s="1" t="str">
        <f t="shared" si="154"/>
        <v>NGR lake sediment grab sample</v>
      </c>
      <c r="K931" s="1" t="str">
        <f t="shared" si="155"/>
        <v>&lt;177 micron (NGR)</v>
      </c>
      <c r="L931">
        <v>49</v>
      </c>
      <c r="M931" t="s">
        <v>40</v>
      </c>
      <c r="N931">
        <v>930</v>
      </c>
      <c r="O931">
        <v>69</v>
      </c>
      <c r="P931">
        <v>25</v>
      </c>
      <c r="Q931">
        <v>-2</v>
      </c>
      <c r="R931">
        <v>14</v>
      </c>
      <c r="S931">
        <v>3</v>
      </c>
      <c r="T931">
        <v>-0.2</v>
      </c>
      <c r="U931">
        <v>75</v>
      </c>
      <c r="V931">
        <v>0.72</v>
      </c>
      <c r="W931">
        <v>-0.2</v>
      </c>
      <c r="X931">
        <v>-1</v>
      </c>
      <c r="Y931">
        <v>-0.2</v>
      </c>
      <c r="Z931">
        <v>-2</v>
      </c>
      <c r="AA931">
        <v>25</v>
      </c>
      <c r="AB931">
        <v>91</v>
      </c>
      <c r="AC931">
        <v>-2</v>
      </c>
      <c r="AD931">
        <v>34.799999999999997</v>
      </c>
      <c r="AE931">
        <v>60</v>
      </c>
      <c r="AF931">
        <v>1</v>
      </c>
    </row>
    <row r="932" spans="1:32" x14ac:dyDescent="0.3">
      <c r="A932" t="s">
        <v>3580</v>
      </c>
      <c r="B932" t="s">
        <v>3581</v>
      </c>
      <c r="C932" s="1" t="str">
        <f t="shared" si="149"/>
        <v>21:0519</v>
      </c>
      <c r="D932" s="1" t="str">
        <f t="shared" si="153"/>
        <v>21:0173</v>
      </c>
      <c r="E932" t="s">
        <v>3582</v>
      </c>
      <c r="F932" t="s">
        <v>3583</v>
      </c>
      <c r="H932">
        <v>52.643024699999998</v>
      </c>
      <c r="I932">
        <v>-56.125010699999997</v>
      </c>
      <c r="J932" s="1" t="str">
        <f t="shared" si="154"/>
        <v>NGR lake sediment grab sample</v>
      </c>
      <c r="K932" s="1" t="str">
        <f t="shared" si="155"/>
        <v>&lt;177 micron (NGR)</v>
      </c>
      <c r="L932">
        <v>49</v>
      </c>
      <c r="M932" t="s">
        <v>49</v>
      </c>
      <c r="N932">
        <v>931</v>
      </c>
      <c r="O932">
        <v>75</v>
      </c>
      <c r="P932">
        <v>22</v>
      </c>
      <c r="Q932">
        <v>-2</v>
      </c>
      <c r="R932">
        <v>10</v>
      </c>
      <c r="S932">
        <v>4</v>
      </c>
      <c r="T932">
        <v>-0.2</v>
      </c>
      <c r="U932">
        <v>80</v>
      </c>
      <c r="V932">
        <v>0.92</v>
      </c>
      <c r="W932">
        <v>-0.2</v>
      </c>
      <c r="X932">
        <v>-1</v>
      </c>
      <c r="Y932">
        <v>-0.2</v>
      </c>
      <c r="Z932">
        <v>-2</v>
      </c>
      <c r="AA932">
        <v>40</v>
      </c>
      <c r="AB932">
        <v>91</v>
      </c>
      <c r="AC932">
        <v>-2</v>
      </c>
      <c r="AD932">
        <v>41.8</v>
      </c>
      <c r="AE932">
        <v>100</v>
      </c>
      <c r="AF932">
        <v>1.9</v>
      </c>
    </row>
    <row r="933" spans="1:32" x14ac:dyDescent="0.3">
      <c r="A933" t="s">
        <v>3584</v>
      </c>
      <c r="B933" t="s">
        <v>3585</v>
      </c>
      <c r="C933" s="1" t="str">
        <f t="shared" si="149"/>
        <v>21:0519</v>
      </c>
      <c r="D933" s="1" t="str">
        <f t="shared" si="153"/>
        <v>21:0173</v>
      </c>
      <c r="E933" t="s">
        <v>3586</v>
      </c>
      <c r="F933" t="s">
        <v>3587</v>
      </c>
      <c r="H933">
        <v>52.613795099999997</v>
      </c>
      <c r="I933">
        <v>-56.138105600000003</v>
      </c>
      <c r="J933" s="1" t="str">
        <f t="shared" si="154"/>
        <v>NGR lake sediment grab sample</v>
      </c>
      <c r="K933" s="1" t="str">
        <f t="shared" si="155"/>
        <v>&lt;177 micron (NGR)</v>
      </c>
      <c r="L933">
        <v>49</v>
      </c>
      <c r="M933" t="s">
        <v>54</v>
      </c>
      <c r="N933">
        <v>932</v>
      </c>
      <c r="O933">
        <v>80</v>
      </c>
      <c r="P933">
        <v>120</v>
      </c>
      <c r="Q933">
        <v>4</v>
      </c>
      <c r="R933">
        <v>14</v>
      </c>
      <c r="S933">
        <v>26</v>
      </c>
      <c r="T933">
        <v>0.2</v>
      </c>
      <c r="U933">
        <v>485</v>
      </c>
      <c r="V933">
        <v>-0.02</v>
      </c>
      <c r="W933">
        <v>-0.2</v>
      </c>
      <c r="X933">
        <v>-1</v>
      </c>
      <c r="Y933">
        <v>-0.2</v>
      </c>
      <c r="Z933">
        <v>6</v>
      </c>
      <c r="AA933">
        <v>75</v>
      </c>
      <c r="AB933">
        <v>173</v>
      </c>
      <c r="AC933">
        <v>-2</v>
      </c>
      <c r="AD933">
        <v>49.6</v>
      </c>
      <c r="AE933">
        <v>60</v>
      </c>
      <c r="AF933">
        <v>1.8</v>
      </c>
    </row>
    <row r="934" spans="1:32" x14ac:dyDescent="0.3">
      <c r="A934" t="s">
        <v>3588</v>
      </c>
      <c r="B934" t="s">
        <v>3589</v>
      </c>
      <c r="C934" s="1" t="str">
        <f t="shared" si="149"/>
        <v>21:0519</v>
      </c>
      <c r="D934" s="1" t="str">
        <f t="shared" si="153"/>
        <v>21:0173</v>
      </c>
      <c r="E934" t="s">
        <v>3590</v>
      </c>
      <c r="F934" t="s">
        <v>3591</v>
      </c>
      <c r="H934">
        <v>52.526727700000002</v>
      </c>
      <c r="I934">
        <v>-56.194677499999997</v>
      </c>
      <c r="J934" s="1" t="str">
        <f t="shared" si="154"/>
        <v>NGR lake sediment grab sample</v>
      </c>
      <c r="K934" s="1" t="str">
        <f t="shared" si="155"/>
        <v>&lt;177 micron (NGR)</v>
      </c>
      <c r="L934">
        <v>49</v>
      </c>
      <c r="M934" t="s">
        <v>82</v>
      </c>
      <c r="N934">
        <v>933</v>
      </c>
      <c r="O934">
        <v>40</v>
      </c>
      <c r="P934">
        <v>20</v>
      </c>
      <c r="Q934">
        <v>-2</v>
      </c>
      <c r="R934">
        <v>11</v>
      </c>
      <c r="S934">
        <v>4</v>
      </c>
      <c r="T934">
        <v>-0.2</v>
      </c>
      <c r="U934">
        <v>60</v>
      </c>
      <c r="V934">
        <v>0.76</v>
      </c>
      <c r="W934">
        <v>-0.2</v>
      </c>
      <c r="X934">
        <v>-1</v>
      </c>
      <c r="Y934">
        <v>-0.2</v>
      </c>
      <c r="Z934">
        <v>-2</v>
      </c>
      <c r="AA934">
        <v>20</v>
      </c>
      <c r="AB934">
        <v>109</v>
      </c>
      <c r="AC934">
        <v>-2</v>
      </c>
      <c r="AD934">
        <v>32</v>
      </c>
      <c r="AE934">
        <v>130</v>
      </c>
      <c r="AF934">
        <v>0.9</v>
      </c>
    </row>
    <row r="935" spans="1:32" x14ac:dyDescent="0.3">
      <c r="A935" t="s">
        <v>3592</v>
      </c>
      <c r="B935" t="s">
        <v>3593</v>
      </c>
      <c r="C935" s="1" t="str">
        <f t="shared" si="149"/>
        <v>21:0519</v>
      </c>
      <c r="D935" s="1" t="str">
        <f t="shared" si="153"/>
        <v>21:0173</v>
      </c>
      <c r="E935" t="s">
        <v>3594</v>
      </c>
      <c r="F935" t="s">
        <v>3595</v>
      </c>
      <c r="H935">
        <v>52.493496200000003</v>
      </c>
      <c r="I935">
        <v>-56.175871700000002</v>
      </c>
      <c r="J935" s="1" t="str">
        <f t="shared" si="154"/>
        <v>NGR lake sediment grab sample</v>
      </c>
      <c r="K935" s="1" t="str">
        <f t="shared" si="155"/>
        <v>&lt;177 micron (NGR)</v>
      </c>
      <c r="L935">
        <v>49</v>
      </c>
      <c r="M935" t="s">
        <v>89</v>
      </c>
      <c r="N935">
        <v>934</v>
      </c>
      <c r="O935">
        <v>39</v>
      </c>
      <c r="P935">
        <v>35</v>
      </c>
      <c r="Q935">
        <v>5</v>
      </c>
      <c r="R935">
        <v>6</v>
      </c>
      <c r="S935">
        <v>4</v>
      </c>
      <c r="T935">
        <v>-0.2</v>
      </c>
      <c r="U935">
        <v>60</v>
      </c>
      <c r="V935">
        <v>0.7</v>
      </c>
      <c r="W935">
        <v>-0.2</v>
      </c>
      <c r="X935">
        <v>-1</v>
      </c>
      <c r="Y935">
        <v>-0.2</v>
      </c>
      <c r="Z935">
        <v>-2</v>
      </c>
      <c r="AA935">
        <v>50</v>
      </c>
      <c r="AB935">
        <v>173</v>
      </c>
      <c r="AC935">
        <v>-2</v>
      </c>
      <c r="AD935">
        <v>35.799999999999997</v>
      </c>
      <c r="AE935">
        <v>120</v>
      </c>
      <c r="AF935">
        <v>2.7</v>
      </c>
    </row>
    <row r="936" spans="1:32" x14ac:dyDescent="0.3">
      <c r="A936" t="s">
        <v>3596</v>
      </c>
      <c r="B936" t="s">
        <v>3597</v>
      </c>
      <c r="C936" s="1" t="str">
        <f t="shared" si="149"/>
        <v>21:0519</v>
      </c>
      <c r="D936" s="1" t="str">
        <f t="shared" si="153"/>
        <v>21:0173</v>
      </c>
      <c r="E936" t="s">
        <v>3598</v>
      </c>
      <c r="F936" t="s">
        <v>3599</v>
      </c>
      <c r="H936">
        <v>52.472491699999999</v>
      </c>
      <c r="I936">
        <v>-56.1831532</v>
      </c>
      <c r="J936" s="1" t="str">
        <f t="shared" si="154"/>
        <v>NGR lake sediment grab sample</v>
      </c>
      <c r="K936" s="1" t="str">
        <f t="shared" si="155"/>
        <v>&lt;177 micron (NGR)</v>
      </c>
      <c r="L936">
        <v>49</v>
      </c>
      <c r="M936" t="s">
        <v>94</v>
      </c>
      <c r="N936">
        <v>935</v>
      </c>
      <c r="O936">
        <v>160</v>
      </c>
      <c r="P936">
        <v>67</v>
      </c>
      <c r="Q936">
        <v>5</v>
      </c>
      <c r="R936">
        <v>31</v>
      </c>
      <c r="S936">
        <v>17</v>
      </c>
      <c r="T936">
        <v>-0.2</v>
      </c>
      <c r="U936">
        <v>580</v>
      </c>
      <c r="V936">
        <v>4.5</v>
      </c>
      <c r="W936">
        <v>-0.2</v>
      </c>
      <c r="X936">
        <v>6</v>
      </c>
      <c r="Y936">
        <v>-0.2</v>
      </c>
      <c r="Z936">
        <v>6</v>
      </c>
      <c r="AA936">
        <v>120</v>
      </c>
      <c r="AB936">
        <v>55</v>
      </c>
      <c r="AC936">
        <v>-2</v>
      </c>
      <c r="AD936">
        <v>9</v>
      </c>
      <c r="AE936">
        <v>800</v>
      </c>
      <c r="AF936">
        <v>15</v>
      </c>
    </row>
    <row r="937" spans="1:32" x14ac:dyDescent="0.3">
      <c r="A937" t="s">
        <v>3600</v>
      </c>
      <c r="B937" t="s">
        <v>3601</v>
      </c>
      <c r="C937" s="1" t="str">
        <f t="shared" si="149"/>
        <v>21:0519</v>
      </c>
      <c r="D937" s="1" t="str">
        <f t="shared" si="153"/>
        <v>21:0173</v>
      </c>
      <c r="E937" t="s">
        <v>3602</v>
      </c>
      <c r="F937" t="s">
        <v>3603</v>
      </c>
      <c r="H937">
        <v>52.380743899999999</v>
      </c>
      <c r="I937">
        <v>-56.2039878</v>
      </c>
      <c r="J937" s="1" t="str">
        <f t="shared" si="154"/>
        <v>NGR lake sediment grab sample</v>
      </c>
      <c r="K937" s="1" t="str">
        <f t="shared" si="155"/>
        <v>&lt;177 micron (NGR)</v>
      </c>
      <c r="L937">
        <v>49</v>
      </c>
      <c r="M937" t="s">
        <v>99</v>
      </c>
      <c r="N937">
        <v>936</v>
      </c>
      <c r="O937">
        <v>89</v>
      </c>
      <c r="P937">
        <v>20</v>
      </c>
      <c r="Q937">
        <v>-2</v>
      </c>
      <c r="R937">
        <v>9</v>
      </c>
      <c r="S937">
        <v>10</v>
      </c>
      <c r="T937">
        <v>-0.2</v>
      </c>
      <c r="U937">
        <v>265</v>
      </c>
      <c r="V937">
        <v>1.95</v>
      </c>
      <c r="W937">
        <v>-0.2</v>
      </c>
      <c r="X937">
        <v>-1</v>
      </c>
      <c r="Y937">
        <v>-0.2</v>
      </c>
      <c r="Z937">
        <v>-2</v>
      </c>
      <c r="AA937">
        <v>70</v>
      </c>
      <c r="AB937">
        <v>100</v>
      </c>
      <c r="AC937">
        <v>-2</v>
      </c>
      <c r="AD937">
        <v>26</v>
      </c>
      <c r="AE937">
        <v>280</v>
      </c>
      <c r="AF937">
        <v>1.9</v>
      </c>
    </row>
    <row r="938" spans="1:32" x14ac:dyDescent="0.3">
      <c r="A938" t="s">
        <v>3604</v>
      </c>
      <c r="B938" t="s">
        <v>3605</v>
      </c>
      <c r="C938" s="1" t="str">
        <f t="shared" si="149"/>
        <v>21:0519</v>
      </c>
      <c r="D938" s="1" t="str">
        <f t="shared" si="153"/>
        <v>21:0173</v>
      </c>
      <c r="E938" t="s">
        <v>3606</v>
      </c>
      <c r="F938" t="s">
        <v>3607</v>
      </c>
      <c r="H938">
        <v>52.3489273</v>
      </c>
      <c r="I938">
        <v>-56.202737900000002</v>
      </c>
      <c r="J938" s="1" t="str">
        <f t="shared" si="154"/>
        <v>NGR lake sediment grab sample</v>
      </c>
      <c r="K938" s="1" t="str">
        <f t="shared" si="155"/>
        <v>&lt;177 micron (NGR)</v>
      </c>
      <c r="L938">
        <v>49</v>
      </c>
      <c r="M938" t="s">
        <v>104</v>
      </c>
      <c r="N938">
        <v>937</v>
      </c>
      <c r="O938">
        <v>33</v>
      </c>
      <c r="P938">
        <v>15</v>
      </c>
      <c r="Q938">
        <v>2</v>
      </c>
      <c r="R938">
        <v>5</v>
      </c>
      <c r="S938">
        <v>2</v>
      </c>
      <c r="T938">
        <v>-0.2</v>
      </c>
      <c r="U938">
        <v>50</v>
      </c>
      <c r="V938">
        <v>0.36</v>
      </c>
      <c r="W938">
        <v>-0.2</v>
      </c>
      <c r="X938">
        <v>-1</v>
      </c>
      <c r="Y938">
        <v>-0.2</v>
      </c>
      <c r="Z938">
        <v>-2</v>
      </c>
      <c r="AA938">
        <v>15</v>
      </c>
      <c r="AB938">
        <v>98</v>
      </c>
      <c r="AC938">
        <v>-2</v>
      </c>
      <c r="AD938">
        <v>34.799999999999997</v>
      </c>
      <c r="AE938">
        <v>130</v>
      </c>
      <c r="AF938">
        <v>2.1</v>
      </c>
    </row>
    <row r="939" spans="1:32" x14ac:dyDescent="0.3">
      <c r="A939" t="s">
        <v>3608</v>
      </c>
      <c r="B939" t="s">
        <v>3609</v>
      </c>
      <c r="C939" s="1" t="str">
        <f t="shared" si="149"/>
        <v>21:0519</v>
      </c>
      <c r="D939" s="1" t="str">
        <f t="shared" si="153"/>
        <v>21:0173</v>
      </c>
      <c r="E939" t="s">
        <v>3610</v>
      </c>
      <c r="F939" t="s">
        <v>3611</v>
      </c>
      <c r="H939">
        <v>52.3174299</v>
      </c>
      <c r="I939">
        <v>-56.2062375</v>
      </c>
      <c r="J939" s="1" t="str">
        <f t="shared" si="154"/>
        <v>NGR lake sediment grab sample</v>
      </c>
      <c r="K939" s="1" t="str">
        <f t="shared" si="155"/>
        <v>&lt;177 micron (NGR)</v>
      </c>
      <c r="L939">
        <v>49</v>
      </c>
      <c r="M939" t="s">
        <v>109</v>
      </c>
      <c r="N939">
        <v>938</v>
      </c>
      <c r="O939">
        <v>39</v>
      </c>
      <c r="P939">
        <v>24</v>
      </c>
      <c r="Q939">
        <v>4</v>
      </c>
      <c r="R939">
        <v>8</v>
      </c>
      <c r="S939">
        <v>3</v>
      </c>
      <c r="T939">
        <v>-0.2</v>
      </c>
      <c r="U939">
        <v>150</v>
      </c>
      <c r="V939">
        <v>0.74</v>
      </c>
      <c r="W939">
        <v>-0.2</v>
      </c>
      <c r="X939">
        <v>-1</v>
      </c>
      <c r="Y939">
        <v>-0.2</v>
      </c>
      <c r="Z939">
        <v>-2</v>
      </c>
      <c r="AA939">
        <v>40</v>
      </c>
      <c r="AB939">
        <v>155</v>
      </c>
      <c r="AC939">
        <v>-2</v>
      </c>
      <c r="AD939">
        <v>41</v>
      </c>
      <c r="AE939">
        <v>110</v>
      </c>
      <c r="AF939">
        <v>2.6</v>
      </c>
    </row>
    <row r="940" spans="1:32" x14ac:dyDescent="0.3">
      <c r="A940" t="s">
        <v>3612</v>
      </c>
      <c r="B940" t="s">
        <v>3613</v>
      </c>
      <c r="C940" s="1" t="str">
        <f t="shared" si="149"/>
        <v>21:0519</v>
      </c>
      <c r="D940" s="1" t="str">
        <f t="shared" si="153"/>
        <v>21:0173</v>
      </c>
      <c r="E940" t="s">
        <v>3614</v>
      </c>
      <c r="F940" t="s">
        <v>3615</v>
      </c>
      <c r="H940">
        <v>52.235285099999999</v>
      </c>
      <c r="I940">
        <v>-56.197392800000003</v>
      </c>
      <c r="J940" s="1" t="str">
        <f t="shared" si="154"/>
        <v>NGR lake sediment grab sample</v>
      </c>
      <c r="K940" s="1" t="str">
        <f t="shared" si="155"/>
        <v>&lt;177 micron (NGR)</v>
      </c>
      <c r="L940">
        <v>49</v>
      </c>
      <c r="M940" t="s">
        <v>114</v>
      </c>
      <c r="N940">
        <v>939</v>
      </c>
      <c r="O940">
        <v>65</v>
      </c>
      <c r="P940">
        <v>15</v>
      </c>
      <c r="Q940">
        <v>-2</v>
      </c>
      <c r="R940">
        <v>3</v>
      </c>
      <c r="S940">
        <v>2</v>
      </c>
      <c r="T940">
        <v>-0.2</v>
      </c>
      <c r="U940">
        <v>35</v>
      </c>
      <c r="V940">
        <v>0.63</v>
      </c>
      <c r="W940">
        <v>-0.2</v>
      </c>
      <c r="X940">
        <v>-1</v>
      </c>
      <c r="Y940">
        <v>-0.2</v>
      </c>
      <c r="Z940">
        <v>-2</v>
      </c>
      <c r="AA940">
        <v>40</v>
      </c>
      <c r="AB940">
        <v>90</v>
      </c>
      <c r="AC940">
        <v>-2</v>
      </c>
      <c r="AD940">
        <v>31.2</v>
      </c>
      <c r="AE940">
        <v>100</v>
      </c>
      <c r="AF940">
        <v>1.4</v>
      </c>
    </row>
    <row r="941" spans="1:32" x14ac:dyDescent="0.3">
      <c r="A941" t="s">
        <v>3616</v>
      </c>
      <c r="B941" t="s">
        <v>3617</v>
      </c>
      <c r="C941" s="1" t="str">
        <f t="shared" si="149"/>
        <v>21:0519</v>
      </c>
      <c r="D941" s="1" t="str">
        <f t="shared" si="153"/>
        <v>21:0173</v>
      </c>
      <c r="E941" t="s">
        <v>3618</v>
      </c>
      <c r="F941" t="s">
        <v>3619</v>
      </c>
      <c r="H941">
        <v>52.201008700000003</v>
      </c>
      <c r="I941">
        <v>-56.214163300000003</v>
      </c>
      <c r="J941" s="1" t="str">
        <f t="shared" si="154"/>
        <v>NGR lake sediment grab sample</v>
      </c>
      <c r="K941" s="1" t="str">
        <f t="shared" si="155"/>
        <v>&lt;177 micron (NGR)</v>
      </c>
      <c r="L941">
        <v>49</v>
      </c>
      <c r="M941" t="s">
        <v>119</v>
      </c>
      <c r="N941">
        <v>940</v>
      </c>
      <c r="O941">
        <v>44</v>
      </c>
      <c r="P941">
        <v>9</v>
      </c>
      <c r="Q941">
        <v>2</v>
      </c>
      <c r="R941">
        <v>5</v>
      </c>
      <c r="S941">
        <v>3</v>
      </c>
      <c r="T941">
        <v>-0.2</v>
      </c>
      <c r="U941">
        <v>135</v>
      </c>
      <c r="V941">
        <v>1.03</v>
      </c>
      <c r="W941">
        <v>-0.2</v>
      </c>
      <c r="X941">
        <v>-1</v>
      </c>
      <c r="Y941">
        <v>-0.2</v>
      </c>
      <c r="Z941">
        <v>-2</v>
      </c>
      <c r="AA941">
        <v>20</v>
      </c>
      <c r="AB941">
        <v>82</v>
      </c>
      <c r="AC941">
        <v>-2</v>
      </c>
      <c r="AD941">
        <v>25.8</v>
      </c>
      <c r="AE941">
        <v>160</v>
      </c>
      <c r="AF941">
        <v>1.5</v>
      </c>
    </row>
    <row r="942" spans="1:32" x14ac:dyDescent="0.3">
      <c r="A942" t="s">
        <v>3620</v>
      </c>
      <c r="B942" t="s">
        <v>3621</v>
      </c>
      <c r="C942" s="1" t="str">
        <f t="shared" si="149"/>
        <v>21:0519</v>
      </c>
      <c r="D942" s="1" t="str">
        <f t="shared" si="153"/>
        <v>21:0173</v>
      </c>
      <c r="E942" t="s">
        <v>3622</v>
      </c>
      <c r="F942" t="s">
        <v>3623</v>
      </c>
      <c r="H942">
        <v>52.1641476</v>
      </c>
      <c r="I942">
        <v>-56.186447299999998</v>
      </c>
      <c r="J942" s="1" t="str">
        <f t="shared" si="154"/>
        <v>NGR lake sediment grab sample</v>
      </c>
      <c r="K942" s="1" t="str">
        <f t="shared" si="155"/>
        <v>&lt;177 micron (NGR)</v>
      </c>
      <c r="L942">
        <v>49</v>
      </c>
      <c r="M942" t="s">
        <v>124</v>
      </c>
      <c r="N942">
        <v>941</v>
      </c>
      <c r="O942">
        <v>220</v>
      </c>
      <c r="P942">
        <v>15</v>
      </c>
      <c r="Q942">
        <v>-2</v>
      </c>
      <c r="R942">
        <v>4</v>
      </c>
      <c r="S942">
        <v>21</v>
      </c>
      <c r="T942">
        <v>-0.2</v>
      </c>
      <c r="U942">
        <v>12500</v>
      </c>
      <c r="V942">
        <v>12.9</v>
      </c>
      <c r="W942">
        <v>-0.2</v>
      </c>
      <c r="X942">
        <v>-1</v>
      </c>
      <c r="Y942">
        <v>-0.2</v>
      </c>
      <c r="Z942">
        <v>4</v>
      </c>
      <c r="AA942">
        <v>60</v>
      </c>
      <c r="AB942">
        <v>114</v>
      </c>
      <c r="AC942">
        <v>-2</v>
      </c>
      <c r="AD942">
        <v>35.4</v>
      </c>
      <c r="AE942">
        <v>100</v>
      </c>
      <c r="AF942">
        <v>5.4</v>
      </c>
    </row>
    <row r="943" spans="1:32" x14ac:dyDescent="0.3">
      <c r="A943" t="s">
        <v>3624</v>
      </c>
      <c r="B943" t="s">
        <v>3625</v>
      </c>
      <c r="C943" s="1" t="str">
        <f t="shared" si="149"/>
        <v>21:0519</v>
      </c>
      <c r="D943" s="1" t="str">
        <f t="shared" si="153"/>
        <v>21:0173</v>
      </c>
      <c r="E943" t="s">
        <v>3626</v>
      </c>
      <c r="F943" t="s">
        <v>3627</v>
      </c>
      <c r="H943">
        <v>52.131131400000001</v>
      </c>
      <c r="I943">
        <v>-56.186082300000002</v>
      </c>
      <c r="J943" s="1" t="str">
        <f t="shared" si="154"/>
        <v>NGR lake sediment grab sample</v>
      </c>
      <c r="K943" s="1" t="str">
        <f t="shared" si="155"/>
        <v>&lt;177 micron (NGR)</v>
      </c>
      <c r="L943">
        <v>49</v>
      </c>
      <c r="M943" t="s">
        <v>129</v>
      </c>
      <c r="N943">
        <v>942</v>
      </c>
      <c r="O943">
        <v>100</v>
      </c>
      <c r="P943">
        <v>9</v>
      </c>
      <c r="Q943">
        <v>-2</v>
      </c>
      <c r="R943">
        <v>5</v>
      </c>
      <c r="S943">
        <v>4</v>
      </c>
      <c r="T943">
        <v>-0.2</v>
      </c>
      <c r="U943">
        <v>320</v>
      </c>
      <c r="V943">
        <v>1.91</v>
      </c>
      <c r="W943">
        <v>-0.2</v>
      </c>
      <c r="X943">
        <v>-1</v>
      </c>
      <c r="Y943">
        <v>-0.2</v>
      </c>
      <c r="Z943">
        <v>2</v>
      </c>
      <c r="AA943">
        <v>30</v>
      </c>
      <c r="AB943">
        <v>57</v>
      </c>
      <c r="AC943">
        <v>-2</v>
      </c>
      <c r="AD943">
        <v>30.8</v>
      </c>
      <c r="AE943">
        <v>210</v>
      </c>
      <c r="AF943">
        <v>0.7</v>
      </c>
    </row>
    <row r="944" spans="1:32" x14ac:dyDescent="0.3">
      <c r="A944" t="s">
        <v>3628</v>
      </c>
      <c r="B944" t="s">
        <v>3629</v>
      </c>
      <c r="C944" s="1" t="str">
        <f t="shared" si="149"/>
        <v>21:0519</v>
      </c>
      <c r="D944" s="1" t="str">
        <f t="shared" si="153"/>
        <v>21:0173</v>
      </c>
      <c r="E944" t="s">
        <v>3630</v>
      </c>
      <c r="F944" t="s">
        <v>3631</v>
      </c>
      <c r="H944">
        <v>52.102462199999998</v>
      </c>
      <c r="I944">
        <v>-56.198224099999997</v>
      </c>
      <c r="J944" s="1" t="str">
        <f t="shared" si="154"/>
        <v>NGR lake sediment grab sample</v>
      </c>
      <c r="K944" s="1" t="str">
        <f t="shared" si="155"/>
        <v>&lt;177 micron (NGR)</v>
      </c>
      <c r="L944">
        <v>49</v>
      </c>
      <c r="M944" t="s">
        <v>134</v>
      </c>
      <c r="N944">
        <v>943</v>
      </c>
      <c r="O944">
        <v>135</v>
      </c>
      <c r="P944">
        <v>6</v>
      </c>
      <c r="Q944">
        <v>-2</v>
      </c>
      <c r="R944">
        <v>6</v>
      </c>
      <c r="S944">
        <v>6</v>
      </c>
      <c r="T944">
        <v>-0.2</v>
      </c>
      <c r="U944">
        <v>395</v>
      </c>
      <c r="V944">
        <v>3.1</v>
      </c>
      <c r="W944">
        <v>-0.2</v>
      </c>
      <c r="X944">
        <v>-1</v>
      </c>
      <c r="Y944">
        <v>-0.2</v>
      </c>
      <c r="Z944">
        <v>-2</v>
      </c>
      <c r="AA944">
        <v>25</v>
      </c>
      <c r="AB944">
        <v>57</v>
      </c>
      <c r="AC944">
        <v>-2</v>
      </c>
      <c r="AD944">
        <v>21.2</v>
      </c>
      <c r="AE944">
        <v>380</v>
      </c>
      <c r="AF944">
        <v>1</v>
      </c>
    </row>
    <row r="945" spans="1:32" x14ac:dyDescent="0.3">
      <c r="A945" t="s">
        <v>3632</v>
      </c>
      <c r="B945" t="s">
        <v>3633</v>
      </c>
      <c r="C945" s="1" t="str">
        <f t="shared" si="149"/>
        <v>21:0519</v>
      </c>
      <c r="D945" s="1" t="str">
        <f t="shared" si="153"/>
        <v>21:0173</v>
      </c>
      <c r="E945" t="s">
        <v>3634</v>
      </c>
      <c r="F945" t="s">
        <v>3635</v>
      </c>
      <c r="H945">
        <v>52.035440000000001</v>
      </c>
      <c r="I945">
        <v>-56.200264099999998</v>
      </c>
      <c r="J945" s="1" t="str">
        <f t="shared" si="154"/>
        <v>NGR lake sediment grab sample</v>
      </c>
      <c r="K945" s="1" t="str">
        <f t="shared" si="155"/>
        <v>&lt;177 micron (NGR)</v>
      </c>
      <c r="L945">
        <v>49</v>
      </c>
      <c r="M945" t="s">
        <v>139</v>
      </c>
      <c r="N945">
        <v>944</v>
      </c>
      <c r="O945">
        <v>96</v>
      </c>
      <c r="P945">
        <v>8</v>
      </c>
      <c r="Q945">
        <v>2</v>
      </c>
      <c r="R945">
        <v>4</v>
      </c>
      <c r="S945">
        <v>4</v>
      </c>
      <c r="T945">
        <v>-0.2</v>
      </c>
      <c r="U945">
        <v>265</v>
      </c>
      <c r="V945">
        <v>3.4</v>
      </c>
      <c r="W945">
        <v>-0.2</v>
      </c>
      <c r="X945">
        <v>-1</v>
      </c>
      <c r="Y945">
        <v>-0.2</v>
      </c>
      <c r="Z945">
        <v>-2</v>
      </c>
      <c r="AA945">
        <v>30</v>
      </c>
      <c r="AB945">
        <v>57</v>
      </c>
      <c r="AC945">
        <v>-2</v>
      </c>
      <c r="AD945">
        <v>34.6</v>
      </c>
      <c r="AE945">
        <v>160</v>
      </c>
      <c r="AF945">
        <v>1.2</v>
      </c>
    </row>
    <row r="946" spans="1:32" hidden="1" x14ac:dyDescent="0.3">
      <c r="A946" t="s">
        <v>3636</v>
      </c>
      <c r="B946" t="s">
        <v>3637</v>
      </c>
      <c r="C946" s="1" t="str">
        <f t="shared" si="149"/>
        <v>21:0519</v>
      </c>
      <c r="D946" s="1" t="str">
        <f>HYPERLINK("http://geochem.nrcan.gc.ca/cdogs/content/svy/svy_e.htm", "")</f>
        <v/>
      </c>
      <c r="G946" s="1" t="str">
        <f>HYPERLINK("http://geochem.nrcan.gc.ca/cdogs/content/cr_/cr_00055_e.htm", "55")</f>
        <v>55</v>
      </c>
      <c r="J946" t="s">
        <v>57</v>
      </c>
      <c r="K946" t="s">
        <v>58</v>
      </c>
      <c r="L946">
        <v>49</v>
      </c>
      <c r="M946" t="s">
        <v>59</v>
      </c>
      <c r="N946">
        <v>945</v>
      </c>
      <c r="O946">
        <v>62</v>
      </c>
      <c r="P946">
        <v>19</v>
      </c>
      <c r="Q946">
        <v>2</v>
      </c>
      <c r="R946">
        <v>20</v>
      </c>
      <c r="S946">
        <v>7</v>
      </c>
      <c r="T946">
        <v>-0.2</v>
      </c>
      <c r="U946">
        <v>230</v>
      </c>
      <c r="V946">
        <v>1.75</v>
      </c>
      <c r="W946">
        <v>-0.2</v>
      </c>
      <c r="X946">
        <v>-1</v>
      </c>
      <c r="Y946">
        <v>-0.2</v>
      </c>
      <c r="Z946">
        <v>2</v>
      </c>
      <c r="AA946">
        <v>25</v>
      </c>
      <c r="AB946">
        <v>82</v>
      </c>
      <c r="AC946">
        <v>-2</v>
      </c>
      <c r="AD946">
        <v>38</v>
      </c>
      <c r="AE946">
        <v>160</v>
      </c>
      <c r="AF946">
        <v>6.5</v>
      </c>
    </row>
    <row r="947" spans="1:32" x14ac:dyDescent="0.3">
      <c r="A947" t="s">
        <v>3638</v>
      </c>
      <c r="B947" t="s">
        <v>3639</v>
      </c>
      <c r="C947" s="1" t="str">
        <f t="shared" si="149"/>
        <v>21:0519</v>
      </c>
      <c r="D947" s="1" t="str">
        <f t="shared" ref="D947:D958" si="156">HYPERLINK("http://geochem.nrcan.gc.ca/cdogs/content/svy/svy210173_e.htm", "21:0173")</f>
        <v>21:0173</v>
      </c>
      <c r="E947" t="s">
        <v>3640</v>
      </c>
      <c r="F947" t="s">
        <v>3641</v>
      </c>
      <c r="H947">
        <v>52.009484700000002</v>
      </c>
      <c r="I947">
        <v>-56.197854700000001</v>
      </c>
      <c r="J947" s="1" t="str">
        <f t="shared" ref="J947:J958" si="157">HYPERLINK("http://geochem.nrcan.gc.ca/cdogs/content/kwd/kwd020027_e.htm", "NGR lake sediment grab sample")</f>
        <v>NGR lake sediment grab sample</v>
      </c>
      <c r="K947" s="1" t="str">
        <f t="shared" ref="K947:K958" si="158">HYPERLINK("http://geochem.nrcan.gc.ca/cdogs/content/kwd/kwd080006_e.htm", "&lt;177 micron (NGR)")</f>
        <v>&lt;177 micron (NGR)</v>
      </c>
      <c r="L947">
        <v>49</v>
      </c>
      <c r="M947" t="s">
        <v>144</v>
      </c>
      <c r="N947">
        <v>946</v>
      </c>
      <c r="O947">
        <v>80</v>
      </c>
      <c r="P947">
        <v>12</v>
      </c>
      <c r="Q947">
        <v>3</v>
      </c>
      <c r="R947">
        <v>8</v>
      </c>
      <c r="S947">
        <v>3</v>
      </c>
      <c r="T947">
        <v>-0.2</v>
      </c>
      <c r="U947">
        <v>145</v>
      </c>
      <c r="V947">
        <v>1.1000000000000001</v>
      </c>
      <c r="W947">
        <v>-0.2</v>
      </c>
      <c r="X947">
        <v>-1</v>
      </c>
      <c r="Y947">
        <v>-0.2</v>
      </c>
      <c r="Z947">
        <v>2</v>
      </c>
      <c r="AA947">
        <v>30</v>
      </c>
      <c r="AB947">
        <v>60</v>
      </c>
      <c r="AC947">
        <v>-2</v>
      </c>
      <c r="AD947">
        <v>25.6</v>
      </c>
      <c r="AE947">
        <v>120</v>
      </c>
      <c r="AF947">
        <v>11.1</v>
      </c>
    </row>
    <row r="948" spans="1:32" x14ac:dyDescent="0.3">
      <c r="A948" t="s">
        <v>3642</v>
      </c>
      <c r="B948" t="s">
        <v>3643</v>
      </c>
      <c r="C948" s="1" t="str">
        <f t="shared" si="149"/>
        <v>21:0519</v>
      </c>
      <c r="D948" s="1" t="str">
        <f t="shared" si="156"/>
        <v>21:0173</v>
      </c>
      <c r="E948" t="s">
        <v>3644</v>
      </c>
      <c r="F948" t="s">
        <v>3645</v>
      </c>
      <c r="H948">
        <v>52.509318</v>
      </c>
      <c r="I948">
        <v>-56.076955599999998</v>
      </c>
      <c r="J948" s="1" t="str">
        <f t="shared" si="157"/>
        <v>NGR lake sediment grab sample</v>
      </c>
      <c r="K948" s="1" t="str">
        <f t="shared" si="158"/>
        <v>&lt;177 micron (NGR)</v>
      </c>
      <c r="L948">
        <v>49</v>
      </c>
      <c r="M948" t="s">
        <v>149</v>
      </c>
      <c r="N948">
        <v>947</v>
      </c>
      <c r="O948">
        <v>75</v>
      </c>
      <c r="P948">
        <v>29</v>
      </c>
      <c r="Q948">
        <v>-2</v>
      </c>
      <c r="R948">
        <v>21</v>
      </c>
      <c r="S948">
        <v>5</v>
      </c>
      <c r="T948">
        <v>-0.2</v>
      </c>
      <c r="U948">
        <v>180</v>
      </c>
      <c r="V948">
        <v>5.4</v>
      </c>
      <c r="W948">
        <v>-0.2</v>
      </c>
      <c r="X948">
        <v>24</v>
      </c>
      <c r="Y948">
        <v>0.4</v>
      </c>
      <c r="Z948">
        <v>2</v>
      </c>
      <c r="AA948">
        <v>120</v>
      </c>
      <c r="AB948">
        <v>75</v>
      </c>
      <c r="AC948">
        <v>-2</v>
      </c>
      <c r="AD948">
        <v>31.6</v>
      </c>
      <c r="AE948">
        <v>290</v>
      </c>
      <c r="AF948">
        <v>5.9</v>
      </c>
    </row>
    <row r="949" spans="1:32" x14ac:dyDescent="0.3">
      <c r="A949" t="s">
        <v>3646</v>
      </c>
      <c r="B949" t="s">
        <v>3647</v>
      </c>
      <c r="C949" s="1" t="str">
        <f t="shared" si="149"/>
        <v>21:0519</v>
      </c>
      <c r="D949" s="1" t="str">
        <f t="shared" si="156"/>
        <v>21:0173</v>
      </c>
      <c r="E949" t="s">
        <v>3648</v>
      </c>
      <c r="F949" t="s">
        <v>3649</v>
      </c>
      <c r="H949">
        <v>52.491602299999997</v>
      </c>
      <c r="I949">
        <v>-56.092614500000003</v>
      </c>
      <c r="J949" s="1" t="str">
        <f t="shared" si="157"/>
        <v>NGR lake sediment grab sample</v>
      </c>
      <c r="K949" s="1" t="str">
        <f t="shared" si="158"/>
        <v>&lt;177 micron (NGR)</v>
      </c>
      <c r="L949">
        <v>50</v>
      </c>
      <c r="M949" t="s">
        <v>36</v>
      </c>
      <c r="N949">
        <v>948</v>
      </c>
      <c r="O949">
        <v>63</v>
      </c>
      <c r="P949">
        <v>27</v>
      </c>
      <c r="Q949">
        <v>-2</v>
      </c>
      <c r="R949">
        <v>11</v>
      </c>
      <c r="S949">
        <v>3</v>
      </c>
      <c r="T949">
        <v>-0.2</v>
      </c>
      <c r="U949">
        <v>50</v>
      </c>
      <c r="V949">
        <v>0.42</v>
      </c>
      <c r="W949">
        <v>-0.2</v>
      </c>
      <c r="X949">
        <v>-1</v>
      </c>
      <c r="Y949">
        <v>-0.2</v>
      </c>
      <c r="Z949">
        <v>-2</v>
      </c>
      <c r="AA949">
        <v>15</v>
      </c>
      <c r="AB949">
        <v>106</v>
      </c>
      <c r="AC949">
        <v>-2</v>
      </c>
      <c r="AD949">
        <v>35.6</v>
      </c>
      <c r="AE949">
        <v>80</v>
      </c>
      <c r="AF949">
        <v>1.2</v>
      </c>
    </row>
    <row r="950" spans="1:32" x14ac:dyDescent="0.3">
      <c r="A950" t="s">
        <v>3650</v>
      </c>
      <c r="B950" t="s">
        <v>3651</v>
      </c>
      <c r="C950" s="1" t="str">
        <f t="shared" si="149"/>
        <v>21:0519</v>
      </c>
      <c r="D950" s="1" t="str">
        <f t="shared" si="156"/>
        <v>21:0173</v>
      </c>
      <c r="E950" t="s">
        <v>3648</v>
      </c>
      <c r="F950" t="s">
        <v>3652</v>
      </c>
      <c r="H950">
        <v>52.491602299999997</v>
      </c>
      <c r="I950">
        <v>-56.092614500000003</v>
      </c>
      <c r="J950" s="1" t="str">
        <f t="shared" si="157"/>
        <v>NGR lake sediment grab sample</v>
      </c>
      <c r="K950" s="1" t="str">
        <f t="shared" si="158"/>
        <v>&lt;177 micron (NGR)</v>
      </c>
      <c r="L950">
        <v>50</v>
      </c>
      <c r="M950" t="s">
        <v>44</v>
      </c>
      <c r="N950">
        <v>949</v>
      </c>
      <c r="O950">
        <v>47</v>
      </c>
      <c r="P950">
        <v>27</v>
      </c>
      <c r="Q950">
        <v>-2</v>
      </c>
      <c r="R950">
        <v>11</v>
      </c>
      <c r="S950">
        <v>2</v>
      </c>
      <c r="T950">
        <v>-0.2</v>
      </c>
      <c r="U950">
        <v>50</v>
      </c>
      <c r="V950">
        <v>0.4</v>
      </c>
      <c r="W950">
        <v>-0.2</v>
      </c>
      <c r="X950">
        <v>-1</v>
      </c>
      <c r="Y950">
        <v>-0.2</v>
      </c>
      <c r="Z950">
        <v>-2</v>
      </c>
      <c r="AA950">
        <v>25</v>
      </c>
      <c r="AB950">
        <v>113</v>
      </c>
      <c r="AC950">
        <v>-2</v>
      </c>
      <c r="AD950">
        <v>35.4</v>
      </c>
      <c r="AE950">
        <v>80</v>
      </c>
      <c r="AF950">
        <v>1.4</v>
      </c>
    </row>
    <row r="951" spans="1:32" x14ac:dyDescent="0.3">
      <c r="A951" t="s">
        <v>3653</v>
      </c>
      <c r="B951" t="s">
        <v>3654</v>
      </c>
      <c r="C951" s="1" t="str">
        <f t="shared" si="149"/>
        <v>21:0519</v>
      </c>
      <c r="D951" s="1" t="str">
        <f t="shared" si="156"/>
        <v>21:0173</v>
      </c>
      <c r="E951" t="s">
        <v>3648</v>
      </c>
      <c r="F951" t="s">
        <v>3655</v>
      </c>
      <c r="H951">
        <v>52.491602299999997</v>
      </c>
      <c r="I951">
        <v>-56.092614500000003</v>
      </c>
      <c r="J951" s="1" t="str">
        <f t="shared" si="157"/>
        <v>NGR lake sediment grab sample</v>
      </c>
      <c r="K951" s="1" t="str">
        <f t="shared" si="158"/>
        <v>&lt;177 micron (NGR)</v>
      </c>
      <c r="L951">
        <v>50</v>
      </c>
      <c r="M951" t="s">
        <v>40</v>
      </c>
      <c r="N951">
        <v>950</v>
      </c>
      <c r="O951">
        <v>63</v>
      </c>
      <c r="P951">
        <v>26</v>
      </c>
      <c r="Q951">
        <v>-2</v>
      </c>
      <c r="R951">
        <v>12</v>
      </c>
      <c r="S951">
        <v>3</v>
      </c>
      <c r="T951">
        <v>-0.2</v>
      </c>
      <c r="U951">
        <v>55</v>
      </c>
      <c r="V951">
        <v>0.49</v>
      </c>
      <c r="W951">
        <v>-0.2</v>
      </c>
      <c r="X951">
        <v>-1</v>
      </c>
      <c r="Y951">
        <v>-0.2</v>
      </c>
      <c r="Z951">
        <v>-2</v>
      </c>
      <c r="AA951">
        <v>20</v>
      </c>
      <c r="AB951">
        <v>106</v>
      </c>
      <c r="AC951">
        <v>-2</v>
      </c>
      <c r="AD951">
        <v>35.799999999999997</v>
      </c>
      <c r="AE951">
        <v>80</v>
      </c>
      <c r="AF951">
        <v>1.3</v>
      </c>
    </row>
    <row r="952" spans="1:32" x14ac:dyDescent="0.3">
      <c r="A952" t="s">
        <v>3656</v>
      </c>
      <c r="B952" t="s">
        <v>3657</v>
      </c>
      <c r="C952" s="1" t="str">
        <f t="shared" si="149"/>
        <v>21:0519</v>
      </c>
      <c r="D952" s="1" t="str">
        <f t="shared" si="156"/>
        <v>21:0173</v>
      </c>
      <c r="E952" t="s">
        <v>3658</v>
      </c>
      <c r="F952" t="s">
        <v>3659</v>
      </c>
      <c r="H952">
        <v>52.4728469</v>
      </c>
      <c r="I952">
        <v>-56.090039599999997</v>
      </c>
      <c r="J952" s="1" t="str">
        <f t="shared" si="157"/>
        <v>NGR lake sediment grab sample</v>
      </c>
      <c r="K952" s="1" t="str">
        <f t="shared" si="158"/>
        <v>&lt;177 micron (NGR)</v>
      </c>
      <c r="L952">
        <v>50</v>
      </c>
      <c r="M952" t="s">
        <v>49</v>
      </c>
      <c r="N952">
        <v>951</v>
      </c>
      <c r="O952">
        <v>135</v>
      </c>
      <c r="P952">
        <v>54</v>
      </c>
      <c r="Q952">
        <v>-2</v>
      </c>
      <c r="R952">
        <v>18</v>
      </c>
      <c r="S952">
        <v>36</v>
      </c>
      <c r="T952">
        <v>-0.2</v>
      </c>
      <c r="U952">
        <v>915</v>
      </c>
      <c r="V952">
        <v>6.2</v>
      </c>
      <c r="W952">
        <v>-0.2</v>
      </c>
      <c r="X952">
        <v>-1</v>
      </c>
      <c r="Y952">
        <v>-0.2</v>
      </c>
      <c r="Z952">
        <v>2</v>
      </c>
      <c r="AA952">
        <v>70</v>
      </c>
      <c r="AB952">
        <v>128</v>
      </c>
      <c r="AC952">
        <v>2</v>
      </c>
      <c r="AD952">
        <v>36</v>
      </c>
      <c r="AE952">
        <v>210</v>
      </c>
      <c r="AF952">
        <v>2.7</v>
      </c>
    </row>
    <row r="953" spans="1:32" x14ac:dyDescent="0.3">
      <c r="A953" t="s">
        <v>3660</v>
      </c>
      <c r="B953" t="s">
        <v>3661</v>
      </c>
      <c r="C953" s="1" t="str">
        <f t="shared" si="149"/>
        <v>21:0519</v>
      </c>
      <c r="D953" s="1" t="str">
        <f t="shared" si="156"/>
        <v>21:0173</v>
      </c>
      <c r="E953" t="s">
        <v>3662</v>
      </c>
      <c r="F953" t="s">
        <v>3663</v>
      </c>
      <c r="H953">
        <v>52.455717300000003</v>
      </c>
      <c r="I953">
        <v>-56.142623</v>
      </c>
      <c r="J953" s="1" t="str">
        <f t="shared" si="157"/>
        <v>NGR lake sediment grab sample</v>
      </c>
      <c r="K953" s="1" t="str">
        <f t="shared" si="158"/>
        <v>&lt;177 micron (NGR)</v>
      </c>
      <c r="L953">
        <v>50</v>
      </c>
      <c r="M953" t="s">
        <v>54</v>
      </c>
      <c r="N953">
        <v>952</v>
      </c>
      <c r="O953">
        <v>45</v>
      </c>
      <c r="P953">
        <v>20</v>
      </c>
      <c r="Q953">
        <v>2</v>
      </c>
      <c r="R953">
        <v>6</v>
      </c>
      <c r="S953">
        <v>2</v>
      </c>
      <c r="T953">
        <v>-0.2</v>
      </c>
      <c r="U953">
        <v>30</v>
      </c>
      <c r="V953">
        <v>0.34</v>
      </c>
      <c r="W953">
        <v>-0.2</v>
      </c>
      <c r="X953">
        <v>-1</v>
      </c>
      <c r="Y953">
        <v>-0.2</v>
      </c>
      <c r="Z953">
        <v>-2</v>
      </c>
      <c r="AA953">
        <v>15</v>
      </c>
      <c r="AB953">
        <v>83</v>
      </c>
      <c r="AC953">
        <v>-2</v>
      </c>
      <c r="AD953">
        <v>29</v>
      </c>
      <c r="AE953">
        <v>100</v>
      </c>
      <c r="AF953">
        <v>1.2</v>
      </c>
    </row>
    <row r="954" spans="1:32" x14ac:dyDescent="0.3">
      <c r="A954" t="s">
        <v>3664</v>
      </c>
      <c r="B954" t="s">
        <v>3665</v>
      </c>
      <c r="C954" s="1" t="str">
        <f t="shared" si="149"/>
        <v>21:0519</v>
      </c>
      <c r="D954" s="1" t="str">
        <f t="shared" si="156"/>
        <v>21:0173</v>
      </c>
      <c r="E954" t="s">
        <v>3666</v>
      </c>
      <c r="F954" t="s">
        <v>3667</v>
      </c>
      <c r="H954">
        <v>52.513952799999998</v>
      </c>
      <c r="I954">
        <v>-56.1347874</v>
      </c>
      <c r="J954" s="1" t="str">
        <f t="shared" si="157"/>
        <v>NGR lake sediment grab sample</v>
      </c>
      <c r="K954" s="1" t="str">
        <f t="shared" si="158"/>
        <v>&lt;177 micron (NGR)</v>
      </c>
      <c r="L954">
        <v>50</v>
      </c>
      <c r="M954" t="s">
        <v>82</v>
      </c>
      <c r="N954">
        <v>953</v>
      </c>
      <c r="O954">
        <v>51</v>
      </c>
      <c r="P954">
        <v>32</v>
      </c>
      <c r="Q954">
        <v>-2</v>
      </c>
      <c r="R954">
        <v>18</v>
      </c>
      <c r="S954">
        <v>10</v>
      </c>
      <c r="T954">
        <v>-0.2</v>
      </c>
      <c r="U954">
        <v>130</v>
      </c>
      <c r="V954">
        <v>1.54</v>
      </c>
      <c r="W954">
        <v>-0.2</v>
      </c>
      <c r="X954">
        <v>-1</v>
      </c>
      <c r="Y954">
        <v>-0.2</v>
      </c>
      <c r="Z954">
        <v>-2</v>
      </c>
      <c r="AA954">
        <v>45</v>
      </c>
      <c r="AB954">
        <v>83</v>
      </c>
      <c r="AC954">
        <v>-2</v>
      </c>
      <c r="AD954">
        <v>36.6</v>
      </c>
      <c r="AE954">
        <v>120</v>
      </c>
      <c r="AF954">
        <v>1</v>
      </c>
    </row>
    <row r="955" spans="1:32" x14ac:dyDescent="0.3">
      <c r="A955" t="s">
        <v>3668</v>
      </c>
      <c r="B955" t="s">
        <v>3669</v>
      </c>
      <c r="C955" s="1" t="str">
        <f t="shared" si="149"/>
        <v>21:0519</v>
      </c>
      <c r="D955" s="1" t="str">
        <f t="shared" si="156"/>
        <v>21:0173</v>
      </c>
      <c r="E955" t="s">
        <v>3670</v>
      </c>
      <c r="F955" t="s">
        <v>3671</v>
      </c>
      <c r="H955">
        <v>52.503261899999998</v>
      </c>
      <c r="I955">
        <v>-56.158304800000003</v>
      </c>
      <c r="J955" s="1" t="str">
        <f t="shared" si="157"/>
        <v>NGR lake sediment grab sample</v>
      </c>
      <c r="K955" s="1" t="str">
        <f t="shared" si="158"/>
        <v>&lt;177 micron (NGR)</v>
      </c>
      <c r="L955">
        <v>50</v>
      </c>
      <c r="M955" t="s">
        <v>89</v>
      </c>
      <c r="N955">
        <v>954</v>
      </c>
      <c r="O955">
        <v>120</v>
      </c>
      <c r="P955">
        <v>54</v>
      </c>
      <c r="Q955">
        <v>-2</v>
      </c>
      <c r="R955">
        <v>13</v>
      </c>
      <c r="S955">
        <v>36</v>
      </c>
      <c r="T955">
        <v>-0.2</v>
      </c>
      <c r="U955">
        <v>1450</v>
      </c>
      <c r="V955">
        <v>4.5</v>
      </c>
      <c r="W955">
        <v>-0.2</v>
      </c>
      <c r="X955">
        <v>-1</v>
      </c>
      <c r="Y955">
        <v>-0.2</v>
      </c>
      <c r="Z955">
        <v>4</v>
      </c>
      <c r="AA955">
        <v>80</v>
      </c>
      <c r="AB955">
        <v>151</v>
      </c>
      <c r="AC955">
        <v>2</v>
      </c>
      <c r="AD955">
        <v>44.6</v>
      </c>
      <c r="AE955">
        <v>100</v>
      </c>
      <c r="AF955">
        <v>1.5</v>
      </c>
    </row>
    <row r="956" spans="1:32" x14ac:dyDescent="0.3">
      <c r="A956" t="s">
        <v>3672</v>
      </c>
      <c r="B956" t="s">
        <v>3673</v>
      </c>
      <c r="C956" s="1" t="str">
        <f t="shared" si="149"/>
        <v>21:0519</v>
      </c>
      <c r="D956" s="1" t="str">
        <f t="shared" si="156"/>
        <v>21:0173</v>
      </c>
      <c r="E956" t="s">
        <v>3674</v>
      </c>
      <c r="F956" t="s">
        <v>3675</v>
      </c>
      <c r="H956">
        <v>52.4760378</v>
      </c>
      <c r="I956">
        <v>-56.260356899999998</v>
      </c>
      <c r="J956" s="1" t="str">
        <f t="shared" si="157"/>
        <v>NGR lake sediment grab sample</v>
      </c>
      <c r="K956" s="1" t="str">
        <f t="shared" si="158"/>
        <v>&lt;177 micron (NGR)</v>
      </c>
      <c r="L956">
        <v>50</v>
      </c>
      <c r="M956" t="s">
        <v>94</v>
      </c>
      <c r="N956">
        <v>955</v>
      </c>
      <c r="O956">
        <v>38</v>
      </c>
      <c r="P956">
        <v>27</v>
      </c>
      <c r="Q956">
        <v>2</v>
      </c>
      <c r="R956">
        <v>5</v>
      </c>
      <c r="S956">
        <v>2</v>
      </c>
      <c r="T956">
        <v>-0.2</v>
      </c>
      <c r="U956">
        <v>50</v>
      </c>
      <c r="V956">
        <v>0.45</v>
      </c>
      <c r="W956">
        <v>-0.2</v>
      </c>
      <c r="X956">
        <v>-1</v>
      </c>
      <c r="Y956">
        <v>-0.2</v>
      </c>
      <c r="Z956">
        <v>-2</v>
      </c>
      <c r="AA956">
        <v>25</v>
      </c>
      <c r="AB956">
        <v>100</v>
      </c>
      <c r="AC956">
        <v>-2</v>
      </c>
      <c r="AD956">
        <v>36.200000000000003</v>
      </c>
      <c r="AE956">
        <v>120</v>
      </c>
      <c r="AF956">
        <v>2.4</v>
      </c>
    </row>
    <row r="957" spans="1:32" x14ac:dyDescent="0.3">
      <c r="A957" t="s">
        <v>3676</v>
      </c>
      <c r="B957" t="s">
        <v>3677</v>
      </c>
      <c r="C957" s="1" t="str">
        <f t="shared" si="149"/>
        <v>21:0519</v>
      </c>
      <c r="D957" s="1" t="str">
        <f t="shared" si="156"/>
        <v>21:0173</v>
      </c>
      <c r="E957" t="s">
        <v>3678</v>
      </c>
      <c r="F957" t="s">
        <v>3679</v>
      </c>
      <c r="H957">
        <v>52.424675399999998</v>
      </c>
      <c r="I957">
        <v>-56.298496900000004</v>
      </c>
      <c r="J957" s="1" t="str">
        <f t="shared" si="157"/>
        <v>NGR lake sediment grab sample</v>
      </c>
      <c r="K957" s="1" t="str">
        <f t="shared" si="158"/>
        <v>&lt;177 micron (NGR)</v>
      </c>
      <c r="L957">
        <v>50</v>
      </c>
      <c r="M957" t="s">
        <v>99</v>
      </c>
      <c r="N957">
        <v>956</v>
      </c>
      <c r="O957">
        <v>35</v>
      </c>
      <c r="P957">
        <v>31</v>
      </c>
      <c r="Q957">
        <v>-2</v>
      </c>
      <c r="R957">
        <v>6</v>
      </c>
      <c r="S957">
        <v>7</v>
      </c>
      <c r="T957">
        <v>-0.2</v>
      </c>
      <c r="U957">
        <v>190</v>
      </c>
      <c r="V957">
        <v>0.52</v>
      </c>
      <c r="W957">
        <v>-0.2</v>
      </c>
      <c r="X957">
        <v>-1</v>
      </c>
      <c r="Y957">
        <v>-0.2</v>
      </c>
      <c r="Z957">
        <v>-2</v>
      </c>
      <c r="AA957">
        <v>50</v>
      </c>
      <c r="AB957">
        <v>113</v>
      </c>
      <c r="AC957">
        <v>-2</v>
      </c>
      <c r="AD957">
        <v>41.6</v>
      </c>
      <c r="AE957">
        <v>290</v>
      </c>
      <c r="AF957">
        <v>5.6</v>
      </c>
    </row>
    <row r="958" spans="1:32" x14ac:dyDescent="0.3">
      <c r="A958" t="s">
        <v>3680</v>
      </c>
      <c r="B958" t="s">
        <v>3681</v>
      </c>
      <c r="C958" s="1" t="str">
        <f t="shared" si="149"/>
        <v>21:0519</v>
      </c>
      <c r="D958" s="1" t="str">
        <f t="shared" si="156"/>
        <v>21:0173</v>
      </c>
      <c r="E958" t="s">
        <v>3682</v>
      </c>
      <c r="F958" t="s">
        <v>3683</v>
      </c>
      <c r="H958">
        <v>52.426929999999999</v>
      </c>
      <c r="I958">
        <v>-56.267046800000003</v>
      </c>
      <c r="J958" s="1" t="str">
        <f t="shared" si="157"/>
        <v>NGR lake sediment grab sample</v>
      </c>
      <c r="K958" s="1" t="str">
        <f t="shared" si="158"/>
        <v>&lt;177 micron (NGR)</v>
      </c>
      <c r="L958">
        <v>50</v>
      </c>
      <c r="M958" t="s">
        <v>104</v>
      </c>
      <c r="N958">
        <v>957</v>
      </c>
      <c r="O958">
        <v>61</v>
      </c>
      <c r="P958">
        <v>34</v>
      </c>
      <c r="Q958">
        <v>-2</v>
      </c>
      <c r="R958">
        <v>8</v>
      </c>
      <c r="S958">
        <v>2</v>
      </c>
      <c r="T958">
        <v>-0.2</v>
      </c>
      <c r="U958">
        <v>50</v>
      </c>
      <c r="V958">
        <v>0.49</v>
      </c>
      <c r="W958">
        <v>0.2</v>
      </c>
      <c r="X958">
        <v>-1</v>
      </c>
      <c r="Y958">
        <v>-0.2</v>
      </c>
      <c r="Z958">
        <v>2</v>
      </c>
      <c r="AA958">
        <v>55</v>
      </c>
      <c r="AB958">
        <v>133</v>
      </c>
      <c r="AC958">
        <v>-2</v>
      </c>
      <c r="AD958">
        <v>43.4</v>
      </c>
      <c r="AE958">
        <v>110</v>
      </c>
      <c r="AF958">
        <v>4.8</v>
      </c>
    </row>
    <row r="959" spans="1:32" hidden="1" x14ac:dyDescent="0.3">
      <c r="A959" t="s">
        <v>3684</v>
      </c>
      <c r="B959" t="s">
        <v>3685</v>
      </c>
      <c r="C959" s="1" t="str">
        <f t="shared" si="149"/>
        <v>21:0519</v>
      </c>
      <c r="D959" s="1" t="str">
        <f>HYPERLINK("http://geochem.nrcan.gc.ca/cdogs/content/svy/svy_e.htm", "")</f>
        <v/>
      </c>
      <c r="G959" s="1" t="str">
        <f>HYPERLINK("http://geochem.nrcan.gc.ca/cdogs/content/cr_/cr_00055_e.htm", "55")</f>
        <v>55</v>
      </c>
      <c r="J959" t="s">
        <v>57</v>
      </c>
      <c r="K959" t="s">
        <v>58</v>
      </c>
      <c r="L959">
        <v>50</v>
      </c>
      <c r="M959" t="s">
        <v>59</v>
      </c>
      <c r="N959">
        <v>958</v>
      </c>
      <c r="O959">
        <v>57</v>
      </c>
      <c r="P959">
        <v>19</v>
      </c>
      <c r="Q959">
        <v>2</v>
      </c>
      <c r="R959">
        <v>17</v>
      </c>
      <c r="S959">
        <v>5</v>
      </c>
      <c r="T959">
        <v>-0.2</v>
      </c>
      <c r="U959">
        <v>180</v>
      </c>
      <c r="V959">
        <v>1.63</v>
      </c>
      <c r="W959">
        <v>0.2</v>
      </c>
      <c r="X959">
        <v>2</v>
      </c>
      <c r="Y959">
        <v>-0.2</v>
      </c>
      <c r="Z959">
        <v>2</v>
      </c>
      <c r="AA959">
        <v>15</v>
      </c>
      <c r="AB959">
        <v>87</v>
      </c>
      <c r="AC959">
        <v>-2</v>
      </c>
      <c r="AD959">
        <v>37.799999999999997</v>
      </c>
      <c r="AE959">
        <v>220</v>
      </c>
      <c r="AF959">
        <v>6.2</v>
      </c>
    </row>
    <row r="960" spans="1:32" x14ac:dyDescent="0.3">
      <c r="A960" t="s">
        <v>3686</v>
      </c>
      <c r="B960" t="s">
        <v>3687</v>
      </c>
      <c r="C960" s="1" t="str">
        <f t="shared" si="149"/>
        <v>21:0519</v>
      </c>
      <c r="D960" s="1" t="str">
        <f t="shared" ref="D960:D975" si="159">HYPERLINK("http://geochem.nrcan.gc.ca/cdogs/content/svy/svy210173_e.htm", "21:0173")</f>
        <v>21:0173</v>
      </c>
      <c r="E960" t="s">
        <v>3688</v>
      </c>
      <c r="F960" t="s">
        <v>3689</v>
      </c>
      <c r="H960">
        <v>52.4121308</v>
      </c>
      <c r="I960">
        <v>-56.259632099999997</v>
      </c>
      <c r="J960" s="1" t="str">
        <f t="shared" ref="J960:J975" si="160">HYPERLINK("http://geochem.nrcan.gc.ca/cdogs/content/kwd/kwd020027_e.htm", "NGR lake sediment grab sample")</f>
        <v>NGR lake sediment grab sample</v>
      </c>
      <c r="K960" s="1" t="str">
        <f t="shared" ref="K960:K975" si="161">HYPERLINK("http://geochem.nrcan.gc.ca/cdogs/content/kwd/kwd080006_e.htm", "&lt;177 micron (NGR)")</f>
        <v>&lt;177 micron (NGR)</v>
      </c>
      <c r="L960">
        <v>50</v>
      </c>
      <c r="M960" t="s">
        <v>109</v>
      </c>
      <c r="N960">
        <v>959</v>
      </c>
      <c r="O960">
        <v>23</v>
      </c>
      <c r="P960">
        <v>11</v>
      </c>
      <c r="Q960">
        <v>-2</v>
      </c>
      <c r="R960">
        <v>4</v>
      </c>
      <c r="S960">
        <v>2</v>
      </c>
      <c r="T960">
        <v>-0.2</v>
      </c>
      <c r="U960">
        <v>20</v>
      </c>
      <c r="V960">
        <v>0.22</v>
      </c>
      <c r="W960">
        <v>-0.2</v>
      </c>
      <c r="X960">
        <v>-1</v>
      </c>
      <c r="Y960">
        <v>-0.2</v>
      </c>
      <c r="Z960">
        <v>-2</v>
      </c>
      <c r="AA960">
        <v>-10</v>
      </c>
      <c r="AB960">
        <v>80</v>
      </c>
      <c r="AC960">
        <v>-2</v>
      </c>
      <c r="AD960">
        <v>30</v>
      </c>
      <c r="AE960">
        <v>50</v>
      </c>
      <c r="AF960">
        <v>1.5</v>
      </c>
    </row>
    <row r="961" spans="1:32" x14ac:dyDescent="0.3">
      <c r="A961" t="s">
        <v>3690</v>
      </c>
      <c r="B961" t="s">
        <v>3691</v>
      </c>
      <c r="C961" s="1" t="str">
        <f t="shared" si="149"/>
        <v>21:0519</v>
      </c>
      <c r="D961" s="1" t="str">
        <f t="shared" si="159"/>
        <v>21:0173</v>
      </c>
      <c r="E961" t="s">
        <v>3692</v>
      </c>
      <c r="F961" t="s">
        <v>3693</v>
      </c>
      <c r="H961">
        <v>52.386416099999998</v>
      </c>
      <c r="I961">
        <v>-56.319086499999997</v>
      </c>
      <c r="J961" s="1" t="str">
        <f t="shared" si="160"/>
        <v>NGR lake sediment grab sample</v>
      </c>
      <c r="K961" s="1" t="str">
        <f t="shared" si="161"/>
        <v>&lt;177 micron (NGR)</v>
      </c>
      <c r="L961">
        <v>50</v>
      </c>
      <c r="M961" t="s">
        <v>114</v>
      </c>
      <c r="N961">
        <v>960</v>
      </c>
      <c r="O961">
        <v>65</v>
      </c>
      <c r="P961">
        <v>29</v>
      </c>
      <c r="Q961">
        <v>-2</v>
      </c>
      <c r="R961">
        <v>6</v>
      </c>
      <c r="S961">
        <v>11</v>
      </c>
      <c r="T961">
        <v>-0.2</v>
      </c>
      <c r="U961">
        <v>225</v>
      </c>
      <c r="V961">
        <v>2.2000000000000002</v>
      </c>
      <c r="W961">
        <v>-0.2</v>
      </c>
      <c r="X961">
        <v>-1</v>
      </c>
      <c r="Y961">
        <v>-0.2</v>
      </c>
      <c r="Z961">
        <v>2</v>
      </c>
      <c r="AA961">
        <v>50</v>
      </c>
      <c r="AB961">
        <v>107</v>
      </c>
      <c r="AC961">
        <v>-2</v>
      </c>
      <c r="AD961">
        <v>35.6</v>
      </c>
      <c r="AE961">
        <v>80</v>
      </c>
      <c r="AF961">
        <v>1.7</v>
      </c>
    </row>
    <row r="962" spans="1:32" x14ac:dyDescent="0.3">
      <c r="A962" t="s">
        <v>3694</v>
      </c>
      <c r="B962" t="s">
        <v>3695</v>
      </c>
      <c r="C962" s="1" t="str">
        <f t="shared" ref="C962:C1025" si="162">HYPERLINK("http://geochem.nrcan.gc.ca/cdogs/content/bdl/bdl210519_e.htm", "21:0519")</f>
        <v>21:0519</v>
      </c>
      <c r="D962" s="1" t="str">
        <f t="shared" si="159"/>
        <v>21:0173</v>
      </c>
      <c r="E962" t="s">
        <v>3696</v>
      </c>
      <c r="F962" t="s">
        <v>3697</v>
      </c>
      <c r="H962">
        <v>52.375734700000002</v>
      </c>
      <c r="I962">
        <v>-56.318942200000002</v>
      </c>
      <c r="J962" s="1" t="str">
        <f t="shared" si="160"/>
        <v>NGR lake sediment grab sample</v>
      </c>
      <c r="K962" s="1" t="str">
        <f t="shared" si="161"/>
        <v>&lt;177 micron (NGR)</v>
      </c>
      <c r="L962">
        <v>50</v>
      </c>
      <c r="M962" t="s">
        <v>119</v>
      </c>
      <c r="N962">
        <v>961</v>
      </c>
      <c r="O962">
        <v>50</v>
      </c>
      <c r="P962">
        <v>44</v>
      </c>
      <c r="Q962">
        <v>-2</v>
      </c>
      <c r="R962">
        <v>8</v>
      </c>
      <c r="S962">
        <v>3</v>
      </c>
      <c r="T962">
        <v>-0.2</v>
      </c>
      <c r="U962">
        <v>45</v>
      </c>
      <c r="V962">
        <v>0.98</v>
      </c>
      <c r="W962">
        <v>-0.2</v>
      </c>
      <c r="X962">
        <v>-1</v>
      </c>
      <c r="Y962">
        <v>-0.2</v>
      </c>
      <c r="Z962">
        <v>2</v>
      </c>
      <c r="AA962">
        <v>65</v>
      </c>
      <c r="AB962">
        <v>93</v>
      </c>
      <c r="AC962">
        <v>-2</v>
      </c>
      <c r="AD962">
        <v>46.4</v>
      </c>
      <c r="AE962">
        <v>90</v>
      </c>
      <c r="AF962">
        <v>1.6</v>
      </c>
    </row>
    <row r="963" spans="1:32" x14ac:dyDescent="0.3">
      <c r="A963" t="s">
        <v>3698</v>
      </c>
      <c r="B963" t="s">
        <v>3699</v>
      </c>
      <c r="C963" s="1" t="str">
        <f t="shared" si="162"/>
        <v>21:0519</v>
      </c>
      <c r="D963" s="1" t="str">
        <f t="shared" si="159"/>
        <v>21:0173</v>
      </c>
      <c r="E963" t="s">
        <v>3700</v>
      </c>
      <c r="F963" t="s">
        <v>3701</v>
      </c>
      <c r="H963">
        <v>52.350774800000003</v>
      </c>
      <c r="I963">
        <v>-56.237487100000003</v>
      </c>
      <c r="J963" s="1" t="str">
        <f t="shared" si="160"/>
        <v>NGR lake sediment grab sample</v>
      </c>
      <c r="K963" s="1" t="str">
        <f t="shared" si="161"/>
        <v>&lt;177 micron (NGR)</v>
      </c>
      <c r="L963">
        <v>50</v>
      </c>
      <c r="M963" t="s">
        <v>124</v>
      </c>
      <c r="N963">
        <v>962</v>
      </c>
      <c r="O963">
        <v>92</v>
      </c>
      <c r="P963">
        <v>30</v>
      </c>
      <c r="Q963">
        <v>-2</v>
      </c>
      <c r="R963">
        <v>6</v>
      </c>
      <c r="S963">
        <v>29</v>
      </c>
      <c r="T963">
        <v>-0.2</v>
      </c>
      <c r="U963">
        <v>1000</v>
      </c>
      <c r="V963">
        <v>5.2</v>
      </c>
      <c r="W963">
        <v>-0.2</v>
      </c>
      <c r="X963">
        <v>-1</v>
      </c>
      <c r="Y963">
        <v>-0.2</v>
      </c>
      <c r="Z963">
        <v>2</v>
      </c>
      <c r="AA963">
        <v>60</v>
      </c>
      <c r="AB963">
        <v>93</v>
      </c>
      <c r="AC963">
        <v>-2</v>
      </c>
      <c r="AD963">
        <v>41.8</v>
      </c>
      <c r="AE963">
        <v>110</v>
      </c>
      <c r="AF963">
        <v>2</v>
      </c>
    </row>
    <row r="964" spans="1:32" x14ac:dyDescent="0.3">
      <c r="A964" t="s">
        <v>3702</v>
      </c>
      <c r="B964" t="s">
        <v>3703</v>
      </c>
      <c r="C964" s="1" t="str">
        <f t="shared" si="162"/>
        <v>21:0519</v>
      </c>
      <c r="D964" s="1" t="str">
        <f t="shared" si="159"/>
        <v>21:0173</v>
      </c>
      <c r="E964" t="s">
        <v>3704</v>
      </c>
      <c r="F964" t="s">
        <v>3705</v>
      </c>
      <c r="H964">
        <v>52.341100699999998</v>
      </c>
      <c r="I964">
        <v>-56.274571000000002</v>
      </c>
      <c r="J964" s="1" t="str">
        <f t="shared" si="160"/>
        <v>NGR lake sediment grab sample</v>
      </c>
      <c r="K964" s="1" t="str">
        <f t="shared" si="161"/>
        <v>&lt;177 micron (NGR)</v>
      </c>
      <c r="L964">
        <v>50</v>
      </c>
      <c r="M964" t="s">
        <v>129</v>
      </c>
      <c r="N964">
        <v>963</v>
      </c>
      <c r="O964">
        <v>64</v>
      </c>
      <c r="P964">
        <v>23</v>
      </c>
      <c r="Q964">
        <v>-2</v>
      </c>
      <c r="R964">
        <v>6</v>
      </c>
      <c r="S964">
        <v>6</v>
      </c>
      <c r="T964">
        <v>-0.2</v>
      </c>
      <c r="U964">
        <v>190</v>
      </c>
      <c r="V964">
        <v>1.02</v>
      </c>
      <c r="W964">
        <v>-0.2</v>
      </c>
      <c r="X964">
        <v>-1</v>
      </c>
      <c r="Y964">
        <v>-0.2</v>
      </c>
      <c r="Z964">
        <v>-2</v>
      </c>
      <c r="AA964">
        <v>50</v>
      </c>
      <c r="AB964">
        <v>113</v>
      </c>
      <c r="AC964">
        <v>-2</v>
      </c>
      <c r="AD964">
        <v>33.200000000000003</v>
      </c>
      <c r="AE964">
        <v>120</v>
      </c>
      <c r="AF964">
        <v>1.4</v>
      </c>
    </row>
    <row r="965" spans="1:32" x14ac:dyDescent="0.3">
      <c r="A965" t="s">
        <v>3706</v>
      </c>
      <c r="B965" t="s">
        <v>3707</v>
      </c>
      <c r="C965" s="1" t="str">
        <f t="shared" si="162"/>
        <v>21:0519</v>
      </c>
      <c r="D965" s="1" t="str">
        <f t="shared" si="159"/>
        <v>21:0173</v>
      </c>
      <c r="E965" t="s">
        <v>3708</v>
      </c>
      <c r="F965" t="s">
        <v>3709</v>
      </c>
      <c r="H965">
        <v>52.335090999999998</v>
      </c>
      <c r="I965">
        <v>-56.299253200000003</v>
      </c>
      <c r="J965" s="1" t="str">
        <f t="shared" si="160"/>
        <v>NGR lake sediment grab sample</v>
      </c>
      <c r="K965" s="1" t="str">
        <f t="shared" si="161"/>
        <v>&lt;177 micron (NGR)</v>
      </c>
      <c r="L965">
        <v>50</v>
      </c>
      <c r="M965" t="s">
        <v>134</v>
      </c>
      <c r="N965">
        <v>964</v>
      </c>
      <c r="O965">
        <v>30</v>
      </c>
      <c r="P965">
        <v>16</v>
      </c>
      <c r="Q965">
        <v>-2</v>
      </c>
      <c r="R965">
        <v>4</v>
      </c>
      <c r="S965">
        <v>3</v>
      </c>
      <c r="T965">
        <v>-0.2</v>
      </c>
      <c r="U965">
        <v>85</v>
      </c>
      <c r="V965">
        <v>0.41</v>
      </c>
      <c r="W965">
        <v>-0.2</v>
      </c>
      <c r="X965">
        <v>-1</v>
      </c>
      <c r="Y965">
        <v>-0.2</v>
      </c>
      <c r="Z965">
        <v>-2</v>
      </c>
      <c r="AA965">
        <v>30</v>
      </c>
      <c r="AB965">
        <v>103</v>
      </c>
      <c r="AC965">
        <v>-2</v>
      </c>
      <c r="AD965">
        <v>33.4</v>
      </c>
      <c r="AE965">
        <v>50</v>
      </c>
      <c r="AF965">
        <v>1</v>
      </c>
    </row>
    <row r="966" spans="1:32" x14ac:dyDescent="0.3">
      <c r="A966" t="s">
        <v>3710</v>
      </c>
      <c r="B966" t="s">
        <v>3711</v>
      </c>
      <c r="C966" s="1" t="str">
        <f t="shared" si="162"/>
        <v>21:0519</v>
      </c>
      <c r="D966" s="1" t="str">
        <f t="shared" si="159"/>
        <v>21:0173</v>
      </c>
      <c r="E966" t="s">
        <v>3712</v>
      </c>
      <c r="F966" t="s">
        <v>3713</v>
      </c>
      <c r="H966">
        <v>52.2300787</v>
      </c>
      <c r="I966">
        <v>-56.286862200000002</v>
      </c>
      <c r="J966" s="1" t="str">
        <f t="shared" si="160"/>
        <v>NGR lake sediment grab sample</v>
      </c>
      <c r="K966" s="1" t="str">
        <f t="shared" si="161"/>
        <v>&lt;177 micron (NGR)</v>
      </c>
      <c r="L966">
        <v>50</v>
      </c>
      <c r="M966" t="s">
        <v>139</v>
      </c>
      <c r="N966">
        <v>965</v>
      </c>
      <c r="O966">
        <v>99</v>
      </c>
      <c r="P966">
        <v>15</v>
      </c>
      <c r="Q966">
        <v>2</v>
      </c>
      <c r="R966">
        <v>4</v>
      </c>
      <c r="S966">
        <v>5</v>
      </c>
      <c r="T966">
        <v>-0.2</v>
      </c>
      <c r="U966">
        <v>380</v>
      </c>
      <c r="V966">
        <v>1.77</v>
      </c>
      <c r="W966">
        <v>-0.2</v>
      </c>
      <c r="X966">
        <v>-1</v>
      </c>
      <c r="Y966">
        <v>-0.2</v>
      </c>
      <c r="Z966">
        <v>2</v>
      </c>
      <c r="AA966">
        <v>55</v>
      </c>
      <c r="AB966">
        <v>97</v>
      </c>
      <c r="AC966">
        <v>-2</v>
      </c>
      <c r="AD966">
        <v>35</v>
      </c>
      <c r="AE966">
        <v>80</v>
      </c>
      <c r="AF966">
        <v>2.7</v>
      </c>
    </row>
    <row r="967" spans="1:32" x14ac:dyDescent="0.3">
      <c r="A967" t="s">
        <v>3714</v>
      </c>
      <c r="B967" t="s">
        <v>3715</v>
      </c>
      <c r="C967" s="1" t="str">
        <f t="shared" si="162"/>
        <v>21:0519</v>
      </c>
      <c r="D967" s="1" t="str">
        <f t="shared" si="159"/>
        <v>21:0173</v>
      </c>
      <c r="E967" t="s">
        <v>3716</v>
      </c>
      <c r="F967" t="s">
        <v>3717</v>
      </c>
      <c r="H967">
        <v>52.228287799999997</v>
      </c>
      <c r="I967">
        <v>-56.361987999999997</v>
      </c>
      <c r="J967" s="1" t="str">
        <f t="shared" si="160"/>
        <v>NGR lake sediment grab sample</v>
      </c>
      <c r="K967" s="1" t="str">
        <f t="shared" si="161"/>
        <v>&lt;177 micron (NGR)</v>
      </c>
      <c r="L967">
        <v>50</v>
      </c>
      <c r="M967" t="s">
        <v>144</v>
      </c>
      <c r="N967">
        <v>966</v>
      </c>
      <c r="O967">
        <v>57</v>
      </c>
      <c r="P967">
        <v>10</v>
      </c>
      <c r="Q967">
        <v>2</v>
      </c>
      <c r="R967">
        <v>4</v>
      </c>
      <c r="S967">
        <v>3</v>
      </c>
      <c r="T967">
        <v>-0.2</v>
      </c>
      <c r="U967">
        <v>185</v>
      </c>
      <c r="V967">
        <v>0.81</v>
      </c>
      <c r="W967">
        <v>-0.2</v>
      </c>
      <c r="X967">
        <v>-1</v>
      </c>
      <c r="Y967">
        <v>-0.2</v>
      </c>
      <c r="Z967">
        <v>-2</v>
      </c>
      <c r="AA967">
        <v>25</v>
      </c>
      <c r="AB967">
        <v>65</v>
      </c>
      <c r="AC967">
        <v>-2</v>
      </c>
      <c r="AD967">
        <v>36</v>
      </c>
      <c r="AE967">
        <v>130</v>
      </c>
      <c r="AF967">
        <v>1.7</v>
      </c>
    </row>
    <row r="968" spans="1:32" x14ac:dyDescent="0.3">
      <c r="A968" t="s">
        <v>3718</v>
      </c>
      <c r="B968" t="s">
        <v>3719</v>
      </c>
      <c r="C968" s="1" t="str">
        <f t="shared" si="162"/>
        <v>21:0519</v>
      </c>
      <c r="D968" s="1" t="str">
        <f t="shared" si="159"/>
        <v>21:0173</v>
      </c>
      <c r="E968" t="s">
        <v>3720</v>
      </c>
      <c r="F968" t="s">
        <v>3721</v>
      </c>
      <c r="H968">
        <v>52.221951300000001</v>
      </c>
      <c r="I968">
        <v>-56.423624199999999</v>
      </c>
      <c r="J968" s="1" t="str">
        <f t="shared" si="160"/>
        <v>NGR lake sediment grab sample</v>
      </c>
      <c r="K968" s="1" t="str">
        <f t="shared" si="161"/>
        <v>&lt;177 micron (NGR)</v>
      </c>
      <c r="L968">
        <v>50</v>
      </c>
      <c r="M968" t="s">
        <v>149</v>
      </c>
      <c r="N968">
        <v>967</v>
      </c>
      <c r="O968">
        <v>30</v>
      </c>
      <c r="P968">
        <v>13</v>
      </c>
      <c r="Q968">
        <v>2</v>
      </c>
      <c r="R968">
        <v>3</v>
      </c>
      <c r="S968">
        <v>2</v>
      </c>
      <c r="T968">
        <v>-0.2</v>
      </c>
      <c r="U968">
        <v>45</v>
      </c>
      <c r="V968">
        <v>0.3</v>
      </c>
      <c r="W968">
        <v>-0.2</v>
      </c>
      <c r="X968">
        <v>-1</v>
      </c>
      <c r="Y968">
        <v>-0.2</v>
      </c>
      <c r="Z968">
        <v>-2</v>
      </c>
      <c r="AA968">
        <v>10</v>
      </c>
      <c r="AB968">
        <v>103</v>
      </c>
      <c r="AC968">
        <v>-2</v>
      </c>
      <c r="AD968">
        <v>46.6</v>
      </c>
      <c r="AE968">
        <v>80</v>
      </c>
      <c r="AF968">
        <v>1.1000000000000001</v>
      </c>
    </row>
    <row r="969" spans="1:32" x14ac:dyDescent="0.3">
      <c r="A969" t="s">
        <v>3722</v>
      </c>
      <c r="B969" t="s">
        <v>3723</v>
      </c>
      <c r="C969" s="1" t="str">
        <f t="shared" si="162"/>
        <v>21:0519</v>
      </c>
      <c r="D969" s="1" t="str">
        <f t="shared" si="159"/>
        <v>21:0173</v>
      </c>
      <c r="E969" t="s">
        <v>3724</v>
      </c>
      <c r="F969" t="s">
        <v>3725</v>
      </c>
      <c r="H969">
        <v>52.225306699999997</v>
      </c>
      <c r="I969">
        <v>-56.478175399999998</v>
      </c>
      <c r="J969" s="1" t="str">
        <f t="shared" si="160"/>
        <v>NGR lake sediment grab sample</v>
      </c>
      <c r="K969" s="1" t="str">
        <f t="shared" si="161"/>
        <v>&lt;177 micron (NGR)</v>
      </c>
      <c r="L969">
        <v>51</v>
      </c>
      <c r="M969" t="s">
        <v>36</v>
      </c>
      <c r="N969">
        <v>968</v>
      </c>
      <c r="O969">
        <v>67</v>
      </c>
      <c r="P969">
        <v>11</v>
      </c>
      <c r="Q969">
        <v>-2</v>
      </c>
      <c r="R969">
        <v>5</v>
      </c>
      <c r="S969">
        <v>3</v>
      </c>
      <c r="T969">
        <v>-0.2</v>
      </c>
      <c r="U969">
        <v>145</v>
      </c>
      <c r="V969">
        <v>0.97</v>
      </c>
      <c r="W969">
        <v>-0.2</v>
      </c>
      <c r="X969">
        <v>-1</v>
      </c>
      <c r="Y969">
        <v>-0.2</v>
      </c>
      <c r="Z969">
        <v>-2</v>
      </c>
      <c r="AA969">
        <v>25</v>
      </c>
      <c r="AB969">
        <v>52</v>
      </c>
      <c r="AC969">
        <v>-2</v>
      </c>
      <c r="AD969">
        <v>23.2</v>
      </c>
      <c r="AE969">
        <v>190</v>
      </c>
      <c r="AF969">
        <v>1.1000000000000001</v>
      </c>
    </row>
    <row r="970" spans="1:32" x14ac:dyDescent="0.3">
      <c r="A970" t="s">
        <v>3726</v>
      </c>
      <c r="B970" t="s">
        <v>3727</v>
      </c>
      <c r="C970" s="1" t="str">
        <f t="shared" si="162"/>
        <v>21:0519</v>
      </c>
      <c r="D970" s="1" t="str">
        <f t="shared" si="159"/>
        <v>21:0173</v>
      </c>
      <c r="E970" t="s">
        <v>3724</v>
      </c>
      <c r="F970" t="s">
        <v>3728</v>
      </c>
      <c r="H970">
        <v>52.225306699999997</v>
      </c>
      <c r="I970">
        <v>-56.478175399999998</v>
      </c>
      <c r="J970" s="1" t="str">
        <f t="shared" si="160"/>
        <v>NGR lake sediment grab sample</v>
      </c>
      <c r="K970" s="1" t="str">
        <f t="shared" si="161"/>
        <v>&lt;177 micron (NGR)</v>
      </c>
      <c r="L970">
        <v>51</v>
      </c>
      <c r="M970" t="s">
        <v>40</v>
      </c>
      <c r="N970">
        <v>969</v>
      </c>
      <c r="O970">
        <v>65</v>
      </c>
      <c r="P970">
        <v>12</v>
      </c>
      <c r="Q970">
        <v>-2</v>
      </c>
      <c r="R970">
        <v>5</v>
      </c>
      <c r="S970">
        <v>3</v>
      </c>
      <c r="T970">
        <v>-0.2</v>
      </c>
      <c r="U970">
        <v>140</v>
      </c>
      <c r="V970">
        <v>0.93</v>
      </c>
      <c r="W970">
        <v>-0.2</v>
      </c>
      <c r="X970">
        <v>-1</v>
      </c>
      <c r="Y970">
        <v>-0.2</v>
      </c>
      <c r="Z970">
        <v>-2</v>
      </c>
      <c r="AA970">
        <v>25</v>
      </c>
      <c r="AB970">
        <v>58</v>
      </c>
      <c r="AC970">
        <v>-2</v>
      </c>
      <c r="AD970">
        <v>21.4</v>
      </c>
      <c r="AE970">
        <v>190</v>
      </c>
      <c r="AF970">
        <v>0.8</v>
      </c>
    </row>
    <row r="971" spans="1:32" x14ac:dyDescent="0.3">
      <c r="A971" t="s">
        <v>3729</v>
      </c>
      <c r="B971" t="s">
        <v>3730</v>
      </c>
      <c r="C971" s="1" t="str">
        <f t="shared" si="162"/>
        <v>21:0519</v>
      </c>
      <c r="D971" s="1" t="str">
        <f t="shared" si="159"/>
        <v>21:0173</v>
      </c>
      <c r="E971" t="s">
        <v>3724</v>
      </c>
      <c r="F971" t="s">
        <v>3731</v>
      </c>
      <c r="H971">
        <v>52.225306699999997</v>
      </c>
      <c r="I971">
        <v>-56.478175399999998</v>
      </c>
      <c r="J971" s="1" t="str">
        <f t="shared" si="160"/>
        <v>NGR lake sediment grab sample</v>
      </c>
      <c r="K971" s="1" t="str">
        <f t="shared" si="161"/>
        <v>&lt;177 micron (NGR)</v>
      </c>
      <c r="L971">
        <v>51</v>
      </c>
      <c r="M971" t="s">
        <v>44</v>
      </c>
      <c r="N971">
        <v>970</v>
      </c>
      <c r="O971">
        <v>67</v>
      </c>
      <c r="P971">
        <v>11</v>
      </c>
      <c r="Q971">
        <v>-2</v>
      </c>
      <c r="R971">
        <v>7</v>
      </c>
      <c r="S971">
        <v>4</v>
      </c>
      <c r="T971">
        <v>-0.2</v>
      </c>
      <c r="U971">
        <v>150</v>
      </c>
      <c r="V971">
        <v>1</v>
      </c>
      <c r="W971">
        <v>-0.2</v>
      </c>
      <c r="X971">
        <v>-1</v>
      </c>
      <c r="Y971">
        <v>-0.2</v>
      </c>
      <c r="Z971">
        <v>-2</v>
      </c>
      <c r="AA971">
        <v>25</v>
      </c>
      <c r="AB971">
        <v>39</v>
      </c>
      <c r="AC971">
        <v>-2</v>
      </c>
      <c r="AD971">
        <v>16.8</v>
      </c>
      <c r="AE971">
        <v>230</v>
      </c>
      <c r="AF971">
        <v>1.2</v>
      </c>
    </row>
    <row r="972" spans="1:32" x14ac:dyDescent="0.3">
      <c r="A972" t="s">
        <v>3732</v>
      </c>
      <c r="B972" t="s">
        <v>3733</v>
      </c>
      <c r="C972" s="1" t="str">
        <f t="shared" si="162"/>
        <v>21:0519</v>
      </c>
      <c r="D972" s="1" t="str">
        <f t="shared" si="159"/>
        <v>21:0173</v>
      </c>
      <c r="E972" t="s">
        <v>3734</v>
      </c>
      <c r="F972" t="s">
        <v>3735</v>
      </c>
      <c r="H972">
        <v>52.244141399999997</v>
      </c>
      <c r="I972">
        <v>-56.5115981</v>
      </c>
      <c r="J972" s="1" t="str">
        <f t="shared" si="160"/>
        <v>NGR lake sediment grab sample</v>
      </c>
      <c r="K972" s="1" t="str">
        <f t="shared" si="161"/>
        <v>&lt;177 micron (NGR)</v>
      </c>
      <c r="L972">
        <v>51</v>
      </c>
      <c r="M972" t="s">
        <v>49</v>
      </c>
      <c r="N972">
        <v>971</v>
      </c>
      <c r="O972">
        <v>63</v>
      </c>
      <c r="P972">
        <v>24</v>
      </c>
      <c r="Q972">
        <v>-2</v>
      </c>
      <c r="R972">
        <v>6</v>
      </c>
      <c r="S972">
        <v>5</v>
      </c>
      <c r="T972">
        <v>-0.2</v>
      </c>
      <c r="U972">
        <v>160</v>
      </c>
      <c r="V972">
        <v>1.26</v>
      </c>
      <c r="W972">
        <v>-0.2</v>
      </c>
      <c r="X972">
        <v>-1</v>
      </c>
      <c r="Y972">
        <v>-0.2</v>
      </c>
      <c r="Z972">
        <v>-2</v>
      </c>
      <c r="AA972">
        <v>90</v>
      </c>
      <c r="AB972">
        <v>116</v>
      </c>
      <c r="AC972">
        <v>-2</v>
      </c>
      <c r="AD972">
        <v>34.6</v>
      </c>
      <c r="AE972">
        <v>110</v>
      </c>
      <c r="AF972">
        <v>1.1000000000000001</v>
      </c>
    </row>
    <row r="973" spans="1:32" x14ac:dyDescent="0.3">
      <c r="A973" t="s">
        <v>3736</v>
      </c>
      <c r="B973" t="s">
        <v>3737</v>
      </c>
      <c r="C973" s="1" t="str">
        <f t="shared" si="162"/>
        <v>21:0519</v>
      </c>
      <c r="D973" s="1" t="str">
        <f t="shared" si="159"/>
        <v>21:0173</v>
      </c>
      <c r="E973" t="s">
        <v>3738</v>
      </c>
      <c r="F973" t="s">
        <v>3739</v>
      </c>
      <c r="H973">
        <v>52.238953000000002</v>
      </c>
      <c r="I973">
        <v>-56.576560600000001</v>
      </c>
      <c r="J973" s="1" t="str">
        <f t="shared" si="160"/>
        <v>NGR lake sediment grab sample</v>
      </c>
      <c r="K973" s="1" t="str">
        <f t="shared" si="161"/>
        <v>&lt;177 micron (NGR)</v>
      </c>
      <c r="L973">
        <v>51</v>
      </c>
      <c r="M973" t="s">
        <v>54</v>
      </c>
      <c r="N973">
        <v>972</v>
      </c>
      <c r="O973">
        <v>67</v>
      </c>
      <c r="P973">
        <v>12</v>
      </c>
      <c r="Q973">
        <v>-2</v>
      </c>
      <c r="R973">
        <v>6</v>
      </c>
      <c r="S973">
        <v>4</v>
      </c>
      <c r="T973">
        <v>-0.2</v>
      </c>
      <c r="U973">
        <v>100</v>
      </c>
      <c r="V973">
        <v>1.07</v>
      </c>
      <c r="W973">
        <v>-0.2</v>
      </c>
      <c r="X973">
        <v>-1</v>
      </c>
      <c r="Y973">
        <v>-0.2</v>
      </c>
      <c r="Z973">
        <v>-2</v>
      </c>
      <c r="AA973">
        <v>25</v>
      </c>
      <c r="AB973">
        <v>71</v>
      </c>
      <c r="AC973">
        <v>-2</v>
      </c>
      <c r="AD973">
        <v>25.4</v>
      </c>
      <c r="AE973">
        <v>50</v>
      </c>
      <c r="AF973">
        <v>-0.5</v>
      </c>
    </row>
    <row r="974" spans="1:32" x14ac:dyDescent="0.3">
      <c r="A974" t="s">
        <v>3740</v>
      </c>
      <c r="B974" t="s">
        <v>3741</v>
      </c>
      <c r="C974" s="1" t="str">
        <f t="shared" si="162"/>
        <v>21:0519</v>
      </c>
      <c r="D974" s="1" t="str">
        <f t="shared" si="159"/>
        <v>21:0173</v>
      </c>
      <c r="E974" t="s">
        <v>3742</v>
      </c>
      <c r="F974" t="s">
        <v>3743</v>
      </c>
      <c r="H974">
        <v>52.2039592</v>
      </c>
      <c r="I974">
        <v>-56.568596300000003</v>
      </c>
      <c r="J974" s="1" t="str">
        <f t="shared" si="160"/>
        <v>NGR lake sediment grab sample</v>
      </c>
      <c r="K974" s="1" t="str">
        <f t="shared" si="161"/>
        <v>&lt;177 micron (NGR)</v>
      </c>
      <c r="L974">
        <v>51</v>
      </c>
      <c r="M974" t="s">
        <v>82</v>
      </c>
      <c r="N974">
        <v>973</v>
      </c>
      <c r="O974">
        <v>120</v>
      </c>
      <c r="P974">
        <v>23</v>
      </c>
      <c r="Q974">
        <v>-2</v>
      </c>
      <c r="R974">
        <v>12</v>
      </c>
      <c r="S974">
        <v>11</v>
      </c>
      <c r="T974">
        <v>-0.2</v>
      </c>
      <c r="U974">
        <v>155</v>
      </c>
      <c r="V974">
        <v>1.81</v>
      </c>
      <c r="W974">
        <v>-0.2</v>
      </c>
      <c r="X974">
        <v>-1</v>
      </c>
      <c r="Y974">
        <v>-0.2</v>
      </c>
      <c r="Z974">
        <v>2</v>
      </c>
      <c r="AA974">
        <v>45</v>
      </c>
      <c r="AB974">
        <v>53</v>
      </c>
      <c r="AC974">
        <v>-2</v>
      </c>
      <c r="AD974">
        <v>24</v>
      </c>
      <c r="AE974">
        <v>170</v>
      </c>
      <c r="AF974">
        <v>1</v>
      </c>
    </row>
    <row r="975" spans="1:32" x14ac:dyDescent="0.3">
      <c r="A975" t="s">
        <v>3744</v>
      </c>
      <c r="B975" t="s">
        <v>3745</v>
      </c>
      <c r="C975" s="1" t="str">
        <f t="shared" si="162"/>
        <v>21:0519</v>
      </c>
      <c r="D975" s="1" t="str">
        <f t="shared" si="159"/>
        <v>21:0173</v>
      </c>
      <c r="E975" t="s">
        <v>3746</v>
      </c>
      <c r="F975" t="s">
        <v>3747</v>
      </c>
      <c r="H975">
        <v>52.185280300000002</v>
      </c>
      <c r="I975">
        <v>-56.5873098</v>
      </c>
      <c r="J975" s="1" t="str">
        <f t="shared" si="160"/>
        <v>NGR lake sediment grab sample</v>
      </c>
      <c r="K975" s="1" t="str">
        <f t="shared" si="161"/>
        <v>&lt;177 micron (NGR)</v>
      </c>
      <c r="L975">
        <v>51</v>
      </c>
      <c r="M975" t="s">
        <v>89</v>
      </c>
      <c r="N975">
        <v>974</v>
      </c>
      <c r="O975">
        <v>48</v>
      </c>
      <c r="P975">
        <v>8</v>
      </c>
      <c r="Q975">
        <v>-2</v>
      </c>
      <c r="R975">
        <v>4</v>
      </c>
      <c r="S975">
        <v>2</v>
      </c>
      <c r="T975">
        <v>-0.2</v>
      </c>
      <c r="U975">
        <v>110</v>
      </c>
      <c r="V975">
        <v>1.0900000000000001</v>
      </c>
      <c r="W975">
        <v>-0.2</v>
      </c>
      <c r="X975">
        <v>-1</v>
      </c>
      <c r="Y975">
        <v>-0.2</v>
      </c>
      <c r="Z975">
        <v>-2</v>
      </c>
      <c r="AA975">
        <v>25</v>
      </c>
      <c r="AB975">
        <v>87</v>
      </c>
      <c r="AC975">
        <v>-2</v>
      </c>
      <c r="AD975">
        <v>30</v>
      </c>
      <c r="AE975">
        <v>80</v>
      </c>
      <c r="AF975">
        <v>0.5</v>
      </c>
    </row>
    <row r="976" spans="1:32" hidden="1" x14ac:dyDescent="0.3">
      <c r="A976" t="s">
        <v>3748</v>
      </c>
      <c r="B976" t="s">
        <v>3749</v>
      </c>
      <c r="C976" s="1" t="str">
        <f t="shared" si="162"/>
        <v>21:0519</v>
      </c>
      <c r="D976" s="1" t="str">
        <f>HYPERLINK("http://geochem.nrcan.gc.ca/cdogs/content/svy/svy_e.htm", "")</f>
        <v/>
      </c>
      <c r="G976" s="1" t="str">
        <f>HYPERLINK("http://geochem.nrcan.gc.ca/cdogs/content/cr_/cr_00055_e.htm", "55")</f>
        <v>55</v>
      </c>
      <c r="J976" t="s">
        <v>57</v>
      </c>
      <c r="K976" t="s">
        <v>58</v>
      </c>
      <c r="L976">
        <v>51</v>
      </c>
      <c r="M976" t="s">
        <v>59</v>
      </c>
      <c r="N976">
        <v>975</v>
      </c>
      <c r="O976">
        <v>60</v>
      </c>
      <c r="P976">
        <v>19</v>
      </c>
      <c r="Q976">
        <v>3</v>
      </c>
      <c r="R976">
        <v>19</v>
      </c>
      <c r="S976">
        <v>7</v>
      </c>
      <c r="T976">
        <v>-0.2</v>
      </c>
      <c r="U976">
        <v>255</v>
      </c>
      <c r="V976">
        <v>1.68</v>
      </c>
      <c r="W976">
        <v>-0.2</v>
      </c>
      <c r="X976">
        <v>2</v>
      </c>
      <c r="Y976">
        <v>-0.2</v>
      </c>
      <c r="Z976">
        <v>2</v>
      </c>
      <c r="AA976">
        <v>25</v>
      </c>
      <c r="AB976">
        <v>93</v>
      </c>
      <c r="AC976">
        <v>-2</v>
      </c>
      <c r="AD976">
        <v>36.6</v>
      </c>
      <c r="AE976">
        <v>230</v>
      </c>
      <c r="AF976">
        <v>5.9</v>
      </c>
    </row>
    <row r="977" spans="1:32" x14ac:dyDescent="0.3">
      <c r="A977" t="s">
        <v>3750</v>
      </c>
      <c r="B977" t="s">
        <v>3751</v>
      </c>
      <c r="C977" s="1" t="str">
        <f t="shared" si="162"/>
        <v>21:0519</v>
      </c>
      <c r="D977" s="1" t="str">
        <f t="shared" ref="D977:D996" si="163">HYPERLINK("http://geochem.nrcan.gc.ca/cdogs/content/svy/svy210173_e.htm", "21:0173")</f>
        <v>21:0173</v>
      </c>
      <c r="E977" t="s">
        <v>3752</v>
      </c>
      <c r="F977" t="s">
        <v>3753</v>
      </c>
      <c r="H977">
        <v>52.213178900000003</v>
      </c>
      <c r="I977">
        <v>-56.603136499999998</v>
      </c>
      <c r="J977" s="1" t="str">
        <f t="shared" ref="J977:J996" si="164">HYPERLINK("http://geochem.nrcan.gc.ca/cdogs/content/kwd/kwd020027_e.htm", "NGR lake sediment grab sample")</f>
        <v>NGR lake sediment grab sample</v>
      </c>
      <c r="K977" s="1" t="str">
        <f t="shared" ref="K977:K996" si="165">HYPERLINK("http://geochem.nrcan.gc.ca/cdogs/content/kwd/kwd080006_e.htm", "&lt;177 micron (NGR)")</f>
        <v>&lt;177 micron (NGR)</v>
      </c>
      <c r="L977">
        <v>51</v>
      </c>
      <c r="M977" t="s">
        <v>94</v>
      </c>
      <c r="N977">
        <v>976</v>
      </c>
      <c r="O977">
        <v>43</v>
      </c>
      <c r="P977">
        <v>23</v>
      </c>
      <c r="Q977">
        <v>-2</v>
      </c>
      <c r="R977">
        <v>5</v>
      </c>
      <c r="S977">
        <v>2</v>
      </c>
      <c r="T977">
        <v>-0.2</v>
      </c>
      <c r="U977">
        <v>45</v>
      </c>
      <c r="V977">
        <v>0.34</v>
      </c>
      <c r="W977">
        <v>-0.2</v>
      </c>
      <c r="X977">
        <v>-1</v>
      </c>
      <c r="Y977">
        <v>-0.2</v>
      </c>
      <c r="Z977">
        <v>-2</v>
      </c>
      <c r="AA977">
        <v>25</v>
      </c>
      <c r="AB977">
        <v>113</v>
      </c>
      <c r="AC977">
        <v>-2</v>
      </c>
      <c r="AD977">
        <v>33.799999999999997</v>
      </c>
      <c r="AE977">
        <v>70</v>
      </c>
      <c r="AF977">
        <v>1.2</v>
      </c>
    </row>
    <row r="978" spans="1:32" x14ac:dyDescent="0.3">
      <c r="A978" t="s">
        <v>3754</v>
      </c>
      <c r="B978" t="s">
        <v>3755</v>
      </c>
      <c r="C978" s="1" t="str">
        <f t="shared" si="162"/>
        <v>21:0519</v>
      </c>
      <c r="D978" s="1" t="str">
        <f t="shared" si="163"/>
        <v>21:0173</v>
      </c>
      <c r="E978" t="s">
        <v>3756</v>
      </c>
      <c r="F978" t="s">
        <v>3757</v>
      </c>
      <c r="H978">
        <v>52.252374799999998</v>
      </c>
      <c r="I978">
        <v>-56.626987100000001</v>
      </c>
      <c r="J978" s="1" t="str">
        <f t="shared" si="164"/>
        <v>NGR lake sediment grab sample</v>
      </c>
      <c r="K978" s="1" t="str">
        <f t="shared" si="165"/>
        <v>&lt;177 micron (NGR)</v>
      </c>
      <c r="L978">
        <v>51</v>
      </c>
      <c r="M978" t="s">
        <v>99</v>
      </c>
      <c r="N978">
        <v>977</v>
      </c>
      <c r="O978">
        <v>78</v>
      </c>
      <c r="P978">
        <v>17</v>
      </c>
      <c r="Q978">
        <v>-2</v>
      </c>
      <c r="R978">
        <v>9</v>
      </c>
      <c r="S978">
        <v>8</v>
      </c>
      <c r="T978">
        <v>-0.2</v>
      </c>
      <c r="U978">
        <v>295</v>
      </c>
      <c r="V978">
        <v>2.04</v>
      </c>
      <c r="W978">
        <v>-0.2</v>
      </c>
      <c r="X978">
        <v>-1</v>
      </c>
      <c r="Y978">
        <v>-0.2</v>
      </c>
      <c r="Z978">
        <v>-2</v>
      </c>
      <c r="AA978">
        <v>55</v>
      </c>
      <c r="AB978">
        <v>93</v>
      </c>
      <c r="AC978">
        <v>-2</v>
      </c>
      <c r="AD978">
        <v>30.6</v>
      </c>
      <c r="AE978">
        <v>270</v>
      </c>
      <c r="AF978">
        <v>2.4</v>
      </c>
    </row>
    <row r="979" spans="1:32" x14ac:dyDescent="0.3">
      <c r="A979" t="s">
        <v>3758</v>
      </c>
      <c r="B979" t="s">
        <v>3759</v>
      </c>
      <c r="C979" s="1" t="str">
        <f t="shared" si="162"/>
        <v>21:0519</v>
      </c>
      <c r="D979" s="1" t="str">
        <f t="shared" si="163"/>
        <v>21:0173</v>
      </c>
      <c r="E979" t="s">
        <v>3760</v>
      </c>
      <c r="F979" t="s">
        <v>3761</v>
      </c>
      <c r="H979">
        <v>52.214532400000003</v>
      </c>
      <c r="I979">
        <v>-56.662637400000001</v>
      </c>
      <c r="J979" s="1" t="str">
        <f t="shared" si="164"/>
        <v>NGR lake sediment grab sample</v>
      </c>
      <c r="K979" s="1" t="str">
        <f t="shared" si="165"/>
        <v>&lt;177 micron (NGR)</v>
      </c>
      <c r="L979">
        <v>51</v>
      </c>
      <c r="M979" t="s">
        <v>104</v>
      </c>
      <c r="N979">
        <v>978</v>
      </c>
      <c r="O979">
        <v>125</v>
      </c>
      <c r="P979">
        <v>22</v>
      </c>
      <c r="Q979">
        <v>-2</v>
      </c>
      <c r="R979">
        <v>6</v>
      </c>
      <c r="S979">
        <v>5</v>
      </c>
      <c r="T979">
        <v>-0.2</v>
      </c>
      <c r="U979">
        <v>475</v>
      </c>
      <c r="V979">
        <v>3.1</v>
      </c>
      <c r="W979">
        <v>-0.2</v>
      </c>
      <c r="X979">
        <v>-1</v>
      </c>
      <c r="Y979">
        <v>-0.2</v>
      </c>
      <c r="Z979">
        <v>2</v>
      </c>
      <c r="AA979">
        <v>65</v>
      </c>
      <c r="AB979">
        <v>113</v>
      </c>
      <c r="AC979">
        <v>-2</v>
      </c>
      <c r="AD979">
        <v>35.200000000000003</v>
      </c>
      <c r="AE979">
        <v>140</v>
      </c>
      <c r="AF979">
        <v>5.2</v>
      </c>
    </row>
    <row r="980" spans="1:32" x14ac:dyDescent="0.3">
      <c r="A980" t="s">
        <v>3762</v>
      </c>
      <c r="B980" t="s">
        <v>3763</v>
      </c>
      <c r="C980" s="1" t="str">
        <f t="shared" si="162"/>
        <v>21:0519</v>
      </c>
      <c r="D980" s="1" t="str">
        <f t="shared" si="163"/>
        <v>21:0173</v>
      </c>
      <c r="E980" t="s">
        <v>3764</v>
      </c>
      <c r="F980" t="s">
        <v>3765</v>
      </c>
      <c r="H980">
        <v>52.246946000000001</v>
      </c>
      <c r="I980">
        <v>-56.679748699999998</v>
      </c>
      <c r="J980" s="1" t="str">
        <f t="shared" si="164"/>
        <v>NGR lake sediment grab sample</v>
      </c>
      <c r="K980" s="1" t="str">
        <f t="shared" si="165"/>
        <v>&lt;177 micron (NGR)</v>
      </c>
      <c r="L980">
        <v>51</v>
      </c>
      <c r="M980" t="s">
        <v>109</v>
      </c>
      <c r="N980">
        <v>979</v>
      </c>
      <c r="O980">
        <v>74</v>
      </c>
      <c r="P980">
        <v>6</v>
      </c>
      <c r="Q980">
        <v>-2</v>
      </c>
      <c r="R980">
        <v>5</v>
      </c>
      <c r="S980">
        <v>5</v>
      </c>
      <c r="T980">
        <v>-0.2</v>
      </c>
      <c r="U980">
        <v>205</v>
      </c>
      <c r="V980">
        <v>3.1</v>
      </c>
      <c r="W980">
        <v>-0.2</v>
      </c>
      <c r="X980">
        <v>-1</v>
      </c>
      <c r="Y980">
        <v>-0.2</v>
      </c>
      <c r="Z980">
        <v>2</v>
      </c>
      <c r="AA980">
        <v>45</v>
      </c>
      <c r="AB980">
        <v>133</v>
      </c>
      <c r="AC980">
        <v>2</v>
      </c>
      <c r="AD980">
        <v>31.4</v>
      </c>
      <c r="AE980">
        <v>130</v>
      </c>
      <c r="AF980">
        <v>1.2</v>
      </c>
    </row>
    <row r="981" spans="1:32" x14ac:dyDescent="0.3">
      <c r="A981" t="s">
        <v>3766</v>
      </c>
      <c r="B981" t="s">
        <v>3767</v>
      </c>
      <c r="C981" s="1" t="str">
        <f t="shared" si="162"/>
        <v>21:0519</v>
      </c>
      <c r="D981" s="1" t="str">
        <f t="shared" si="163"/>
        <v>21:0173</v>
      </c>
      <c r="E981" t="s">
        <v>3768</v>
      </c>
      <c r="F981" t="s">
        <v>3769</v>
      </c>
      <c r="H981">
        <v>52.213071100000001</v>
      </c>
      <c r="I981">
        <v>-56.711958099999997</v>
      </c>
      <c r="J981" s="1" t="str">
        <f t="shared" si="164"/>
        <v>NGR lake sediment grab sample</v>
      </c>
      <c r="K981" s="1" t="str">
        <f t="shared" si="165"/>
        <v>&lt;177 micron (NGR)</v>
      </c>
      <c r="L981">
        <v>51</v>
      </c>
      <c r="M981" t="s">
        <v>114</v>
      </c>
      <c r="N981">
        <v>980</v>
      </c>
      <c r="O981">
        <v>29</v>
      </c>
      <c r="P981">
        <v>32</v>
      </c>
      <c r="Q981">
        <v>-2</v>
      </c>
      <c r="R981">
        <v>4</v>
      </c>
      <c r="S981">
        <v>2</v>
      </c>
      <c r="T981">
        <v>-0.2</v>
      </c>
      <c r="U981">
        <v>75</v>
      </c>
      <c r="V981">
        <v>0.43</v>
      </c>
      <c r="W981">
        <v>-0.2</v>
      </c>
      <c r="X981">
        <v>-1</v>
      </c>
      <c r="Y981">
        <v>-0.2</v>
      </c>
      <c r="Z981">
        <v>2</v>
      </c>
      <c r="AA981">
        <v>40</v>
      </c>
      <c r="AB981">
        <v>113</v>
      </c>
      <c r="AC981">
        <v>-2</v>
      </c>
      <c r="AD981">
        <v>32.799999999999997</v>
      </c>
      <c r="AE981">
        <v>80</v>
      </c>
      <c r="AF981">
        <v>5.3</v>
      </c>
    </row>
    <row r="982" spans="1:32" x14ac:dyDescent="0.3">
      <c r="A982" t="s">
        <v>3770</v>
      </c>
      <c r="B982" t="s">
        <v>3771</v>
      </c>
      <c r="C982" s="1" t="str">
        <f t="shared" si="162"/>
        <v>21:0519</v>
      </c>
      <c r="D982" s="1" t="str">
        <f t="shared" si="163"/>
        <v>21:0173</v>
      </c>
      <c r="E982" t="s">
        <v>3772</v>
      </c>
      <c r="F982" t="s">
        <v>3773</v>
      </c>
      <c r="H982">
        <v>52.198161499999998</v>
      </c>
      <c r="I982">
        <v>-56.832191600000002</v>
      </c>
      <c r="J982" s="1" t="str">
        <f t="shared" si="164"/>
        <v>NGR lake sediment grab sample</v>
      </c>
      <c r="K982" s="1" t="str">
        <f t="shared" si="165"/>
        <v>&lt;177 micron (NGR)</v>
      </c>
      <c r="L982">
        <v>51</v>
      </c>
      <c r="M982" t="s">
        <v>119</v>
      </c>
      <c r="N982">
        <v>981</v>
      </c>
      <c r="O982">
        <v>30</v>
      </c>
      <c r="P982">
        <v>6</v>
      </c>
      <c r="Q982">
        <v>-2</v>
      </c>
      <c r="R982">
        <v>2</v>
      </c>
      <c r="S982">
        <v>-2</v>
      </c>
      <c r="T982">
        <v>-0.2</v>
      </c>
      <c r="U982">
        <v>70</v>
      </c>
      <c r="V982">
        <v>0.93</v>
      </c>
      <c r="W982">
        <v>-0.2</v>
      </c>
      <c r="X982">
        <v>-1</v>
      </c>
      <c r="Y982">
        <v>-0.2</v>
      </c>
      <c r="Z982">
        <v>-2</v>
      </c>
      <c r="AA982">
        <v>20</v>
      </c>
      <c r="AB982">
        <v>73</v>
      </c>
      <c r="AC982">
        <v>-2</v>
      </c>
      <c r="AD982">
        <v>25</v>
      </c>
      <c r="AE982">
        <v>80</v>
      </c>
      <c r="AF982">
        <v>-0.5</v>
      </c>
    </row>
    <row r="983" spans="1:32" x14ac:dyDescent="0.3">
      <c r="A983" t="s">
        <v>3774</v>
      </c>
      <c r="B983" t="s">
        <v>3775</v>
      </c>
      <c r="C983" s="1" t="str">
        <f t="shared" si="162"/>
        <v>21:0519</v>
      </c>
      <c r="D983" s="1" t="str">
        <f t="shared" si="163"/>
        <v>21:0173</v>
      </c>
      <c r="E983" t="s">
        <v>3776</v>
      </c>
      <c r="F983" t="s">
        <v>3777</v>
      </c>
      <c r="H983">
        <v>52.188356800000001</v>
      </c>
      <c r="I983">
        <v>-56.901564899999997</v>
      </c>
      <c r="J983" s="1" t="str">
        <f t="shared" si="164"/>
        <v>NGR lake sediment grab sample</v>
      </c>
      <c r="K983" s="1" t="str">
        <f t="shared" si="165"/>
        <v>&lt;177 micron (NGR)</v>
      </c>
      <c r="L983">
        <v>51</v>
      </c>
      <c r="M983" t="s">
        <v>124</v>
      </c>
      <c r="N983">
        <v>982</v>
      </c>
      <c r="O983">
        <v>69</v>
      </c>
      <c r="P983">
        <v>3</v>
      </c>
      <c r="Q983">
        <v>-2</v>
      </c>
      <c r="R983">
        <v>5</v>
      </c>
      <c r="S983">
        <v>4</v>
      </c>
      <c r="T983">
        <v>-0.2</v>
      </c>
      <c r="U983">
        <v>190</v>
      </c>
      <c r="V983">
        <v>1.71</v>
      </c>
      <c r="W983">
        <v>-0.2</v>
      </c>
      <c r="X983">
        <v>-1</v>
      </c>
      <c r="Y983">
        <v>-0.2</v>
      </c>
      <c r="Z983">
        <v>-2</v>
      </c>
      <c r="AA983">
        <v>15</v>
      </c>
      <c r="AB983">
        <v>47</v>
      </c>
      <c r="AC983">
        <v>-2</v>
      </c>
      <c r="AD983">
        <v>28.2</v>
      </c>
      <c r="AE983">
        <v>260</v>
      </c>
      <c r="AF983">
        <v>0.5</v>
      </c>
    </row>
    <row r="984" spans="1:32" x14ac:dyDescent="0.3">
      <c r="A984" t="s">
        <v>3778</v>
      </c>
      <c r="B984" t="s">
        <v>3779</v>
      </c>
      <c r="C984" s="1" t="str">
        <f t="shared" si="162"/>
        <v>21:0519</v>
      </c>
      <c r="D984" s="1" t="str">
        <f t="shared" si="163"/>
        <v>21:0173</v>
      </c>
      <c r="E984" t="s">
        <v>3780</v>
      </c>
      <c r="F984" t="s">
        <v>3781</v>
      </c>
      <c r="H984">
        <v>52.214583099999999</v>
      </c>
      <c r="I984">
        <v>-56.926988799999997</v>
      </c>
      <c r="J984" s="1" t="str">
        <f t="shared" si="164"/>
        <v>NGR lake sediment grab sample</v>
      </c>
      <c r="K984" s="1" t="str">
        <f t="shared" si="165"/>
        <v>&lt;177 micron (NGR)</v>
      </c>
      <c r="L984">
        <v>51</v>
      </c>
      <c r="M984" t="s">
        <v>129</v>
      </c>
      <c r="N984">
        <v>983</v>
      </c>
      <c r="O984">
        <v>50</v>
      </c>
      <c r="P984">
        <v>5</v>
      </c>
      <c r="Q984">
        <v>-2</v>
      </c>
      <c r="R984">
        <v>8</v>
      </c>
      <c r="S984">
        <v>5</v>
      </c>
      <c r="T984">
        <v>-0.2</v>
      </c>
      <c r="U984">
        <v>205</v>
      </c>
      <c r="V984">
        <v>1.59</v>
      </c>
      <c r="W984">
        <v>-0.2</v>
      </c>
      <c r="X984">
        <v>-1</v>
      </c>
      <c r="Y984">
        <v>-0.2</v>
      </c>
      <c r="Z984">
        <v>-2</v>
      </c>
      <c r="AA984">
        <v>20</v>
      </c>
      <c r="AB984">
        <v>33</v>
      </c>
      <c r="AC984">
        <v>-2</v>
      </c>
      <c r="AD984">
        <v>10.4</v>
      </c>
      <c r="AE984">
        <v>420</v>
      </c>
      <c r="AF984">
        <v>0.6</v>
      </c>
    </row>
    <row r="985" spans="1:32" x14ac:dyDescent="0.3">
      <c r="A985" t="s">
        <v>3782</v>
      </c>
      <c r="B985" t="s">
        <v>3783</v>
      </c>
      <c r="C985" s="1" t="str">
        <f t="shared" si="162"/>
        <v>21:0519</v>
      </c>
      <c r="D985" s="1" t="str">
        <f t="shared" si="163"/>
        <v>21:0173</v>
      </c>
      <c r="E985" t="s">
        <v>3784</v>
      </c>
      <c r="F985" t="s">
        <v>3785</v>
      </c>
      <c r="H985">
        <v>52.199723599999999</v>
      </c>
      <c r="I985">
        <v>-57.0072677</v>
      </c>
      <c r="J985" s="1" t="str">
        <f t="shared" si="164"/>
        <v>NGR lake sediment grab sample</v>
      </c>
      <c r="K985" s="1" t="str">
        <f t="shared" si="165"/>
        <v>&lt;177 micron (NGR)</v>
      </c>
      <c r="L985">
        <v>51</v>
      </c>
      <c r="M985" t="s">
        <v>134</v>
      </c>
      <c r="N985">
        <v>984</v>
      </c>
      <c r="O985">
        <v>52</v>
      </c>
      <c r="P985">
        <v>8</v>
      </c>
      <c r="Q985">
        <v>-2</v>
      </c>
      <c r="R985">
        <v>10</v>
      </c>
      <c r="S985">
        <v>5</v>
      </c>
      <c r="T985">
        <v>-0.2</v>
      </c>
      <c r="U985">
        <v>195</v>
      </c>
      <c r="V985">
        <v>1.44</v>
      </c>
      <c r="W985">
        <v>-0.2</v>
      </c>
      <c r="X985">
        <v>-1</v>
      </c>
      <c r="Y985">
        <v>-0.2</v>
      </c>
      <c r="Z985">
        <v>-2</v>
      </c>
      <c r="AA985">
        <v>30</v>
      </c>
      <c r="AB985">
        <v>60</v>
      </c>
      <c r="AC985">
        <v>-2</v>
      </c>
      <c r="AD985">
        <v>17.8</v>
      </c>
      <c r="AE985">
        <v>330</v>
      </c>
      <c r="AF985">
        <v>0.6</v>
      </c>
    </row>
    <row r="986" spans="1:32" x14ac:dyDescent="0.3">
      <c r="A986" t="s">
        <v>3786</v>
      </c>
      <c r="B986" t="s">
        <v>3787</v>
      </c>
      <c r="C986" s="1" t="str">
        <f t="shared" si="162"/>
        <v>21:0519</v>
      </c>
      <c r="D986" s="1" t="str">
        <f t="shared" si="163"/>
        <v>21:0173</v>
      </c>
      <c r="E986" t="s">
        <v>3788</v>
      </c>
      <c r="F986" t="s">
        <v>3789</v>
      </c>
      <c r="H986">
        <v>52.224988799999998</v>
      </c>
      <c r="I986">
        <v>-57.076767199999999</v>
      </c>
      <c r="J986" s="1" t="str">
        <f t="shared" si="164"/>
        <v>NGR lake sediment grab sample</v>
      </c>
      <c r="K986" s="1" t="str">
        <f t="shared" si="165"/>
        <v>&lt;177 micron (NGR)</v>
      </c>
      <c r="L986">
        <v>51</v>
      </c>
      <c r="M986" t="s">
        <v>139</v>
      </c>
      <c r="N986">
        <v>985</v>
      </c>
      <c r="O986">
        <v>48</v>
      </c>
      <c r="P986">
        <v>4</v>
      </c>
      <c r="Q986">
        <v>-2</v>
      </c>
      <c r="R986">
        <v>7</v>
      </c>
      <c r="S986">
        <v>7</v>
      </c>
      <c r="T986">
        <v>-0.2</v>
      </c>
      <c r="U986">
        <v>220</v>
      </c>
      <c r="V986">
        <v>1.92</v>
      </c>
      <c r="W986">
        <v>-0.2</v>
      </c>
      <c r="X986">
        <v>-1</v>
      </c>
      <c r="Y986">
        <v>-0.2</v>
      </c>
      <c r="Z986">
        <v>-2</v>
      </c>
      <c r="AA986">
        <v>25</v>
      </c>
      <c r="AB986">
        <v>27</v>
      </c>
      <c r="AC986">
        <v>-2</v>
      </c>
      <c r="AD986">
        <v>5</v>
      </c>
      <c r="AE986">
        <v>570</v>
      </c>
      <c r="AF986">
        <v>1.1000000000000001</v>
      </c>
    </row>
    <row r="987" spans="1:32" x14ac:dyDescent="0.3">
      <c r="A987" t="s">
        <v>3790</v>
      </c>
      <c r="B987" t="s">
        <v>3791</v>
      </c>
      <c r="C987" s="1" t="str">
        <f t="shared" si="162"/>
        <v>21:0519</v>
      </c>
      <c r="D987" s="1" t="str">
        <f t="shared" si="163"/>
        <v>21:0173</v>
      </c>
      <c r="E987" t="s">
        <v>3792</v>
      </c>
      <c r="F987" t="s">
        <v>3793</v>
      </c>
      <c r="H987">
        <v>52.176419099999997</v>
      </c>
      <c r="I987">
        <v>-57.005012200000003</v>
      </c>
      <c r="J987" s="1" t="str">
        <f t="shared" si="164"/>
        <v>NGR lake sediment grab sample</v>
      </c>
      <c r="K987" s="1" t="str">
        <f t="shared" si="165"/>
        <v>&lt;177 micron (NGR)</v>
      </c>
      <c r="L987">
        <v>51</v>
      </c>
      <c r="M987" t="s">
        <v>144</v>
      </c>
      <c r="N987">
        <v>986</v>
      </c>
      <c r="O987">
        <v>64</v>
      </c>
      <c r="P987">
        <v>6</v>
      </c>
      <c r="Q987">
        <v>-2</v>
      </c>
      <c r="R987">
        <v>8</v>
      </c>
      <c r="S987">
        <v>7</v>
      </c>
      <c r="T987">
        <v>-0.2</v>
      </c>
      <c r="U987">
        <v>205</v>
      </c>
      <c r="V987">
        <v>1.67</v>
      </c>
      <c r="W987">
        <v>-0.2</v>
      </c>
      <c r="X987">
        <v>-1</v>
      </c>
      <c r="Y987">
        <v>-0.2</v>
      </c>
      <c r="Z987">
        <v>-2</v>
      </c>
      <c r="AA987">
        <v>30</v>
      </c>
      <c r="AB987">
        <v>53</v>
      </c>
      <c r="AC987">
        <v>-2</v>
      </c>
      <c r="AD987">
        <v>12.6</v>
      </c>
      <c r="AE987">
        <v>450</v>
      </c>
      <c r="AF987">
        <v>1</v>
      </c>
    </row>
    <row r="988" spans="1:32" x14ac:dyDescent="0.3">
      <c r="A988" t="s">
        <v>3794</v>
      </c>
      <c r="B988" t="s">
        <v>3795</v>
      </c>
      <c r="C988" s="1" t="str">
        <f t="shared" si="162"/>
        <v>21:0519</v>
      </c>
      <c r="D988" s="1" t="str">
        <f t="shared" si="163"/>
        <v>21:0173</v>
      </c>
      <c r="E988" t="s">
        <v>3796</v>
      </c>
      <c r="F988" t="s">
        <v>3797</v>
      </c>
      <c r="H988">
        <v>52.142096500000001</v>
      </c>
      <c r="I988">
        <v>-56.940245099999999</v>
      </c>
      <c r="J988" s="1" t="str">
        <f t="shared" si="164"/>
        <v>NGR lake sediment grab sample</v>
      </c>
      <c r="K988" s="1" t="str">
        <f t="shared" si="165"/>
        <v>&lt;177 micron (NGR)</v>
      </c>
      <c r="L988">
        <v>51</v>
      </c>
      <c r="M988" t="s">
        <v>149</v>
      </c>
      <c r="N988">
        <v>987</v>
      </c>
      <c r="O988">
        <v>46</v>
      </c>
      <c r="P988">
        <v>4</v>
      </c>
      <c r="Q988">
        <v>-2</v>
      </c>
      <c r="R988">
        <v>3</v>
      </c>
      <c r="S988">
        <v>5</v>
      </c>
      <c r="T988">
        <v>-0.2</v>
      </c>
      <c r="U988">
        <v>185</v>
      </c>
      <c r="V988">
        <v>1.1599999999999999</v>
      </c>
      <c r="W988">
        <v>-0.2</v>
      </c>
      <c r="X988">
        <v>-1</v>
      </c>
      <c r="Y988">
        <v>-0.2</v>
      </c>
      <c r="Z988">
        <v>-2</v>
      </c>
      <c r="AA988">
        <v>15</v>
      </c>
      <c r="AB988">
        <v>27</v>
      </c>
      <c r="AC988">
        <v>-2</v>
      </c>
      <c r="AD988">
        <v>9</v>
      </c>
      <c r="AE988">
        <v>450</v>
      </c>
      <c r="AF988">
        <v>1</v>
      </c>
    </row>
    <row r="989" spans="1:32" x14ac:dyDescent="0.3">
      <c r="A989" t="s">
        <v>3798</v>
      </c>
      <c r="B989" t="s">
        <v>3799</v>
      </c>
      <c r="C989" s="1" t="str">
        <f t="shared" si="162"/>
        <v>21:0519</v>
      </c>
      <c r="D989" s="1" t="str">
        <f t="shared" si="163"/>
        <v>21:0173</v>
      </c>
      <c r="E989" t="s">
        <v>3800</v>
      </c>
      <c r="F989" t="s">
        <v>3801</v>
      </c>
      <c r="H989">
        <v>52.138813599999999</v>
      </c>
      <c r="I989">
        <v>-56.561610199999997</v>
      </c>
      <c r="J989" s="1" t="str">
        <f t="shared" si="164"/>
        <v>NGR lake sediment grab sample</v>
      </c>
      <c r="K989" s="1" t="str">
        <f t="shared" si="165"/>
        <v>&lt;177 micron (NGR)</v>
      </c>
      <c r="L989">
        <v>52</v>
      </c>
      <c r="M989" t="s">
        <v>36</v>
      </c>
      <c r="N989">
        <v>988</v>
      </c>
      <c r="O989">
        <v>71</v>
      </c>
      <c r="P989">
        <v>8</v>
      </c>
      <c r="Q989">
        <v>-2</v>
      </c>
      <c r="R989">
        <v>5</v>
      </c>
      <c r="S989">
        <v>3</v>
      </c>
      <c r="T989">
        <v>-0.2</v>
      </c>
      <c r="U989">
        <v>250</v>
      </c>
      <c r="V989">
        <v>1.7</v>
      </c>
      <c r="W989">
        <v>-0.2</v>
      </c>
      <c r="X989">
        <v>-1</v>
      </c>
      <c r="Y989">
        <v>-0.2</v>
      </c>
      <c r="Z989">
        <v>-2</v>
      </c>
      <c r="AA989">
        <v>30</v>
      </c>
      <c r="AB989">
        <v>93</v>
      </c>
      <c r="AC989">
        <v>-2</v>
      </c>
      <c r="AD989">
        <v>30.2</v>
      </c>
      <c r="AE989">
        <v>200</v>
      </c>
      <c r="AF989">
        <v>0.8</v>
      </c>
    </row>
    <row r="990" spans="1:32" x14ac:dyDescent="0.3">
      <c r="A990" t="s">
        <v>3802</v>
      </c>
      <c r="B990" t="s">
        <v>3803</v>
      </c>
      <c r="C990" s="1" t="str">
        <f t="shared" si="162"/>
        <v>21:0519</v>
      </c>
      <c r="D990" s="1" t="str">
        <f t="shared" si="163"/>
        <v>21:0173</v>
      </c>
      <c r="E990" t="s">
        <v>3804</v>
      </c>
      <c r="F990" t="s">
        <v>3805</v>
      </c>
      <c r="H990">
        <v>52.1605232</v>
      </c>
      <c r="I990">
        <v>-56.931361299999999</v>
      </c>
      <c r="J990" s="1" t="str">
        <f t="shared" si="164"/>
        <v>NGR lake sediment grab sample</v>
      </c>
      <c r="K990" s="1" t="str">
        <f t="shared" si="165"/>
        <v>&lt;177 micron (NGR)</v>
      </c>
      <c r="L990">
        <v>52</v>
      </c>
      <c r="M990" t="s">
        <v>49</v>
      </c>
      <c r="N990">
        <v>989</v>
      </c>
      <c r="O990">
        <v>71</v>
      </c>
      <c r="P990">
        <v>5</v>
      </c>
      <c r="Q990">
        <v>-2</v>
      </c>
      <c r="R990">
        <v>4</v>
      </c>
      <c r="S990">
        <v>4</v>
      </c>
      <c r="T990">
        <v>-0.2</v>
      </c>
      <c r="U990">
        <v>325</v>
      </c>
      <c r="V990">
        <v>1.32</v>
      </c>
      <c r="W990">
        <v>-0.2</v>
      </c>
      <c r="X990">
        <v>-1</v>
      </c>
      <c r="Y990">
        <v>-0.2</v>
      </c>
      <c r="Z990">
        <v>-2</v>
      </c>
      <c r="AA990">
        <v>15</v>
      </c>
      <c r="AB990">
        <v>67</v>
      </c>
      <c r="AC990">
        <v>-2</v>
      </c>
      <c r="AD990">
        <v>29.8</v>
      </c>
      <c r="AE990">
        <v>200</v>
      </c>
      <c r="AF990">
        <v>0.5</v>
      </c>
    </row>
    <row r="991" spans="1:32" x14ac:dyDescent="0.3">
      <c r="A991" t="s">
        <v>3806</v>
      </c>
      <c r="B991" t="s">
        <v>3807</v>
      </c>
      <c r="C991" s="1" t="str">
        <f t="shared" si="162"/>
        <v>21:0519</v>
      </c>
      <c r="D991" s="1" t="str">
        <f t="shared" si="163"/>
        <v>21:0173</v>
      </c>
      <c r="E991" t="s">
        <v>3808</v>
      </c>
      <c r="F991" t="s">
        <v>3809</v>
      </c>
      <c r="H991">
        <v>52.171023699999999</v>
      </c>
      <c r="I991">
        <v>-56.892435300000002</v>
      </c>
      <c r="J991" s="1" t="str">
        <f t="shared" si="164"/>
        <v>NGR lake sediment grab sample</v>
      </c>
      <c r="K991" s="1" t="str">
        <f t="shared" si="165"/>
        <v>&lt;177 micron (NGR)</v>
      </c>
      <c r="L991">
        <v>52</v>
      </c>
      <c r="M991" t="s">
        <v>54</v>
      </c>
      <c r="N991">
        <v>990</v>
      </c>
      <c r="O991">
        <v>79</v>
      </c>
      <c r="P991">
        <v>8</v>
      </c>
      <c r="Q991">
        <v>-2</v>
      </c>
      <c r="R991">
        <v>8</v>
      </c>
      <c r="S991">
        <v>5</v>
      </c>
      <c r="T991">
        <v>-0.2</v>
      </c>
      <c r="U991">
        <v>205</v>
      </c>
      <c r="V991">
        <v>2.11</v>
      </c>
      <c r="W991">
        <v>-0.2</v>
      </c>
      <c r="X991">
        <v>-1</v>
      </c>
      <c r="Y991">
        <v>-0.2</v>
      </c>
      <c r="Z991">
        <v>-2</v>
      </c>
      <c r="AA991">
        <v>35</v>
      </c>
      <c r="AB991">
        <v>40</v>
      </c>
      <c r="AC991">
        <v>-2</v>
      </c>
      <c r="AD991">
        <v>12.4</v>
      </c>
      <c r="AE991">
        <v>400</v>
      </c>
      <c r="AF991">
        <v>0.7</v>
      </c>
    </row>
    <row r="992" spans="1:32" x14ac:dyDescent="0.3">
      <c r="A992" t="s">
        <v>3810</v>
      </c>
      <c r="B992" t="s">
        <v>3811</v>
      </c>
      <c r="C992" s="1" t="str">
        <f t="shared" si="162"/>
        <v>21:0519</v>
      </c>
      <c r="D992" s="1" t="str">
        <f t="shared" si="163"/>
        <v>21:0173</v>
      </c>
      <c r="E992" t="s">
        <v>3800</v>
      </c>
      <c r="F992" t="s">
        <v>3812</v>
      </c>
      <c r="H992">
        <v>52.138813599999999</v>
      </c>
      <c r="I992">
        <v>-56.561610199999997</v>
      </c>
      <c r="J992" s="1" t="str">
        <f t="shared" si="164"/>
        <v>NGR lake sediment grab sample</v>
      </c>
      <c r="K992" s="1" t="str">
        <f t="shared" si="165"/>
        <v>&lt;177 micron (NGR)</v>
      </c>
      <c r="L992">
        <v>52</v>
      </c>
      <c r="M992" t="s">
        <v>44</v>
      </c>
      <c r="N992">
        <v>991</v>
      </c>
      <c r="O992">
        <v>72</v>
      </c>
      <c r="P992">
        <v>7</v>
      </c>
      <c r="Q992">
        <v>-2</v>
      </c>
      <c r="R992">
        <v>5</v>
      </c>
      <c r="S992">
        <v>3</v>
      </c>
      <c r="T992">
        <v>-0.2</v>
      </c>
      <c r="U992">
        <v>225</v>
      </c>
      <c r="V992">
        <v>1.82</v>
      </c>
      <c r="W992">
        <v>-0.2</v>
      </c>
      <c r="X992">
        <v>-1</v>
      </c>
      <c r="Y992">
        <v>0.3</v>
      </c>
      <c r="Z992">
        <v>-2</v>
      </c>
      <c r="AA992">
        <v>35</v>
      </c>
      <c r="AB992">
        <v>83</v>
      </c>
      <c r="AC992">
        <v>-2</v>
      </c>
      <c r="AD992">
        <v>29.6</v>
      </c>
      <c r="AE992">
        <v>190</v>
      </c>
      <c r="AF992">
        <v>0.5</v>
      </c>
    </row>
    <row r="993" spans="1:32" x14ac:dyDescent="0.3">
      <c r="A993" t="s">
        <v>3813</v>
      </c>
      <c r="B993" t="s">
        <v>3814</v>
      </c>
      <c r="C993" s="1" t="str">
        <f t="shared" si="162"/>
        <v>21:0519</v>
      </c>
      <c r="D993" s="1" t="str">
        <f t="shared" si="163"/>
        <v>21:0173</v>
      </c>
      <c r="E993" t="s">
        <v>3800</v>
      </c>
      <c r="F993" t="s">
        <v>3815</v>
      </c>
      <c r="H993">
        <v>52.138813599999999</v>
      </c>
      <c r="I993">
        <v>-56.561610199999997</v>
      </c>
      <c r="J993" s="1" t="str">
        <f t="shared" si="164"/>
        <v>NGR lake sediment grab sample</v>
      </c>
      <c r="K993" s="1" t="str">
        <f t="shared" si="165"/>
        <v>&lt;177 micron (NGR)</v>
      </c>
      <c r="L993">
        <v>52</v>
      </c>
      <c r="M993" t="s">
        <v>40</v>
      </c>
      <c r="N993">
        <v>992</v>
      </c>
      <c r="O993">
        <v>68</v>
      </c>
      <c r="P993">
        <v>7</v>
      </c>
      <c r="Q993">
        <v>-2</v>
      </c>
      <c r="R993">
        <v>4</v>
      </c>
      <c r="S993">
        <v>3</v>
      </c>
      <c r="T993">
        <v>-0.2</v>
      </c>
      <c r="U993">
        <v>235</v>
      </c>
      <c r="V993">
        <v>1.75</v>
      </c>
      <c r="W993">
        <v>-0.2</v>
      </c>
      <c r="X993">
        <v>-1</v>
      </c>
      <c r="Y993">
        <v>-0.2</v>
      </c>
      <c r="Z993">
        <v>-2</v>
      </c>
      <c r="AA993">
        <v>35</v>
      </c>
      <c r="AB993">
        <v>96</v>
      </c>
      <c r="AC993">
        <v>-2</v>
      </c>
      <c r="AD993">
        <v>29.6</v>
      </c>
      <c r="AE993">
        <v>200</v>
      </c>
      <c r="AF993">
        <v>0.6</v>
      </c>
    </row>
    <row r="994" spans="1:32" x14ac:dyDescent="0.3">
      <c r="A994" t="s">
        <v>3816</v>
      </c>
      <c r="B994" t="s">
        <v>3817</v>
      </c>
      <c r="C994" s="1" t="str">
        <f t="shared" si="162"/>
        <v>21:0519</v>
      </c>
      <c r="D994" s="1" t="str">
        <f t="shared" si="163"/>
        <v>21:0173</v>
      </c>
      <c r="E994" t="s">
        <v>3818</v>
      </c>
      <c r="F994" t="s">
        <v>3819</v>
      </c>
      <c r="H994">
        <v>52.1224135</v>
      </c>
      <c r="I994">
        <v>-56.588807000000003</v>
      </c>
      <c r="J994" s="1" t="str">
        <f t="shared" si="164"/>
        <v>NGR lake sediment grab sample</v>
      </c>
      <c r="K994" s="1" t="str">
        <f t="shared" si="165"/>
        <v>&lt;177 micron (NGR)</v>
      </c>
      <c r="L994">
        <v>52</v>
      </c>
      <c r="M994" t="s">
        <v>82</v>
      </c>
      <c r="N994">
        <v>993</v>
      </c>
      <c r="O994">
        <v>70</v>
      </c>
      <c r="P994">
        <v>6</v>
      </c>
      <c r="Q994">
        <v>-2</v>
      </c>
      <c r="R994">
        <v>3</v>
      </c>
      <c r="S994">
        <v>16</v>
      </c>
      <c r="T994">
        <v>-0.2</v>
      </c>
      <c r="U994">
        <v>3600</v>
      </c>
      <c r="V994">
        <v>36</v>
      </c>
      <c r="W994">
        <v>-0.2</v>
      </c>
      <c r="X994">
        <v>-1</v>
      </c>
      <c r="Y994">
        <v>-0.2</v>
      </c>
      <c r="Z994">
        <v>4</v>
      </c>
      <c r="AA994">
        <v>80</v>
      </c>
      <c r="AB994">
        <v>26</v>
      </c>
      <c r="AC994">
        <v>-2</v>
      </c>
      <c r="AD994">
        <v>17.2</v>
      </c>
      <c r="AE994">
        <v>180</v>
      </c>
      <c r="AF994">
        <v>0.7</v>
      </c>
    </row>
    <row r="995" spans="1:32" x14ac:dyDescent="0.3">
      <c r="A995" t="s">
        <v>3820</v>
      </c>
      <c r="B995" t="s">
        <v>3821</v>
      </c>
      <c r="C995" s="1" t="str">
        <f t="shared" si="162"/>
        <v>21:0519</v>
      </c>
      <c r="D995" s="1" t="str">
        <f t="shared" si="163"/>
        <v>21:0173</v>
      </c>
      <c r="E995" t="s">
        <v>3822</v>
      </c>
      <c r="F995" t="s">
        <v>3823</v>
      </c>
      <c r="H995">
        <v>52.107130300000001</v>
      </c>
      <c r="I995">
        <v>-56.517688399999997</v>
      </c>
      <c r="J995" s="1" t="str">
        <f t="shared" si="164"/>
        <v>NGR lake sediment grab sample</v>
      </c>
      <c r="K995" s="1" t="str">
        <f t="shared" si="165"/>
        <v>&lt;177 micron (NGR)</v>
      </c>
      <c r="L995">
        <v>52</v>
      </c>
      <c r="M995" t="s">
        <v>89</v>
      </c>
      <c r="N995">
        <v>994</v>
      </c>
      <c r="O995">
        <v>31</v>
      </c>
      <c r="P995">
        <v>4</v>
      </c>
      <c r="Q995">
        <v>-2</v>
      </c>
      <c r="R995">
        <v>3</v>
      </c>
      <c r="S995">
        <v>2</v>
      </c>
      <c r="T995">
        <v>-0.2</v>
      </c>
      <c r="U995">
        <v>185</v>
      </c>
      <c r="V995">
        <v>1.45</v>
      </c>
      <c r="W995">
        <v>-0.2</v>
      </c>
      <c r="X995">
        <v>-1</v>
      </c>
      <c r="Y995">
        <v>-0.2</v>
      </c>
      <c r="Z995">
        <v>-2</v>
      </c>
      <c r="AA995">
        <v>35</v>
      </c>
      <c r="AB995">
        <v>64</v>
      </c>
      <c r="AC995">
        <v>-2</v>
      </c>
      <c r="AD995">
        <v>22.6</v>
      </c>
      <c r="AE995">
        <v>240</v>
      </c>
      <c r="AF995">
        <v>0.7</v>
      </c>
    </row>
    <row r="996" spans="1:32" x14ac:dyDescent="0.3">
      <c r="A996" t="s">
        <v>3824</v>
      </c>
      <c r="B996" t="s">
        <v>3825</v>
      </c>
      <c r="C996" s="1" t="str">
        <f t="shared" si="162"/>
        <v>21:0519</v>
      </c>
      <c r="D996" s="1" t="str">
        <f t="shared" si="163"/>
        <v>21:0173</v>
      </c>
      <c r="E996" t="s">
        <v>3826</v>
      </c>
      <c r="F996" t="s">
        <v>3827</v>
      </c>
      <c r="H996">
        <v>52.143222600000001</v>
      </c>
      <c r="I996">
        <v>-56.518632400000001</v>
      </c>
      <c r="J996" s="1" t="str">
        <f t="shared" si="164"/>
        <v>NGR lake sediment grab sample</v>
      </c>
      <c r="K996" s="1" t="str">
        <f t="shared" si="165"/>
        <v>&lt;177 micron (NGR)</v>
      </c>
      <c r="L996">
        <v>52</v>
      </c>
      <c r="M996" t="s">
        <v>94</v>
      </c>
      <c r="N996">
        <v>995</v>
      </c>
      <c r="O996">
        <v>145</v>
      </c>
      <c r="P996">
        <v>11</v>
      </c>
      <c r="Q996">
        <v>-2</v>
      </c>
      <c r="R996">
        <v>3</v>
      </c>
      <c r="S996">
        <v>8</v>
      </c>
      <c r="T996">
        <v>-0.2</v>
      </c>
      <c r="U996">
        <v>210</v>
      </c>
      <c r="V996">
        <v>7.8</v>
      </c>
      <c r="W996">
        <v>-0.2</v>
      </c>
      <c r="X996">
        <v>-1</v>
      </c>
      <c r="Y996">
        <v>-0.2</v>
      </c>
      <c r="Z996">
        <v>4</v>
      </c>
      <c r="AA996">
        <v>65</v>
      </c>
      <c r="AB996">
        <v>77</v>
      </c>
      <c r="AC996">
        <v>-2</v>
      </c>
      <c r="AD996">
        <v>30.8</v>
      </c>
      <c r="AE996">
        <v>100</v>
      </c>
      <c r="AF996">
        <v>0.6</v>
      </c>
    </row>
    <row r="997" spans="1:32" hidden="1" x14ac:dyDescent="0.3">
      <c r="A997" t="s">
        <v>3828</v>
      </c>
      <c r="B997" t="s">
        <v>3829</v>
      </c>
      <c r="C997" s="1" t="str">
        <f t="shared" si="162"/>
        <v>21:0519</v>
      </c>
      <c r="D997" s="1" t="str">
        <f>HYPERLINK("http://geochem.nrcan.gc.ca/cdogs/content/svy/svy_e.htm", "")</f>
        <v/>
      </c>
      <c r="G997" s="1" t="str">
        <f>HYPERLINK("http://geochem.nrcan.gc.ca/cdogs/content/cr_/cr_00056_e.htm", "56")</f>
        <v>56</v>
      </c>
      <c r="J997" t="s">
        <v>57</v>
      </c>
      <c r="K997" t="s">
        <v>58</v>
      </c>
      <c r="L997">
        <v>52</v>
      </c>
      <c r="M997" t="s">
        <v>59</v>
      </c>
      <c r="N997">
        <v>996</v>
      </c>
      <c r="O997">
        <v>165</v>
      </c>
      <c r="P997">
        <v>90</v>
      </c>
      <c r="Q997">
        <v>24</v>
      </c>
      <c r="R997">
        <v>52</v>
      </c>
      <c r="S997">
        <v>14</v>
      </c>
      <c r="T997">
        <v>-0.2</v>
      </c>
      <c r="U997">
        <v>530</v>
      </c>
      <c r="V997">
        <v>5.8</v>
      </c>
      <c r="W997">
        <v>0.2</v>
      </c>
      <c r="X997">
        <v>23</v>
      </c>
      <c r="Y997">
        <v>0.8</v>
      </c>
      <c r="Z997">
        <v>6</v>
      </c>
      <c r="AA997">
        <v>75</v>
      </c>
      <c r="AB997">
        <v>141</v>
      </c>
      <c r="AC997">
        <v>-2</v>
      </c>
      <c r="AD997">
        <v>5.6</v>
      </c>
      <c r="AE997">
        <v>620</v>
      </c>
      <c r="AF997">
        <v>28.8</v>
      </c>
    </row>
    <row r="998" spans="1:32" x14ac:dyDescent="0.3">
      <c r="A998" t="s">
        <v>3830</v>
      </c>
      <c r="B998" t="s">
        <v>3831</v>
      </c>
      <c r="C998" s="1" t="str">
        <f t="shared" si="162"/>
        <v>21:0519</v>
      </c>
      <c r="D998" s="1" t="str">
        <f t="shared" ref="D998:D1024" si="166">HYPERLINK("http://geochem.nrcan.gc.ca/cdogs/content/svy/svy210173_e.htm", "21:0173")</f>
        <v>21:0173</v>
      </c>
      <c r="E998" t="s">
        <v>3832</v>
      </c>
      <c r="F998" t="s">
        <v>3833</v>
      </c>
      <c r="H998">
        <v>52.150394400000003</v>
      </c>
      <c r="I998">
        <v>-56.488037499999997</v>
      </c>
      <c r="J998" s="1" t="str">
        <f t="shared" ref="J998:J1024" si="167">HYPERLINK("http://geochem.nrcan.gc.ca/cdogs/content/kwd/kwd020027_e.htm", "NGR lake sediment grab sample")</f>
        <v>NGR lake sediment grab sample</v>
      </c>
      <c r="K998" s="1" t="str">
        <f t="shared" ref="K998:K1024" si="168">HYPERLINK("http://geochem.nrcan.gc.ca/cdogs/content/kwd/kwd080006_e.htm", "&lt;177 micron (NGR)")</f>
        <v>&lt;177 micron (NGR)</v>
      </c>
      <c r="L998">
        <v>52</v>
      </c>
      <c r="M998" t="s">
        <v>99</v>
      </c>
      <c r="N998">
        <v>997</v>
      </c>
      <c r="O998">
        <v>130</v>
      </c>
      <c r="P998">
        <v>12</v>
      </c>
      <c r="Q998">
        <v>-2</v>
      </c>
      <c r="R998">
        <v>4</v>
      </c>
      <c r="S998">
        <v>9</v>
      </c>
      <c r="T998">
        <v>-0.2</v>
      </c>
      <c r="U998">
        <v>515</v>
      </c>
      <c r="V998">
        <v>6.9</v>
      </c>
      <c r="W998">
        <v>-0.2</v>
      </c>
      <c r="X998">
        <v>-1</v>
      </c>
      <c r="Y998">
        <v>-0.2</v>
      </c>
      <c r="Z998">
        <v>2</v>
      </c>
      <c r="AA998">
        <v>90</v>
      </c>
      <c r="AB998">
        <v>115</v>
      </c>
      <c r="AC998">
        <v>-2</v>
      </c>
      <c r="AD998">
        <v>36.4</v>
      </c>
      <c r="AE998">
        <v>160</v>
      </c>
      <c r="AF998">
        <v>0.8</v>
      </c>
    </row>
    <row r="999" spans="1:32" x14ac:dyDescent="0.3">
      <c r="A999" t="s">
        <v>3834</v>
      </c>
      <c r="B999" t="s">
        <v>3835</v>
      </c>
      <c r="C999" s="1" t="str">
        <f t="shared" si="162"/>
        <v>21:0519</v>
      </c>
      <c r="D999" s="1" t="str">
        <f t="shared" si="166"/>
        <v>21:0173</v>
      </c>
      <c r="E999" t="s">
        <v>3836</v>
      </c>
      <c r="F999" t="s">
        <v>3837</v>
      </c>
      <c r="H999">
        <v>52.173720699999997</v>
      </c>
      <c r="I999">
        <v>-56.501722700000002</v>
      </c>
      <c r="J999" s="1" t="str">
        <f t="shared" si="167"/>
        <v>NGR lake sediment grab sample</v>
      </c>
      <c r="K999" s="1" t="str">
        <f t="shared" si="168"/>
        <v>&lt;177 micron (NGR)</v>
      </c>
      <c r="L999">
        <v>52</v>
      </c>
      <c r="M999" t="s">
        <v>104</v>
      </c>
      <c r="N999">
        <v>998</v>
      </c>
      <c r="O999">
        <v>110</v>
      </c>
      <c r="P999">
        <v>8</v>
      </c>
      <c r="Q999">
        <v>-2</v>
      </c>
      <c r="R999">
        <v>5</v>
      </c>
      <c r="S999">
        <v>26</v>
      </c>
      <c r="T999">
        <v>-0.2</v>
      </c>
      <c r="U999">
        <v>220</v>
      </c>
      <c r="V999">
        <v>7.5</v>
      </c>
      <c r="W999">
        <v>-0.2</v>
      </c>
      <c r="X999">
        <v>-1</v>
      </c>
      <c r="Y999">
        <v>-0.2</v>
      </c>
      <c r="Z999">
        <v>4</v>
      </c>
      <c r="AA999">
        <v>180</v>
      </c>
      <c r="AB999">
        <v>64</v>
      </c>
      <c r="AC999">
        <v>-2</v>
      </c>
      <c r="AD999">
        <v>29.2</v>
      </c>
      <c r="AE999">
        <v>330</v>
      </c>
      <c r="AF999">
        <v>0.8</v>
      </c>
    </row>
    <row r="1000" spans="1:32" x14ac:dyDescent="0.3">
      <c r="A1000" t="s">
        <v>3838</v>
      </c>
      <c r="B1000" t="s">
        <v>3839</v>
      </c>
      <c r="C1000" s="1" t="str">
        <f t="shared" si="162"/>
        <v>21:0519</v>
      </c>
      <c r="D1000" s="1" t="str">
        <f t="shared" si="166"/>
        <v>21:0173</v>
      </c>
      <c r="E1000" t="s">
        <v>3840</v>
      </c>
      <c r="F1000" t="s">
        <v>3841</v>
      </c>
      <c r="H1000">
        <v>52.198042999999998</v>
      </c>
      <c r="I1000">
        <v>-56.508723000000003</v>
      </c>
      <c r="J1000" s="1" t="str">
        <f t="shared" si="167"/>
        <v>NGR lake sediment grab sample</v>
      </c>
      <c r="K1000" s="1" t="str">
        <f t="shared" si="168"/>
        <v>&lt;177 micron (NGR)</v>
      </c>
      <c r="L1000">
        <v>52</v>
      </c>
      <c r="M1000" t="s">
        <v>109</v>
      </c>
      <c r="N1000">
        <v>999</v>
      </c>
      <c r="O1000">
        <v>60</v>
      </c>
      <c r="P1000">
        <v>6</v>
      </c>
      <c r="Q1000">
        <v>-2</v>
      </c>
      <c r="R1000">
        <v>4</v>
      </c>
      <c r="S1000">
        <v>8</v>
      </c>
      <c r="T1000">
        <v>-0.2</v>
      </c>
      <c r="U1000">
        <v>435</v>
      </c>
      <c r="V1000">
        <v>6.9</v>
      </c>
      <c r="W1000">
        <v>-0.2</v>
      </c>
      <c r="X1000">
        <v>-1</v>
      </c>
      <c r="Y1000">
        <v>-0.2</v>
      </c>
      <c r="Z1000">
        <v>2</v>
      </c>
      <c r="AA1000">
        <v>80</v>
      </c>
      <c r="AB1000">
        <v>38</v>
      </c>
      <c r="AC1000">
        <v>-2</v>
      </c>
      <c r="AD1000">
        <v>9.8000000000000007</v>
      </c>
      <c r="AE1000">
        <v>370</v>
      </c>
      <c r="AF1000">
        <v>0.7</v>
      </c>
    </row>
    <row r="1001" spans="1:32" x14ac:dyDescent="0.3">
      <c r="A1001" t="s">
        <v>3842</v>
      </c>
      <c r="B1001" t="s">
        <v>3843</v>
      </c>
      <c r="C1001" s="1" t="str">
        <f t="shared" si="162"/>
        <v>21:0519</v>
      </c>
      <c r="D1001" s="1" t="str">
        <f t="shared" si="166"/>
        <v>21:0173</v>
      </c>
      <c r="E1001" t="s">
        <v>3844</v>
      </c>
      <c r="F1001" t="s">
        <v>3845</v>
      </c>
      <c r="H1001">
        <v>52.197592200000003</v>
      </c>
      <c r="I1001">
        <v>-56.474973200000001</v>
      </c>
      <c r="J1001" s="1" t="str">
        <f t="shared" si="167"/>
        <v>NGR lake sediment grab sample</v>
      </c>
      <c r="K1001" s="1" t="str">
        <f t="shared" si="168"/>
        <v>&lt;177 micron (NGR)</v>
      </c>
      <c r="L1001">
        <v>52</v>
      </c>
      <c r="M1001" t="s">
        <v>114</v>
      </c>
      <c r="N1001">
        <v>1000</v>
      </c>
      <c r="O1001">
        <v>78</v>
      </c>
      <c r="P1001">
        <v>12</v>
      </c>
      <c r="Q1001">
        <v>-2</v>
      </c>
      <c r="R1001">
        <v>6</v>
      </c>
      <c r="S1001">
        <v>3</v>
      </c>
      <c r="T1001">
        <v>-0.2</v>
      </c>
      <c r="U1001">
        <v>165</v>
      </c>
      <c r="V1001">
        <v>0.8</v>
      </c>
      <c r="W1001">
        <v>-0.2</v>
      </c>
      <c r="X1001">
        <v>-1</v>
      </c>
      <c r="Y1001">
        <v>-0.2</v>
      </c>
      <c r="Z1001">
        <v>-2</v>
      </c>
      <c r="AA1001">
        <v>30</v>
      </c>
      <c r="AB1001">
        <v>69</v>
      </c>
      <c r="AC1001">
        <v>-2</v>
      </c>
      <c r="AD1001">
        <v>30.2</v>
      </c>
      <c r="AE1001">
        <v>130</v>
      </c>
      <c r="AF1001">
        <v>0.7</v>
      </c>
    </row>
    <row r="1002" spans="1:32" x14ac:dyDescent="0.3">
      <c r="A1002" t="s">
        <v>3846</v>
      </c>
      <c r="B1002" t="s">
        <v>3847</v>
      </c>
      <c r="C1002" s="1" t="str">
        <f t="shared" si="162"/>
        <v>21:0519</v>
      </c>
      <c r="D1002" s="1" t="str">
        <f t="shared" si="166"/>
        <v>21:0173</v>
      </c>
      <c r="E1002" t="s">
        <v>3848</v>
      </c>
      <c r="F1002" t="s">
        <v>3849</v>
      </c>
      <c r="H1002">
        <v>52.176459700000002</v>
      </c>
      <c r="I1002">
        <v>-56.458081499999999</v>
      </c>
      <c r="J1002" s="1" t="str">
        <f t="shared" si="167"/>
        <v>NGR lake sediment grab sample</v>
      </c>
      <c r="K1002" s="1" t="str">
        <f t="shared" si="168"/>
        <v>&lt;177 micron (NGR)</v>
      </c>
      <c r="L1002">
        <v>52</v>
      </c>
      <c r="M1002" t="s">
        <v>119</v>
      </c>
      <c r="N1002">
        <v>1001</v>
      </c>
      <c r="O1002">
        <v>91</v>
      </c>
      <c r="P1002">
        <v>18</v>
      </c>
      <c r="Q1002">
        <v>-2</v>
      </c>
      <c r="R1002">
        <v>8</v>
      </c>
      <c r="S1002">
        <v>4</v>
      </c>
      <c r="T1002">
        <v>-0.2</v>
      </c>
      <c r="U1002">
        <v>160</v>
      </c>
      <c r="V1002">
        <v>1.66</v>
      </c>
      <c r="W1002">
        <v>-0.2</v>
      </c>
      <c r="X1002">
        <v>-1</v>
      </c>
      <c r="Y1002">
        <v>-0.2</v>
      </c>
      <c r="Z1002">
        <v>-2</v>
      </c>
      <c r="AA1002">
        <v>50</v>
      </c>
      <c r="AB1002">
        <v>69</v>
      </c>
      <c r="AC1002">
        <v>-2</v>
      </c>
      <c r="AD1002">
        <v>26.2</v>
      </c>
      <c r="AE1002">
        <v>170</v>
      </c>
      <c r="AF1002">
        <v>2.1</v>
      </c>
    </row>
    <row r="1003" spans="1:32" x14ac:dyDescent="0.3">
      <c r="A1003" t="s">
        <v>3850</v>
      </c>
      <c r="B1003" t="s">
        <v>3851</v>
      </c>
      <c r="C1003" s="1" t="str">
        <f t="shared" si="162"/>
        <v>21:0519</v>
      </c>
      <c r="D1003" s="1" t="str">
        <f t="shared" si="166"/>
        <v>21:0173</v>
      </c>
      <c r="E1003" t="s">
        <v>3852</v>
      </c>
      <c r="F1003" t="s">
        <v>3853</v>
      </c>
      <c r="H1003">
        <v>52.195808999999997</v>
      </c>
      <c r="I1003">
        <v>-56.409549800000001</v>
      </c>
      <c r="J1003" s="1" t="str">
        <f t="shared" si="167"/>
        <v>NGR lake sediment grab sample</v>
      </c>
      <c r="K1003" s="1" t="str">
        <f t="shared" si="168"/>
        <v>&lt;177 micron (NGR)</v>
      </c>
      <c r="L1003">
        <v>52</v>
      </c>
      <c r="M1003" t="s">
        <v>124</v>
      </c>
      <c r="N1003">
        <v>1002</v>
      </c>
      <c r="O1003">
        <v>53</v>
      </c>
      <c r="P1003">
        <v>11</v>
      </c>
      <c r="Q1003">
        <v>-2</v>
      </c>
      <c r="R1003">
        <v>5</v>
      </c>
      <c r="S1003">
        <v>3</v>
      </c>
      <c r="T1003">
        <v>-0.2</v>
      </c>
      <c r="U1003">
        <v>155</v>
      </c>
      <c r="V1003">
        <v>0.96</v>
      </c>
      <c r="W1003">
        <v>-0.2</v>
      </c>
      <c r="X1003">
        <v>-1</v>
      </c>
      <c r="Y1003">
        <v>-0.2</v>
      </c>
      <c r="Z1003">
        <v>-2</v>
      </c>
      <c r="AA1003">
        <v>40</v>
      </c>
      <c r="AB1003">
        <v>69</v>
      </c>
      <c r="AC1003">
        <v>-2</v>
      </c>
      <c r="AD1003">
        <v>32</v>
      </c>
      <c r="AE1003">
        <v>150</v>
      </c>
      <c r="AF1003">
        <v>1</v>
      </c>
    </row>
    <row r="1004" spans="1:32" x14ac:dyDescent="0.3">
      <c r="A1004" t="s">
        <v>3854</v>
      </c>
      <c r="B1004" t="s">
        <v>3855</v>
      </c>
      <c r="C1004" s="1" t="str">
        <f t="shared" si="162"/>
        <v>21:0519</v>
      </c>
      <c r="D1004" s="1" t="str">
        <f t="shared" si="166"/>
        <v>21:0173</v>
      </c>
      <c r="E1004" t="s">
        <v>3856</v>
      </c>
      <c r="F1004" t="s">
        <v>3857</v>
      </c>
      <c r="H1004">
        <v>52.1537893</v>
      </c>
      <c r="I1004">
        <v>-56.4191371</v>
      </c>
      <c r="J1004" s="1" t="str">
        <f t="shared" si="167"/>
        <v>NGR lake sediment grab sample</v>
      </c>
      <c r="K1004" s="1" t="str">
        <f t="shared" si="168"/>
        <v>&lt;177 micron (NGR)</v>
      </c>
      <c r="L1004">
        <v>52</v>
      </c>
      <c r="M1004" t="s">
        <v>129</v>
      </c>
      <c r="N1004">
        <v>1003</v>
      </c>
      <c r="O1004">
        <v>62</v>
      </c>
      <c r="P1004">
        <v>5</v>
      </c>
      <c r="Q1004">
        <v>-2</v>
      </c>
      <c r="R1004">
        <v>3</v>
      </c>
      <c r="S1004">
        <v>5</v>
      </c>
      <c r="T1004">
        <v>-0.2</v>
      </c>
      <c r="U1004">
        <v>145</v>
      </c>
      <c r="V1004">
        <v>0.94</v>
      </c>
      <c r="W1004">
        <v>-0.2</v>
      </c>
      <c r="X1004">
        <v>-1</v>
      </c>
      <c r="Y1004">
        <v>-0.2</v>
      </c>
      <c r="Z1004">
        <v>-2</v>
      </c>
      <c r="AA1004">
        <v>30</v>
      </c>
      <c r="AB1004">
        <v>62</v>
      </c>
      <c r="AC1004">
        <v>-2</v>
      </c>
      <c r="AD1004">
        <v>20</v>
      </c>
      <c r="AE1004">
        <v>290</v>
      </c>
      <c r="AF1004">
        <v>1</v>
      </c>
    </row>
    <row r="1005" spans="1:32" x14ac:dyDescent="0.3">
      <c r="A1005" t="s">
        <v>3858</v>
      </c>
      <c r="B1005" t="s">
        <v>3859</v>
      </c>
      <c r="C1005" s="1" t="str">
        <f t="shared" si="162"/>
        <v>21:0519</v>
      </c>
      <c r="D1005" s="1" t="str">
        <f t="shared" si="166"/>
        <v>21:0173</v>
      </c>
      <c r="E1005" t="s">
        <v>3860</v>
      </c>
      <c r="F1005" t="s">
        <v>3861</v>
      </c>
      <c r="H1005">
        <v>52.071606099999997</v>
      </c>
      <c r="I1005">
        <v>-56.410215899999997</v>
      </c>
      <c r="J1005" s="1" t="str">
        <f t="shared" si="167"/>
        <v>NGR lake sediment grab sample</v>
      </c>
      <c r="K1005" s="1" t="str">
        <f t="shared" si="168"/>
        <v>&lt;177 micron (NGR)</v>
      </c>
      <c r="L1005">
        <v>52</v>
      </c>
      <c r="M1005" t="s">
        <v>134</v>
      </c>
      <c r="N1005">
        <v>1004</v>
      </c>
      <c r="O1005">
        <v>34</v>
      </c>
      <c r="P1005">
        <v>7</v>
      </c>
      <c r="Q1005">
        <v>-2</v>
      </c>
      <c r="R1005">
        <v>4</v>
      </c>
      <c r="S1005">
        <v>3</v>
      </c>
      <c r="T1005">
        <v>-0.2</v>
      </c>
      <c r="U1005">
        <v>95</v>
      </c>
      <c r="V1005">
        <v>0.79</v>
      </c>
      <c r="W1005">
        <v>-0.2</v>
      </c>
      <c r="X1005">
        <v>-1</v>
      </c>
      <c r="Y1005">
        <v>-0.2</v>
      </c>
      <c r="Z1005">
        <v>-2</v>
      </c>
      <c r="AA1005">
        <v>20</v>
      </c>
      <c r="AB1005">
        <v>62</v>
      </c>
      <c r="AC1005">
        <v>-2</v>
      </c>
      <c r="AD1005">
        <v>23.2</v>
      </c>
      <c r="AE1005">
        <v>90</v>
      </c>
      <c r="AF1005">
        <v>1.8</v>
      </c>
    </row>
    <row r="1006" spans="1:32" x14ac:dyDescent="0.3">
      <c r="A1006" t="s">
        <v>3862</v>
      </c>
      <c r="B1006" t="s">
        <v>3863</v>
      </c>
      <c r="C1006" s="1" t="str">
        <f t="shared" si="162"/>
        <v>21:0519</v>
      </c>
      <c r="D1006" s="1" t="str">
        <f t="shared" si="166"/>
        <v>21:0173</v>
      </c>
      <c r="E1006" t="s">
        <v>3864</v>
      </c>
      <c r="F1006" t="s">
        <v>3865</v>
      </c>
      <c r="H1006">
        <v>52.0885009</v>
      </c>
      <c r="I1006">
        <v>-56.363667999999997</v>
      </c>
      <c r="J1006" s="1" t="str">
        <f t="shared" si="167"/>
        <v>NGR lake sediment grab sample</v>
      </c>
      <c r="K1006" s="1" t="str">
        <f t="shared" si="168"/>
        <v>&lt;177 micron (NGR)</v>
      </c>
      <c r="L1006">
        <v>52</v>
      </c>
      <c r="M1006" t="s">
        <v>139</v>
      </c>
      <c r="N1006">
        <v>1005</v>
      </c>
      <c r="O1006">
        <v>115</v>
      </c>
      <c r="P1006">
        <v>13</v>
      </c>
      <c r="Q1006">
        <v>-2</v>
      </c>
      <c r="R1006">
        <v>3</v>
      </c>
      <c r="S1006">
        <v>4</v>
      </c>
      <c r="T1006">
        <v>-0.2</v>
      </c>
      <c r="U1006">
        <v>205</v>
      </c>
      <c r="V1006">
        <v>1.87</v>
      </c>
      <c r="W1006">
        <v>0.2</v>
      </c>
      <c r="X1006">
        <v>-1</v>
      </c>
      <c r="Y1006">
        <v>-0.2</v>
      </c>
      <c r="Z1006">
        <v>4</v>
      </c>
      <c r="AA1006">
        <v>60</v>
      </c>
      <c r="AB1006">
        <v>81</v>
      </c>
      <c r="AC1006">
        <v>-2</v>
      </c>
      <c r="AD1006">
        <v>32.200000000000003</v>
      </c>
      <c r="AE1006">
        <v>180</v>
      </c>
      <c r="AF1006">
        <v>10.199999999999999</v>
      </c>
    </row>
    <row r="1007" spans="1:32" x14ac:dyDescent="0.3">
      <c r="A1007" t="s">
        <v>3866</v>
      </c>
      <c r="B1007" t="s">
        <v>3867</v>
      </c>
      <c r="C1007" s="1" t="str">
        <f t="shared" si="162"/>
        <v>21:0519</v>
      </c>
      <c r="D1007" s="1" t="str">
        <f t="shared" si="166"/>
        <v>21:0173</v>
      </c>
      <c r="E1007" t="s">
        <v>3868</v>
      </c>
      <c r="F1007" t="s">
        <v>3869</v>
      </c>
      <c r="H1007">
        <v>52.101900499999999</v>
      </c>
      <c r="I1007">
        <v>-56.367654000000002</v>
      </c>
      <c r="J1007" s="1" t="str">
        <f t="shared" si="167"/>
        <v>NGR lake sediment grab sample</v>
      </c>
      <c r="K1007" s="1" t="str">
        <f t="shared" si="168"/>
        <v>&lt;177 micron (NGR)</v>
      </c>
      <c r="L1007">
        <v>52</v>
      </c>
      <c r="M1007" t="s">
        <v>144</v>
      </c>
      <c r="N1007">
        <v>1006</v>
      </c>
      <c r="O1007">
        <v>102</v>
      </c>
      <c r="P1007">
        <v>11</v>
      </c>
      <c r="Q1007">
        <v>-2</v>
      </c>
      <c r="R1007">
        <v>6</v>
      </c>
      <c r="S1007">
        <v>6</v>
      </c>
      <c r="T1007">
        <v>-0.2</v>
      </c>
      <c r="U1007">
        <v>480</v>
      </c>
      <c r="V1007">
        <v>6.1</v>
      </c>
      <c r="W1007">
        <v>-0.2</v>
      </c>
      <c r="X1007">
        <v>-1</v>
      </c>
      <c r="Y1007">
        <v>-0.2</v>
      </c>
      <c r="Z1007">
        <v>8</v>
      </c>
      <c r="AA1007">
        <v>70</v>
      </c>
      <c r="AB1007">
        <v>100</v>
      </c>
      <c r="AC1007">
        <v>-2</v>
      </c>
      <c r="AD1007">
        <v>32.200000000000003</v>
      </c>
      <c r="AE1007">
        <v>160</v>
      </c>
      <c r="AF1007">
        <v>8.9</v>
      </c>
    </row>
    <row r="1008" spans="1:32" x14ac:dyDescent="0.3">
      <c r="A1008" t="s">
        <v>3870</v>
      </c>
      <c r="B1008" t="s">
        <v>3871</v>
      </c>
      <c r="C1008" s="1" t="str">
        <f t="shared" si="162"/>
        <v>21:0519</v>
      </c>
      <c r="D1008" s="1" t="str">
        <f t="shared" si="166"/>
        <v>21:0173</v>
      </c>
      <c r="E1008" t="s">
        <v>3872</v>
      </c>
      <c r="F1008" t="s">
        <v>3873</v>
      </c>
      <c r="H1008">
        <v>52.132689800000001</v>
      </c>
      <c r="I1008">
        <v>-56.361902299999997</v>
      </c>
      <c r="J1008" s="1" t="str">
        <f t="shared" si="167"/>
        <v>NGR lake sediment grab sample</v>
      </c>
      <c r="K1008" s="1" t="str">
        <f t="shared" si="168"/>
        <v>&lt;177 micron (NGR)</v>
      </c>
      <c r="L1008">
        <v>52</v>
      </c>
      <c r="M1008" t="s">
        <v>149</v>
      </c>
      <c r="N1008">
        <v>1007</v>
      </c>
      <c r="O1008">
        <v>51</v>
      </c>
      <c r="P1008">
        <v>6</v>
      </c>
      <c r="Q1008">
        <v>-2</v>
      </c>
      <c r="R1008">
        <v>4</v>
      </c>
      <c r="S1008">
        <v>3</v>
      </c>
      <c r="T1008">
        <v>-0.2</v>
      </c>
      <c r="U1008">
        <v>115</v>
      </c>
      <c r="V1008">
        <v>1.03</v>
      </c>
      <c r="W1008">
        <v>-0.2</v>
      </c>
      <c r="X1008">
        <v>-1</v>
      </c>
      <c r="Y1008">
        <v>-0.2</v>
      </c>
      <c r="Z1008">
        <v>-2</v>
      </c>
      <c r="AA1008">
        <v>20</v>
      </c>
      <c r="AB1008">
        <v>81</v>
      </c>
      <c r="AC1008">
        <v>-2</v>
      </c>
      <c r="AD1008">
        <v>30.2</v>
      </c>
      <c r="AE1008">
        <v>130</v>
      </c>
      <c r="AF1008">
        <v>1.8</v>
      </c>
    </row>
    <row r="1009" spans="1:32" x14ac:dyDescent="0.3">
      <c r="A1009" t="s">
        <v>3874</v>
      </c>
      <c r="B1009" t="s">
        <v>3875</v>
      </c>
      <c r="C1009" s="1" t="str">
        <f t="shared" si="162"/>
        <v>21:0519</v>
      </c>
      <c r="D1009" s="1" t="str">
        <f t="shared" si="166"/>
        <v>21:0173</v>
      </c>
      <c r="E1009" t="s">
        <v>3876</v>
      </c>
      <c r="F1009" t="s">
        <v>3877</v>
      </c>
      <c r="H1009">
        <v>52.160575899999998</v>
      </c>
      <c r="I1009">
        <v>-56.371432599999999</v>
      </c>
      <c r="J1009" s="1" t="str">
        <f t="shared" si="167"/>
        <v>NGR lake sediment grab sample</v>
      </c>
      <c r="K1009" s="1" t="str">
        <f t="shared" si="168"/>
        <v>&lt;177 micron (NGR)</v>
      </c>
      <c r="L1009">
        <v>53</v>
      </c>
      <c r="M1009" t="s">
        <v>36</v>
      </c>
      <c r="N1009">
        <v>1008</v>
      </c>
      <c r="O1009">
        <v>60</v>
      </c>
      <c r="P1009">
        <v>6</v>
      </c>
      <c r="Q1009">
        <v>-2</v>
      </c>
      <c r="R1009">
        <v>5</v>
      </c>
      <c r="S1009">
        <v>3</v>
      </c>
      <c r="T1009">
        <v>-0.2</v>
      </c>
      <c r="U1009">
        <v>135</v>
      </c>
      <c r="V1009">
        <v>1.48</v>
      </c>
      <c r="W1009">
        <v>-0.2</v>
      </c>
      <c r="X1009">
        <v>-1</v>
      </c>
      <c r="Y1009">
        <v>-0.2</v>
      </c>
      <c r="Z1009">
        <v>-2</v>
      </c>
      <c r="AA1009">
        <v>30</v>
      </c>
      <c r="AB1009">
        <v>44</v>
      </c>
      <c r="AC1009">
        <v>-2</v>
      </c>
      <c r="AD1009">
        <v>27</v>
      </c>
      <c r="AE1009">
        <v>120</v>
      </c>
      <c r="AF1009">
        <v>2</v>
      </c>
    </row>
    <row r="1010" spans="1:32" x14ac:dyDescent="0.3">
      <c r="A1010" t="s">
        <v>3878</v>
      </c>
      <c r="B1010" t="s">
        <v>3879</v>
      </c>
      <c r="C1010" s="1" t="str">
        <f t="shared" si="162"/>
        <v>21:0519</v>
      </c>
      <c r="D1010" s="1" t="str">
        <f t="shared" si="166"/>
        <v>21:0173</v>
      </c>
      <c r="E1010" t="s">
        <v>3876</v>
      </c>
      <c r="F1010" t="s">
        <v>3880</v>
      </c>
      <c r="H1010">
        <v>52.160575899999998</v>
      </c>
      <c r="I1010">
        <v>-56.371432599999999</v>
      </c>
      <c r="J1010" s="1" t="str">
        <f t="shared" si="167"/>
        <v>NGR lake sediment grab sample</v>
      </c>
      <c r="K1010" s="1" t="str">
        <f t="shared" si="168"/>
        <v>&lt;177 micron (NGR)</v>
      </c>
      <c r="L1010">
        <v>53</v>
      </c>
      <c r="M1010" t="s">
        <v>40</v>
      </c>
      <c r="N1010">
        <v>1009</v>
      </c>
      <c r="O1010">
        <v>57</v>
      </c>
      <c r="P1010">
        <v>6</v>
      </c>
      <c r="Q1010">
        <v>-2</v>
      </c>
      <c r="R1010">
        <v>3</v>
      </c>
      <c r="S1010">
        <v>2</v>
      </c>
      <c r="T1010">
        <v>-0.2</v>
      </c>
      <c r="U1010">
        <v>120</v>
      </c>
      <c r="V1010">
        <v>1.22</v>
      </c>
      <c r="W1010">
        <v>-0.2</v>
      </c>
      <c r="X1010">
        <v>-1</v>
      </c>
      <c r="Y1010">
        <v>-0.2</v>
      </c>
      <c r="Z1010">
        <v>-2</v>
      </c>
      <c r="AA1010">
        <v>20</v>
      </c>
      <c r="AB1010">
        <v>66</v>
      </c>
      <c r="AC1010">
        <v>-2</v>
      </c>
      <c r="AD1010">
        <v>26.8</v>
      </c>
      <c r="AE1010">
        <v>130</v>
      </c>
      <c r="AF1010">
        <v>1.5</v>
      </c>
    </row>
    <row r="1011" spans="1:32" x14ac:dyDescent="0.3">
      <c r="A1011" t="s">
        <v>3881</v>
      </c>
      <c r="B1011" t="s">
        <v>3882</v>
      </c>
      <c r="C1011" s="1" t="str">
        <f t="shared" si="162"/>
        <v>21:0519</v>
      </c>
      <c r="D1011" s="1" t="str">
        <f t="shared" si="166"/>
        <v>21:0173</v>
      </c>
      <c r="E1011" t="s">
        <v>3876</v>
      </c>
      <c r="F1011" t="s">
        <v>3883</v>
      </c>
      <c r="H1011">
        <v>52.160575899999998</v>
      </c>
      <c r="I1011">
        <v>-56.371432599999999</v>
      </c>
      <c r="J1011" s="1" t="str">
        <f t="shared" si="167"/>
        <v>NGR lake sediment grab sample</v>
      </c>
      <c r="K1011" s="1" t="str">
        <f t="shared" si="168"/>
        <v>&lt;177 micron (NGR)</v>
      </c>
      <c r="L1011">
        <v>53</v>
      </c>
      <c r="M1011" t="s">
        <v>44</v>
      </c>
      <c r="N1011">
        <v>1010</v>
      </c>
      <c r="O1011">
        <v>60</v>
      </c>
      <c r="P1011">
        <v>7</v>
      </c>
      <c r="Q1011">
        <v>-2</v>
      </c>
      <c r="R1011">
        <v>3</v>
      </c>
      <c r="S1011">
        <v>3</v>
      </c>
      <c r="T1011">
        <v>-0.2</v>
      </c>
      <c r="U1011">
        <v>115</v>
      </c>
      <c r="V1011">
        <v>1.28</v>
      </c>
      <c r="W1011">
        <v>-0.2</v>
      </c>
      <c r="X1011">
        <v>-1</v>
      </c>
      <c r="Y1011">
        <v>-0.2</v>
      </c>
      <c r="Z1011">
        <v>2</v>
      </c>
      <c r="AA1011">
        <v>20</v>
      </c>
      <c r="AB1011">
        <v>46</v>
      </c>
      <c r="AC1011">
        <v>-2</v>
      </c>
      <c r="AD1011">
        <v>27.8</v>
      </c>
      <c r="AE1011">
        <v>130</v>
      </c>
      <c r="AF1011">
        <v>1.9</v>
      </c>
    </row>
    <row r="1012" spans="1:32" x14ac:dyDescent="0.3">
      <c r="A1012" t="s">
        <v>3884</v>
      </c>
      <c r="B1012" t="s">
        <v>3885</v>
      </c>
      <c r="C1012" s="1" t="str">
        <f t="shared" si="162"/>
        <v>21:0519</v>
      </c>
      <c r="D1012" s="1" t="str">
        <f t="shared" si="166"/>
        <v>21:0173</v>
      </c>
      <c r="E1012" t="s">
        <v>3886</v>
      </c>
      <c r="F1012" t="s">
        <v>3887</v>
      </c>
      <c r="H1012">
        <v>52.195066500000003</v>
      </c>
      <c r="I1012">
        <v>-56.356843599999998</v>
      </c>
      <c r="J1012" s="1" t="str">
        <f t="shared" si="167"/>
        <v>NGR lake sediment grab sample</v>
      </c>
      <c r="K1012" s="1" t="str">
        <f t="shared" si="168"/>
        <v>&lt;177 micron (NGR)</v>
      </c>
      <c r="L1012">
        <v>53</v>
      </c>
      <c r="M1012" t="s">
        <v>49</v>
      </c>
      <c r="N1012">
        <v>1011</v>
      </c>
      <c r="O1012">
        <v>29</v>
      </c>
      <c r="P1012">
        <v>7</v>
      </c>
      <c r="Q1012">
        <v>2</v>
      </c>
      <c r="R1012">
        <v>3</v>
      </c>
      <c r="S1012">
        <v>2</v>
      </c>
      <c r="T1012">
        <v>-0.2</v>
      </c>
      <c r="U1012">
        <v>115</v>
      </c>
      <c r="V1012">
        <v>0.41</v>
      </c>
      <c r="W1012">
        <v>-0.2</v>
      </c>
      <c r="X1012">
        <v>-1</v>
      </c>
      <c r="Y1012">
        <v>-0.2</v>
      </c>
      <c r="Z1012">
        <v>-2</v>
      </c>
      <c r="AA1012">
        <v>10</v>
      </c>
      <c r="AB1012">
        <v>85</v>
      </c>
      <c r="AC1012">
        <v>-2</v>
      </c>
      <c r="AD1012">
        <v>30.8</v>
      </c>
      <c r="AE1012">
        <v>180</v>
      </c>
      <c r="AF1012">
        <v>0.5</v>
      </c>
    </row>
    <row r="1013" spans="1:32" x14ac:dyDescent="0.3">
      <c r="A1013" t="s">
        <v>3888</v>
      </c>
      <c r="B1013" t="s">
        <v>3889</v>
      </c>
      <c r="C1013" s="1" t="str">
        <f t="shared" si="162"/>
        <v>21:0519</v>
      </c>
      <c r="D1013" s="1" t="str">
        <f t="shared" si="166"/>
        <v>21:0173</v>
      </c>
      <c r="E1013" t="s">
        <v>3890</v>
      </c>
      <c r="F1013" t="s">
        <v>3891</v>
      </c>
      <c r="H1013">
        <v>52.213267500000001</v>
      </c>
      <c r="I1013">
        <v>-56.297566400000001</v>
      </c>
      <c r="J1013" s="1" t="str">
        <f t="shared" si="167"/>
        <v>NGR lake sediment grab sample</v>
      </c>
      <c r="K1013" s="1" t="str">
        <f t="shared" si="168"/>
        <v>&lt;177 micron (NGR)</v>
      </c>
      <c r="L1013">
        <v>53</v>
      </c>
      <c r="M1013" t="s">
        <v>54</v>
      </c>
      <c r="N1013">
        <v>1012</v>
      </c>
      <c r="O1013">
        <v>31</v>
      </c>
      <c r="P1013">
        <v>7</v>
      </c>
      <c r="Q1013">
        <v>2</v>
      </c>
      <c r="R1013">
        <v>3</v>
      </c>
      <c r="S1013">
        <v>2</v>
      </c>
      <c r="T1013">
        <v>-0.2</v>
      </c>
      <c r="U1013">
        <v>70</v>
      </c>
      <c r="V1013">
        <v>0.42</v>
      </c>
      <c r="W1013">
        <v>-0.2</v>
      </c>
      <c r="X1013">
        <v>-1</v>
      </c>
      <c r="Y1013">
        <v>-0.2</v>
      </c>
      <c r="Z1013">
        <v>-2</v>
      </c>
      <c r="AA1013">
        <v>15</v>
      </c>
      <c r="AB1013">
        <v>85</v>
      </c>
      <c r="AC1013">
        <v>-2</v>
      </c>
      <c r="AD1013">
        <v>55</v>
      </c>
      <c r="AE1013">
        <v>130</v>
      </c>
      <c r="AF1013">
        <v>1.4</v>
      </c>
    </row>
    <row r="1014" spans="1:32" x14ac:dyDescent="0.3">
      <c r="A1014" t="s">
        <v>3892</v>
      </c>
      <c r="B1014" t="s">
        <v>3893</v>
      </c>
      <c r="C1014" s="1" t="str">
        <f t="shared" si="162"/>
        <v>21:0519</v>
      </c>
      <c r="D1014" s="1" t="str">
        <f t="shared" si="166"/>
        <v>21:0173</v>
      </c>
      <c r="E1014" t="s">
        <v>3894</v>
      </c>
      <c r="F1014" t="s">
        <v>3895</v>
      </c>
      <c r="H1014">
        <v>52.210971399999998</v>
      </c>
      <c r="I1014">
        <v>-56.236234500000002</v>
      </c>
      <c r="J1014" s="1" t="str">
        <f t="shared" si="167"/>
        <v>NGR lake sediment grab sample</v>
      </c>
      <c r="K1014" s="1" t="str">
        <f t="shared" si="168"/>
        <v>&lt;177 micron (NGR)</v>
      </c>
      <c r="L1014">
        <v>53</v>
      </c>
      <c r="M1014" t="s">
        <v>82</v>
      </c>
      <c r="N1014">
        <v>1013</v>
      </c>
      <c r="O1014">
        <v>64</v>
      </c>
      <c r="P1014">
        <v>18</v>
      </c>
      <c r="Q1014">
        <v>-2</v>
      </c>
      <c r="R1014">
        <v>4</v>
      </c>
      <c r="S1014">
        <v>3</v>
      </c>
      <c r="T1014">
        <v>-0.2</v>
      </c>
      <c r="U1014">
        <v>165</v>
      </c>
      <c r="V1014">
        <v>1.07</v>
      </c>
      <c r="W1014">
        <v>-0.2</v>
      </c>
      <c r="X1014">
        <v>-1</v>
      </c>
      <c r="Y1014">
        <v>-0.2</v>
      </c>
      <c r="Z1014">
        <v>-2</v>
      </c>
      <c r="AA1014">
        <v>40</v>
      </c>
      <c r="AB1014">
        <v>164</v>
      </c>
      <c r="AC1014">
        <v>-2</v>
      </c>
      <c r="AD1014">
        <v>43.8</v>
      </c>
      <c r="AE1014">
        <v>180</v>
      </c>
      <c r="AF1014">
        <v>2</v>
      </c>
    </row>
    <row r="1015" spans="1:32" x14ac:dyDescent="0.3">
      <c r="A1015" t="s">
        <v>3896</v>
      </c>
      <c r="B1015" t="s">
        <v>3897</v>
      </c>
      <c r="C1015" s="1" t="str">
        <f t="shared" si="162"/>
        <v>21:0519</v>
      </c>
      <c r="D1015" s="1" t="str">
        <f t="shared" si="166"/>
        <v>21:0173</v>
      </c>
      <c r="E1015" t="s">
        <v>3898</v>
      </c>
      <c r="F1015" t="s">
        <v>3899</v>
      </c>
      <c r="H1015">
        <v>52.235137600000002</v>
      </c>
      <c r="I1015">
        <v>-56.127237100000002</v>
      </c>
      <c r="J1015" s="1" t="str">
        <f t="shared" si="167"/>
        <v>NGR lake sediment grab sample</v>
      </c>
      <c r="K1015" s="1" t="str">
        <f t="shared" si="168"/>
        <v>&lt;177 micron (NGR)</v>
      </c>
      <c r="L1015">
        <v>53</v>
      </c>
      <c r="M1015" t="s">
        <v>89</v>
      </c>
      <c r="N1015">
        <v>1014</v>
      </c>
      <c r="O1015">
        <v>110</v>
      </c>
      <c r="P1015">
        <v>17</v>
      </c>
      <c r="Q1015">
        <v>-2</v>
      </c>
      <c r="R1015">
        <v>3</v>
      </c>
      <c r="S1015">
        <v>27</v>
      </c>
      <c r="T1015">
        <v>-0.2</v>
      </c>
      <c r="U1015">
        <v>2350</v>
      </c>
      <c r="V1015">
        <v>6.8</v>
      </c>
      <c r="W1015">
        <v>-0.2</v>
      </c>
      <c r="X1015">
        <v>-1</v>
      </c>
      <c r="Y1015">
        <v>-0.2</v>
      </c>
      <c r="Z1015">
        <v>4</v>
      </c>
      <c r="AA1015">
        <v>105</v>
      </c>
      <c r="AB1015">
        <v>144</v>
      </c>
      <c r="AC1015">
        <v>-2</v>
      </c>
      <c r="AD1015">
        <v>37.200000000000003</v>
      </c>
      <c r="AE1015">
        <v>310</v>
      </c>
      <c r="AF1015">
        <v>4.4000000000000004</v>
      </c>
    </row>
    <row r="1016" spans="1:32" x14ac:dyDescent="0.3">
      <c r="A1016" t="s">
        <v>3900</v>
      </c>
      <c r="B1016" t="s">
        <v>3901</v>
      </c>
      <c r="C1016" s="1" t="str">
        <f t="shared" si="162"/>
        <v>21:0519</v>
      </c>
      <c r="D1016" s="1" t="str">
        <f t="shared" si="166"/>
        <v>21:0173</v>
      </c>
      <c r="E1016" t="s">
        <v>3902</v>
      </c>
      <c r="F1016" t="s">
        <v>3903</v>
      </c>
      <c r="H1016">
        <v>52.225212499999998</v>
      </c>
      <c r="I1016">
        <v>-56.082279800000002</v>
      </c>
      <c r="J1016" s="1" t="str">
        <f t="shared" si="167"/>
        <v>NGR lake sediment grab sample</v>
      </c>
      <c r="K1016" s="1" t="str">
        <f t="shared" si="168"/>
        <v>&lt;177 micron (NGR)</v>
      </c>
      <c r="L1016">
        <v>53</v>
      </c>
      <c r="M1016" t="s">
        <v>94</v>
      </c>
      <c r="N1016">
        <v>1015</v>
      </c>
      <c r="O1016">
        <v>195</v>
      </c>
      <c r="P1016">
        <v>23</v>
      </c>
      <c r="Q1016">
        <v>-2</v>
      </c>
      <c r="R1016">
        <v>4</v>
      </c>
      <c r="S1016">
        <v>10</v>
      </c>
      <c r="T1016">
        <v>-0.2</v>
      </c>
      <c r="U1016">
        <v>1650</v>
      </c>
      <c r="V1016">
        <v>6.3</v>
      </c>
      <c r="W1016">
        <v>0.2</v>
      </c>
      <c r="X1016">
        <v>-1</v>
      </c>
      <c r="Y1016">
        <v>-0.2</v>
      </c>
      <c r="Z1016">
        <v>10</v>
      </c>
      <c r="AA1016">
        <v>100</v>
      </c>
      <c r="AB1016">
        <v>85</v>
      </c>
      <c r="AC1016">
        <v>-2</v>
      </c>
      <c r="AD1016">
        <v>31.2</v>
      </c>
      <c r="AE1016">
        <v>480</v>
      </c>
      <c r="AF1016">
        <v>12.5</v>
      </c>
    </row>
    <row r="1017" spans="1:32" x14ac:dyDescent="0.3">
      <c r="A1017" t="s">
        <v>3904</v>
      </c>
      <c r="B1017" t="s">
        <v>3905</v>
      </c>
      <c r="C1017" s="1" t="str">
        <f t="shared" si="162"/>
        <v>21:0519</v>
      </c>
      <c r="D1017" s="1" t="str">
        <f t="shared" si="166"/>
        <v>21:0173</v>
      </c>
      <c r="E1017" t="s">
        <v>3906</v>
      </c>
      <c r="F1017" t="s">
        <v>3907</v>
      </c>
      <c r="H1017">
        <v>52.244250299999997</v>
      </c>
      <c r="I1017">
        <v>-56.062290900000001</v>
      </c>
      <c r="J1017" s="1" t="str">
        <f t="shared" si="167"/>
        <v>NGR lake sediment grab sample</v>
      </c>
      <c r="K1017" s="1" t="str">
        <f t="shared" si="168"/>
        <v>&lt;177 micron (NGR)</v>
      </c>
      <c r="L1017">
        <v>53</v>
      </c>
      <c r="M1017" t="s">
        <v>99</v>
      </c>
      <c r="N1017">
        <v>1016</v>
      </c>
      <c r="O1017">
        <v>96</v>
      </c>
      <c r="P1017">
        <v>16</v>
      </c>
      <c r="Q1017">
        <v>-2</v>
      </c>
      <c r="R1017">
        <v>2</v>
      </c>
      <c r="S1017">
        <v>21</v>
      </c>
      <c r="T1017">
        <v>-0.2</v>
      </c>
      <c r="U1017">
        <v>1180</v>
      </c>
      <c r="V1017">
        <v>8.6</v>
      </c>
      <c r="W1017">
        <v>-0.2</v>
      </c>
      <c r="X1017">
        <v>-1</v>
      </c>
      <c r="Y1017">
        <v>-0.2</v>
      </c>
      <c r="Z1017">
        <v>4</v>
      </c>
      <c r="AA1017">
        <v>80</v>
      </c>
      <c r="AB1017">
        <v>138</v>
      </c>
      <c r="AC1017">
        <v>-2</v>
      </c>
      <c r="AD1017">
        <v>34.799999999999997</v>
      </c>
      <c r="AE1017">
        <v>160</v>
      </c>
      <c r="AF1017">
        <v>3.4</v>
      </c>
    </row>
    <row r="1018" spans="1:32" x14ac:dyDescent="0.3">
      <c r="A1018" t="s">
        <v>3908</v>
      </c>
      <c r="B1018" t="s">
        <v>3909</v>
      </c>
      <c r="C1018" s="1" t="str">
        <f t="shared" si="162"/>
        <v>21:0519</v>
      </c>
      <c r="D1018" s="1" t="str">
        <f t="shared" si="166"/>
        <v>21:0173</v>
      </c>
      <c r="E1018" t="s">
        <v>3910</v>
      </c>
      <c r="F1018" t="s">
        <v>3911</v>
      </c>
      <c r="H1018">
        <v>52.265242999999998</v>
      </c>
      <c r="I1018">
        <v>-56.0431648</v>
      </c>
      <c r="J1018" s="1" t="str">
        <f t="shared" si="167"/>
        <v>NGR lake sediment grab sample</v>
      </c>
      <c r="K1018" s="1" t="str">
        <f t="shared" si="168"/>
        <v>&lt;177 micron (NGR)</v>
      </c>
      <c r="L1018">
        <v>53</v>
      </c>
      <c r="M1018" t="s">
        <v>104</v>
      </c>
      <c r="N1018">
        <v>1017</v>
      </c>
      <c r="O1018">
        <v>97</v>
      </c>
      <c r="P1018">
        <v>26</v>
      </c>
      <c r="Q1018">
        <v>-2</v>
      </c>
      <c r="R1018">
        <v>4</v>
      </c>
      <c r="S1018">
        <v>18</v>
      </c>
      <c r="T1018">
        <v>-0.2</v>
      </c>
      <c r="U1018">
        <v>815</v>
      </c>
      <c r="V1018">
        <v>5.6</v>
      </c>
      <c r="W1018">
        <v>-0.2</v>
      </c>
      <c r="X1018">
        <v>-1</v>
      </c>
      <c r="Y1018">
        <v>-0.2</v>
      </c>
      <c r="Z1018">
        <v>6</v>
      </c>
      <c r="AA1018">
        <v>90</v>
      </c>
      <c r="AB1018">
        <v>118</v>
      </c>
      <c r="AC1018">
        <v>-2</v>
      </c>
      <c r="AD1018">
        <v>36.6</v>
      </c>
      <c r="AE1018">
        <v>180</v>
      </c>
      <c r="AF1018">
        <v>5</v>
      </c>
    </row>
    <row r="1019" spans="1:32" x14ac:dyDescent="0.3">
      <c r="A1019" t="s">
        <v>3912</v>
      </c>
      <c r="B1019" t="s">
        <v>3913</v>
      </c>
      <c r="C1019" s="1" t="str">
        <f t="shared" si="162"/>
        <v>21:0519</v>
      </c>
      <c r="D1019" s="1" t="str">
        <f t="shared" si="166"/>
        <v>21:0173</v>
      </c>
      <c r="E1019" t="s">
        <v>3914</v>
      </c>
      <c r="F1019" t="s">
        <v>3915</v>
      </c>
      <c r="H1019">
        <v>52.686161200000001</v>
      </c>
      <c r="I1019">
        <v>-56.031607899999997</v>
      </c>
      <c r="J1019" s="1" t="str">
        <f t="shared" si="167"/>
        <v>NGR lake sediment grab sample</v>
      </c>
      <c r="K1019" s="1" t="str">
        <f t="shared" si="168"/>
        <v>&lt;177 micron (NGR)</v>
      </c>
      <c r="L1019">
        <v>53</v>
      </c>
      <c r="M1019" t="s">
        <v>109</v>
      </c>
      <c r="N1019">
        <v>1018</v>
      </c>
      <c r="O1019">
        <v>78</v>
      </c>
      <c r="P1019">
        <v>54</v>
      </c>
      <c r="Q1019">
        <v>-2</v>
      </c>
      <c r="R1019">
        <v>22</v>
      </c>
      <c r="S1019">
        <v>61</v>
      </c>
      <c r="T1019">
        <v>-0.2</v>
      </c>
      <c r="U1019">
        <v>275</v>
      </c>
      <c r="V1019">
        <v>4.3</v>
      </c>
      <c r="W1019">
        <v>-0.2</v>
      </c>
      <c r="X1019">
        <v>-1</v>
      </c>
      <c r="Y1019">
        <v>-0.2</v>
      </c>
      <c r="Z1019">
        <v>2</v>
      </c>
      <c r="AA1019">
        <v>40</v>
      </c>
      <c r="AB1019">
        <v>126</v>
      </c>
      <c r="AC1019">
        <v>-2</v>
      </c>
      <c r="AD1019">
        <v>36.799999999999997</v>
      </c>
      <c r="AE1019">
        <v>180</v>
      </c>
      <c r="AF1019">
        <v>1.8</v>
      </c>
    </row>
    <row r="1020" spans="1:32" x14ac:dyDescent="0.3">
      <c r="A1020" t="s">
        <v>3916</v>
      </c>
      <c r="B1020" t="s">
        <v>3917</v>
      </c>
      <c r="C1020" s="1" t="str">
        <f t="shared" si="162"/>
        <v>21:0519</v>
      </c>
      <c r="D1020" s="1" t="str">
        <f t="shared" si="166"/>
        <v>21:0173</v>
      </c>
      <c r="E1020" t="s">
        <v>3918</v>
      </c>
      <c r="F1020" t="s">
        <v>3919</v>
      </c>
      <c r="H1020">
        <v>52.662077699999998</v>
      </c>
      <c r="I1020">
        <v>-56.038322200000003</v>
      </c>
      <c r="J1020" s="1" t="str">
        <f t="shared" si="167"/>
        <v>NGR lake sediment grab sample</v>
      </c>
      <c r="K1020" s="1" t="str">
        <f t="shared" si="168"/>
        <v>&lt;177 micron (NGR)</v>
      </c>
      <c r="L1020">
        <v>53</v>
      </c>
      <c r="M1020" t="s">
        <v>114</v>
      </c>
      <c r="N1020">
        <v>1019</v>
      </c>
      <c r="O1020">
        <v>60</v>
      </c>
      <c r="P1020">
        <v>32</v>
      </c>
      <c r="Q1020">
        <v>2</v>
      </c>
      <c r="R1020">
        <v>8</v>
      </c>
      <c r="S1020">
        <v>6</v>
      </c>
      <c r="T1020">
        <v>0.2</v>
      </c>
      <c r="U1020">
        <v>135</v>
      </c>
      <c r="V1020">
        <v>3</v>
      </c>
      <c r="W1020">
        <v>-0.2</v>
      </c>
      <c r="X1020">
        <v>-1</v>
      </c>
      <c r="Y1020">
        <v>-0.2</v>
      </c>
      <c r="Z1020">
        <v>2</v>
      </c>
      <c r="AA1020">
        <v>55</v>
      </c>
      <c r="AB1020">
        <v>230</v>
      </c>
      <c r="AC1020">
        <v>-2</v>
      </c>
      <c r="AD1020">
        <v>56</v>
      </c>
      <c r="AE1020">
        <v>120</v>
      </c>
      <c r="AF1020">
        <v>1.3</v>
      </c>
    </row>
    <row r="1021" spans="1:32" x14ac:dyDescent="0.3">
      <c r="A1021" t="s">
        <v>3920</v>
      </c>
      <c r="B1021" t="s">
        <v>3921</v>
      </c>
      <c r="C1021" s="1" t="str">
        <f t="shared" si="162"/>
        <v>21:0519</v>
      </c>
      <c r="D1021" s="1" t="str">
        <f t="shared" si="166"/>
        <v>21:0173</v>
      </c>
      <c r="E1021" t="s">
        <v>3922</v>
      </c>
      <c r="F1021" t="s">
        <v>3923</v>
      </c>
      <c r="H1021">
        <v>52.616079900000003</v>
      </c>
      <c r="I1021">
        <v>-56.035538099999997</v>
      </c>
      <c r="J1021" s="1" t="str">
        <f t="shared" si="167"/>
        <v>NGR lake sediment grab sample</v>
      </c>
      <c r="K1021" s="1" t="str">
        <f t="shared" si="168"/>
        <v>&lt;177 micron (NGR)</v>
      </c>
      <c r="L1021">
        <v>53</v>
      </c>
      <c r="M1021" t="s">
        <v>119</v>
      </c>
      <c r="N1021">
        <v>1020</v>
      </c>
      <c r="O1021">
        <v>61</v>
      </c>
      <c r="P1021">
        <v>24</v>
      </c>
      <c r="Q1021">
        <v>4</v>
      </c>
      <c r="R1021">
        <v>7</v>
      </c>
      <c r="S1021">
        <v>9</v>
      </c>
      <c r="T1021">
        <v>-0.2</v>
      </c>
      <c r="U1021">
        <v>440</v>
      </c>
      <c r="V1021">
        <v>1.68</v>
      </c>
      <c r="W1021">
        <v>-0.2</v>
      </c>
      <c r="X1021">
        <v>-1</v>
      </c>
      <c r="Y1021">
        <v>-0.2</v>
      </c>
      <c r="Z1021">
        <v>2</v>
      </c>
      <c r="AA1021">
        <v>70</v>
      </c>
      <c r="AB1021">
        <v>129</v>
      </c>
      <c r="AC1021">
        <v>3</v>
      </c>
      <c r="AD1021">
        <v>44.4</v>
      </c>
      <c r="AE1021">
        <v>120</v>
      </c>
      <c r="AF1021">
        <v>4.5999999999999996</v>
      </c>
    </row>
    <row r="1022" spans="1:32" x14ac:dyDescent="0.3">
      <c r="A1022" t="s">
        <v>3924</v>
      </c>
      <c r="B1022" t="s">
        <v>3925</v>
      </c>
      <c r="C1022" s="1" t="str">
        <f t="shared" si="162"/>
        <v>21:0519</v>
      </c>
      <c r="D1022" s="1" t="str">
        <f t="shared" si="166"/>
        <v>21:0173</v>
      </c>
      <c r="E1022" t="s">
        <v>3926</v>
      </c>
      <c r="F1022" t="s">
        <v>3927</v>
      </c>
      <c r="H1022">
        <v>52.562423299999999</v>
      </c>
      <c r="I1022">
        <v>-56.015459300000003</v>
      </c>
      <c r="J1022" s="1" t="str">
        <f t="shared" si="167"/>
        <v>NGR lake sediment grab sample</v>
      </c>
      <c r="K1022" s="1" t="str">
        <f t="shared" si="168"/>
        <v>&lt;177 micron (NGR)</v>
      </c>
      <c r="L1022">
        <v>53</v>
      </c>
      <c r="M1022" t="s">
        <v>124</v>
      </c>
      <c r="N1022">
        <v>1021</v>
      </c>
      <c r="O1022">
        <v>64</v>
      </c>
      <c r="P1022">
        <v>24</v>
      </c>
      <c r="Q1022">
        <v>3</v>
      </c>
      <c r="R1022">
        <v>12</v>
      </c>
      <c r="S1022">
        <v>5</v>
      </c>
      <c r="T1022">
        <v>-0.2</v>
      </c>
      <c r="U1022">
        <v>185</v>
      </c>
      <c r="V1022">
        <v>1.2</v>
      </c>
      <c r="W1022">
        <v>-0.2</v>
      </c>
      <c r="X1022">
        <v>2</v>
      </c>
      <c r="Y1022">
        <v>-0.2</v>
      </c>
      <c r="Z1022">
        <v>2</v>
      </c>
      <c r="AA1022">
        <v>35</v>
      </c>
      <c r="AB1022">
        <v>68</v>
      </c>
      <c r="AC1022">
        <v>-2</v>
      </c>
      <c r="AD1022">
        <v>29</v>
      </c>
      <c r="AE1022">
        <v>280</v>
      </c>
      <c r="AF1022">
        <v>2.1</v>
      </c>
    </row>
    <row r="1023" spans="1:32" x14ac:dyDescent="0.3">
      <c r="A1023" t="s">
        <v>3928</v>
      </c>
      <c r="B1023" t="s">
        <v>3929</v>
      </c>
      <c r="C1023" s="1" t="str">
        <f t="shared" si="162"/>
        <v>21:0519</v>
      </c>
      <c r="D1023" s="1" t="str">
        <f t="shared" si="166"/>
        <v>21:0173</v>
      </c>
      <c r="E1023" t="s">
        <v>3930</v>
      </c>
      <c r="F1023" t="s">
        <v>3931</v>
      </c>
      <c r="H1023">
        <v>52.513269200000003</v>
      </c>
      <c r="I1023">
        <v>-56.028052500000001</v>
      </c>
      <c r="J1023" s="1" t="str">
        <f t="shared" si="167"/>
        <v>NGR lake sediment grab sample</v>
      </c>
      <c r="K1023" s="1" t="str">
        <f t="shared" si="168"/>
        <v>&lt;177 micron (NGR)</v>
      </c>
      <c r="L1023">
        <v>53</v>
      </c>
      <c r="M1023" t="s">
        <v>129</v>
      </c>
      <c r="N1023">
        <v>1022</v>
      </c>
      <c r="O1023">
        <v>65</v>
      </c>
      <c r="P1023">
        <v>35</v>
      </c>
      <c r="Q1023">
        <v>2</v>
      </c>
      <c r="R1023">
        <v>14</v>
      </c>
      <c r="S1023">
        <v>9</v>
      </c>
      <c r="T1023">
        <v>-0.2</v>
      </c>
      <c r="U1023">
        <v>300</v>
      </c>
      <c r="V1023">
        <v>1.49</v>
      </c>
      <c r="W1023">
        <v>-0.2</v>
      </c>
      <c r="X1023">
        <v>-1</v>
      </c>
      <c r="Y1023">
        <v>-0.2</v>
      </c>
      <c r="Z1023">
        <v>2</v>
      </c>
      <c r="AA1023">
        <v>65</v>
      </c>
      <c r="AB1023">
        <v>115</v>
      </c>
      <c r="AC1023">
        <v>-2</v>
      </c>
      <c r="AD1023">
        <v>43.8</v>
      </c>
      <c r="AE1023">
        <v>170</v>
      </c>
      <c r="AF1023">
        <v>1.4</v>
      </c>
    </row>
    <row r="1024" spans="1:32" x14ac:dyDescent="0.3">
      <c r="A1024" t="s">
        <v>3932</v>
      </c>
      <c r="B1024" t="s">
        <v>3933</v>
      </c>
      <c r="C1024" s="1" t="str">
        <f t="shared" si="162"/>
        <v>21:0519</v>
      </c>
      <c r="D1024" s="1" t="str">
        <f t="shared" si="166"/>
        <v>21:0173</v>
      </c>
      <c r="E1024" t="s">
        <v>3934</v>
      </c>
      <c r="F1024" t="s">
        <v>3935</v>
      </c>
      <c r="H1024">
        <v>52.4802496</v>
      </c>
      <c r="I1024">
        <v>-56.005527600000001</v>
      </c>
      <c r="J1024" s="1" t="str">
        <f t="shared" si="167"/>
        <v>NGR lake sediment grab sample</v>
      </c>
      <c r="K1024" s="1" t="str">
        <f t="shared" si="168"/>
        <v>&lt;177 micron (NGR)</v>
      </c>
      <c r="L1024">
        <v>53</v>
      </c>
      <c r="M1024" t="s">
        <v>134</v>
      </c>
      <c r="N1024">
        <v>1023</v>
      </c>
      <c r="O1024">
        <v>73</v>
      </c>
      <c r="P1024">
        <v>38</v>
      </c>
      <c r="Q1024">
        <v>-2</v>
      </c>
      <c r="R1024">
        <v>9</v>
      </c>
      <c r="S1024">
        <v>41</v>
      </c>
      <c r="T1024">
        <v>-0.2</v>
      </c>
      <c r="U1024">
        <v>1750</v>
      </c>
      <c r="V1024">
        <v>6.5</v>
      </c>
      <c r="W1024">
        <v>-0.2</v>
      </c>
      <c r="X1024">
        <v>1</v>
      </c>
      <c r="Y1024">
        <v>-0.2</v>
      </c>
      <c r="Z1024">
        <v>2</v>
      </c>
      <c r="AA1024">
        <v>75</v>
      </c>
      <c r="AB1024">
        <v>176</v>
      </c>
      <c r="AC1024">
        <v>2</v>
      </c>
      <c r="AD1024">
        <v>48.2</v>
      </c>
      <c r="AE1024">
        <v>110</v>
      </c>
      <c r="AF1024">
        <v>2</v>
      </c>
    </row>
    <row r="1025" spans="1:32" hidden="1" x14ac:dyDescent="0.3">
      <c r="A1025" t="s">
        <v>3936</v>
      </c>
      <c r="B1025" t="s">
        <v>3937</v>
      </c>
      <c r="C1025" s="1" t="str">
        <f t="shared" si="162"/>
        <v>21:0519</v>
      </c>
      <c r="D1025" s="1" t="str">
        <f>HYPERLINK("http://geochem.nrcan.gc.ca/cdogs/content/svy/svy_e.htm", "")</f>
        <v/>
      </c>
      <c r="G1025" s="1" t="str">
        <f>HYPERLINK("http://geochem.nrcan.gc.ca/cdogs/content/cr_/cr_00056_e.htm", "56")</f>
        <v>56</v>
      </c>
      <c r="J1025" t="s">
        <v>57</v>
      </c>
      <c r="K1025" t="s">
        <v>58</v>
      </c>
      <c r="L1025">
        <v>53</v>
      </c>
      <c r="M1025" t="s">
        <v>59</v>
      </c>
      <c r="N1025">
        <v>1024</v>
      </c>
      <c r="O1025">
        <v>150</v>
      </c>
      <c r="P1025">
        <v>83</v>
      </c>
      <c r="Q1025">
        <v>22</v>
      </c>
      <c r="R1025">
        <v>47</v>
      </c>
      <c r="S1025">
        <v>14</v>
      </c>
      <c r="T1025">
        <v>-0.2</v>
      </c>
      <c r="U1025">
        <v>470</v>
      </c>
      <c r="V1025">
        <v>5.3</v>
      </c>
      <c r="W1025">
        <v>0.2</v>
      </c>
      <c r="X1025">
        <v>22</v>
      </c>
      <c r="Y1025">
        <v>0.4</v>
      </c>
      <c r="Z1025">
        <v>4</v>
      </c>
      <c r="AA1025">
        <v>70</v>
      </c>
      <c r="AB1025">
        <v>149</v>
      </c>
      <c r="AC1025">
        <v>-2</v>
      </c>
      <c r="AD1025">
        <v>6</v>
      </c>
      <c r="AE1025">
        <v>580</v>
      </c>
      <c r="AF1025">
        <v>28</v>
      </c>
    </row>
    <row r="1026" spans="1:32" x14ac:dyDescent="0.3">
      <c r="A1026" t="s">
        <v>3938</v>
      </c>
      <c r="B1026" t="s">
        <v>3939</v>
      </c>
      <c r="C1026" s="1" t="str">
        <f t="shared" ref="C1026:C1084" si="169">HYPERLINK("http://geochem.nrcan.gc.ca/cdogs/content/bdl/bdl210519_e.htm", "21:0519")</f>
        <v>21:0519</v>
      </c>
      <c r="D1026" s="1" t="str">
        <f t="shared" ref="D1026:D1040" si="170">HYPERLINK("http://geochem.nrcan.gc.ca/cdogs/content/svy/svy210173_e.htm", "21:0173")</f>
        <v>21:0173</v>
      </c>
      <c r="E1026" t="s">
        <v>3940</v>
      </c>
      <c r="F1026" t="s">
        <v>3941</v>
      </c>
      <c r="H1026">
        <v>52.246245000000002</v>
      </c>
      <c r="I1026">
        <v>-56.007218199999997</v>
      </c>
      <c r="J1026" s="1" t="str">
        <f t="shared" ref="J1026:J1040" si="171">HYPERLINK("http://geochem.nrcan.gc.ca/cdogs/content/kwd/kwd020027_e.htm", "NGR lake sediment grab sample")</f>
        <v>NGR lake sediment grab sample</v>
      </c>
      <c r="K1026" s="1" t="str">
        <f t="shared" ref="K1026:K1040" si="172">HYPERLINK("http://geochem.nrcan.gc.ca/cdogs/content/kwd/kwd080006_e.htm", "&lt;177 micron (NGR)")</f>
        <v>&lt;177 micron (NGR)</v>
      </c>
      <c r="L1026">
        <v>53</v>
      </c>
      <c r="M1026" t="s">
        <v>139</v>
      </c>
      <c r="N1026">
        <v>1025</v>
      </c>
      <c r="O1026">
        <v>62</v>
      </c>
      <c r="P1026">
        <v>4</v>
      </c>
      <c r="Q1026">
        <v>2</v>
      </c>
      <c r="R1026">
        <v>2</v>
      </c>
      <c r="S1026">
        <v>7</v>
      </c>
      <c r="T1026">
        <v>-0.2</v>
      </c>
      <c r="U1026">
        <v>300</v>
      </c>
      <c r="V1026">
        <v>1.48</v>
      </c>
      <c r="W1026">
        <v>-0.2</v>
      </c>
      <c r="X1026">
        <v>1</v>
      </c>
      <c r="Y1026">
        <v>-0.2</v>
      </c>
      <c r="Z1026">
        <v>-2</v>
      </c>
      <c r="AA1026">
        <v>30</v>
      </c>
      <c r="AB1026">
        <v>27</v>
      </c>
      <c r="AC1026">
        <v>-2</v>
      </c>
      <c r="AD1026">
        <v>6.4</v>
      </c>
      <c r="AE1026">
        <v>740</v>
      </c>
      <c r="AF1026">
        <v>2.6</v>
      </c>
    </row>
    <row r="1027" spans="1:32" x14ac:dyDescent="0.3">
      <c r="A1027" t="s">
        <v>3942</v>
      </c>
      <c r="B1027" t="s">
        <v>3943</v>
      </c>
      <c r="C1027" s="1" t="str">
        <f t="shared" si="169"/>
        <v>21:0519</v>
      </c>
      <c r="D1027" s="1" t="str">
        <f t="shared" si="170"/>
        <v>21:0173</v>
      </c>
      <c r="E1027" t="s">
        <v>3944</v>
      </c>
      <c r="F1027" t="s">
        <v>3945</v>
      </c>
      <c r="H1027">
        <v>52.171852899999998</v>
      </c>
      <c r="I1027">
        <v>-56.047138699999998</v>
      </c>
      <c r="J1027" s="1" t="str">
        <f t="shared" si="171"/>
        <v>NGR lake sediment grab sample</v>
      </c>
      <c r="K1027" s="1" t="str">
        <f t="shared" si="172"/>
        <v>&lt;177 micron (NGR)</v>
      </c>
      <c r="L1027">
        <v>53</v>
      </c>
      <c r="M1027" t="s">
        <v>144</v>
      </c>
      <c r="N1027">
        <v>1026</v>
      </c>
      <c r="O1027">
        <v>170</v>
      </c>
      <c r="P1027">
        <v>25</v>
      </c>
      <c r="Q1027">
        <v>-2</v>
      </c>
      <c r="R1027">
        <v>5</v>
      </c>
      <c r="S1027">
        <v>7</v>
      </c>
      <c r="T1027">
        <v>-0.2</v>
      </c>
      <c r="U1027">
        <v>295</v>
      </c>
      <c r="V1027">
        <v>4</v>
      </c>
      <c r="W1027">
        <v>-0.2</v>
      </c>
      <c r="X1027">
        <v>-1</v>
      </c>
      <c r="Y1027">
        <v>-0.2</v>
      </c>
      <c r="Z1027">
        <v>14</v>
      </c>
      <c r="AA1027">
        <v>65</v>
      </c>
      <c r="AB1027">
        <v>108</v>
      </c>
      <c r="AC1027">
        <v>-2</v>
      </c>
      <c r="AD1027">
        <v>37.4</v>
      </c>
      <c r="AE1027">
        <v>320</v>
      </c>
      <c r="AF1027">
        <v>16.600000000000001</v>
      </c>
    </row>
    <row r="1028" spans="1:32" x14ac:dyDescent="0.3">
      <c r="A1028" t="s">
        <v>3946</v>
      </c>
      <c r="B1028" t="s">
        <v>3947</v>
      </c>
      <c r="C1028" s="1" t="str">
        <f t="shared" si="169"/>
        <v>21:0519</v>
      </c>
      <c r="D1028" s="1" t="str">
        <f t="shared" si="170"/>
        <v>21:0173</v>
      </c>
      <c r="E1028" t="s">
        <v>3948</v>
      </c>
      <c r="F1028" t="s">
        <v>3949</v>
      </c>
      <c r="H1028">
        <v>52.155127</v>
      </c>
      <c r="I1028">
        <v>-56.0203937</v>
      </c>
      <c r="J1028" s="1" t="str">
        <f t="shared" si="171"/>
        <v>NGR lake sediment grab sample</v>
      </c>
      <c r="K1028" s="1" t="str">
        <f t="shared" si="172"/>
        <v>&lt;177 micron (NGR)</v>
      </c>
      <c r="L1028">
        <v>53</v>
      </c>
      <c r="M1028" t="s">
        <v>149</v>
      </c>
      <c r="N1028">
        <v>1027</v>
      </c>
      <c r="O1028">
        <v>56</v>
      </c>
      <c r="P1028">
        <v>11</v>
      </c>
      <c r="Q1028">
        <v>3</v>
      </c>
      <c r="R1028">
        <v>3</v>
      </c>
      <c r="S1028">
        <v>4</v>
      </c>
      <c r="T1028">
        <v>-0.2</v>
      </c>
      <c r="U1028">
        <v>220</v>
      </c>
      <c r="V1028">
        <v>1.25</v>
      </c>
      <c r="W1028">
        <v>-0.2</v>
      </c>
      <c r="X1028">
        <v>-1</v>
      </c>
      <c r="Y1028">
        <v>-0.2</v>
      </c>
      <c r="Z1028">
        <v>2</v>
      </c>
      <c r="AA1028">
        <v>25</v>
      </c>
      <c r="AB1028">
        <v>117</v>
      </c>
      <c r="AC1028">
        <v>-2</v>
      </c>
      <c r="AD1028">
        <v>35.4</v>
      </c>
      <c r="AE1028">
        <v>220</v>
      </c>
      <c r="AF1028">
        <v>5.0999999999999996</v>
      </c>
    </row>
    <row r="1029" spans="1:32" x14ac:dyDescent="0.3">
      <c r="A1029" t="s">
        <v>3950</v>
      </c>
      <c r="B1029" t="s">
        <v>3951</v>
      </c>
      <c r="C1029" s="1" t="str">
        <f t="shared" si="169"/>
        <v>21:0519</v>
      </c>
      <c r="D1029" s="1" t="str">
        <f t="shared" si="170"/>
        <v>21:0173</v>
      </c>
      <c r="E1029" t="s">
        <v>3952</v>
      </c>
      <c r="F1029" t="s">
        <v>3953</v>
      </c>
      <c r="H1029">
        <v>52.090604800000001</v>
      </c>
      <c r="I1029">
        <v>-56.000549900000003</v>
      </c>
      <c r="J1029" s="1" t="str">
        <f t="shared" si="171"/>
        <v>NGR lake sediment grab sample</v>
      </c>
      <c r="K1029" s="1" t="str">
        <f t="shared" si="172"/>
        <v>&lt;177 micron (NGR)</v>
      </c>
      <c r="L1029">
        <v>54</v>
      </c>
      <c r="M1029" t="s">
        <v>36</v>
      </c>
      <c r="N1029">
        <v>1028</v>
      </c>
      <c r="O1029">
        <v>95</v>
      </c>
      <c r="P1029">
        <v>20</v>
      </c>
      <c r="Q1029">
        <v>-2</v>
      </c>
      <c r="R1029">
        <v>4</v>
      </c>
      <c r="S1029">
        <v>12</v>
      </c>
      <c r="T1029">
        <v>-0.2</v>
      </c>
      <c r="U1029">
        <v>1050</v>
      </c>
      <c r="V1029">
        <v>4.5</v>
      </c>
      <c r="W1029">
        <v>-0.2</v>
      </c>
      <c r="X1029">
        <v>-1</v>
      </c>
      <c r="Y1029">
        <v>-0.2</v>
      </c>
      <c r="Z1029">
        <v>4</v>
      </c>
      <c r="AA1029">
        <v>30</v>
      </c>
      <c r="AB1029">
        <v>103</v>
      </c>
      <c r="AC1029">
        <v>-2</v>
      </c>
      <c r="AD1029">
        <v>37.4</v>
      </c>
      <c r="AE1029">
        <v>130</v>
      </c>
      <c r="AF1029">
        <v>42.6</v>
      </c>
    </row>
    <row r="1030" spans="1:32" x14ac:dyDescent="0.3">
      <c r="A1030" t="s">
        <v>3954</v>
      </c>
      <c r="B1030" t="s">
        <v>3955</v>
      </c>
      <c r="C1030" s="1" t="str">
        <f t="shared" si="169"/>
        <v>21:0519</v>
      </c>
      <c r="D1030" s="1" t="str">
        <f t="shared" si="170"/>
        <v>21:0173</v>
      </c>
      <c r="E1030" t="s">
        <v>3956</v>
      </c>
      <c r="F1030" t="s">
        <v>3957</v>
      </c>
      <c r="H1030">
        <v>52.139686599999997</v>
      </c>
      <c r="I1030">
        <v>-56.002830899999999</v>
      </c>
      <c r="J1030" s="1" t="str">
        <f t="shared" si="171"/>
        <v>NGR lake sediment grab sample</v>
      </c>
      <c r="K1030" s="1" t="str">
        <f t="shared" si="172"/>
        <v>&lt;177 micron (NGR)</v>
      </c>
      <c r="L1030">
        <v>54</v>
      </c>
      <c r="M1030" t="s">
        <v>49</v>
      </c>
      <c r="N1030">
        <v>1029</v>
      </c>
      <c r="O1030">
        <v>17</v>
      </c>
      <c r="P1030">
        <v>8</v>
      </c>
      <c r="Q1030">
        <v>4</v>
      </c>
      <c r="R1030">
        <v>2</v>
      </c>
      <c r="S1030">
        <v>3</v>
      </c>
      <c r="T1030">
        <v>0.2</v>
      </c>
      <c r="U1030">
        <v>70</v>
      </c>
      <c r="V1030">
        <v>0.65</v>
      </c>
      <c r="W1030">
        <v>-0.2</v>
      </c>
      <c r="X1030">
        <v>-1</v>
      </c>
      <c r="Y1030">
        <v>-0.2</v>
      </c>
      <c r="Z1030">
        <v>2</v>
      </c>
      <c r="AA1030">
        <v>10</v>
      </c>
      <c r="AB1030">
        <v>83</v>
      </c>
      <c r="AC1030">
        <v>-2</v>
      </c>
      <c r="AD1030">
        <v>20.6</v>
      </c>
      <c r="AE1030">
        <v>110</v>
      </c>
      <c r="AF1030">
        <v>9.1</v>
      </c>
    </row>
    <row r="1031" spans="1:32" x14ac:dyDescent="0.3">
      <c r="A1031" t="s">
        <v>3958</v>
      </c>
      <c r="B1031" t="s">
        <v>3959</v>
      </c>
      <c r="C1031" s="1" t="str">
        <f t="shared" si="169"/>
        <v>21:0519</v>
      </c>
      <c r="D1031" s="1" t="str">
        <f t="shared" si="170"/>
        <v>21:0173</v>
      </c>
      <c r="E1031" t="s">
        <v>3960</v>
      </c>
      <c r="F1031" t="s">
        <v>3961</v>
      </c>
      <c r="H1031">
        <v>52.130381399999997</v>
      </c>
      <c r="I1031">
        <v>-56.040788999999997</v>
      </c>
      <c r="J1031" s="1" t="str">
        <f t="shared" si="171"/>
        <v>NGR lake sediment grab sample</v>
      </c>
      <c r="K1031" s="1" t="str">
        <f t="shared" si="172"/>
        <v>&lt;177 micron (NGR)</v>
      </c>
      <c r="L1031">
        <v>54</v>
      </c>
      <c r="M1031" t="s">
        <v>54</v>
      </c>
      <c r="N1031">
        <v>1030</v>
      </c>
      <c r="O1031">
        <v>220</v>
      </c>
      <c r="P1031">
        <v>63</v>
      </c>
      <c r="Q1031">
        <v>-2</v>
      </c>
      <c r="R1031">
        <v>6</v>
      </c>
      <c r="S1031">
        <v>14</v>
      </c>
      <c r="T1031">
        <v>0.2</v>
      </c>
      <c r="U1031">
        <v>420</v>
      </c>
      <c r="V1031">
        <v>10.7</v>
      </c>
      <c r="W1031">
        <v>0.2</v>
      </c>
      <c r="X1031">
        <v>-1</v>
      </c>
      <c r="Y1031">
        <v>0.6</v>
      </c>
      <c r="Z1031">
        <v>40</v>
      </c>
      <c r="AA1031">
        <v>65</v>
      </c>
      <c r="AB1031">
        <v>138</v>
      </c>
      <c r="AC1031">
        <v>-2</v>
      </c>
      <c r="AD1031">
        <v>42.6</v>
      </c>
      <c r="AE1031">
        <v>520</v>
      </c>
      <c r="AF1031">
        <v>11.1</v>
      </c>
    </row>
    <row r="1032" spans="1:32" x14ac:dyDescent="0.3">
      <c r="A1032" t="s">
        <v>3962</v>
      </c>
      <c r="B1032" t="s">
        <v>3963</v>
      </c>
      <c r="C1032" s="1" t="str">
        <f t="shared" si="169"/>
        <v>21:0519</v>
      </c>
      <c r="D1032" s="1" t="str">
        <f t="shared" si="170"/>
        <v>21:0173</v>
      </c>
      <c r="E1032" t="s">
        <v>3952</v>
      </c>
      <c r="F1032" t="s">
        <v>3964</v>
      </c>
      <c r="H1032">
        <v>52.090604800000001</v>
      </c>
      <c r="I1032">
        <v>-56.000549900000003</v>
      </c>
      <c r="J1032" s="1" t="str">
        <f t="shared" si="171"/>
        <v>NGR lake sediment grab sample</v>
      </c>
      <c r="K1032" s="1" t="str">
        <f t="shared" si="172"/>
        <v>&lt;177 micron (NGR)</v>
      </c>
      <c r="L1032">
        <v>54</v>
      </c>
      <c r="M1032" t="s">
        <v>44</v>
      </c>
      <c r="N1032">
        <v>1031</v>
      </c>
      <c r="O1032">
        <v>89</v>
      </c>
      <c r="P1032">
        <v>21</v>
      </c>
      <c r="Q1032">
        <v>2</v>
      </c>
      <c r="R1032">
        <v>5</v>
      </c>
      <c r="S1032">
        <v>13</v>
      </c>
      <c r="T1032">
        <v>-0.2</v>
      </c>
      <c r="U1032">
        <v>1100</v>
      </c>
      <c r="V1032">
        <v>4.5</v>
      </c>
      <c r="W1032">
        <v>-0.2</v>
      </c>
      <c r="X1032">
        <v>-1</v>
      </c>
      <c r="Y1032">
        <v>-0.2</v>
      </c>
      <c r="Z1032">
        <v>4</v>
      </c>
      <c r="AA1032">
        <v>35</v>
      </c>
      <c r="AB1032">
        <v>103</v>
      </c>
      <c r="AC1032">
        <v>-2</v>
      </c>
      <c r="AD1032">
        <v>37.799999999999997</v>
      </c>
      <c r="AE1032">
        <v>130</v>
      </c>
      <c r="AF1032">
        <v>41.6</v>
      </c>
    </row>
    <row r="1033" spans="1:32" x14ac:dyDescent="0.3">
      <c r="A1033" t="s">
        <v>3965</v>
      </c>
      <c r="B1033" t="s">
        <v>3966</v>
      </c>
      <c r="C1033" s="1" t="str">
        <f t="shared" si="169"/>
        <v>21:0519</v>
      </c>
      <c r="D1033" s="1" t="str">
        <f t="shared" si="170"/>
        <v>21:0173</v>
      </c>
      <c r="E1033" t="s">
        <v>3952</v>
      </c>
      <c r="F1033" t="s">
        <v>3967</v>
      </c>
      <c r="H1033">
        <v>52.090604800000001</v>
      </c>
      <c r="I1033">
        <v>-56.000549900000003</v>
      </c>
      <c r="J1033" s="1" t="str">
        <f t="shared" si="171"/>
        <v>NGR lake sediment grab sample</v>
      </c>
      <c r="K1033" s="1" t="str">
        <f t="shared" si="172"/>
        <v>&lt;177 micron (NGR)</v>
      </c>
      <c r="L1033">
        <v>54</v>
      </c>
      <c r="M1033" t="s">
        <v>40</v>
      </c>
      <c r="N1033">
        <v>1032</v>
      </c>
      <c r="O1033">
        <v>98</v>
      </c>
      <c r="P1033">
        <v>22</v>
      </c>
      <c r="Q1033">
        <v>2</v>
      </c>
      <c r="R1033">
        <v>7</v>
      </c>
      <c r="S1033">
        <v>13</v>
      </c>
      <c r="T1033">
        <v>-0.2</v>
      </c>
      <c r="U1033">
        <v>1120</v>
      </c>
      <c r="V1033">
        <v>4.7</v>
      </c>
      <c r="W1033">
        <v>-0.2</v>
      </c>
      <c r="X1033">
        <v>-1</v>
      </c>
      <c r="Y1033">
        <v>-0.2</v>
      </c>
      <c r="Z1033">
        <v>4</v>
      </c>
      <c r="AA1033">
        <v>35</v>
      </c>
      <c r="AB1033">
        <v>103</v>
      </c>
      <c r="AC1033">
        <v>-2</v>
      </c>
      <c r="AD1033">
        <v>37.6</v>
      </c>
      <c r="AE1033">
        <v>130</v>
      </c>
      <c r="AF1033">
        <v>43.4</v>
      </c>
    </row>
    <row r="1034" spans="1:32" x14ac:dyDescent="0.3">
      <c r="A1034" t="s">
        <v>3968</v>
      </c>
      <c r="B1034" t="s">
        <v>3969</v>
      </c>
      <c r="C1034" s="1" t="str">
        <f t="shared" si="169"/>
        <v>21:0519</v>
      </c>
      <c r="D1034" s="1" t="str">
        <f t="shared" si="170"/>
        <v>21:0173</v>
      </c>
      <c r="E1034" t="s">
        <v>3970</v>
      </c>
      <c r="F1034" t="s">
        <v>3971</v>
      </c>
      <c r="H1034">
        <v>52.069141299999998</v>
      </c>
      <c r="I1034">
        <v>-56.0120431</v>
      </c>
      <c r="J1034" s="1" t="str">
        <f t="shared" si="171"/>
        <v>NGR lake sediment grab sample</v>
      </c>
      <c r="K1034" s="1" t="str">
        <f t="shared" si="172"/>
        <v>&lt;177 micron (NGR)</v>
      </c>
      <c r="L1034">
        <v>54</v>
      </c>
      <c r="M1034" t="s">
        <v>82</v>
      </c>
      <c r="N1034">
        <v>1033</v>
      </c>
      <c r="O1034">
        <v>130</v>
      </c>
      <c r="P1034">
        <v>18</v>
      </c>
      <c r="Q1034">
        <v>2</v>
      </c>
      <c r="R1034">
        <v>4</v>
      </c>
      <c r="S1034">
        <v>10</v>
      </c>
      <c r="T1034">
        <v>-0.2</v>
      </c>
      <c r="U1034">
        <v>495</v>
      </c>
      <c r="V1034">
        <v>5.0999999999999996</v>
      </c>
      <c r="W1034">
        <v>-0.2</v>
      </c>
      <c r="X1034">
        <v>-1</v>
      </c>
      <c r="Y1034">
        <v>-0.2</v>
      </c>
      <c r="Z1034">
        <v>10</v>
      </c>
      <c r="AA1034">
        <v>50</v>
      </c>
      <c r="AB1034">
        <v>124</v>
      </c>
      <c r="AC1034">
        <v>-2</v>
      </c>
      <c r="AD1034">
        <v>39.799999999999997</v>
      </c>
      <c r="AE1034">
        <v>470</v>
      </c>
      <c r="AF1034">
        <v>239</v>
      </c>
    </row>
    <row r="1035" spans="1:32" x14ac:dyDescent="0.3">
      <c r="A1035" t="s">
        <v>3972</v>
      </c>
      <c r="B1035" t="s">
        <v>3973</v>
      </c>
      <c r="C1035" s="1" t="str">
        <f t="shared" si="169"/>
        <v>21:0519</v>
      </c>
      <c r="D1035" s="1" t="str">
        <f t="shared" si="170"/>
        <v>21:0173</v>
      </c>
      <c r="E1035" t="s">
        <v>3974</v>
      </c>
      <c r="F1035" t="s">
        <v>3975</v>
      </c>
      <c r="H1035">
        <v>52.093973400000003</v>
      </c>
      <c r="I1035">
        <v>-56.064836</v>
      </c>
      <c r="J1035" s="1" t="str">
        <f t="shared" si="171"/>
        <v>NGR lake sediment grab sample</v>
      </c>
      <c r="K1035" s="1" t="str">
        <f t="shared" si="172"/>
        <v>&lt;177 micron (NGR)</v>
      </c>
      <c r="L1035">
        <v>54</v>
      </c>
      <c r="M1035" t="s">
        <v>89</v>
      </c>
      <c r="N1035">
        <v>1034</v>
      </c>
      <c r="O1035">
        <v>91</v>
      </c>
      <c r="P1035">
        <v>8</v>
      </c>
      <c r="Q1035">
        <v>2</v>
      </c>
      <c r="R1035">
        <v>2</v>
      </c>
      <c r="S1035">
        <v>7</v>
      </c>
      <c r="T1035">
        <v>-0.2</v>
      </c>
      <c r="U1035">
        <v>520</v>
      </c>
      <c r="V1035">
        <v>3</v>
      </c>
      <c r="W1035">
        <v>-0.2</v>
      </c>
      <c r="X1035">
        <v>-1</v>
      </c>
      <c r="Y1035">
        <v>-0.2</v>
      </c>
      <c r="Z1035">
        <v>6</v>
      </c>
      <c r="AA1035">
        <v>40</v>
      </c>
      <c r="AB1035">
        <v>83</v>
      </c>
      <c r="AC1035">
        <v>-2</v>
      </c>
      <c r="AD1035">
        <v>32.6</v>
      </c>
      <c r="AE1035">
        <v>240</v>
      </c>
      <c r="AF1035">
        <v>6.7</v>
      </c>
    </row>
    <row r="1036" spans="1:32" x14ac:dyDescent="0.3">
      <c r="A1036" t="s">
        <v>3976</v>
      </c>
      <c r="B1036" t="s">
        <v>3977</v>
      </c>
      <c r="C1036" s="1" t="str">
        <f t="shared" si="169"/>
        <v>21:0519</v>
      </c>
      <c r="D1036" s="1" t="str">
        <f t="shared" si="170"/>
        <v>21:0173</v>
      </c>
      <c r="E1036" t="s">
        <v>3978</v>
      </c>
      <c r="F1036" t="s">
        <v>3979</v>
      </c>
      <c r="H1036">
        <v>52.073532700000001</v>
      </c>
      <c r="I1036">
        <v>-56.076818000000003</v>
      </c>
      <c r="J1036" s="1" t="str">
        <f t="shared" si="171"/>
        <v>NGR lake sediment grab sample</v>
      </c>
      <c r="K1036" s="1" t="str">
        <f t="shared" si="172"/>
        <v>&lt;177 micron (NGR)</v>
      </c>
      <c r="L1036">
        <v>54</v>
      </c>
      <c r="M1036" t="s">
        <v>94</v>
      </c>
      <c r="N1036">
        <v>1035</v>
      </c>
      <c r="O1036">
        <v>155</v>
      </c>
      <c r="P1036">
        <v>18</v>
      </c>
      <c r="Q1036">
        <v>6</v>
      </c>
      <c r="R1036">
        <v>3</v>
      </c>
      <c r="S1036">
        <v>10</v>
      </c>
      <c r="T1036">
        <v>-0.2</v>
      </c>
      <c r="U1036">
        <v>1180</v>
      </c>
      <c r="V1036">
        <v>5.3</v>
      </c>
      <c r="W1036">
        <v>0.2</v>
      </c>
      <c r="X1036">
        <v>-1</v>
      </c>
      <c r="Y1036">
        <v>-0.2</v>
      </c>
      <c r="Z1036">
        <v>8</v>
      </c>
      <c r="AA1036">
        <v>55</v>
      </c>
      <c r="AB1036">
        <v>159</v>
      </c>
      <c r="AC1036">
        <v>-2</v>
      </c>
      <c r="AD1036">
        <v>45.8</v>
      </c>
      <c r="AE1036">
        <v>110</v>
      </c>
      <c r="AF1036">
        <v>21.3</v>
      </c>
    </row>
    <row r="1037" spans="1:32" x14ac:dyDescent="0.3">
      <c r="A1037" t="s">
        <v>3980</v>
      </c>
      <c r="B1037" t="s">
        <v>3981</v>
      </c>
      <c r="C1037" s="1" t="str">
        <f t="shared" si="169"/>
        <v>21:0519</v>
      </c>
      <c r="D1037" s="1" t="str">
        <f t="shared" si="170"/>
        <v>21:0173</v>
      </c>
      <c r="E1037" t="s">
        <v>3982</v>
      </c>
      <c r="F1037" t="s">
        <v>3983</v>
      </c>
      <c r="H1037">
        <v>52.073960700000001</v>
      </c>
      <c r="I1037">
        <v>-56.124741299999997</v>
      </c>
      <c r="J1037" s="1" t="str">
        <f t="shared" si="171"/>
        <v>NGR lake sediment grab sample</v>
      </c>
      <c r="K1037" s="1" t="str">
        <f t="shared" si="172"/>
        <v>&lt;177 micron (NGR)</v>
      </c>
      <c r="L1037">
        <v>54</v>
      </c>
      <c r="M1037" t="s">
        <v>99</v>
      </c>
      <c r="N1037">
        <v>1036</v>
      </c>
      <c r="O1037">
        <v>115</v>
      </c>
      <c r="P1037">
        <v>10</v>
      </c>
      <c r="Q1037">
        <v>-2</v>
      </c>
      <c r="R1037">
        <v>3</v>
      </c>
      <c r="S1037">
        <v>5</v>
      </c>
      <c r="T1037">
        <v>-0.2</v>
      </c>
      <c r="U1037">
        <v>1180</v>
      </c>
      <c r="V1037">
        <v>5.4</v>
      </c>
      <c r="W1037">
        <v>-0.2</v>
      </c>
      <c r="X1037">
        <v>-1</v>
      </c>
      <c r="Y1037">
        <v>-0.2</v>
      </c>
      <c r="Z1037">
        <v>-2</v>
      </c>
      <c r="AA1037">
        <v>30</v>
      </c>
      <c r="AB1037">
        <v>20</v>
      </c>
      <c r="AC1037">
        <v>-2</v>
      </c>
      <c r="AD1037">
        <v>2.6</v>
      </c>
      <c r="AE1037">
        <v>650</v>
      </c>
      <c r="AF1037">
        <v>2.2999999999999998</v>
      </c>
    </row>
    <row r="1038" spans="1:32" x14ac:dyDescent="0.3">
      <c r="A1038" t="s">
        <v>3984</v>
      </c>
      <c r="B1038" t="s">
        <v>3985</v>
      </c>
      <c r="C1038" s="1" t="str">
        <f t="shared" si="169"/>
        <v>21:0519</v>
      </c>
      <c r="D1038" s="1" t="str">
        <f t="shared" si="170"/>
        <v>21:0173</v>
      </c>
      <c r="E1038" t="s">
        <v>3986</v>
      </c>
      <c r="F1038" t="s">
        <v>3987</v>
      </c>
      <c r="H1038">
        <v>52.066153800000002</v>
      </c>
      <c r="I1038">
        <v>-56.156477799999998</v>
      </c>
      <c r="J1038" s="1" t="str">
        <f t="shared" si="171"/>
        <v>NGR lake sediment grab sample</v>
      </c>
      <c r="K1038" s="1" t="str">
        <f t="shared" si="172"/>
        <v>&lt;177 micron (NGR)</v>
      </c>
      <c r="L1038">
        <v>54</v>
      </c>
      <c r="M1038" t="s">
        <v>104</v>
      </c>
      <c r="N1038">
        <v>1037</v>
      </c>
      <c r="O1038">
        <v>155</v>
      </c>
      <c r="P1038">
        <v>12</v>
      </c>
      <c r="Q1038">
        <v>-2</v>
      </c>
      <c r="R1038">
        <v>2</v>
      </c>
      <c r="S1038">
        <v>6</v>
      </c>
      <c r="T1038">
        <v>-0.2</v>
      </c>
      <c r="U1038">
        <v>1450</v>
      </c>
      <c r="V1038">
        <v>11.6</v>
      </c>
      <c r="W1038">
        <v>-0.2</v>
      </c>
      <c r="X1038">
        <v>-1</v>
      </c>
      <c r="Y1038">
        <v>-0.2</v>
      </c>
      <c r="Z1038">
        <v>4</v>
      </c>
      <c r="AA1038">
        <v>45</v>
      </c>
      <c r="AB1038">
        <v>120</v>
      </c>
      <c r="AC1038">
        <v>-2</v>
      </c>
      <c r="AD1038">
        <v>36.6</v>
      </c>
      <c r="AE1038">
        <v>170</v>
      </c>
      <c r="AF1038">
        <v>2.4</v>
      </c>
    </row>
    <row r="1039" spans="1:32" x14ac:dyDescent="0.3">
      <c r="A1039" t="s">
        <v>3988</v>
      </c>
      <c r="B1039" t="s">
        <v>3989</v>
      </c>
      <c r="C1039" s="1" t="str">
        <f t="shared" si="169"/>
        <v>21:0519</v>
      </c>
      <c r="D1039" s="1" t="str">
        <f t="shared" si="170"/>
        <v>21:0173</v>
      </c>
      <c r="E1039" t="s">
        <v>3990</v>
      </c>
      <c r="F1039" t="s">
        <v>3991</v>
      </c>
      <c r="H1039">
        <v>52.068437899999999</v>
      </c>
      <c r="I1039">
        <v>-56.224653799999999</v>
      </c>
      <c r="J1039" s="1" t="str">
        <f t="shared" si="171"/>
        <v>NGR lake sediment grab sample</v>
      </c>
      <c r="K1039" s="1" t="str">
        <f t="shared" si="172"/>
        <v>&lt;177 micron (NGR)</v>
      </c>
      <c r="L1039">
        <v>54</v>
      </c>
      <c r="M1039" t="s">
        <v>109</v>
      </c>
      <c r="N1039">
        <v>1038</v>
      </c>
      <c r="O1039">
        <v>140</v>
      </c>
      <c r="P1039">
        <v>8</v>
      </c>
      <c r="Q1039">
        <v>2</v>
      </c>
      <c r="R1039">
        <v>3</v>
      </c>
      <c r="S1039">
        <v>6</v>
      </c>
      <c r="T1039">
        <v>-0.2</v>
      </c>
      <c r="U1039">
        <v>650</v>
      </c>
      <c r="V1039">
        <v>5</v>
      </c>
      <c r="W1039">
        <v>-0.2</v>
      </c>
      <c r="X1039">
        <v>-1</v>
      </c>
      <c r="Y1039">
        <v>-0.2</v>
      </c>
      <c r="Z1039">
        <v>2</v>
      </c>
      <c r="AA1039">
        <v>80</v>
      </c>
      <c r="AB1039">
        <v>100</v>
      </c>
      <c r="AC1039">
        <v>-2</v>
      </c>
      <c r="AD1039">
        <v>24.2</v>
      </c>
      <c r="AE1039">
        <v>400</v>
      </c>
      <c r="AF1039">
        <v>2</v>
      </c>
    </row>
    <row r="1040" spans="1:32" x14ac:dyDescent="0.3">
      <c r="A1040" t="s">
        <v>3992</v>
      </c>
      <c r="B1040" t="s">
        <v>3993</v>
      </c>
      <c r="C1040" s="1" t="str">
        <f t="shared" si="169"/>
        <v>21:0519</v>
      </c>
      <c r="D1040" s="1" t="str">
        <f t="shared" si="170"/>
        <v>21:0173</v>
      </c>
      <c r="E1040" t="s">
        <v>3994</v>
      </c>
      <c r="F1040" t="s">
        <v>3995</v>
      </c>
      <c r="H1040">
        <v>52.063037799999996</v>
      </c>
      <c r="I1040">
        <v>-56.260208800000001</v>
      </c>
      <c r="J1040" s="1" t="str">
        <f t="shared" si="171"/>
        <v>NGR lake sediment grab sample</v>
      </c>
      <c r="K1040" s="1" t="str">
        <f t="shared" si="172"/>
        <v>&lt;177 micron (NGR)</v>
      </c>
      <c r="L1040">
        <v>54</v>
      </c>
      <c r="M1040" t="s">
        <v>114</v>
      </c>
      <c r="N1040">
        <v>1039</v>
      </c>
      <c r="O1040">
        <v>92</v>
      </c>
      <c r="P1040">
        <v>11</v>
      </c>
      <c r="Q1040">
        <v>3</v>
      </c>
      <c r="R1040">
        <v>3</v>
      </c>
      <c r="S1040">
        <v>6</v>
      </c>
      <c r="T1040">
        <v>0.2</v>
      </c>
      <c r="U1040">
        <v>575</v>
      </c>
      <c r="V1040">
        <v>3</v>
      </c>
      <c r="W1040">
        <v>-0.2</v>
      </c>
      <c r="X1040">
        <v>-1</v>
      </c>
      <c r="Y1040">
        <v>-0.2</v>
      </c>
      <c r="Z1040">
        <v>2</v>
      </c>
      <c r="AA1040">
        <v>65</v>
      </c>
      <c r="AB1040">
        <v>140</v>
      </c>
      <c r="AC1040">
        <v>-2</v>
      </c>
      <c r="AD1040">
        <v>30.6</v>
      </c>
      <c r="AE1040">
        <v>160</v>
      </c>
      <c r="AF1040">
        <v>6.2</v>
      </c>
    </row>
    <row r="1041" spans="1:32" hidden="1" x14ac:dyDescent="0.3">
      <c r="A1041" t="s">
        <v>3996</v>
      </c>
      <c r="B1041" t="s">
        <v>3997</v>
      </c>
      <c r="C1041" s="1" t="str">
        <f t="shared" si="169"/>
        <v>21:0519</v>
      </c>
      <c r="D1041" s="1" t="str">
        <f>HYPERLINK("http://geochem.nrcan.gc.ca/cdogs/content/svy/svy_e.htm", "")</f>
        <v/>
      </c>
      <c r="G1041" s="1" t="str">
        <f>HYPERLINK("http://geochem.nrcan.gc.ca/cdogs/content/cr_/cr_00055_e.htm", "55")</f>
        <v>55</v>
      </c>
      <c r="J1041" t="s">
        <v>57</v>
      </c>
      <c r="K1041" t="s">
        <v>58</v>
      </c>
      <c r="L1041">
        <v>54</v>
      </c>
      <c r="M1041" t="s">
        <v>59</v>
      </c>
      <c r="N1041">
        <v>1040</v>
      </c>
      <c r="O1041">
        <v>61</v>
      </c>
      <c r="P1041">
        <v>18</v>
      </c>
      <c r="Q1041">
        <v>4</v>
      </c>
      <c r="R1041">
        <v>15</v>
      </c>
      <c r="S1041">
        <v>5</v>
      </c>
      <c r="T1041">
        <v>-0.2</v>
      </c>
      <c r="U1041">
        <v>215</v>
      </c>
      <c r="V1041">
        <v>1.63</v>
      </c>
      <c r="W1041">
        <v>0.2</v>
      </c>
      <c r="X1041">
        <v>2</v>
      </c>
      <c r="Y1041">
        <v>-0.2</v>
      </c>
      <c r="Z1041">
        <v>2</v>
      </c>
      <c r="AA1041">
        <v>20</v>
      </c>
      <c r="AB1041">
        <v>93</v>
      </c>
      <c r="AC1041">
        <v>2</v>
      </c>
      <c r="AD1041">
        <v>38.4</v>
      </c>
      <c r="AE1041">
        <v>190</v>
      </c>
      <c r="AF1041">
        <v>5.6</v>
      </c>
    </row>
    <row r="1042" spans="1:32" x14ac:dyDescent="0.3">
      <c r="A1042" t="s">
        <v>3998</v>
      </c>
      <c r="B1042" t="s">
        <v>3999</v>
      </c>
      <c r="C1042" s="1" t="str">
        <f t="shared" si="169"/>
        <v>21:0519</v>
      </c>
      <c r="D1042" s="1" t="str">
        <f t="shared" ref="D1042:D1067" si="173">HYPERLINK("http://geochem.nrcan.gc.ca/cdogs/content/svy/svy210173_e.htm", "21:0173")</f>
        <v>21:0173</v>
      </c>
      <c r="E1042" t="s">
        <v>4000</v>
      </c>
      <c r="F1042" t="s">
        <v>4001</v>
      </c>
      <c r="H1042">
        <v>52.063496800000003</v>
      </c>
      <c r="I1042">
        <v>-56.321658800000002</v>
      </c>
      <c r="J1042" s="1" t="str">
        <f t="shared" ref="J1042:J1067" si="174">HYPERLINK("http://geochem.nrcan.gc.ca/cdogs/content/kwd/kwd020027_e.htm", "NGR lake sediment grab sample")</f>
        <v>NGR lake sediment grab sample</v>
      </c>
      <c r="K1042" s="1" t="str">
        <f t="shared" ref="K1042:K1067" si="175">HYPERLINK("http://geochem.nrcan.gc.ca/cdogs/content/kwd/kwd080006_e.htm", "&lt;177 micron (NGR)")</f>
        <v>&lt;177 micron (NGR)</v>
      </c>
      <c r="L1042">
        <v>54</v>
      </c>
      <c r="M1042" t="s">
        <v>119</v>
      </c>
      <c r="N1042">
        <v>1041</v>
      </c>
      <c r="O1042">
        <v>97</v>
      </c>
      <c r="P1042">
        <v>11</v>
      </c>
      <c r="Q1042">
        <v>-2</v>
      </c>
      <c r="R1042">
        <v>2</v>
      </c>
      <c r="S1042">
        <v>4</v>
      </c>
      <c r="T1042">
        <v>-0.2</v>
      </c>
      <c r="U1042">
        <v>335</v>
      </c>
      <c r="V1042">
        <v>6.6</v>
      </c>
      <c r="W1042">
        <v>-0.2</v>
      </c>
      <c r="X1042">
        <v>-1</v>
      </c>
      <c r="Y1042">
        <v>-0.2</v>
      </c>
      <c r="Z1042">
        <v>4</v>
      </c>
      <c r="AA1042">
        <v>50</v>
      </c>
      <c r="AB1042">
        <v>133</v>
      </c>
      <c r="AC1042">
        <v>-2</v>
      </c>
      <c r="AD1042">
        <v>30.8</v>
      </c>
      <c r="AE1042">
        <v>130</v>
      </c>
      <c r="AF1042">
        <v>2.2999999999999998</v>
      </c>
    </row>
    <row r="1043" spans="1:32" x14ac:dyDescent="0.3">
      <c r="A1043" t="s">
        <v>4002</v>
      </c>
      <c r="B1043" t="s">
        <v>4003</v>
      </c>
      <c r="C1043" s="1" t="str">
        <f t="shared" si="169"/>
        <v>21:0519</v>
      </c>
      <c r="D1043" s="1" t="str">
        <f t="shared" si="173"/>
        <v>21:0173</v>
      </c>
      <c r="E1043" t="s">
        <v>4004</v>
      </c>
      <c r="F1043" t="s">
        <v>4005</v>
      </c>
      <c r="H1043">
        <v>52.108588599999997</v>
      </c>
      <c r="I1043">
        <v>-56.318977599999997</v>
      </c>
      <c r="J1043" s="1" t="str">
        <f t="shared" si="174"/>
        <v>NGR lake sediment grab sample</v>
      </c>
      <c r="K1043" s="1" t="str">
        <f t="shared" si="175"/>
        <v>&lt;177 micron (NGR)</v>
      </c>
      <c r="L1043">
        <v>54</v>
      </c>
      <c r="M1043" t="s">
        <v>124</v>
      </c>
      <c r="N1043">
        <v>1042</v>
      </c>
      <c r="O1043">
        <v>85</v>
      </c>
      <c r="P1043">
        <v>7</v>
      </c>
      <c r="Q1043">
        <v>-2</v>
      </c>
      <c r="R1043">
        <v>3</v>
      </c>
      <c r="S1043">
        <v>4</v>
      </c>
      <c r="T1043">
        <v>-0.2</v>
      </c>
      <c r="U1043">
        <v>170</v>
      </c>
      <c r="V1043">
        <v>2.6</v>
      </c>
      <c r="W1043">
        <v>-0.2</v>
      </c>
      <c r="X1043">
        <v>-1</v>
      </c>
      <c r="Y1043">
        <v>-0.2</v>
      </c>
      <c r="Z1043">
        <v>2</v>
      </c>
      <c r="AA1043">
        <v>25</v>
      </c>
      <c r="AB1043">
        <v>53</v>
      </c>
      <c r="AC1043">
        <v>-2</v>
      </c>
      <c r="AD1043">
        <v>15.6</v>
      </c>
      <c r="AE1043">
        <v>330</v>
      </c>
      <c r="AF1043">
        <v>1.8</v>
      </c>
    </row>
    <row r="1044" spans="1:32" x14ac:dyDescent="0.3">
      <c r="A1044" t="s">
        <v>4006</v>
      </c>
      <c r="B1044" t="s">
        <v>4007</v>
      </c>
      <c r="C1044" s="1" t="str">
        <f t="shared" si="169"/>
        <v>21:0519</v>
      </c>
      <c r="D1044" s="1" t="str">
        <f t="shared" si="173"/>
        <v>21:0173</v>
      </c>
      <c r="E1044" t="s">
        <v>4008</v>
      </c>
      <c r="F1044" t="s">
        <v>4009</v>
      </c>
      <c r="H1044">
        <v>52.096148599999999</v>
      </c>
      <c r="I1044">
        <v>-56.245591099999999</v>
      </c>
      <c r="J1044" s="1" t="str">
        <f t="shared" si="174"/>
        <v>NGR lake sediment grab sample</v>
      </c>
      <c r="K1044" s="1" t="str">
        <f t="shared" si="175"/>
        <v>&lt;177 micron (NGR)</v>
      </c>
      <c r="L1044">
        <v>54</v>
      </c>
      <c r="M1044" t="s">
        <v>129</v>
      </c>
      <c r="N1044">
        <v>1043</v>
      </c>
      <c r="O1044">
        <v>180</v>
      </c>
      <c r="P1044">
        <v>7</v>
      </c>
      <c r="Q1044">
        <v>-2</v>
      </c>
      <c r="R1044">
        <v>3</v>
      </c>
      <c r="S1044">
        <v>8</v>
      </c>
      <c r="T1044">
        <v>-0.2</v>
      </c>
      <c r="U1044">
        <v>360</v>
      </c>
      <c r="V1044">
        <v>6.3</v>
      </c>
      <c r="W1044">
        <v>-0.2</v>
      </c>
      <c r="X1044">
        <v>-1</v>
      </c>
      <c r="Y1044">
        <v>-0.2</v>
      </c>
      <c r="Z1044">
        <v>8</v>
      </c>
      <c r="AA1044">
        <v>20</v>
      </c>
      <c r="AB1044">
        <v>100</v>
      </c>
      <c r="AC1044">
        <v>-2</v>
      </c>
      <c r="AD1044">
        <v>25.2</v>
      </c>
      <c r="AE1044">
        <v>380</v>
      </c>
      <c r="AF1044">
        <v>1.8</v>
      </c>
    </row>
    <row r="1045" spans="1:32" x14ac:dyDescent="0.3">
      <c r="A1045" t="s">
        <v>4010</v>
      </c>
      <c r="B1045" t="s">
        <v>4011</v>
      </c>
      <c r="C1045" s="1" t="str">
        <f t="shared" si="169"/>
        <v>21:0519</v>
      </c>
      <c r="D1045" s="1" t="str">
        <f t="shared" si="173"/>
        <v>21:0173</v>
      </c>
      <c r="E1045" t="s">
        <v>4012</v>
      </c>
      <c r="F1045" t="s">
        <v>4013</v>
      </c>
      <c r="H1045">
        <v>52.096494800000002</v>
      </c>
      <c r="I1045">
        <v>-56.146039100000003</v>
      </c>
      <c r="J1045" s="1" t="str">
        <f t="shared" si="174"/>
        <v>NGR lake sediment grab sample</v>
      </c>
      <c r="K1045" s="1" t="str">
        <f t="shared" si="175"/>
        <v>&lt;177 micron (NGR)</v>
      </c>
      <c r="L1045">
        <v>54</v>
      </c>
      <c r="M1045" t="s">
        <v>134</v>
      </c>
      <c r="N1045">
        <v>1044</v>
      </c>
      <c r="O1045">
        <v>110</v>
      </c>
      <c r="P1045">
        <v>8</v>
      </c>
      <c r="Q1045">
        <v>-2</v>
      </c>
      <c r="R1045">
        <v>4</v>
      </c>
      <c r="S1045">
        <v>3</v>
      </c>
      <c r="T1045">
        <v>-0.2</v>
      </c>
      <c r="U1045">
        <v>205</v>
      </c>
      <c r="V1045">
        <v>3</v>
      </c>
      <c r="W1045">
        <v>-0.2</v>
      </c>
      <c r="X1045">
        <v>-1</v>
      </c>
      <c r="Y1045">
        <v>-0.2</v>
      </c>
      <c r="Z1045">
        <v>2</v>
      </c>
      <c r="AA1045">
        <v>30</v>
      </c>
      <c r="AB1045">
        <v>60</v>
      </c>
      <c r="AC1045">
        <v>-2</v>
      </c>
      <c r="AD1045">
        <v>24.6</v>
      </c>
      <c r="AE1045">
        <v>250</v>
      </c>
      <c r="AF1045">
        <v>2.5</v>
      </c>
    </row>
    <row r="1046" spans="1:32" x14ac:dyDescent="0.3">
      <c r="A1046" t="s">
        <v>4014</v>
      </c>
      <c r="B1046" t="s">
        <v>4015</v>
      </c>
      <c r="C1046" s="1" t="str">
        <f t="shared" si="169"/>
        <v>21:0519</v>
      </c>
      <c r="D1046" s="1" t="str">
        <f t="shared" si="173"/>
        <v>21:0173</v>
      </c>
      <c r="E1046" t="s">
        <v>4016</v>
      </c>
      <c r="F1046" t="s">
        <v>4017</v>
      </c>
      <c r="H1046">
        <v>52.098601799999997</v>
      </c>
      <c r="I1046">
        <v>-56.115924499999998</v>
      </c>
      <c r="J1046" s="1" t="str">
        <f t="shared" si="174"/>
        <v>NGR lake sediment grab sample</v>
      </c>
      <c r="K1046" s="1" t="str">
        <f t="shared" si="175"/>
        <v>&lt;177 micron (NGR)</v>
      </c>
      <c r="L1046">
        <v>54</v>
      </c>
      <c r="M1046" t="s">
        <v>139</v>
      </c>
      <c r="N1046">
        <v>1045</v>
      </c>
      <c r="O1046">
        <v>185</v>
      </c>
      <c r="P1046">
        <v>11</v>
      </c>
      <c r="Q1046">
        <v>-2</v>
      </c>
      <c r="R1046">
        <v>7</v>
      </c>
      <c r="S1046">
        <v>4</v>
      </c>
      <c r="T1046">
        <v>-0.2</v>
      </c>
      <c r="U1046">
        <v>535</v>
      </c>
      <c r="V1046">
        <v>6.5</v>
      </c>
      <c r="W1046">
        <v>-0.2</v>
      </c>
      <c r="X1046">
        <v>-1</v>
      </c>
      <c r="Y1046">
        <v>-0.2</v>
      </c>
      <c r="Z1046">
        <v>4</v>
      </c>
      <c r="AA1046">
        <v>50</v>
      </c>
      <c r="AB1046">
        <v>81</v>
      </c>
      <c r="AC1046">
        <v>-2</v>
      </c>
      <c r="AD1046">
        <v>33</v>
      </c>
      <c r="AE1046">
        <v>180</v>
      </c>
      <c r="AF1046">
        <v>3</v>
      </c>
    </row>
    <row r="1047" spans="1:32" x14ac:dyDescent="0.3">
      <c r="A1047" t="s">
        <v>4018</v>
      </c>
      <c r="B1047" t="s">
        <v>4019</v>
      </c>
      <c r="C1047" s="1" t="str">
        <f t="shared" si="169"/>
        <v>21:0519</v>
      </c>
      <c r="D1047" s="1" t="str">
        <f t="shared" si="173"/>
        <v>21:0173</v>
      </c>
      <c r="E1047" t="s">
        <v>4020</v>
      </c>
      <c r="F1047" t="s">
        <v>4021</v>
      </c>
      <c r="H1047">
        <v>52.131610500000001</v>
      </c>
      <c r="I1047">
        <v>-56.122461700000002</v>
      </c>
      <c r="J1047" s="1" t="str">
        <f t="shared" si="174"/>
        <v>NGR lake sediment grab sample</v>
      </c>
      <c r="K1047" s="1" t="str">
        <f t="shared" si="175"/>
        <v>&lt;177 micron (NGR)</v>
      </c>
      <c r="L1047">
        <v>54</v>
      </c>
      <c r="M1047" t="s">
        <v>144</v>
      </c>
      <c r="N1047">
        <v>1046</v>
      </c>
      <c r="O1047">
        <v>73</v>
      </c>
      <c r="P1047">
        <v>7</v>
      </c>
      <c r="Q1047">
        <v>-2</v>
      </c>
      <c r="R1047">
        <v>8</v>
      </c>
      <c r="S1047">
        <v>3</v>
      </c>
      <c r="T1047">
        <v>-0.2</v>
      </c>
      <c r="U1047">
        <v>160</v>
      </c>
      <c r="V1047">
        <v>2.2000000000000002</v>
      </c>
      <c r="W1047">
        <v>-0.2</v>
      </c>
      <c r="X1047">
        <v>-1</v>
      </c>
      <c r="Y1047">
        <v>-0.2</v>
      </c>
      <c r="Z1047">
        <v>-2</v>
      </c>
      <c r="AA1047">
        <v>15</v>
      </c>
      <c r="AB1047">
        <v>62</v>
      </c>
      <c r="AC1047">
        <v>-2</v>
      </c>
      <c r="AD1047">
        <v>29.4</v>
      </c>
      <c r="AE1047">
        <v>230</v>
      </c>
      <c r="AF1047">
        <v>2.7</v>
      </c>
    </row>
    <row r="1048" spans="1:32" x14ac:dyDescent="0.3">
      <c r="A1048" t="s">
        <v>4022</v>
      </c>
      <c r="B1048" t="s">
        <v>4023</v>
      </c>
      <c r="C1048" s="1" t="str">
        <f t="shared" si="169"/>
        <v>21:0519</v>
      </c>
      <c r="D1048" s="1" t="str">
        <f t="shared" si="173"/>
        <v>21:0173</v>
      </c>
      <c r="E1048" t="s">
        <v>4024</v>
      </c>
      <c r="F1048" t="s">
        <v>4025</v>
      </c>
      <c r="H1048">
        <v>52.130554699999998</v>
      </c>
      <c r="I1048">
        <v>-56.148955200000003</v>
      </c>
      <c r="J1048" s="1" t="str">
        <f t="shared" si="174"/>
        <v>NGR lake sediment grab sample</v>
      </c>
      <c r="K1048" s="1" t="str">
        <f t="shared" si="175"/>
        <v>&lt;177 micron (NGR)</v>
      </c>
      <c r="L1048">
        <v>54</v>
      </c>
      <c r="M1048" t="s">
        <v>149</v>
      </c>
      <c r="N1048">
        <v>1047</v>
      </c>
      <c r="O1048">
        <v>170</v>
      </c>
      <c r="P1048">
        <v>12</v>
      </c>
      <c r="Q1048">
        <v>-2</v>
      </c>
      <c r="R1048">
        <v>4</v>
      </c>
      <c r="S1048">
        <v>3</v>
      </c>
      <c r="T1048">
        <v>-0.2</v>
      </c>
      <c r="U1048">
        <v>740</v>
      </c>
      <c r="V1048">
        <v>6.2</v>
      </c>
      <c r="W1048">
        <v>-0.2</v>
      </c>
      <c r="X1048">
        <v>-1</v>
      </c>
      <c r="Y1048">
        <v>-0.2</v>
      </c>
      <c r="Z1048">
        <v>6</v>
      </c>
      <c r="AA1048">
        <v>40</v>
      </c>
      <c r="AB1048">
        <v>94</v>
      </c>
      <c r="AC1048">
        <v>2</v>
      </c>
      <c r="AD1048">
        <v>30.6</v>
      </c>
      <c r="AE1048">
        <v>260</v>
      </c>
      <c r="AF1048">
        <v>5</v>
      </c>
    </row>
    <row r="1049" spans="1:32" x14ac:dyDescent="0.3">
      <c r="A1049" t="s">
        <v>4026</v>
      </c>
      <c r="B1049" t="s">
        <v>4027</v>
      </c>
      <c r="C1049" s="1" t="str">
        <f t="shared" si="169"/>
        <v>21:0519</v>
      </c>
      <c r="D1049" s="1" t="str">
        <f t="shared" si="173"/>
        <v>21:0173</v>
      </c>
      <c r="E1049" t="s">
        <v>4028</v>
      </c>
      <c r="F1049" t="s">
        <v>4029</v>
      </c>
      <c r="H1049">
        <v>52.158588899999998</v>
      </c>
      <c r="I1049">
        <v>-56.322603399999998</v>
      </c>
      <c r="J1049" s="1" t="str">
        <f t="shared" si="174"/>
        <v>NGR lake sediment grab sample</v>
      </c>
      <c r="K1049" s="1" t="str">
        <f t="shared" si="175"/>
        <v>&lt;177 micron (NGR)</v>
      </c>
      <c r="L1049">
        <v>55</v>
      </c>
      <c r="M1049" t="s">
        <v>36</v>
      </c>
      <c r="N1049">
        <v>1048</v>
      </c>
      <c r="O1049">
        <v>110</v>
      </c>
      <c r="P1049">
        <v>12</v>
      </c>
      <c r="Q1049">
        <v>-2</v>
      </c>
      <c r="R1049">
        <v>6</v>
      </c>
      <c r="S1049">
        <v>4</v>
      </c>
      <c r="T1049">
        <v>-0.2</v>
      </c>
      <c r="U1049">
        <v>220</v>
      </c>
      <c r="V1049">
        <v>1.71</v>
      </c>
      <c r="W1049">
        <v>-0.2</v>
      </c>
      <c r="X1049">
        <v>-1</v>
      </c>
      <c r="Y1049">
        <v>-0.2</v>
      </c>
      <c r="Z1049">
        <v>-2</v>
      </c>
      <c r="AA1049">
        <v>25</v>
      </c>
      <c r="AB1049">
        <v>25</v>
      </c>
      <c r="AC1049">
        <v>-2</v>
      </c>
      <c r="AD1049">
        <v>4.5999999999999996</v>
      </c>
      <c r="AE1049">
        <v>640</v>
      </c>
      <c r="AF1049">
        <v>2.2000000000000002</v>
      </c>
    </row>
    <row r="1050" spans="1:32" x14ac:dyDescent="0.3">
      <c r="A1050" t="s">
        <v>4030</v>
      </c>
      <c r="B1050" t="s">
        <v>4031</v>
      </c>
      <c r="C1050" s="1" t="str">
        <f t="shared" si="169"/>
        <v>21:0519</v>
      </c>
      <c r="D1050" s="1" t="str">
        <f t="shared" si="173"/>
        <v>21:0173</v>
      </c>
      <c r="E1050" t="s">
        <v>4032</v>
      </c>
      <c r="F1050" t="s">
        <v>4033</v>
      </c>
      <c r="H1050">
        <v>52.132830400000003</v>
      </c>
      <c r="I1050">
        <v>-56.246946700000002</v>
      </c>
      <c r="J1050" s="1" t="str">
        <f t="shared" si="174"/>
        <v>NGR lake sediment grab sample</v>
      </c>
      <c r="K1050" s="1" t="str">
        <f t="shared" si="175"/>
        <v>&lt;177 micron (NGR)</v>
      </c>
      <c r="L1050">
        <v>55</v>
      </c>
      <c r="M1050" t="s">
        <v>49</v>
      </c>
      <c r="N1050">
        <v>1049</v>
      </c>
      <c r="O1050">
        <v>135</v>
      </c>
      <c r="P1050">
        <v>8</v>
      </c>
      <c r="Q1050">
        <v>-2</v>
      </c>
      <c r="R1050">
        <v>3</v>
      </c>
      <c r="S1050">
        <v>12</v>
      </c>
      <c r="T1050">
        <v>-0.2</v>
      </c>
      <c r="U1050">
        <v>410</v>
      </c>
      <c r="V1050">
        <v>10.8</v>
      </c>
      <c r="W1050">
        <v>-0.2</v>
      </c>
      <c r="X1050">
        <v>-1</v>
      </c>
      <c r="Y1050">
        <v>-0.2</v>
      </c>
      <c r="Z1050">
        <v>-2</v>
      </c>
      <c r="AA1050">
        <v>55</v>
      </c>
      <c r="AB1050">
        <v>56</v>
      </c>
      <c r="AC1050">
        <v>-2</v>
      </c>
      <c r="AD1050">
        <v>11</v>
      </c>
      <c r="AE1050">
        <v>450</v>
      </c>
      <c r="AF1050">
        <v>1.7</v>
      </c>
    </row>
    <row r="1051" spans="1:32" x14ac:dyDescent="0.3">
      <c r="A1051" t="s">
        <v>4034</v>
      </c>
      <c r="B1051" t="s">
        <v>4035</v>
      </c>
      <c r="C1051" s="1" t="str">
        <f t="shared" si="169"/>
        <v>21:0519</v>
      </c>
      <c r="D1051" s="1" t="str">
        <f t="shared" si="173"/>
        <v>21:0173</v>
      </c>
      <c r="E1051" t="s">
        <v>4036</v>
      </c>
      <c r="F1051" t="s">
        <v>4037</v>
      </c>
      <c r="H1051">
        <v>52.137840500000003</v>
      </c>
      <c r="I1051">
        <v>-56.292334500000003</v>
      </c>
      <c r="J1051" s="1" t="str">
        <f t="shared" si="174"/>
        <v>NGR lake sediment grab sample</v>
      </c>
      <c r="K1051" s="1" t="str">
        <f t="shared" si="175"/>
        <v>&lt;177 micron (NGR)</v>
      </c>
      <c r="L1051">
        <v>55</v>
      </c>
      <c r="M1051" t="s">
        <v>54</v>
      </c>
      <c r="N1051">
        <v>1050</v>
      </c>
      <c r="O1051">
        <v>83</v>
      </c>
      <c r="P1051">
        <v>9</v>
      </c>
      <c r="Q1051">
        <v>-2</v>
      </c>
      <c r="R1051">
        <v>5</v>
      </c>
      <c r="S1051">
        <v>2</v>
      </c>
      <c r="T1051">
        <v>-0.2</v>
      </c>
      <c r="U1051">
        <v>130</v>
      </c>
      <c r="V1051">
        <v>1.05</v>
      </c>
      <c r="W1051">
        <v>-0.2</v>
      </c>
      <c r="X1051">
        <v>-1</v>
      </c>
      <c r="Y1051">
        <v>-0.2</v>
      </c>
      <c r="Z1051">
        <v>-2</v>
      </c>
      <c r="AA1051">
        <v>10</v>
      </c>
      <c r="AB1051">
        <v>119</v>
      </c>
      <c r="AC1051">
        <v>-2</v>
      </c>
      <c r="AD1051">
        <v>45</v>
      </c>
      <c r="AE1051">
        <v>200</v>
      </c>
      <c r="AF1051">
        <v>1</v>
      </c>
    </row>
    <row r="1052" spans="1:32" x14ac:dyDescent="0.3">
      <c r="A1052" t="s">
        <v>4038</v>
      </c>
      <c r="B1052" t="s">
        <v>4039</v>
      </c>
      <c r="C1052" s="1" t="str">
        <f t="shared" si="169"/>
        <v>21:0519</v>
      </c>
      <c r="D1052" s="1" t="str">
        <f t="shared" si="173"/>
        <v>21:0173</v>
      </c>
      <c r="E1052" t="s">
        <v>4028</v>
      </c>
      <c r="F1052" t="s">
        <v>4040</v>
      </c>
      <c r="H1052">
        <v>52.158588899999998</v>
      </c>
      <c r="I1052">
        <v>-56.322603399999998</v>
      </c>
      <c r="J1052" s="1" t="str">
        <f t="shared" si="174"/>
        <v>NGR lake sediment grab sample</v>
      </c>
      <c r="K1052" s="1" t="str">
        <f t="shared" si="175"/>
        <v>&lt;177 micron (NGR)</v>
      </c>
      <c r="L1052">
        <v>55</v>
      </c>
      <c r="M1052" t="s">
        <v>44</v>
      </c>
      <c r="N1052">
        <v>1051</v>
      </c>
      <c r="O1052">
        <v>125</v>
      </c>
      <c r="P1052">
        <v>12</v>
      </c>
      <c r="Q1052">
        <v>-2</v>
      </c>
      <c r="R1052">
        <v>7</v>
      </c>
      <c r="S1052">
        <v>7</v>
      </c>
      <c r="T1052">
        <v>-0.2</v>
      </c>
      <c r="U1052">
        <v>245</v>
      </c>
      <c r="V1052">
        <v>2.1</v>
      </c>
      <c r="W1052">
        <v>-0.2</v>
      </c>
      <c r="X1052">
        <v>-1</v>
      </c>
      <c r="Y1052">
        <v>-0.2</v>
      </c>
      <c r="Z1052">
        <v>-2</v>
      </c>
      <c r="AA1052">
        <v>25</v>
      </c>
      <c r="AB1052">
        <v>19</v>
      </c>
      <c r="AC1052">
        <v>-2</v>
      </c>
      <c r="AD1052">
        <v>4.5999999999999996</v>
      </c>
      <c r="AE1052">
        <v>640</v>
      </c>
      <c r="AF1052">
        <v>2.2000000000000002</v>
      </c>
    </row>
    <row r="1053" spans="1:32" x14ac:dyDescent="0.3">
      <c r="A1053" t="s">
        <v>4041</v>
      </c>
      <c r="B1053" t="s">
        <v>4042</v>
      </c>
      <c r="C1053" s="1" t="str">
        <f t="shared" si="169"/>
        <v>21:0519</v>
      </c>
      <c r="D1053" s="1" t="str">
        <f t="shared" si="173"/>
        <v>21:0173</v>
      </c>
      <c r="E1053" t="s">
        <v>4028</v>
      </c>
      <c r="F1053" t="s">
        <v>4043</v>
      </c>
      <c r="H1053">
        <v>52.158588899999998</v>
      </c>
      <c r="I1053">
        <v>-56.322603399999998</v>
      </c>
      <c r="J1053" s="1" t="str">
        <f t="shared" si="174"/>
        <v>NGR lake sediment grab sample</v>
      </c>
      <c r="K1053" s="1" t="str">
        <f t="shared" si="175"/>
        <v>&lt;177 micron (NGR)</v>
      </c>
      <c r="L1053">
        <v>55</v>
      </c>
      <c r="M1053" t="s">
        <v>40</v>
      </c>
      <c r="N1053">
        <v>1052</v>
      </c>
      <c r="O1053">
        <v>110</v>
      </c>
      <c r="P1053">
        <v>11</v>
      </c>
      <c r="Q1053">
        <v>-2</v>
      </c>
      <c r="R1053">
        <v>5</v>
      </c>
      <c r="S1053">
        <v>6</v>
      </c>
      <c r="T1053">
        <v>-0.2</v>
      </c>
      <c r="U1053">
        <v>225</v>
      </c>
      <c r="V1053">
        <v>1.74</v>
      </c>
      <c r="W1053">
        <v>-0.2</v>
      </c>
      <c r="X1053">
        <v>-1</v>
      </c>
      <c r="Y1053">
        <v>-0.2</v>
      </c>
      <c r="Z1053">
        <v>-2</v>
      </c>
      <c r="AA1053">
        <v>25</v>
      </c>
      <c r="AB1053">
        <v>19</v>
      </c>
      <c r="AC1053">
        <v>-2</v>
      </c>
      <c r="AD1053">
        <v>4.5999999999999996</v>
      </c>
      <c r="AE1053">
        <v>600</v>
      </c>
      <c r="AF1053">
        <v>2.2000000000000002</v>
      </c>
    </row>
    <row r="1054" spans="1:32" x14ac:dyDescent="0.3">
      <c r="A1054" t="s">
        <v>4044</v>
      </c>
      <c r="B1054" t="s">
        <v>4045</v>
      </c>
      <c r="C1054" s="1" t="str">
        <f t="shared" si="169"/>
        <v>21:0519</v>
      </c>
      <c r="D1054" s="1" t="str">
        <f t="shared" si="173"/>
        <v>21:0173</v>
      </c>
      <c r="E1054" t="s">
        <v>4046</v>
      </c>
      <c r="F1054" t="s">
        <v>4047</v>
      </c>
      <c r="H1054">
        <v>52.165021799999998</v>
      </c>
      <c r="I1054">
        <v>-56.239300100000001</v>
      </c>
      <c r="J1054" s="1" t="str">
        <f t="shared" si="174"/>
        <v>NGR lake sediment grab sample</v>
      </c>
      <c r="K1054" s="1" t="str">
        <f t="shared" si="175"/>
        <v>&lt;177 micron (NGR)</v>
      </c>
      <c r="L1054">
        <v>55</v>
      </c>
      <c r="M1054" t="s">
        <v>82</v>
      </c>
      <c r="N1054">
        <v>1053</v>
      </c>
      <c r="O1054">
        <v>69</v>
      </c>
      <c r="P1054">
        <v>8</v>
      </c>
      <c r="Q1054">
        <v>3</v>
      </c>
      <c r="R1054">
        <v>7</v>
      </c>
      <c r="S1054">
        <v>3</v>
      </c>
      <c r="T1054">
        <v>-0.2</v>
      </c>
      <c r="U1054">
        <v>135</v>
      </c>
      <c r="V1054">
        <v>1.0900000000000001</v>
      </c>
      <c r="W1054">
        <v>-0.2</v>
      </c>
      <c r="X1054">
        <v>-1</v>
      </c>
      <c r="Y1054">
        <v>-0.2</v>
      </c>
      <c r="Z1054">
        <v>-2</v>
      </c>
      <c r="AA1054">
        <v>20</v>
      </c>
      <c r="AB1054">
        <v>81</v>
      </c>
      <c r="AC1054">
        <v>-2</v>
      </c>
      <c r="AD1054">
        <v>32.4</v>
      </c>
      <c r="AE1054">
        <v>250</v>
      </c>
      <c r="AF1054">
        <v>0.9</v>
      </c>
    </row>
    <row r="1055" spans="1:32" x14ac:dyDescent="0.3">
      <c r="A1055" t="s">
        <v>4048</v>
      </c>
      <c r="B1055" t="s">
        <v>4049</v>
      </c>
      <c r="C1055" s="1" t="str">
        <f t="shared" si="169"/>
        <v>21:0519</v>
      </c>
      <c r="D1055" s="1" t="str">
        <f t="shared" si="173"/>
        <v>21:0173</v>
      </c>
      <c r="E1055" t="s">
        <v>4050</v>
      </c>
      <c r="F1055" t="s">
        <v>4051</v>
      </c>
      <c r="H1055">
        <v>52.174358400000003</v>
      </c>
      <c r="I1055">
        <v>-56.142886900000001</v>
      </c>
      <c r="J1055" s="1" t="str">
        <f t="shared" si="174"/>
        <v>NGR lake sediment grab sample</v>
      </c>
      <c r="K1055" s="1" t="str">
        <f t="shared" si="175"/>
        <v>&lt;177 micron (NGR)</v>
      </c>
      <c r="L1055">
        <v>55</v>
      </c>
      <c r="M1055" t="s">
        <v>89</v>
      </c>
      <c r="N1055">
        <v>1054</v>
      </c>
      <c r="O1055">
        <v>110</v>
      </c>
      <c r="P1055">
        <v>10</v>
      </c>
      <c r="Q1055">
        <v>3</v>
      </c>
      <c r="R1055">
        <v>3</v>
      </c>
      <c r="S1055">
        <v>7</v>
      </c>
      <c r="T1055">
        <v>-0.2</v>
      </c>
      <c r="U1055">
        <v>480</v>
      </c>
      <c r="V1055">
        <v>4.2</v>
      </c>
      <c r="W1055">
        <v>-0.2</v>
      </c>
      <c r="X1055">
        <v>-1</v>
      </c>
      <c r="Y1055">
        <v>-0.2</v>
      </c>
      <c r="Z1055">
        <v>2</v>
      </c>
      <c r="AA1055">
        <v>45</v>
      </c>
      <c r="AB1055">
        <v>100</v>
      </c>
      <c r="AC1055">
        <v>-2</v>
      </c>
      <c r="AD1055">
        <v>32.200000000000003</v>
      </c>
      <c r="AE1055">
        <v>400</v>
      </c>
      <c r="AF1055">
        <v>7.9</v>
      </c>
    </row>
    <row r="1056" spans="1:32" x14ac:dyDescent="0.3">
      <c r="A1056" t="s">
        <v>4052</v>
      </c>
      <c r="B1056" t="s">
        <v>4053</v>
      </c>
      <c r="C1056" s="1" t="str">
        <f t="shared" si="169"/>
        <v>21:0519</v>
      </c>
      <c r="D1056" s="1" t="str">
        <f t="shared" si="173"/>
        <v>21:0173</v>
      </c>
      <c r="E1056" t="s">
        <v>4054</v>
      </c>
      <c r="F1056" t="s">
        <v>4055</v>
      </c>
      <c r="H1056">
        <v>52.197246200000002</v>
      </c>
      <c r="I1056">
        <v>-56.1474957</v>
      </c>
      <c r="J1056" s="1" t="str">
        <f t="shared" si="174"/>
        <v>NGR lake sediment grab sample</v>
      </c>
      <c r="K1056" s="1" t="str">
        <f t="shared" si="175"/>
        <v>&lt;177 micron (NGR)</v>
      </c>
      <c r="L1056">
        <v>55</v>
      </c>
      <c r="M1056" t="s">
        <v>94</v>
      </c>
      <c r="N1056">
        <v>1055</v>
      </c>
      <c r="O1056">
        <v>53</v>
      </c>
      <c r="P1056">
        <v>11</v>
      </c>
      <c r="Q1056">
        <v>-2</v>
      </c>
      <c r="R1056">
        <v>4</v>
      </c>
      <c r="S1056">
        <v>2</v>
      </c>
      <c r="T1056">
        <v>-0.2</v>
      </c>
      <c r="U1056">
        <v>95</v>
      </c>
      <c r="V1056">
        <v>0.73</v>
      </c>
      <c r="W1056">
        <v>-0.2</v>
      </c>
      <c r="X1056">
        <v>-1</v>
      </c>
      <c r="Y1056">
        <v>-0.2</v>
      </c>
      <c r="Z1056">
        <v>-2</v>
      </c>
      <c r="AA1056">
        <v>30</v>
      </c>
      <c r="AB1056">
        <v>75</v>
      </c>
      <c r="AC1056">
        <v>-2</v>
      </c>
      <c r="AD1056">
        <v>27.2</v>
      </c>
      <c r="AE1056">
        <v>170</v>
      </c>
      <c r="AF1056">
        <v>5.6</v>
      </c>
    </row>
    <row r="1057" spans="1:32" x14ac:dyDescent="0.3">
      <c r="A1057" t="s">
        <v>4056</v>
      </c>
      <c r="B1057" t="s">
        <v>4057</v>
      </c>
      <c r="C1057" s="1" t="str">
        <f t="shared" si="169"/>
        <v>21:0519</v>
      </c>
      <c r="D1057" s="1" t="str">
        <f t="shared" si="173"/>
        <v>21:0173</v>
      </c>
      <c r="E1057" t="s">
        <v>4058</v>
      </c>
      <c r="F1057" t="s">
        <v>4059</v>
      </c>
      <c r="H1057">
        <v>52.194533200000002</v>
      </c>
      <c r="I1057">
        <v>-56.080714999999998</v>
      </c>
      <c r="J1057" s="1" t="str">
        <f t="shared" si="174"/>
        <v>NGR lake sediment grab sample</v>
      </c>
      <c r="K1057" s="1" t="str">
        <f t="shared" si="175"/>
        <v>&lt;177 micron (NGR)</v>
      </c>
      <c r="L1057">
        <v>55</v>
      </c>
      <c r="M1057" t="s">
        <v>99</v>
      </c>
      <c r="N1057">
        <v>1056</v>
      </c>
      <c r="O1057">
        <v>135</v>
      </c>
      <c r="P1057">
        <v>13</v>
      </c>
      <c r="Q1057">
        <v>3</v>
      </c>
      <c r="R1057">
        <v>7</v>
      </c>
      <c r="S1057">
        <v>8</v>
      </c>
      <c r="T1057">
        <v>-0.2</v>
      </c>
      <c r="U1057">
        <v>570</v>
      </c>
      <c r="V1057">
        <v>4.0999999999999996</v>
      </c>
      <c r="W1057">
        <v>-0.2</v>
      </c>
      <c r="X1057">
        <v>-1</v>
      </c>
      <c r="Y1057">
        <v>-0.2</v>
      </c>
      <c r="Z1057">
        <v>6</v>
      </c>
      <c r="AA1057">
        <v>60</v>
      </c>
      <c r="AB1057">
        <v>88</v>
      </c>
      <c r="AC1057">
        <v>-2</v>
      </c>
      <c r="AD1057">
        <v>34.799999999999997</v>
      </c>
      <c r="AE1057">
        <v>320</v>
      </c>
      <c r="AF1057">
        <v>10.1</v>
      </c>
    </row>
    <row r="1058" spans="1:32" x14ac:dyDescent="0.3">
      <c r="A1058" t="s">
        <v>4060</v>
      </c>
      <c r="B1058" t="s">
        <v>4061</v>
      </c>
      <c r="C1058" s="1" t="str">
        <f t="shared" si="169"/>
        <v>21:0519</v>
      </c>
      <c r="D1058" s="1" t="str">
        <f t="shared" si="173"/>
        <v>21:0173</v>
      </c>
      <c r="E1058" t="s">
        <v>4062</v>
      </c>
      <c r="F1058" t="s">
        <v>4063</v>
      </c>
      <c r="H1058">
        <v>52.164356699999999</v>
      </c>
      <c r="I1058">
        <v>-56.101248400000003</v>
      </c>
      <c r="J1058" s="1" t="str">
        <f t="shared" si="174"/>
        <v>NGR lake sediment grab sample</v>
      </c>
      <c r="K1058" s="1" t="str">
        <f t="shared" si="175"/>
        <v>&lt;177 micron (NGR)</v>
      </c>
      <c r="L1058">
        <v>55</v>
      </c>
      <c r="M1058" t="s">
        <v>104</v>
      </c>
      <c r="N1058">
        <v>1057</v>
      </c>
      <c r="O1058">
        <v>82</v>
      </c>
      <c r="P1058">
        <v>9</v>
      </c>
      <c r="Q1058">
        <v>3</v>
      </c>
      <c r="R1058">
        <v>6</v>
      </c>
      <c r="S1058">
        <v>3</v>
      </c>
      <c r="T1058">
        <v>-0.2</v>
      </c>
      <c r="U1058">
        <v>260</v>
      </c>
      <c r="V1058">
        <v>2.2999999999999998</v>
      </c>
      <c r="W1058">
        <v>-0.2</v>
      </c>
      <c r="X1058">
        <v>-1</v>
      </c>
      <c r="Y1058">
        <v>-0.2</v>
      </c>
      <c r="Z1058">
        <v>2</v>
      </c>
      <c r="AA1058">
        <v>45</v>
      </c>
      <c r="AB1058">
        <v>81</v>
      </c>
      <c r="AC1058">
        <v>-2</v>
      </c>
      <c r="AD1058">
        <v>28.6</v>
      </c>
      <c r="AE1058">
        <v>300</v>
      </c>
      <c r="AF1058">
        <v>5.9</v>
      </c>
    </row>
    <row r="1059" spans="1:32" x14ac:dyDescent="0.3">
      <c r="A1059" t="s">
        <v>4064</v>
      </c>
      <c r="B1059" t="s">
        <v>4065</v>
      </c>
      <c r="C1059" s="1" t="str">
        <f t="shared" si="169"/>
        <v>21:0519</v>
      </c>
      <c r="D1059" s="1" t="str">
        <f t="shared" si="173"/>
        <v>21:0173</v>
      </c>
      <c r="E1059" t="s">
        <v>4066</v>
      </c>
      <c r="F1059" t="s">
        <v>4067</v>
      </c>
      <c r="H1059">
        <v>52.194449499999997</v>
      </c>
      <c r="I1059">
        <v>-56.045281799999998</v>
      </c>
      <c r="J1059" s="1" t="str">
        <f t="shared" si="174"/>
        <v>NGR lake sediment grab sample</v>
      </c>
      <c r="K1059" s="1" t="str">
        <f t="shared" si="175"/>
        <v>&lt;177 micron (NGR)</v>
      </c>
      <c r="L1059">
        <v>55</v>
      </c>
      <c r="M1059" t="s">
        <v>109</v>
      </c>
      <c r="N1059">
        <v>1058</v>
      </c>
      <c r="O1059">
        <v>125</v>
      </c>
      <c r="P1059">
        <v>10</v>
      </c>
      <c r="Q1059">
        <v>7</v>
      </c>
      <c r="R1059">
        <v>8</v>
      </c>
      <c r="S1059">
        <v>7</v>
      </c>
      <c r="T1059">
        <v>-0.2</v>
      </c>
      <c r="U1059">
        <v>725</v>
      </c>
      <c r="V1059">
        <v>4.5</v>
      </c>
      <c r="W1059">
        <v>-0.2</v>
      </c>
      <c r="X1059">
        <v>1</v>
      </c>
      <c r="Y1059">
        <v>-0.2</v>
      </c>
      <c r="Z1059">
        <v>4</v>
      </c>
      <c r="AA1059">
        <v>70</v>
      </c>
      <c r="AB1059">
        <v>106</v>
      </c>
      <c r="AC1059">
        <v>-2</v>
      </c>
      <c r="AD1059">
        <v>25.8</v>
      </c>
      <c r="AE1059">
        <v>540</v>
      </c>
      <c r="AF1059">
        <v>7.8</v>
      </c>
    </row>
    <row r="1060" spans="1:32" x14ac:dyDescent="0.3">
      <c r="A1060" t="s">
        <v>4068</v>
      </c>
      <c r="B1060" t="s">
        <v>4069</v>
      </c>
      <c r="C1060" s="1" t="str">
        <f t="shared" si="169"/>
        <v>21:0519</v>
      </c>
      <c r="D1060" s="1" t="str">
        <f t="shared" si="173"/>
        <v>21:0173</v>
      </c>
      <c r="E1060" t="s">
        <v>4070</v>
      </c>
      <c r="F1060" t="s">
        <v>4071</v>
      </c>
      <c r="H1060">
        <v>52.347085200000002</v>
      </c>
      <c r="I1060">
        <v>-56.044172799999998</v>
      </c>
      <c r="J1060" s="1" t="str">
        <f t="shared" si="174"/>
        <v>NGR lake sediment grab sample</v>
      </c>
      <c r="K1060" s="1" t="str">
        <f t="shared" si="175"/>
        <v>&lt;177 micron (NGR)</v>
      </c>
      <c r="L1060">
        <v>55</v>
      </c>
      <c r="M1060" t="s">
        <v>114</v>
      </c>
      <c r="N1060">
        <v>1059</v>
      </c>
      <c r="O1060">
        <v>78</v>
      </c>
      <c r="P1060">
        <v>19</v>
      </c>
      <c r="Q1060">
        <v>4</v>
      </c>
      <c r="R1060">
        <v>8</v>
      </c>
      <c r="S1060">
        <v>6</v>
      </c>
      <c r="T1060">
        <v>-0.2</v>
      </c>
      <c r="U1060">
        <v>290</v>
      </c>
      <c r="V1060">
        <v>2.2999999999999998</v>
      </c>
      <c r="W1060">
        <v>-0.2</v>
      </c>
      <c r="X1060">
        <v>-1</v>
      </c>
      <c r="Y1060">
        <v>-0.2</v>
      </c>
      <c r="Z1060">
        <v>-2</v>
      </c>
      <c r="AA1060">
        <v>55</v>
      </c>
      <c r="AB1060">
        <v>144</v>
      </c>
      <c r="AC1060">
        <v>-2</v>
      </c>
      <c r="AD1060">
        <v>33.6</v>
      </c>
      <c r="AE1060">
        <v>340</v>
      </c>
      <c r="AF1060">
        <v>2.8</v>
      </c>
    </row>
    <row r="1061" spans="1:32" x14ac:dyDescent="0.3">
      <c r="A1061" t="s">
        <v>4072</v>
      </c>
      <c r="B1061" t="s">
        <v>4073</v>
      </c>
      <c r="C1061" s="1" t="str">
        <f t="shared" si="169"/>
        <v>21:0519</v>
      </c>
      <c r="D1061" s="1" t="str">
        <f t="shared" si="173"/>
        <v>21:0173</v>
      </c>
      <c r="E1061" t="s">
        <v>4074</v>
      </c>
      <c r="F1061" t="s">
        <v>4075</v>
      </c>
      <c r="H1061">
        <v>52.335320600000003</v>
      </c>
      <c r="I1061">
        <v>-56.111485399999999</v>
      </c>
      <c r="J1061" s="1" t="str">
        <f t="shared" si="174"/>
        <v>NGR lake sediment grab sample</v>
      </c>
      <c r="K1061" s="1" t="str">
        <f t="shared" si="175"/>
        <v>&lt;177 micron (NGR)</v>
      </c>
      <c r="L1061">
        <v>55</v>
      </c>
      <c r="M1061" t="s">
        <v>119</v>
      </c>
      <c r="N1061">
        <v>1060</v>
      </c>
      <c r="O1061">
        <v>17</v>
      </c>
      <c r="P1061">
        <v>11</v>
      </c>
      <c r="Q1061">
        <v>-2</v>
      </c>
      <c r="R1061">
        <v>6</v>
      </c>
      <c r="S1061">
        <v>-2</v>
      </c>
      <c r="T1061">
        <v>-0.2</v>
      </c>
      <c r="U1061">
        <v>30</v>
      </c>
      <c r="V1061">
        <v>0.23</v>
      </c>
      <c r="W1061">
        <v>-0.2</v>
      </c>
      <c r="X1061">
        <v>-1</v>
      </c>
      <c r="Y1061">
        <v>-0.2</v>
      </c>
      <c r="Z1061">
        <v>-2</v>
      </c>
      <c r="AA1061">
        <v>-10</v>
      </c>
      <c r="AB1061">
        <v>94</v>
      </c>
      <c r="AC1061">
        <v>-2</v>
      </c>
      <c r="AD1061">
        <v>27.2</v>
      </c>
      <c r="AE1061">
        <v>80</v>
      </c>
      <c r="AF1061">
        <v>1.2</v>
      </c>
    </row>
    <row r="1062" spans="1:32" x14ac:dyDescent="0.3">
      <c r="A1062" t="s">
        <v>4076</v>
      </c>
      <c r="B1062" t="s">
        <v>4077</v>
      </c>
      <c r="C1062" s="1" t="str">
        <f t="shared" si="169"/>
        <v>21:0519</v>
      </c>
      <c r="D1062" s="1" t="str">
        <f t="shared" si="173"/>
        <v>21:0173</v>
      </c>
      <c r="E1062" t="s">
        <v>4078</v>
      </c>
      <c r="F1062" t="s">
        <v>4079</v>
      </c>
      <c r="H1062">
        <v>52.330018899999999</v>
      </c>
      <c r="I1062">
        <v>-56.159755500000003</v>
      </c>
      <c r="J1062" s="1" t="str">
        <f t="shared" si="174"/>
        <v>NGR lake sediment grab sample</v>
      </c>
      <c r="K1062" s="1" t="str">
        <f t="shared" si="175"/>
        <v>&lt;177 micron (NGR)</v>
      </c>
      <c r="L1062">
        <v>55</v>
      </c>
      <c r="M1062" t="s">
        <v>124</v>
      </c>
      <c r="N1062">
        <v>1061</v>
      </c>
      <c r="O1062">
        <v>17</v>
      </c>
      <c r="P1062">
        <v>9</v>
      </c>
      <c r="Q1062">
        <v>-2</v>
      </c>
      <c r="R1062">
        <v>9</v>
      </c>
      <c r="S1062">
        <v>-2</v>
      </c>
      <c r="T1062">
        <v>-0.2</v>
      </c>
      <c r="U1062">
        <v>35</v>
      </c>
      <c r="V1062">
        <v>0.18</v>
      </c>
      <c r="W1062">
        <v>-0.2</v>
      </c>
      <c r="X1062">
        <v>-1</v>
      </c>
      <c r="Y1062">
        <v>-0.2</v>
      </c>
      <c r="Z1062">
        <v>-2</v>
      </c>
      <c r="AA1062">
        <v>-10</v>
      </c>
      <c r="AB1062">
        <v>75</v>
      </c>
      <c r="AC1062">
        <v>-2</v>
      </c>
      <c r="AD1062">
        <v>30.2</v>
      </c>
      <c r="AE1062">
        <v>60</v>
      </c>
      <c r="AF1062">
        <v>0.9</v>
      </c>
    </row>
    <row r="1063" spans="1:32" x14ac:dyDescent="0.3">
      <c r="A1063" t="s">
        <v>4080</v>
      </c>
      <c r="B1063" t="s">
        <v>4081</v>
      </c>
      <c r="C1063" s="1" t="str">
        <f t="shared" si="169"/>
        <v>21:0519</v>
      </c>
      <c r="D1063" s="1" t="str">
        <f t="shared" si="173"/>
        <v>21:0173</v>
      </c>
      <c r="E1063" t="s">
        <v>4082</v>
      </c>
      <c r="F1063" t="s">
        <v>4083</v>
      </c>
      <c r="H1063">
        <v>52.354186200000001</v>
      </c>
      <c r="I1063">
        <v>-56.142324000000002</v>
      </c>
      <c r="J1063" s="1" t="str">
        <f t="shared" si="174"/>
        <v>NGR lake sediment grab sample</v>
      </c>
      <c r="K1063" s="1" t="str">
        <f t="shared" si="175"/>
        <v>&lt;177 micron (NGR)</v>
      </c>
      <c r="L1063">
        <v>55</v>
      </c>
      <c r="M1063" t="s">
        <v>129</v>
      </c>
      <c r="N1063">
        <v>1062</v>
      </c>
      <c r="O1063">
        <v>79</v>
      </c>
      <c r="P1063">
        <v>42</v>
      </c>
      <c r="Q1063">
        <v>-2</v>
      </c>
      <c r="R1063">
        <v>13</v>
      </c>
      <c r="S1063">
        <v>9</v>
      </c>
      <c r="T1063">
        <v>-0.2</v>
      </c>
      <c r="U1063">
        <v>95</v>
      </c>
      <c r="V1063">
        <v>1.54</v>
      </c>
      <c r="W1063">
        <v>-0.2</v>
      </c>
      <c r="X1063">
        <v>-1</v>
      </c>
      <c r="Y1063">
        <v>-0.2</v>
      </c>
      <c r="Z1063">
        <v>2</v>
      </c>
      <c r="AA1063">
        <v>30</v>
      </c>
      <c r="AB1063">
        <v>88</v>
      </c>
      <c r="AC1063">
        <v>-2</v>
      </c>
      <c r="AD1063">
        <v>30.2</v>
      </c>
      <c r="AE1063">
        <v>150</v>
      </c>
      <c r="AF1063">
        <v>4.7</v>
      </c>
    </row>
    <row r="1064" spans="1:32" x14ac:dyDescent="0.3">
      <c r="A1064" t="s">
        <v>4084</v>
      </c>
      <c r="B1064" t="s">
        <v>4085</v>
      </c>
      <c r="C1064" s="1" t="str">
        <f t="shared" si="169"/>
        <v>21:0519</v>
      </c>
      <c r="D1064" s="1" t="str">
        <f t="shared" si="173"/>
        <v>21:0173</v>
      </c>
      <c r="E1064" t="s">
        <v>4086</v>
      </c>
      <c r="F1064" t="s">
        <v>4087</v>
      </c>
      <c r="H1064">
        <v>52.390522500000003</v>
      </c>
      <c r="I1064">
        <v>-56.161900500000002</v>
      </c>
      <c r="J1064" s="1" t="str">
        <f t="shared" si="174"/>
        <v>NGR lake sediment grab sample</v>
      </c>
      <c r="K1064" s="1" t="str">
        <f t="shared" si="175"/>
        <v>&lt;177 micron (NGR)</v>
      </c>
      <c r="L1064">
        <v>55</v>
      </c>
      <c r="M1064" t="s">
        <v>134</v>
      </c>
      <c r="N1064">
        <v>1063</v>
      </c>
      <c r="O1064">
        <v>26</v>
      </c>
      <c r="P1064">
        <v>20</v>
      </c>
      <c r="Q1064">
        <v>-2</v>
      </c>
      <c r="R1064">
        <v>7</v>
      </c>
      <c r="S1064">
        <v>2</v>
      </c>
      <c r="T1064">
        <v>-0.2</v>
      </c>
      <c r="U1064">
        <v>55</v>
      </c>
      <c r="V1064">
        <v>0.47</v>
      </c>
      <c r="W1064">
        <v>-0.2</v>
      </c>
      <c r="X1064">
        <v>-1</v>
      </c>
      <c r="Y1064">
        <v>-0.2</v>
      </c>
      <c r="Z1064">
        <v>-2</v>
      </c>
      <c r="AA1064">
        <v>25</v>
      </c>
      <c r="AB1064">
        <v>131</v>
      </c>
      <c r="AC1064">
        <v>-2</v>
      </c>
      <c r="AD1064">
        <v>36</v>
      </c>
      <c r="AE1064">
        <v>60</v>
      </c>
      <c r="AF1064">
        <v>1.9</v>
      </c>
    </row>
    <row r="1065" spans="1:32" x14ac:dyDescent="0.3">
      <c r="A1065" t="s">
        <v>4088</v>
      </c>
      <c r="B1065" t="s">
        <v>4089</v>
      </c>
      <c r="C1065" s="1" t="str">
        <f t="shared" si="169"/>
        <v>21:0519</v>
      </c>
      <c r="D1065" s="1" t="str">
        <f t="shared" si="173"/>
        <v>21:0173</v>
      </c>
      <c r="E1065" t="s">
        <v>4090</v>
      </c>
      <c r="F1065" t="s">
        <v>4091</v>
      </c>
      <c r="H1065">
        <v>52.371802700000003</v>
      </c>
      <c r="I1065">
        <v>-56.1100195</v>
      </c>
      <c r="J1065" s="1" t="str">
        <f t="shared" si="174"/>
        <v>NGR lake sediment grab sample</v>
      </c>
      <c r="K1065" s="1" t="str">
        <f t="shared" si="175"/>
        <v>&lt;177 micron (NGR)</v>
      </c>
      <c r="L1065">
        <v>55</v>
      </c>
      <c r="M1065" t="s">
        <v>139</v>
      </c>
      <c r="N1065">
        <v>1064</v>
      </c>
      <c r="O1065">
        <v>155</v>
      </c>
      <c r="P1065">
        <v>29</v>
      </c>
      <c r="Q1065">
        <v>2</v>
      </c>
      <c r="R1065">
        <v>11</v>
      </c>
      <c r="S1065">
        <v>6</v>
      </c>
      <c r="T1065">
        <v>-0.2</v>
      </c>
      <c r="U1065">
        <v>675</v>
      </c>
      <c r="V1065">
        <v>2.7</v>
      </c>
      <c r="W1065">
        <v>0.2</v>
      </c>
      <c r="X1065">
        <v>-1</v>
      </c>
      <c r="Y1065">
        <v>-0.2</v>
      </c>
      <c r="Z1065">
        <v>2</v>
      </c>
      <c r="AA1065">
        <v>60</v>
      </c>
      <c r="AB1065">
        <v>144</v>
      </c>
      <c r="AC1065">
        <v>-2</v>
      </c>
      <c r="AD1065">
        <v>43</v>
      </c>
      <c r="AE1065">
        <v>270</v>
      </c>
      <c r="AF1065">
        <v>5.2</v>
      </c>
    </row>
    <row r="1066" spans="1:32" x14ac:dyDescent="0.3">
      <c r="A1066" t="s">
        <v>4092</v>
      </c>
      <c r="B1066" t="s">
        <v>4093</v>
      </c>
      <c r="C1066" s="1" t="str">
        <f t="shared" si="169"/>
        <v>21:0519</v>
      </c>
      <c r="D1066" s="1" t="str">
        <f t="shared" si="173"/>
        <v>21:0173</v>
      </c>
      <c r="E1066" t="s">
        <v>4094</v>
      </c>
      <c r="F1066" t="s">
        <v>4095</v>
      </c>
      <c r="H1066">
        <v>52.382220099999998</v>
      </c>
      <c r="I1066">
        <v>-56.050730999999999</v>
      </c>
      <c r="J1066" s="1" t="str">
        <f t="shared" si="174"/>
        <v>NGR lake sediment grab sample</v>
      </c>
      <c r="K1066" s="1" t="str">
        <f t="shared" si="175"/>
        <v>&lt;177 micron (NGR)</v>
      </c>
      <c r="L1066">
        <v>55</v>
      </c>
      <c r="M1066" t="s">
        <v>144</v>
      </c>
      <c r="N1066">
        <v>1065</v>
      </c>
      <c r="O1066">
        <v>23</v>
      </c>
      <c r="P1066">
        <v>16</v>
      </c>
      <c r="Q1066">
        <v>4</v>
      </c>
      <c r="R1066">
        <v>5</v>
      </c>
      <c r="S1066">
        <v>2</v>
      </c>
      <c r="T1066">
        <v>-0.2</v>
      </c>
      <c r="U1066">
        <v>85</v>
      </c>
      <c r="V1066">
        <v>0.48</v>
      </c>
      <c r="W1066">
        <v>-0.2</v>
      </c>
      <c r="X1066">
        <v>-1</v>
      </c>
      <c r="Y1066">
        <v>-0.2</v>
      </c>
      <c r="Z1066">
        <v>-2</v>
      </c>
      <c r="AA1066">
        <v>15</v>
      </c>
      <c r="AB1066">
        <v>119</v>
      </c>
      <c r="AC1066">
        <v>-2</v>
      </c>
      <c r="AD1066">
        <v>49.2</v>
      </c>
      <c r="AE1066">
        <v>100</v>
      </c>
      <c r="AF1066">
        <v>2.2999999999999998</v>
      </c>
    </row>
    <row r="1067" spans="1:32" x14ac:dyDescent="0.3">
      <c r="A1067" t="s">
        <v>4096</v>
      </c>
      <c r="B1067" t="s">
        <v>4097</v>
      </c>
      <c r="C1067" s="1" t="str">
        <f t="shared" si="169"/>
        <v>21:0519</v>
      </c>
      <c r="D1067" s="1" t="str">
        <f t="shared" si="173"/>
        <v>21:0173</v>
      </c>
      <c r="E1067" t="s">
        <v>4098</v>
      </c>
      <c r="F1067" t="s">
        <v>4099</v>
      </c>
      <c r="H1067">
        <v>52.414012</v>
      </c>
      <c r="I1067">
        <v>-56.011320099999999</v>
      </c>
      <c r="J1067" s="1" t="str">
        <f t="shared" si="174"/>
        <v>NGR lake sediment grab sample</v>
      </c>
      <c r="K1067" s="1" t="str">
        <f t="shared" si="175"/>
        <v>&lt;177 micron (NGR)</v>
      </c>
      <c r="L1067">
        <v>55</v>
      </c>
      <c r="M1067" t="s">
        <v>149</v>
      </c>
      <c r="N1067">
        <v>1066</v>
      </c>
      <c r="O1067">
        <v>77</v>
      </c>
      <c r="P1067">
        <v>34</v>
      </c>
      <c r="Q1067">
        <v>6</v>
      </c>
      <c r="R1067">
        <v>11</v>
      </c>
      <c r="S1067">
        <v>11</v>
      </c>
      <c r="T1067">
        <v>-0.2</v>
      </c>
      <c r="U1067">
        <v>430</v>
      </c>
      <c r="V1067">
        <v>3.8</v>
      </c>
      <c r="W1067">
        <v>-0.2</v>
      </c>
      <c r="X1067">
        <v>-1</v>
      </c>
      <c r="Y1067">
        <v>-0.2</v>
      </c>
      <c r="Z1067">
        <v>2</v>
      </c>
      <c r="AA1067">
        <v>75</v>
      </c>
      <c r="AB1067">
        <v>144</v>
      </c>
      <c r="AC1067">
        <v>-2</v>
      </c>
      <c r="AD1067">
        <v>37.4</v>
      </c>
      <c r="AE1067">
        <v>160</v>
      </c>
      <c r="AF1067">
        <v>3.8</v>
      </c>
    </row>
    <row r="1068" spans="1:32" hidden="1" x14ac:dyDescent="0.3">
      <c r="A1068" t="s">
        <v>4100</v>
      </c>
      <c r="B1068" t="s">
        <v>4101</v>
      </c>
      <c r="C1068" s="1" t="str">
        <f t="shared" si="169"/>
        <v>21:0519</v>
      </c>
      <c r="D1068" s="1" t="str">
        <f>HYPERLINK("http://geochem.nrcan.gc.ca/cdogs/content/svy/svy_e.htm", "")</f>
        <v/>
      </c>
      <c r="G1068" s="1" t="str">
        <f>HYPERLINK("http://geochem.nrcan.gc.ca/cdogs/content/cr_/cr_00056_e.htm", "56")</f>
        <v>56</v>
      </c>
      <c r="J1068" t="s">
        <v>57</v>
      </c>
      <c r="K1068" t="s">
        <v>58</v>
      </c>
      <c r="L1068">
        <v>55</v>
      </c>
      <c r="M1068" t="s">
        <v>59</v>
      </c>
      <c r="N1068">
        <v>1067</v>
      </c>
      <c r="O1068">
        <v>165</v>
      </c>
      <c r="P1068">
        <v>87</v>
      </c>
      <c r="Q1068">
        <v>23</v>
      </c>
      <c r="R1068">
        <v>54</v>
      </c>
      <c r="S1068">
        <v>15</v>
      </c>
      <c r="T1068">
        <v>-0.2</v>
      </c>
      <c r="U1068">
        <v>490</v>
      </c>
      <c r="V1068">
        <v>5.3</v>
      </c>
      <c r="W1068">
        <v>0.2</v>
      </c>
      <c r="X1068">
        <v>21</v>
      </c>
      <c r="Y1068">
        <v>0.8</v>
      </c>
      <c r="Z1068">
        <v>4</v>
      </c>
      <c r="AA1068">
        <v>55</v>
      </c>
      <c r="AB1068">
        <v>138</v>
      </c>
      <c r="AC1068">
        <v>-2</v>
      </c>
      <c r="AD1068">
        <v>6.2</v>
      </c>
      <c r="AE1068">
        <v>680</v>
      </c>
      <c r="AF1068">
        <v>28.6</v>
      </c>
    </row>
    <row r="1069" spans="1:32" x14ac:dyDescent="0.3">
      <c r="A1069" t="s">
        <v>4102</v>
      </c>
      <c r="B1069" t="s">
        <v>4103</v>
      </c>
      <c r="C1069" s="1" t="str">
        <f t="shared" si="169"/>
        <v>21:0519</v>
      </c>
      <c r="D1069" s="1" t="str">
        <f t="shared" ref="D1069:D1075" si="176">HYPERLINK("http://geochem.nrcan.gc.ca/cdogs/content/svy/svy210173_e.htm", "21:0173")</f>
        <v>21:0173</v>
      </c>
      <c r="E1069" t="s">
        <v>4104</v>
      </c>
      <c r="F1069" t="s">
        <v>4105</v>
      </c>
      <c r="H1069">
        <v>52.431349099999998</v>
      </c>
      <c r="I1069">
        <v>-56.046793999999998</v>
      </c>
      <c r="J1069" s="1" t="str">
        <f t="shared" ref="J1069:J1075" si="177">HYPERLINK("http://geochem.nrcan.gc.ca/cdogs/content/kwd/kwd020027_e.htm", "NGR lake sediment grab sample")</f>
        <v>NGR lake sediment grab sample</v>
      </c>
      <c r="K1069" s="1" t="str">
        <f t="shared" ref="K1069:K1075" si="178">HYPERLINK("http://geochem.nrcan.gc.ca/cdogs/content/kwd/kwd080006_e.htm", "&lt;177 micron (NGR)")</f>
        <v>&lt;177 micron (NGR)</v>
      </c>
      <c r="L1069">
        <v>56</v>
      </c>
      <c r="M1069" t="s">
        <v>36</v>
      </c>
      <c r="N1069">
        <v>1068</v>
      </c>
      <c r="O1069">
        <v>49</v>
      </c>
      <c r="P1069">
        <v>24</v>
      </c>
      <c r="Q1069">
        <v>4</v>
      </c>
      <c r="R1069">
        <v>9</v>
      </c>
      <c r="S1069">
        <v>3</v>
      </c>
      <c r="T1069">
        <v>-0.2</v>
      </c>
      <c r="U1069">
        <v>130</v>
      </c>
      <c r="V1069">
        <v>1.1599999999999999</v>
      </c>
      <c r="W1069">
        <v>-0.2</v>
      </c>
      <c r="X1069">
        <v>-1</v>
      </c>
      <c r="Y1069">
        <v>-0.2</v>
      </c>
      <c r="Z1069">
        <v>-2</v>
      </c>
      <c r="AA1069">
        <v>25</v>
      </c>
      <c r="AB1069">
        <v>88</v>
      </c>
      <c r="AC1069">
        <v>-2</v>
      </c>
      <c r="AD1069">
        <v>29.4</v>
      </c>
      <c r="AE1069">
        <v>170</v>
      </c>
      <c r="AF1069">
        <v>2.4</v>
      </c>
    </row>
    <row r="1070" spans="1:32" x14ac:dyDescent="0.3">
      <c r="A1070" t="s">
        <v>4106</v>
      </c>
      <c r="B1070" t="s">
        <v>4107</v>
      </c>
      <c r="C1070" s="1" t="str">
        <f t="shared" si="169"/>
        <v>21:0519</v>
      </c>
      <c r="D1070" s="1" t="str">
        <f t="shared" si="176"/>
        <v>21:0173</v>
      </c>
      <c r="E1070" t="s">
        <v>4104</v>
      </c>
      <c r="F1070" t="s">
        <v>4108</v>
      </c>
      <c r="H1070">
        <v>52.431349099999998</v>
      </c>
      <c r="I1070">
        <v>-56.046793999999998</v>
      </c>
      <c r="J1070" s="1" t="str">
        <f t="shared" si="177"/>
        <v>NGR lake sediment grab sample</v>
      </c>
      <c r="K1070" s="1" t="str">
        <f t="shared" si="178"/>
        <v>&lt;177 micron (NGR)</v>
      </c>
      <c r="L1070">
        <v>56</v>
      </c>
      <c r="M1070" t="s">
        <v>40</v>
      </c>
      <c r="N1070">
        <v>1069</v>
      </c>
      <c r="O1070">
        <v>49</v>
      </c>
      <c r="P1070">
        <v>23</v>
      </c>
      <c r="Q1070">
        <v>3</v>
      </c>
      <c r="R1070">
        <v>10</v>
      </c>
      <c r="S1070">
        <v>3</v>
      </c>
      <c r="T1070">
        <v>-0.2</v>
      </c>
      <c r="U1070">
        <v>130</v>
      </c>
      <c r="V1070">
        <v>1.1100000000000001</v>
      </c>
      <c r="W1070">
        <v>-0.2</v>
      </c>
      <c r="X1070">
        <v>-1</v>
      </c>
      <c r="Y1070">
        <v>-0.2</v>
      </c>
      <c r="Z1070">
        <v>-2</v>
      </c>
      <c r="AA1070">
        <v>30</v>
      </c>
      <c r="AB1070">
        <v>88</v>
      </c>
      <c r="AC1070">
        <v>-2</v>
      </c>
      <c r="AD1070">
        <v>29.2</v>
      </c>
      <c r="AE1070">
        <v>160</v>
      </c>
      <c r="AF1070">
        <v>2.2000000000000002</v>
      </c>
    </row>
    <row r="1071" spans="1:32" x14ac:dyDescent="0.3">
      <c r="A1071" t="s">
        <v>4109</v>
      </c>
      <c r="B1071" t="s">
        <v>4110</v>
      </c>
      <c r="C1071" s="1" t="str">
        <f t="shared" si="169"/>
        <v>21:0519</v>
      </c>
      <c r="D1071" s="1" t="str">
        <f t="shared" si="176"/>
        <v>21:0173</v>
      </c>
      <c r="E1071" t="s">
        <v>4104</v>
      </c>
      <c r="F1071" t="s">
        <v>4111</v>
      </c>
      <c r="H1071">
        <v>52.431349099999998</v>
      </c>
      <c r="I1071">
        <v>-56.046793999999998</v>
      </c>
      <c r="J1071" s="1" t="str">
        <f t="shared" si="177"/>
        <v>NGR lake sediment grab sample</v>
      </c>
      <c r="K1071" s="1" t="str">
        <f t="shared" si="178"/>
        <v>&lt;177 micron (NGR)</v>
      </c>
      <c r="L1071">
        <v>56</v>
      </c>
      <c r="M1071" t="s">
        <v>44</v>
      </c>
      <c r="N1071">
        <v>1070</v>
      </c>
      <c r="O1071">
        <v>50</v>
      </c>
      <c r="P1071">
        <v>24</v>
      </c>
      <c r="Q1071">
        <v>3</v>
      </c>
      <c r="R1071">
        <v>9</v>
      </c>
      <c r="S1071">
        <v>4</v>
      </c>
      <c r="T1071">
        <v>-0.2</v>
      </c>
      <c r="U1071">
        <v>125</v>
      </c>
      <c r="V1071">
        <v>1.1299999999999999</v>
      </c>
      <c r="W1071">
        <v>-0.2</v>
      </c>
      <c r="X1071">
        <v>-1</v>
      </c>
      <c r="Y1071">
        <v>-0.2</v>
      </c>
      <c r="Z1071">
        <v>-2</v>
      </c>
      <c r="AA1071">
        <v>30</v>
      </c>
      <c r="AB1071">
        <v>81</v>
      </c>
      <c r="AC1071">
        <v>-2</v>
      </c>
      <c r="AD1071">
        <v>29</v>
      </c>
      <c r="AE1071">
        <v>140</v>
      </c>
      <c r="AF1071">
        <v>2.2999999999999998</v>
      </c>
    </row>
    <row r="1072" spans="1:32" x14ac:dyDescent="0.3">
      <c r="A1072" t="s">
        <v>4112</v>
      </c>
      <c r="B1072" t="s">
        <v>4113</v>
      </c>
      <c r="C1072" s="1" t="str">
        <f t="shared" si="169"/>
        <v>21:0519</v>
      </c>
      <c r="D1072" s="1" t="str">
        <f t="shared" si="176"/>
        <v>21:0173</v>
      </c>
      <c r="E1072" t="s">
        <v>4114</v>
      </c>
      <c r="F1072" t="s">
        <v>4115</v>
      </c>
      <c r="H1072">
        <v>52.448089699999997</v>
      </c>
      <c r="I1072">
        <v>-56.047993900000002</v>
      </c>
      <c r="J1072" s="1" t="str">
        <f t="shared" si="177"/>
        <v>NGR lake sediment grab sample</v>
      </c>
      <c r="K1072" s="1" t="str">
        <f t="shared" si="178"/>
        <v>&lt;177 micron (NGR)</v>
      </c>
      <c r="L1072">
        <v>56</v>
      </c>
      <c r="M1072" t="s">
        <v>49</v>
      </c>
      <c r="N1072">
        <v>1071</v>
      </c>
      <c r="O1072">
        <v>155</v>
      </c>
      <c r="P1072">
        <v>80</v>
      </c>
      <c r="Q1072">
        <v>3</v>
      </c>
      <c r="R1072">
        <v>22</v>
      </c>
      <c r="S1072">
        <v>9</v>
      </c>
      <c r="T1072">
        <v>-0.2</v>
      </c>
      <c r="U1072">
        <v>295</v>
      </c>
      <c r="V1072">
        <v>3</v>
      </c>
      <c r="W1072">
        <v>0.2</v>
      </c>
      <c r="X1072">
        <v>1</v>
      </c>
      <c r="Y1072">
        <v>-0.2</v>
      </c>
      <c r="Z1072">
        <v>2</v>
      </c>
      <c r="AA1072">
        <v>60</v>
      </c>
      <c r="AB1072">
        <v>94</v>
      </c>
      <c r="AC1072">
        <v>-2</v>
      </c>
      <c r="AD1072">
        <v>37</v>
      </c>
      <c r="AE1072">
        <v>350</v>
      </c>
      <c r="AF1072">
        <v>6.9</v>
      </c>
    </row>
    <row r="1073" spans="1:32" x14ac:dyDescent="0.3">
      <c r="A1073" t="s">
        <v>4116</v>
      </c>
      <c r="B1073" t="s">
        <v>4117</v>
      </c>
      <c r="C1073" s="1" t="str">
        <f t="shared" si="169"/>
        <v>21:0519</v>
      </c>
      <c r="D1073" s="1" t="str">
        <f t="shared" si="176"/>
        <v>21:0173</v>
      </c>
      <c r="E1073" t="s">
        <v>4118</v>
      </c>
      <c r="F1073" t="s">
        <v>4119</v>
      </c>
      <c r="H1073">
        <v>52.454799899999998</v>
      </c>
      <c r="I1073">
        <v>-56.006834400000002</v>
      </c>
      <c r="J1073" s="1" t="str">
        <f t="shared" si="177"/>
        <v>NGR lake sediment grab sample</v>
      </c>
      <c r="K1073" s="1" t="str">
        <f t="shared" si="178"/>
        <v>&lt;177 micron (NGR)</v>
      </c>
      <c r="L1073">
        <v>56</v>
      </c>
      <c r="M1073" t="s">
        <v>54</v>
      </c>
      <c r="N1073">
        <v>1072</v>
      </c>
      <c r="O1073">
        <v>43</v>
      </c>
      <c r="P1073">
        <v>26</v>
      </c>
      <c r="Q1073">
        <v>-2</v>
      </c>
      <c r="R1073">
        <v>12</v>
      </c>
      <c r="S1073">
        <v>2</v>
      </c>
      <c r="T1073">
        <v>-0.2</v>
      </c>
      <c r="U1073">
        <v>75</v>
      </c>
      <c r="V1073">
        <v>0.55000000000000004</v>
      </c>
      <c r="W1073">
        <v>-0.2</v>
      </c>
      <c r="X1073">
        <v>-1</v>
      </c>
      <c r="Y1073">
        <v>-0.2</v>
      </c>
      <c r="Z1073">
        <v>-2</v>
      </c>
      <c r="AA1073">
        <v>20</v>
      </c>
      <c r="AB1073">
        <v>73</v>
      </c>
      <c r="AC1073">
        <v>-2</v>
      </c>
      <c r="AD1073">
        <v>29.2</v>
      </c>
      <c r="AE1073">
        <v>70</v>
      </c>
      <c r="AF1073">
        <v>1.2</v>
      </c>
    </row>
    <row r="1074" spans="1:32" x14ac:dyDescent="0.3">
      <c r="A1074" t="s">
        <v>4120</v>
      </c>
      <c r="B1074" t="s">
        <v>4121</v>
      </c>
      <c r="C1074" s="1" t="str">
        <f t="shared" si="169"/>
        <v>21:0519</v>
      </c>
      <c r="D1074" s="1" t="str">
        <f t="shared" si="176"/>
        <v>21:0173</v>
      </c>
      <c r="E1074" t="s">
        <v>4122</v>
      </c>
      <c r="F1074" t="s">
        <v>4123</v>
      </c>
      <c r="H1074">
        <v>52.480657600000001</v>
      </c>
      <c r="I1074">
        <v>-56.0275915</v>
      </c>
      <c r="J1074" s="1" t="str">
        <f t="shared" si="177"/>
        <v>NGR lake sediment grab sample</v>
      </c>
      <c r="K1074" s="1" t="str">
        <f t="shared" si="178"/>
        <v>&lt;177 micron (NGR)</v>
      </c>
      <c r="L1074">
        <v>56</v>
      </c>
      <c r="M1074" t="s">
        <v>82</v>
      </c>
      <c r="N1074">
        <v>1073</v>
      </c>
      <c r="O1074">
        <v>59</v>
      </c>
      <c r="P1074">
        <v>48</v>
      </c>
      <c r="Q1074">
        <v>2</v>
      </c>
      <c r="R1074">
        <v>14</v>
      </c>
      <c r="S1074">
        <v>9</v>
      </c>
      <c r="T1074">
        <v>-0.2</v>
      </c>
      <c r="U1074">
        <v>280</v>
      </c>
      <c r="V1074">
        <v>2.6</v>
      </c>
      <c r="W1074">
        <v>-0.2</v>
      </c>
      <c r="X1074">
        <v>-1</v>
      </c>
      <c r="Y1074">
        <v>-0.2</v>
      </c>
      <c r="Z1074">
        <v>2</v>
      </c>
      <c r="AA1074">
        <v>90</v>
      </c>
      <c r="AB1074">
        <v>145</v>
      </c>
      <c r="AC1074">
        <v>-2</v>
      </c>
      <c r="AD1074">
        <v>42.6</v>
      </c>
      <c r="AE1074">
        <v>90</v>
      </c>
      <c r="AF1074">
        <v>2</v>
      </c>
    </row>
    <row r="1075" spans="1:32" x14ac:dyDescent="0.3">
      <c r="A1075" t="s">
        <v>4124</v>
      </c>
      <c r="B1075" t="s">
        <v>4125</v>
      </c>
      <c r="C1075" s="1" t="str">
        <f t="shared" si="169"/>
        <v>21:0519</v>
      </c>
      <c r="D1075" s="1" t="str">
        <f t="shared" si="176"/>
        <v>21:0173</v>
      </c>
      <c r="E1075" t="s">
        <v>4126</v>
      </c>
      <c r="F1075" t="s">
        <v>4127</v>
      </c>
      <c r="H1075">
        <v>52.594592300000002</v>
      </c>
      <c r="I1075">
        <v>-56.106536699999999</v>
      </c>
      <c r="J1075" s="1" t="str">
        <f t="shared" si="177"/>
        <v>NGR lake sediment grab sample</v>
      </c>
      <c r="K1075" s="1" t="str">
        <f t="shared" si="178"/>
        <v>&lt;177 micron (NGR)</v>
      </c>
      <c r="L1075">
        <v>56</v>
      </c>
      <c r="M1075" t="s">
        <v>89</v>
      </c>
      <c r="N1075">
        <v>1074</v>
      </c>
      <c r="O1075">
        <v>57</v>
      </c>
      <c r="P1075">
        <v>98</v>
      </c>
      <c r="Q1075">
        <v>3</v>
      </c>
      <c r="R1075">
        <v>19</v>
      </c>
      <c r="S1075">
        <v>8</v>
      </c>
      <c r="T1075">
        <v>-0.2</v>
      </c>
      <c r="U1075">
        <v>70</v>
      </c>
      <c r="V1075">
        <v>1.42</v>
      </c>
      <c r="W1075">
        <v>-0.2</v>
      </c>
      <c r="X1075">
        <v>-1</v>
      </c>
      <c r="Y1075">
        <v>-0.2</v>
      </c>
      <c r="Z1075">
        <v>2</v>
      </c>
      <c r="AA1075">
        <v>35</v>
      </c>
      <c r="AB1075">
        <v>109</v>
      </c>
      <c r="AC1075">
        <v>-2</v>
      </c>
      <c r="AD1075">
        <v>45.2</v>
      </c>
      <c r="AE1075">
        <v>50</v>
      </c>
      <c r="AF1075">
        <v>2.2999999999999998</v>
      </c>
    </row>
    <row r="1076" spans="1:32" hidden="1" x14ac:dyDescent="0.3">
      <c r="A1076" t="s">
        <v>4128</v>
      </c>
      <c r="B1076" t="s">
        <v>4129</v>
      </c>
      <c r="C1076" s="1" t="str">
        <f t="shared" si="169"/>
        <v>21:0519</v>
      </c>
      <c r="D1076" s="1" t="str">
        <f>HYPERLINK("http://geochem.nrcan.gc.ca/cdogs/content/svy/svy_e.htm", "")</f>
        <v/>
      </c>
      <c r="G1076" s="1" t="str">
        <f>HYPERLINK("http://geochem.nrcan.gc.ca/cdogs/content/cr_/cr_00055_e.htm", "55")</f>
        <v>55</v>
      </c>
      <c r="J1076" t="s">
        <v>57</v>
      </c>
      <c r="K1076" t="s">
        <v>58</v>
      </c>
      <c r="L1076">
        <v>56</v>
      </c>
      <c r="M1076" t="s">
        <v>59</v>
      </c>
      <c r="N1076">
        <v>1075</v>
      </c>
      <c r="O1076">
        <v>60</v>
      </c>
      <c r="P1076">
        <v>18</v>
      </c>
      <c r="Q1076">
        <v>2</v>
      </c>
      <c r="R1076">
        <v>21</v>
      </c>
      <c r="S1076">
        <v>6</v>
      </c>
      <c r="T1076">
        <v>-0.2</v>
      </c>
      <c r="U1076">
        <v>210</v>
      </c>
      <c r="V1076">
        <v>1.81</v>
      </c>
      <c r="W1076">
        <v>0.2</v>
      </c>
      <c r="X1076">
        <v>2</v>
      </c>
      <c r="Y1076">
        <v>-0.2</v>
      </c>
      <c r="Z1076">
        <v>2</v>
      </c>
      <c r="AA1076">
        <v>30</v>
      </c>
      <c r="AB1076">
        <v>73</v>
      </c>
      <c r="AC1076">
        <v>-2</v>
      </c>
      <c r="AD1076">
        <v>38.6</v>
      </c>
      <c r="AE1076">
        <v>190</v>
      </c>
      <c r="AF1076">
        <v>5.4</v>
      </c>
    </row>
    <row r="1077" spans="1:32" x14ac:dyDescent="0.3">
      <c r="A1077" t="s">
        <v>4130</v>
      </c>
      <c r="B1077" t="s">
        <v>4131</v>
      </c>
      <c r="C1077" s="1" t="str">
        <f t="shared" si="169"/>
        <v>21:0519</v>
      </c>
      <c r="D1077" s="1" t="str">
        <f t="shared" ref="D1077:D1084" si="179">HYPERLINK("http://geochem.nrcan.gc.ca/cdogs/content/svy/svy210173_e.htm", "21:0173")</f>
        <v>21:0173</v>
      </c>
      <c r="E1077" t="s">
        <v>4132</v>
      </c>
      <c r="F1077" t="s">
        <v>4133</v>
      </c>
      <c r="H1077">
        <v>52.625191800000003</v>
      </c>
      <c r="I1077">
        <v>-56.094328900000001</v>
      </c>
      <c r="J1077" s="1" t="str">
        <f t="shared" ref="J1077:J1084" si="180">HYPERLINK("http://geochem.nrcan.gc.ca/cdogs/content/kwd/kwd020027_e.htm", "NGR lake sediment grab sample")</f>
        <v>NGR lake sediment grab sample</v>
      </c>
      <c r="K1077" s="1" t="str">
        <f t="shared" ref="K1077:K1084" si="181">HYPERLINK("http://geochem.nrcan.gc.ca/cdogs/content/kwd/kwd080006_e.htm", "&lt;177 micron (NGR)")</f>
        <v>&lt;177 micron (NGR)</v>
      </c>
      <c r="L1077">
        <v>56</v>
      </c>
      <c r="M1077" t="s">
        <v>94</v>
      </c>
      <c r="N1077">
        <v>1076</v>
      </c>
      <c r="O1077">
        <v>97</v>
      </c>
      <c r="P1077">
        <v>25</v>
      </c>
      <c r="Q1077">
        <v>3</v>
      </c>
      <c r="R1077">
        <v>30</v>
      </c>
      <c r="S1077">
        <v>12</v>
      </c>
      <c r="T1077">
        <v>-0.2</v>
      </c>
      <c r="U1077">
        <v>545</v>
      </c>
      <c r="V1077">
        <v>4</v>
      </c>
      <c r="W1077">
        <v>-0.2</v>
      </c>
      <c r="X1077">
        <v>8</v>
      </c>
      <c r="Y1077">
        <v>0.2</v>
      </c>
      <c r="Z1077">
        <v>2</v>
      </c>
      <c r="AA1077">
        <v>75</v>
      </c>
      <c r="AB1077">
        <v>118</v>
      </c>
      <c r="AC1077">
        <v>-2</v>
      </c>
      <c r="AD1077">
        <v>2.6</v>
      </c>
      <c r="AE1077">
        <v>480</v>
      </c>
      <c r="AF1077">
        <v>3.3</v>
      </c>
    </row>
    <row r="1078" spans="1:32" x14ac:dyDescent="0.3">
      <c r="A1078" t="s">
        <v>4134</v>
      </c>
      <c r="B1078" t="s">
        <v>4135</v>
      </c>
      <c r="C1078" s="1" t="str">
        <f t="shared" si="169"/>
        <v>21:0519</v>
      </c>
      <c r="D1078" s="1" t="str">
        <f t="shared" si="179"/>
        <v>21:0173</v>
      </c>
      <c r="E1078" t="s">
        <v>4136</v>
      </c>
      <c r="F1078" t="s">
        <v>4137</v>
      </c>
      <c r="H1078">
        <v>52.643665499999997</v>
      </c>
      <c r="I1078">
        <v>-56.080200599999998</v>
      </c>
      <c r="J1078" s="1" t="str">
        <f t="shared" si="180"/>
        <v>NGR lake sediment grab sample</v>
      </c>
      <c r="K1078" s="1" t="str">
        <f t="shared" si="181"/>
        <v>&lt;177 micron (NGR)</v>
      </c>
      <c r="L1078">
        <v>56</v>
      </c>
      <c r="M1078" t="s">
        <v>99</v>
      </c>
      <c r="N1078">
        <v>1077</v>
      </c>
      <c r="O1078">
        <v>26</v>
      </c>
      <c r="P1078">
        <v>14</v>
      </c>
      <c r="Q1078">
        <v>-2</v>
      </c>
      <c r="R1078">
        <v>11</v>
      </c>
      <c r="S1078">
        <v>2</v>
      </c>
      <c r="T1078">
        <v>-0.2</v>
      </c>
      <c r="U1078">
        <v>65</v>
      </c>
      <c r="V1078">
        <v>0.56000000000000005</v>
      </c>
      <c r="W1078">
        <v>-0.2</v>
      </c>
      <c r="X1078">
        <v>-1</v>
      </c>
      <c r="Y1078">
        <v>-0.2</v>
      </c>
      <c r="Z1078">
        <v>-2</v>
      </c>
      <c r="AA1078">
        <v>25</v>
      </c>
      <c r="AB1078">
        <v>91</v>
      </c>
      <c r="AC1078">
        <v>-2</v>
      </c>
      <c r="AD1078">
        <v>39</v>
      </c>
      <c r="AE1078">
        <v>80</v>
      </c>
      <c r="AF1078">
        <v>3.6</v>
      </c>
    </row>
    <row r="1079" spans="1:32" x14ac:dyDescent="0.3">
      <c r="A1079" t="s">
        <v>4138</v>
      </c>
      <c r="B1079" t="s">
        <v>4139</v>
      </c>
      <c r="C1079" s="1" t="str">
        <f t="shared" si="169"/>
        <v>21:0519</v>
      </c>
      <c r="D1079" s="1" t="str">
        <f t="shared" si="179"/>
        <v>21:0173</v>
      </c>
      <c r="E1079" t="s">
        <v>4140</v>
      </c>
      <c r="F1079" t="s">
        <v>4141</v>
      </c>
      <c r="H1079">
        <v>52.677030000000002</v>
      </c>
      <c r="I1079">
        <v>-56.099273099999998</v>
      </c>
      <c r="J1079" s="1" t="str">
        <f t="shared" si="180"/>
        <v>NGR lake sediment grab sample</v>
      </c>
      <c r="K1079" s="1" t="str">
        <f t="shared" si="181"/>
        <v>&lt;177 micron (NGR)</v>
      </c>
      <c r="L1079">
        <v>56</v>
      </c>
      <c r="M1079" t="s">
        <v>104</v>
      </c>
      <c r="N1079">
        <v>1078</v>
      </c>
      <c r="O1079">
        <v>69</v>
      </c>
      <c r="P1079">
        <v>41</v>
      </c>
      <c r="Q1079">
        <v>2</v>
      </c>
      <c r="R1079">
        <v>13</v>
      </c>
      <c r="S1079">
        <v>10</v>
      </c>
      <c r="T1079">
        <v>-0.2</v>
      </c>
      <c r="U1079">
        <v>275</v>
      </c>
      <c r="V1079">
        <v>1.78</v>
      </c>
      <c r="W1079">
        <v>0.2</v>
      </c>
      <c r="X1079">
        <v>-1</v>
      </c>
      <c r="Y1079">
        <v>-0.2</v>
      </c>
      <c r="Z1079">
        <v>-2</v>
      </c>
      <c r="AA1079">
        <v>70</v>
      </c>
      <c r="AB1079">
        <v>139</v>
      </c>
      <c r="AC1079">
        <v>-2</v>
      </c>
      <c r="AD1079">
        <v>39.6</v>
      </c>
      <c r="AE1079">
        <v>80</v>
      </c>
      <c r="AF1079">
        <v>1.4</v>
      </c>
    </row>
    <row r="1080" spans="1:32" x14ac:dyDescent="0.3">
      <c r="A1080" t="s">
        <v>4142</v>
      </c>
      <c r="B1080" t="s">
        <v>4143</v>
      </c>
      <c r="C1080" s="1" t="str">
        <f t="shared" si="169"/>
        <v>21:0519</v>
      </c>
      <c r="D1080" s="1" t="str">
        <f t="shared" si="179"/>
        <v>21:0173</v>
      </c>
      <c r="E1080" t="s">
        <v>4144</v>
      </c>
      <c r="F1080" t="s">
        <v>4145</v>
      </c>
      <c r="H1080">
        <v>52.726716799999998</v>
      </c>
      <c r="I1080">
        <v>-56.076997400000003</v>
      </c>
      <c r="J1080" s="1" t="str">
        <f t="shared" si="180"/>
        <v>NGR lake sediment grab sample</v>
      </c>
      <c r="K1080" s="1" t="str">
        <f t="shared" si="181"/>
        <v>&lt;177 micron (NGR)</v>
      </c>
      <c r="L1080">
        <v>56</v>
      </c>
      <c r="M1080" t="s">
        <v>109</v>
      </c>
      <c r="N1080">
        <v>1079</v>
      </c>
      <c r="O1080">
        <v>92</v>
      </c>
      <c r="P1080">
        <v>45</v>
      </c>
      <c r="Q1080">
        <v>-2</v>
      </c>
      <c r="R1080">
        <v>25</v>
      </c>
      <c r="S1080">
        <v>32</v>
      </c>
      <c r="T1080">
        <v>-0.2</v>
      </c>
      <c r="U1080">
        <v>800</v>
      </c>
      <c r="V1080">
        <v>4.4000000000000004</v>
      </c>
      <c r="W1080">
        <v>-0.2</v>
      </c>
      <c r="X1080">
        <v>-1</v>
      </c>
      <c r="Y1080">
        <v>-0.2</v>
      </c>
      <c r="Z1080">
        <v>2</v>
      </c>
      <c r="AA1080">
        <v>90</v>
      </c>
      <c r="AB1080">
        <v>145</v>
      </c>
      <c r="AC1080">
        <v>-2</v>
      </c>
      <c r="AD1080">
        <v>39.200000000000003</v>
      </c>
      <c r="AE1080">
        <v>140</v>
      </c>
      <c r="AF1080">
        <v>0.9</v>
      </c>
    </row>
    <row r="1081" spans="1:32" x14ac:dyDescent="0.3">
      <c r="A1081" t="s">
        <v>4146</v>
      </c>
      <c r="B1081" t="s">
        <v>4147</v>
      </c>
      <c r="C1081" s="1" t="str">
        <f t="shared" si="169"/>
        <v>21:0519</v>
      </c>
      <c r="D1081" s="1" t="str">
        <f t="shared" si="179"/>
        <v>21:0173</v>
      </c>
      <c r="E1081" t="s">
        <v>4148</v>
      </c>
      <c r="F1081" t="s">
        <v>4149</v>
      </c>
      <c r="H1081">
        <v>52.729117000000002</v>
      </c>
      <c r="I1081">
        <v>-56.049639399999997</v>
      </c>
      <c r="J1081" s="1" t="str">
        <f t="shared" si="180"/>
        <v>NGR lake sediment grab sample</v>
      </c>
      <c r="K1081" s="1" t="str">
        <f t="shared" si="181"/>
        <v>&lt;177 micron (NGR)</v>
      </c>
      <c r="L1081">
        <v>56</v>
      </c>
      <c r="M1081" t="s">
        <v>114</v>
      </c>
      <c r="N1081">
        <v>1080</v>
      </c>
      <c r="O1081">
        <v>43</v>
      </c>
      <c r="P1081">
        <v>45</v>
      </c>
      <c r="Q1081">
        <v>-2</v>
      </c>
      <c r="R1081">
        <v>22</v>
      </c>
      <c r="S1081">
        <v>8</v>
      </c>
      <c r="T1081">
        <v>-0.2</v>
      </c>
      <c r="U1081">
        <v>175</v>
      </c>
      <c r="V1081">
        <v>1.39</v>
      </c>
      <c r="W1081">
        <v>-0.2</v>
      </c>
      <c r="X1081">
        <v>-1</v>
      </c>
      <c r="Y1081">
        <v>-0.2</v>
      </c>
      <c r="Z1081">
        <v>-2</v>
      </c>
      <c r="AA1081">
        <v>40</v>
      </c>
      <c r="AB1081">
        <v>91</v>
      </c>
      <c r="AC1081">
        <v>-2</v>
      </c>
      <c r="AD1081">
        <v>42.8</v>
      </c>
      <c r="AE1081">
        <v>60</v>
      </c>
      <c r="AF1081">
        <v>0.5</v>
      </c>
    </row>
    <row r="1082" spans="1:32" x14ac:dyDescent="0.3">
      <c r="A1082" t="s">
        <v>4150</v>
      </c>
      <c r="B1082" t="s">
        <v>4151</v>
      </c>
      <c r="C1082" s="1" t="str">
        <f t="shared" si="169"/>
        <v>21:0519</v>
      </c>
      <c r="D1082" s="1" t="str">
        <f t="shared" si="179"/>
        <v>21:0173</v>
      </c>
      <c r="E1082" t="s">
        <v>4152</v>
      </c>
      <c r="F1082" t="s">
        <v>4153</v>
      </c>
      <c r="H1082">
        <v>52.745817799999998</v>
      </c>
      <c r="I1082">
        <v>-56.040401500000002</v>
      </c>
      <c r="J1082" s="1" t="str">
        <f t="shared" si="180"/>
        <v>NGR lake sediment grab sample</v>
      </c>
      <c r="K1082" s="1" t="str">
        <f t="shared" si="181"/>
        <v>&lt;177 micron (NGR)</v>
      </c>
      <c r="L1082">
        <v>56</v>
      </c>
      <c r="M1082" t="s">
        <v>119</v>
      </c>
      <c r="N1082">
        <v>1081</v>
      </c>
      <c r="O1082">
        <v>74</v>
      </c>
      <c r="P1082">
        <v>36</v>
      </c>
      <c r="Q1082">
        <v>-2</v>
      </c>
      <c r="R1082">
        <v>14</v>
      </c>
      <c r="S1082">
        <v>21</v>
      </c>
      <c r="T1082">
        <v>0.2</v>
      </c>
      <c r="U1082">
        <v>605</v>
      </c>
      <c r="V1082">
        <v>3</v>
      </c>
      <c r="W1082">
        <v>-0.2</v>
      </c>
      <c r="X1082">
        <v>-1</v>
      </c>
      <c r="Y1082">
        <v>-0.2</v>
      </c>
      <c r="Z1082">
        <v>-2</v>
      </c>
      <c r="AA1082">
        <v>75</v>
      </c>
      <c r="AB1082">
        <v>119</v>
      </c>
      <c r="AC1082">
        <v>-2</v>
      </c>
      <c r="AD1082">
        <v>38.6</v>
      </c>
      <c r="AE1082">
        <v>100</v>
      </c>
      <c r="AF1082">
        <v>0.7</v>
      </c>
    </row>
    <row r="1083" spans="1:32" x14ac:dyDescent="0.3">
      <c r="A1083" t="s">
        <v>4154</v>
      </c>
      <c r="B1083" t="s">
        <v>4155</v>
      </c>
      <c r="C1083" s="1" t="str">
        <f t="shared" si="169"/>
        <v>21:0519</v>
      </c>
      <c r="D1083" s="1" t="str">
        <f t="shared" si="179"/>
        <v>21:0173</v>
      </c>
      <c r="E1083" t="s">
        <v>4156</v>
      </c>
      <c r="F1083" t="s">
        <v>4157</v>
      </c>
      <c r="H1083">
        <v>52.749183700000003</v>
      </c>
      <c r="I1083">
        <v>-56.1077078</v>
      </c>
      <c r="J1083" s="1" t="str">
        <f t="shared" si="180"/>
        <v>NGR lake sediment grab sample</v>
      </c>
      <c r="K1083" s="1" t="str">
        <f t="shared" si="181"/>
        <v>&lt;177 micron (NGR)</v>
      </c>
      <c r="L1083">
        <v>56</v>
      </c>
      <c r="M1083" t="s">
        <v>124</v>
      </c>
      <c r="N1083">
        <v>1082</v>
      </c>
      <c r="O1083">
        <v>44</v>
      </c>
      <c r="P1083">
        <v>28</v>
      </c>
      <c r="Q1083">
        <v>-2</v>
      </c>
      <c r="R1083">
        <v>39</v>
      </c>
      <c r="S1083">
        <v>3</v>
      </c>
      <c r="T1083">
        <v>-0.2</v>
      </c>
      <c r="U1083">
        <v>35</v>
      </c>
      <c r="V1083">
        <v>0.27</v>
      </c>
      <c r="W1083">
        <v>-0.2</v>
      </c>
      <c r="X1083">
        <v>-1</v>
      </c>
      <c r="Y1083">
        <v>-0.2</v>
      </c>
      <c r="Z1083">
        <v>2</v>
      </c>
      <c r="AA1083">
        <v>80</v>
      </c>
      <c r="AB1083">
        <v>101</v>
      </c>
      <c r="AC1083">
        <v>-2</v>
      </c>
      <c r="AD1083">
        <v>43</v>
      </c>
      <c r="AE1083">
        <v>-40</v>
      </c>
      <c r="AF1083">
        <v>0.5</v>
      </c>
    </row>
    <row r="1084" spans="1:32" x14ac:dyDescent="0.3">
      <c r="A1084" t="s">
        <v>4158</v>
      </c>
      <c r="B1084" t="s">
        <v>4159</v>
      </c>
      <c r="C1084" s="1" t="str">
        <f t="shared" si="169"/>
        <v>21:0519</v>
      </c>
      <c r="D1084" s="1" t="str">
        <f t="shared" si="179"/>
        <v>21:0173</v>
      </c>
      <c r="E1084" t="s">
        <v>4160</v>
      </c>
      <c r="F1084" t="s">
        <v>4161</v>
      </c>
      <c r="H1084">
        <v>52.769823500000001</v>
      </c>
      <c r="I1084">
        <v>-56.105165800000002</v>
      </c>
      <c r="J1084" s="1" t="str">
        <f t="shared" si="180"/>
        <v>NGR lake sediment grab sample</v>
      </c>
      <c r="K1084" s="1" t="str">
        <f t="shared" si="181"/>
        <v>&lt;177 micron (NGR)</v>
      </c>
      <c r="L1084">
        <v>56</v>
      </c>
      <c r="M1084" t="s">
        <v>129</v>
      </c>
      <c r="N1084">
        <v>1083</v>
      </c>
      <c r="O1084">
        <v>48</v>
      </c>
      <c r="P1084">
        <v>48</v>
      </c>
      <c r="Q1084">
        <v>-2</v>
      </c>
      <c r="R1084">
        <v>12</v>
      </c>
      <c r="S1084">
        <v>4</v>
      </c>
      <c r="T1084">
        <v>-0.2</v>
      </c>
      <c r="U1084">
        <v>225</v>
      </c>
      <c r="V1084">
        <v>2.9</v>
      </c>
      <c r="W1084">
        <v>-0.2</v>
      </c>
      <c r="X1084">
        <v>-1</v>
      </c>
      <c r="Y1084">
        <v>-0.2</v>
      </c>
      <c r="Z1084">
        <v>-2</v>
      </c>
      <c r="AA1084">
        <v>10</v>
      </c>
      <c r="AB1084">
        <v>208</v>
      </c>
      <c r="AC1084">
        <v>-2</v>
      </c>
      <c r="AD1084">
        <v>58.6</v>
      </c>
      <c r="AE1084">
        <v>-40</v>
      </c>
      <c r="AF1084">
        <v>-0.5</v>
      </c>
    </row>
  </sheetData>
  <autoFilter ref="A1:N1084">
    <filterColumn colId="0" hiddenButton="1"/>
    <filterColumn colId="1" hiddenButton="1"/>
    <filterColumn colId="3">
      <filters>
        <filter val="21:0173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svy210173_pkg_0391a.xlsx</vt:lpstr>
      <vt:lpstr>pkg_0391a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2024-11-22T08:19:43Z</dcterms:created>
  <dcterms:modified xsi:type="dcterms:W3CDTF">2024-11-23T00:26:37Z</dcterms:modified>
</cp:coreProperties>
</file>