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157_pkg_0445a.xlsx" sheetId="1" r:id="rId1"/>
  </sheets>
  <definedNames>
    <definedName name="_xlnm._FilterDatabase" localSheetId="0" hidden="1">svy210157_pkg_0445a.xlsx!$A$1:$N$892</definedName>
    <definedName name="pkg_0445a">svy210157_pkg_0445a.xlsx!$A$1:$P$892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9" i="1"/>
  <c r="K500" i="1"/>
  <c r="K501" i="1"/>
  <c r="K502" i="1"/>
  <c r="K503" i="1"/>
  <c r="K504" i="1"/>
  <c r="K505" i="1"/>
  <c r="K506" i="1"/>
  <c r="K507" i="1"/>
  <c r="K508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70" i="1"/>
  <c r="K671" i="1"/>
  <c r="K672" i="1"/>
  <c r="K674" i="1"/>
  <c r="K675" i="1"/>
  <c r="K676" i="1"/>
  <c r="K677" i="1"/>
  <c r="K679" i="1"/>
  <c r="K680" i="1"/>
  <c r="K681" i="1"/>
  <c r="K682" i="1"/>
  <c r="K683" i="1"/>
  <c r="K684" i="1"/>
  <c r="K685" i="1"/>
  <c r="K686" i="1"/>
  <c r="K687" i="1"/>
  <c r="K689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9" i="1"/>
  <c r="J500" i="1"/>
  <c r="J501" i="1"/>
  <c r="J502" i="1"/>
  <c r="J503" i="1"/>
  <c r="J504" i="1"/>
  <c r="J505" i="1"/>
  <c r="J506" i="1"/>
  <c r="J507" i="1"/>
  <c r="J508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70" i="1"/>
  <c r="J671" i="1"/>
  <c r="J672" i="1"/>
  <c r="J674" i="1"/>
  <c r="J675" i="1"/>
  <c r="J676" i="1"/>
  <c r="J677" i="1"/>
  <c r="J679" i="1"/>
  <c r="J680" i="1"/>
  <c r="J681" i="1"/>
  <c r="J682" i="1"/>
  <c r="J683" i="1"/>
  <c r="J684" i="1"/>
  <c r="J685" i="1"/>
  <c r="J686" i="1"/>
  <c r="J687" i="1"/>
  <c r="J689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G466" i="1"/>
  <c r="G498" i="1"/>
  <c r="G509" i="1"/>
  <c r="G600" i="1"/>
  <c r="G601" i="1"/>
  <c r="G640" i="1"/>
  <c r="G641" i="1"/>
  <c r="G669" i="1"/>
  <c r="G673" i="1"/>
  <c r="G678" i="1"/>
  <c r="G688" i="1"/>
  <c r="G69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</calcChain>
</file>

<file path=xl/sharedStrings.xml><?xml version="1.0" encoding="utf-8"?>
<sst xmlns="http://schemas.openxmlformats.org/spreadsheetml/2006/main" count="4471" uniqueCount="3470">
  <si>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</si>
  <si>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</si>
  <si>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</si>
  <si>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</si>
  <si>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</si>
  <si>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</si>
  <si>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</si>
  <si>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</si>
  <si>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</si>
  <si>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</si>
  <si>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</si>
  <si>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</si>
  <si>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</si>
  <si>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</si>
  <si>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Au_INA</t>
  </si>
  <si>
    <t>Wt_INA</t>
  </si>
  <si>
    <t>082E  :761006:00:------:--</t>
  </si>
  <si>
    <t>21:0676:000001</t>
  </si>
  <si>
    <t>21:0106:000005</t>
  </si>
  <si>
    <t>21:0106:000005:0001:0001:00</t>
  </si>
  <si>
    <t>0101:s__01</t>
  </si>
  <si>
    <t>082E  :761027:00:------:--</t>
  </si>
  <si>
    <t>21:0676:000002</t>
  </si>
  <si>
    <t>21:0106:000023</t>
  </si>
  <si>
    <t>21:0106:000023:0001:0001:00</t>
  </si>
  <si>
    <t>082E  :761052:00:------:--</t>
  </si>
  <si>
    <t>21:0676:000003</t>
  </si>
  <si>
    <t>21:0106:000044</t>
  </si>
  <si>
    <t>21:0106:000044:0001:0001:00</t>
  </si>
  <si>
    <t>082E  :761073:00:------:--</t>
  </si>
  <si>
    <t>21:0676:000004</t>
  </si>
  <si>
    <t>21:0106:000062</t>
  </si>
  <si>
    <t>21:0106:000062:0001:0001:00</t>
  </si>
  <si>
    <t>082E  :761085:10:------:--</t>
  </si>
  <si>
    <t>21:0676:000005</t>
  </si>
  <si>
    <t>21:0106:000072</t>
  </si>
  <si>
    <t>21:0106:000072:0001:0001:00</t>
  </si>
  <si>
    <t>0071:ff__1</t>
  </si>
  <si>
    <t>082E  :761086:20:761085:10</t>
  </si>
  <si>
    <t>21:0676:000006</t>
  </si>
  <si>
    <t>21:0106:000072:0002:0001:00</t>
  </si>
  <si>
    <t>0072:ff__1</t>
  </si>
  <si>
    <t>082E  :761118:00:------:--</t>
  </si>
  <si>
    <t>21:0676:000007</t>
  </si>
  <si>
    <t>21:0106:000100</t>
  </si>
  <si>
    <t>21:0106:000100:0001:0001:00</t>
  </si>
  <si>
    <t>082E  :761138:00:------:--</t>
  </si>
  <si>
    <t>21:0676:000008</t>
  </si>
  <si>
    <t>21:0106:000117</t>
  </si>
  <si>
    <t>21:0106:000117:0001:0001:00</t>
  </si>
  <si>
    <t>082E  :761158:00:------:--</t>
  </si>
  <si>
    <t>21:0676:000009</t>
  </si>
  <si>
    <t>21:0106:000135</t>
  </si>
  <si>
    <t>21:0106:000135:0001:0001:00</t>
  </si>
  <si>
    <t>082E  :761171:00:------:--</t>
  </si>
  <si>
    <t>21:0676:000010</t>
  </si>
  <si>
    <t>21:0106:000146</t>
  </si>
  <si>
    <t>21:0106:000146:0001:0001:00</t>
  </si>
  <si>
    <t>082E  :761200:00:------:--</t>
  </si>
  <si>
    <t>21:0676:000011</t>
  </si>
  <si>
    <t>21:0106:000171</t>
  </si>
  <si>
    <t>21:0106:000171:0001:0001:00</t>
  </si>
  <si>
    <t>082E  :761206:00:------:--</t>
  </si>
  <si>
    <t>21:0676:000012</t>
  </si>
  <si>
    <t>21:0106:000176</t>
  </si>
  <si>
    <t>21:0106:000176:0001:0001:00</t>
  </si>
  <si>
    <t>082E  :761230:00:------:--</t>
  </si>
  <si>
    <t>21:0676:000013</t>
  </si>
  <si>
    <t>21:0106:000195</t>
  </si>
  <si>
    <t>21:0106:000195:0001:0001:00</t>
  </si>
  <si>
    <t>082E  :761248:00:------:--</t>
  </si>
  <si>
    <t>21:0676:000014</t>
  </si>
  <si>
    <t>21:0106:000210</t>
  </si>
  <si>
    <t>21:0106:000210:0001:0001:00</t>
  </si>
  <si>
    <t>082E  :761279:00:------:--</t>
  </si>
  <si>
    <t>21:0676:000015</t>
  </si>
  <si>
    <t>21:0106:000238</t>
  </si>
  <si>
    <t>21:0106:000238:0001:0001:00</t>
  </si>
  <si>
    <t>082E  :761285:00:------:--</t>
  </si>
  <si>
    <t>21:0676:000016</t>
  </si>
  <si>
    <t>21:0106:000243</t>
  </si>
  <si>
    <t>21:0106:000243:0001:0001:00</t>
  </si>
  <si>
    <t>082E  :763008:00:------:--</t>
  </si>
  <si>
    <t>21:0676:000017</t>
  </si>
  <si>
    <t>21:0106:000252</t>
  </si>
  <si>
    <t>21:0106:000252:0001:0001:00</t>
  </si>
  <si>
    <t>082E  :763040:00:------:--</t>
  </si>
  <si>
    <t>21:0676:000018</t>
  </si>
  <si>
    <t>21:0106:000280</t>
  </si>
  <si>
    <t>21:0106:000280:0001:0001:00</t>
  </si>
  <si>
    <t>082E  :763059:00:------:--</t>
  </si>
  <si>
    <t>21:0676:000019</t>
  </si>
  <si>
    <t>21:0106:000296</t>
  </si>
  <si>
    <t>21:0106:000296:0001:0001:00</t>
  </si>
  <si>
    <t>082E  :763068:00:------:--</t>
  </si>
  <si>
    <t>21:0676:000020</t>
  </si>
  <si>
    <t>21:0106:000302</t>
  </si>
  <si>
    <t>21:0106:000302:0001:0001:00</t>
  </si>
  <si>
    <t>082E  :763088:00:------:--</t>
  </si>
  <si>
    <t>21:0676:000021</t>
  </si>
  <si>
    <t>21:0106:000320</t>
  </si>
  <si>
    <t>21:0106:000320:0001:0001:00</t>
  </si>
  <si>
    <t>082E  :763111:00:------:--</t>
  </si>
  <si>
    <t>21:0676:000022</t>
  </si>
  <si>
    <t>21:0106:000340</t>
  </si>
  <si>
    <t>21:0106:000340:0001:0001:00</t>
  </si>
  <si>
    <t>082E  :763124:00:------:--</t>
  </si>
  <si>
    <t>21:0676:000023</t>
  </si>
  <si>
    <t>21:0106:000350</t>
  </si>
  <si>
    <t>21:0106:000350:0001:0001:00</t>
  </si>
  <si>
    <t>082E  :763159:00:------:--</t>
  </si>
  <si>
    <t>21:0676:000024</t>
  </si>
  <si>
    <t>21:0106:000381</t>
  </si>
  <si>
    <t>21:0106:000381:0001:0001:00</t>
  </si>
  <si>
    <t>082E  :763170:00:------:--</t>
  </si>
  <si>
    <t>21:0676:000025</t>
  </si>
  <si>
    <t>21:0106:000389</t>
  </si>
  <si>
    <t>21:0106:000389:0001:0001:00</t>
  </si>
  <si>
    <t>082E  :763182:00:------:--</t>
  </si>
  <si>
    <t>21:0676:000026</t>
  </si>
  <si>
    <t>21:0106:000400</t>
  </si>
  <si>
    <t>21:0106:000400:0001:0001:00</t>
  </si>
  <si>
    <t>082E  :763215:00:------:--</t>
  </si>
  <si>
    <t>21:0676:000027</t>
  </si>
  <si>
    <t>21:0106:000428</t>
  </si>
  <si>
    <t>21:0106:000428:0001:0001:00</t>
  </si>
  <si>
    <t>082E  :763236:00:------:--</t>
  </si>
  <si>
    <t>21:0676:000028</t>
  </si>
  <si>
    <t>21:0106:000446</t>
  </si>
  <si>
    <t>21:0106:000446:0001:0001:00</t>
  </si>
  <si>
    <t>082E  :763255:00:------:--</t>
  </si>
  <si>
    <t>21:0676:000029</t>
  </si>
  <si>
    <t>21:0106:000462</t>
  </si>
  <si>
    <t>21:0106:000462:0001:0001:00</t>
  </si>
  <si>
    <t>082E  :763275:00:------:--</t>
  </si>
  <si>
    <t>21:0676:000030</t>
  </si>
  <si>
    <t>21:0106:000479</t>
  </si>
  <si>
    <t>21:0106:000479:0001:0001:00</t>
  </si>
  <si>
    <t>082E  :763283:00:------:--</t>
  </si>
  <si>
    <t>21:0676:000031</t>
  </si>
  <si>
    <t>21:0106:000486</t>
  </si>
  <si>
    <t>21:0106:000486:0001:0001:00</t>
  </si>
  <si>
    <t>082E  :765012:00:------:--</t>
  </si>
  <si>
    <t>21:0676:000032</t>
  </si>
  <si>
    <t>21:0106:000501</t>
  </si>
  <si>
    <t>21:0106:000501:0001:0001:00</t>
  </si>
  <si>
    <t>082E  :765030:00:------:--</t>
  </si>
  <si>
    <t>21:0676:000033</t>
  </si>
  <si>
    <t>21:0106:000517</t>
  </si>
  <si>
    <t>21:0106:000517:0001:0001:00</t>
  </si>
  <si>
    <t>082E  :765045:00:------:--</t>
  </si>
  <si>
    <t>21:0676:000034</t>
  </si>
  <si>
    <t>21:0106:000528</t>
  </si>
  <si>
    <t>21:0106:000528:0001:0001:00</t>
  </si>
  <si>
    <t>082E  :765074:00:------:--</t>
  </si>
  <si>
    <t>21:0676:000035</t>
  </si>
  <si>
    <t>21:0106:000554</t>
  </si>
  <si>
    <t>21:0106:000554:0001:0001:00</t>
  </si>
  <si>
    <t>082E  :765085:10:------:--</t>
  </si>
  <si>
    <t>21:0676:000036</t>
  </si>
  <si>
    <t>21:0106:000561</t>
  </si>
  <si>
    <t>21:0106:000561:0001:0001:00</t>
  </si>
  <si>
    <t>082E  :765086:20:765085:10</t>
  </si>
  <si>
    <t>21:0676:000037</t>
  </si>
  <si>
    <t>21:0106:000561:0002:0001:00</t>
  </si>
  <si>
    <t>082E  :765117:00:------:--</t>
  </si>
  <si>
    <t>21:0676:000038</t>
  </si>
  <si>
    <t>21:0106:000589</t>
  </si>
  <si>
    <t>21:0106:000589:0001:0001:00</t>
  </si>
  <si>
    <t>082E  :765148:00:------:--</t>
  </si>
  <si>
    <t>21:0676:000039</t>
  </si>
  <si>
    <t>21:0106:000615</t>
  </si>
  <si>
    <t>21:0106:000615:0001:0001:00</t>
  </si>
  <si>
    <t>082E  :765170:10:------:--</t>
  </si>
  <si>
    <t>21:0676:000040</t>
  </si>
  <si>
    <t>21:0106:000635</t>
  </si>
  <si>
    <t>21:0106:000635:0001:0001:00</t>
  </si>
  <si>
    <t>082E  :765171:20:765170:10</t>
  </si>
  <si>
    <t>21:0676:000041</t>
  </si>
  <si>
    <t>21:0106:000635:0002:0001:00</t>
  </si>
  <si>
    <t>082E  :765194:00:------:--</t>
  </si>
  <si>
    <t>21:0676:000042</t>
  </si>
  <si>
    <t>21:0106:000656</t>
  </si>
  <si>
    <t>21:0106:000656:0001:0001:00</t>
  </si>
  <si>
    <t>082E  :765204:00:------:--</t>
  </si>
  <si>
    <t>21:0676:000043</t>
  </si>
  <si>
    <t>21:0106:000663</t>
  </si>
  <si>
    <t>21:0106:000663:0001:0001:00</t>
  </si>
  <si>
    <t>082E  :765230:00:------:--</t>
  </si>
  <si>
    <t>21:0676:000044</t>
  </si>
  <si>
    <t>21:0106:000687</t>
  </si>
  <si>
    <t>21:0106:000687:0001:0001:00</t>
  </si>
  <si>
    <t>082E  :765251:00:------:--</t>
  </si>
  <si>
    <t>21:0676:000045</t>
  </si>
  <si>
    <t>21:0106:000704</t>
  </si>
  <si>
    <t>21:0106:000704:0001:0001:00</t>
  </si>
  <si>
    <t>082E  :765277:00:------:--</t>
  </si>
  <si>
    <t>21:0676:000046</t>
  </si>
  <si>
    <t>21:0106:000728</t>
  </si>
  <si>
    <t>21:0106:000728:0001:0001:00</t>
  </si>
  <si>
    <t>082E  :765290:00:------:--</t>
  </si>
  <si>
    <t>21:0676:000047</t>
  </si>
  <si>
    <t>21:0106:000738</t>
  </si>
  <si>
    <t>21:0106:000738:0001:0001:00</t>
  </si>
  <si>
    <t>082E  :765320:00:------:--</t>
  </si>
  <si>
    <t>21:0676:000048</t>
  </si>
  <si>
    <t>21:0106:000764</t>
  </si>
  <si>
    <t>21:0106:000764:0001:0001:00</t>
  </si>
  <si>
    <t>082E  :765330:00:------:--</t>
  </si>
  <si>
    <t>21:0676:000049</t>
  </si>
  <si>
    <t>21:0106:000772</t>
  </si>
  <si>
    <t>21:0106:000772:0001:0001:00</t>
  </si>
  <si>
    <t>082E  :765360:00:------:--</t>
  </si>
  <si>
    <t>21:0676:000050</t>
  </si>
  <si>
    <t>21:0106:000798</t>
  </si>
  <si>
    <t>21:0106:000798:0001:0001:00</t>
  </si>
  <si>
    <t>082E  :765365:00:------:--</t>
  </si>
  <si>
    <t>21:0676:000051</t>
  </si>
  <si>
    <t>21:0106:000802</t>
  </si>
  <si>
    <t>21:0106:000802:0001:0001:00</t>
  </si>
  <si>
    <t>082E  :767003:00:------:--</t>
  </si>
  <si>
    <t>21:0676:000052</t>
  </si>
  <si>
    <t>21:0106:000811</t>
  </si>
  <si>
    <t>21:0106:000811:0001:0001:00</t>
  </si>
  <si>
    <t>082E  :767023:00:------:--</t>
  </si>
  <si>
    <t>21:0676:000053</t>
  </si>
  <si>
    <t>21:0106:000828</t>
  </si>
  <si>
    <t>21:0106:000828:0001:0001:00</t>
  </si>
  <si>
    <t>082E  :767045:10:------:--</t>
  </si>
  <si>
    <t>21:0676:000054</t>
  </si>
  <si>
    <t>21:0106:000848</t>
  </si>
  <si>
    <t>21:0106:000848:0001:0001:00</t>
  </si>
  <si>
    <t>082E  :767046:20:767045:10</t>
  </si>
  <si>
    <t>21:0676:000055</t>
  </si>
  <si>
    <t>21:0106:000848:0002:0001:00</t>
  </si>
  <si>
    <t>082E  :767066:00:------:--</t>
  </si>
  <si>
    <t>21:0676:000056</t>
  </si>
  <si>
    <t>21:0106:000866</t>
  </si>
  <si>
    <t>21:0106:000866:0001:0001:00</t>
  </si>
  <si>
    <t>082E  :767094:10:------:--</t>
  </si>
  <si>
    <t>21:0676:000057</t>
  </si>
  <si>
    <t>21:0106:000890</t>
  </si>
  <si>
    <t>21:0106:000890:0001:0001:00</t>
  </si>
  <si>
    <t>082E  :767095:20:767094:10</t>
  </si>
  <si>
    <t>21:0676:000058</t>
  </si>
  <si>
    <t>21:0106:000890:0002:0001:00</t>
  </si>
  <si>
    <t>082E  :767102:00:------:--</t>
  </si>
  <si>
    <t>21:0676:000059</t>
  </si>
  <si>
    <t>21:0106:000896</t>
  </si>
  <si>
    <t>21:0106:000896:0001:0001:00</t>
  </si>
  <si>
    <t>082E  :767122:00:------:--</t>
  </si>
  <si>
    <t>21:0676:000060</t>
  </si>
  <si>
    <t>21:0106:000913</t>
  </si>
  <si>
    <t>21:0106:000913:0001:0001:00</t>
  </si>
  <si>
    <t>082E  :767154:00:------:--</t>
  </si>
  <si>
    <t>21:0676:000061</t>
  </si>
  <si>
    <t>21:0106:000942</t>
  </si>
  <si>
    <t>21:0106:000942:0001:0001:00</t>
  </si>
  <si>
    <t>082E  :767164:00:------:--</t>
  </si>
  <si>
    <t>21:0676:000062</t>
  </si>
  <si>
    <t>21:0106:000949</t>
  </si>
  <si>
    <t>21:0106:000949:0001:0001:00</t>
  </si>
  <si>
    <t>082E  :767199:00:------:--</t>
  </si>
  <si>
    <t>21:0676:000063</t>
  </si>
  <si>
    <t>21:0106:000979</t>
  </si>
  <si>
    <t>21:0106:000979:0001:0001:00</t>
  </si>
  <si>
    <t>082E  :767219:00:------:--</t>
  </si>
  <si>
    <t>21:0676:000064</t>
  </si>
  <si>
    <t>21:0106:000997</t>
  </si>
  <si>
    <t>21:0106:000997:0001:0001:00</t>
  </si>
  <si>
    <t>082E  :767225:00:------:--</t>
  </si>
  <si>
    <t>21:0676:000065</t>
  </si>
  <si>
    <t>21:0106:001001</t>
  </si>
  <si>
    <t>21:0106:001001:0001:0001:00</t>
  </si>
  <si>
    <t>082E  :767260:00:------:--</t>
  </si>
  <si>
    <t>21:0676:000066</t>
  </si>
  <si>
    <t>21:0106:001031</t>
  </si>
  <si>
    <t>21:0106:001031:0001:0001:00</t>
  </si>
  <si>
    <t>082E  :767270:00:------:--</t>
  </si>
  <si>
    <t>21:0676:000067</t>
  </si>
  <si>
    <t>21:0106:001039</t>
  </si>
  <si>
    <t>21:0106:001039:0001:0001:00</t>
  </si>
  <si>
    <t>082E  :767290:00:------:--</t>
  </si>
  <si>
    <t>21:0676:000068</t>
  </si>
  <si>
    <t>21:0106:001055</t>
  </si>
  <si>
    <t>21:0106:001055:0001:0001:00</t>
  </si>
  <si>
    <t>082E  :767319:00:------:--</t>
  </si>
  <si>
    <t>21:0676:000069</t>
  </si>
  <si>
    <t>21:0106:001081</t>
  </si>
  <si>
    <t>21:0106:001081:0001:0001:00</t>
  </si>
  <si>
    <t>082E  :767358:00:------:--</t>
  </si>
  <si>
    <t>21:0676:000070</t>
  </si>
  <si>
    <t>21:0106:001114</t>
  </si>
  <si>
    <t>21:0106:001114:0001:0001:00</t>
  </si>
  <si>
    <t>082E  :767377:00:------:--</t>
  </si>
  <si>
    <t>21:0676:000071</t>
  </si>
  <si>
    <t>21:0106:001131</t>
  </si>
  <si>
    <t>21:0106:001131:0001:0001:00</t>
  </si>
  <si>
    <t>082E  :767385:00:------:--</t>
  </si>
  <si>
    <t>21:0676:000072</t>
  </si>
  <si>
    <t>21:0106:001138</t>
  </si>
  <si>
    <t>21:0106:001138:0001:0001:00</t>
  </si>
  <si>
    <t>082E  :767407:00:------:--</t>
  </si>
  <si>
    <t>21:0676:000073</t>
  </si>
  <si>
    <t>21:0106:001156</t>
  </si>
  <si>
    <t>21:0106:001156:0001:0001:00</t>
  </si>
  <si>
    <t>082E  :767429:00:------:--</t>
  </si>
  <si>
    <t>21:0676:000074</t>
  </si>
  <si>
    <t>21:0106:001174</t>
  </si>
  <si>
    <t>21:0106:001174:0001:0001:00</t>
  </si>
  <si>
    <t>082E  :767447:00:------:--</t>
  </si>
  <si>
    <t>21:0676:000075</t>
  </si>
  <si>
    <t>21:0106:001190</t>
  </si>
  <si>
    <t>21:0106:001190:0001:0001:00</t>
  </si>
  <si>
    <t>082E  :767464:00:------:--</t>
  </si>
  <si>
    <t>21:0676:000076</t>
  </si>
  <si>
    <t>21:0106:001204</t>
  </si>
  <si>
    <t>21:0106:001204:0001:0001:00</t>
  </si>
  <si>
    <t>082E  :767482:00:------:--</t>
  </si>
  <si>
    <t>21:0676:000077</t>
  </si>
  <si>
    <t>21:0106:001220</t>
  </si>
  <si>
    <t>21:0106:001220:0001:0001:00</t>
  </si>
  <si>
    <t>082E  :769095:00:------:--</t>
  </si>
  <si>
    <t>21:0676:000078</t>
  </si>
  <si>
    <t>21:0106:001242</t>
  </si>
  <si>
    <t>21:0106:001242:0001:0001:00</t>
  </si>
  <si>
    <t>082E  :769116:00:------:--</t>
  </si>
  <si>
    <t>21:0676:000079</t>
  </si>
  <si>
    <t>21:0106:001259</t>
  </si>
  <si>
    <t>21:0106:001259:0001:0001:00</t>
  </si>
  <si>
    <t>082E  :769135:00:------:--</t>
  </si>
  <si>
    <t>21:0676:000080</t>
  </si>
  <si>
    <t>21:0106:001276</t>
  </si>
  <si>
    <t>21:0106:001276:0001:0001:00</t>
  </si>
  <si>
    <t>082E  :769145:00:------:--</t>
  </si>
  <si>
    <t>21:0676:000081</t>
  </si>
  <si>
    <t>21:0106:001283</t>
  </si>
  <si>
    <t>21:0106:001283:0001:0001:00</t>
  </si>
  <si>
    <t>082E  :769180:00:------:--</t>
  </si>
  <si>
    <t>21:0676:000082</t>
  </si>
  <si>
    <t>21:0106:001314</t>
  </si>
  <si>
    <t>21:0106:001314:0001:0001:00</t>
  </si>
  <si>
    <t>082E  :769197:00:------:--</t>
  </si>
  <si>
    <t>21:0676:000083</t>
  </si>
  <si>
    <t>21:0106:001328</t>
  </si>
  <si>
    <t>21:0106:001328:0001:0001:00</t>
  </si>
  <si>
    <t>082E  :769212:00:------:--</t>
  </si>
  <si>
    <t>21:0676:000084</t>
  </si>
  <si>
    <t>21:0106:001341</t>
  </si>
  <si>
    <t>21:0106:001341:0001:0001:00</t>
  </si>
  <si>
    <t>082E  :769234:00:------:--</t>
  </si>
  <si>
    <t>21:0676:000085</t>
  </si>
  <si>
    <t>21:0106:001359</t>
  </si>
  <si>
    <t>21:0106:001359:0001:0001:00</t>
  </si>
  <si>
    <t>082E  :769251:00:------:--</t>
  </si>
  <si>
    <t>21:0676:000086</t>
  </si>
  <si>
    <t>21:0106:001373</t>
  </si>
  <si>
    <t>21:0106:001373:0001:0001:00</t>
  </si>
  <si>
    <t>082E  :769276:00:------:--</t>
  </si>
  <si>
    <t>21:0676:000087</t>
  </si>
  <si>
    <t>21:0106:001395</t>
  </si>
  <si>
    <t>21:0106:001395:0001:0001:00</t>
  </si>
  <si>
    <t>082E  :769294:00:------:--</t>
  </si>
  <si>
    <t>21:0676:000088</t>
  </si>
  <si>
    <t>21:0106:001410</t>
  </si>
  <si>
    <t>21:0106:001410:0001:0001:00</t>
  </si>
  <si>
    <t>082E  :769302:00:------:--</t>
  </si>
  <si>
    <t>21:0676:000089</t>
  </si>
  <si>
    <t>21:0106:001417</t>
  </si>
  <si>
    <t>21:0106:001417:0001:0001:00</t>
  </si>
  <si>
    <t>082E  :769355:00:------:--</t>
  </si>
  <si>
    <t>21:0676:000090</t>
  </si>
  <si>
    <t>21:0106:001462</t>
  </si>
  <si>
    <t>21:0106:001462:0001:0001:00</t>
  </si>
  <si>
    <t>082E  :769368:00:------:--</t>
  </si>
  <si>
    <t>21:0676:000091</t>
  </si>
  <si>
    <t>21:0106:001473</t>
  </si>
  <si>
    <t>21:0106:001473:0001:0001:00</t>
  </si>
  <si>
    <t>082E  :769389:10:------:--</t>
  </si>
  <si>
    <t>21:0676:000092</t>
  </si>
  <si>
    <t>21:0106:001491</t>
  </si>
  <si>
    <t>21:0106:001491:0001:0001:00</t>
  </si>
  <si>
    <t>082E  :769390:20:769389:10</t>
  </si>
  <si>
    <t>21:0676:000093</t>
  </si>
  <si>
    <t>21:0106:001491:0002:0001:00</t>
  </si>
  <si>
    <t>082E  :769420:00:------:--</t>
  </si>
  <si>
    <t>21:0676:000094</t>
  </si>
  <si>
    <t>21:0106:001518</t>
  </si>
  <si>
    <t>21:0106:001518:0001:0001:00</t>
  </si>
  <si>
    <t>082E  :769431:00:------:--</t>
  </si>
  <si>
    <t>21:0676:000095</t>
  </si>
  <si>
    <t>21:0106:001528</t>
  </si>
  <si>
    <t>21:0106:001528:0001:0001:00</t>
  </si>
  <si>
    <t>082E  :769443:10:------:--</t>
  </si>
  <si>
    <t>21:0676:000096</t>
  </si>
  <si>
    <t>21:0106:001537</t>
  </si>
  <si>
    <t>21:0106:001537:0001:0001:00</t>
  </si>
  <si>
    <t>082E  :769444:20:769443:10</t>
  </si>
  <si>
    <t>21:0676:000097</t>
  </si>
  <si>
    <t>21:0106:001537:0002:0001:00</t>
  </si>
  <si>
    <t>082F  :771033:00:------:--</t>
  </si>
  <si>
    <t>21:0677:000001</t>
  </si>
  <si>
    <t>21:0123:000017</t>
  </si>
  <si>
    <t>21:0123:000017:0001:0001:00</t>
  </si>
  <si>
    <t>082F  :771053:00:------:--</t>
  </si>
  <si>
    <t>21:0677:000002</t>
  </si>
  <si>
    <t>21:0123:000034</t>
  </si>
  <si>
    <t>21:0123:000034:0001:0001:00</t>
  </si>
  <si>
    <t>082F  :771065:10:------:--</t>
  </si>
  <si>
    <t>21:0677:000003</t>
  </si>
  <si>
    <t>21:0123:000045</t>
  </si>
  <si>
    <t>21:0123:000045:0001:0001:00</t>
  </si>
  <si>
    <t>082F  :771066:20:771065:10</t>
  </si>
  <si>
    <t>21:0677:000004</t>
  </si>
  <si>
    <t>21:0123:000045:0002:0001:00</t>
  </si>
  <si>
    <t>082F  :771098:00:------:--</t>
  </si>
  <si>
    <t>21:0677:000005</t>
  </si>
  <si>
    <t>21:0123:000073</t>
  </si>
  <si>
    <t>21:0123:000073:0001:0001:00</t>
  </si>
  <si>
    <t>082F  :771116:00:------:--</t>
  </si>
  <si>
    <t>21:0677:000006</t>
  </si>
  <si>
    <t>21:0123:000088</t>
  </si>
  <si>
    <t>21:0123:000088:0001:0001:00</t>
  </si>
  <si>
    <t>082F  :771129:00:------:--</t>
  </si>
  <si>
    <t>21:0677:000007</t>
  </si>
  <si>
    <t>21:0123:000099</t>
  </si>
  <si>
    <t>21:0123:000099:0001:0001:00</t>
  </si>
  <si>
    <t>082F  :771148:00:------:--</t>
  </si>
  <si>
    <t>21:0677:000008</t>
  </si>
  <si>
    <t>21:0123:000115</t>
  </si>
  <si>
    <t>21:0123:000115:0001:0001:00</t>
  </si>
  <si>
    <t>082F  :771168:00:------:--</t>
  </si>
  <si>
    <t>21:0677:000009</t>
  </si>
  <si>
    <t>21:0123:000133</t>
  </si>
  <si>
    <t>21:0123:000133:0001:0001:00</t>
  </si>
  <si>
    <t>082F  :771194:00:------:--</t>
  </si>
  <si>
    <t>21:0677:000010</t>
  </si>
  <si>
    <t>21:0123:000154</t>
  </si>
  <si>
    <t>21:0123:000154:0001:0001:00</t>
  </si>
  <si>
    <t>082F  :771212:00:------:--</t>
  </si>
  <si>
    <t>21:0677:000011</t>
  </si>
  <si>
    <t>21:0123:000170</t>
  </si>
  <si>
    <t>21:0123:000170:0001:0001:00</t>
  </si>
  <si>
    <t>082F  :771233:00:------:--</t>
  </si>
  <si>
    <t>21:0677:000012</t>
  </si>
  <si>
    <t>21:0123:000187</t>
  </si>
  <si>
    <t>21:0123:000187:0001:0001:00</t>
  </si>
  <si>
    <t>082F  :771242:10:------:--</t>
  </si>
  <si>
    <t>21:0677:000013</t>
  </si>
  <si>
    <t>21:0123:000195</t>
  </si>
  <si>
    <t>21:0123:000195:0001:0001:00</t>
  </si>
  <si>
    <t>082F  :771243:20:771242:10</t>
  </si>
  <si>
    <t>21:0677:000014</t>
  </si>
  <si>
    <t>21:0123:000195:0002:0001:00</t>
  </si>
  <si>
    <t>082F  :771265:00:------:--</t>
  </si>
  <si>
    <t>21:0677:000015</t>
  </si>
  <si>
    <t>21:0123:000215</t>
  </si>
  <si>
    <t>21:0123:000215:0001:0001:00</t>
  </si>
  <si>
    <t>082F  :771288:00:------:--</t>
  </si>
  <si>
    <t>21:0677:000016</t>
  </si>
  <si>
    <t>21:0123:000234</t>
  </si>
  <si>
    <t>21:0123:000234:0001:0001:00</t>
  </si>
  <si>
    <t>082F  :771309:00:------:--</t>
  </si>
  <si>
    <t>21:0677:000017</t>
  </si>
  <si>
    <t>21:0123:000253</t>
  </si>
  <si>
    <t>21:0123:000253:0001:0001:00</t>
  </si>
  <si>
    <t>082F  :771336:00:------:--</t>
  </si>
  <si>
    <t>21:0677:000018</t>
  </si>
  <si>
    <t>21:0123:000276</t>
  </si>
  <si>
    <t>21:0123:000276:0001:0001:00</t>
  </si>
  <si>
    <t>082F  :771359:00:------:--</t>
  </si>
  <si>
    <t>21:0677:000019</t>
  </si>
  <si>
    <t>21:0123:000296</t>
  </si>
  <si>
    <t>21:0123:000296:0001:0001:00</t>
  </si>
  <si>
    <t>082F  :771363:00:------:--</t>
  </si>
  <si>
    <t>21:0677:000020</t>
  </si>
  <si>
    <t>21:0123:000299</t>
  </si>
  <si>
    <t>21:0123:000299:0001:0001:00</t>
  </si>
  <si>
    <t>082F  :773005:00:------:--</t>
  </si>
  <si>
    <t>21:0677:000021</t>
  </si>
  <si>
    <t>21:0123:000308</t>
  </si>
  <si>
    <t>21:0123:000308:0001:0001:00</t>
  </si>
  <si>
    <t>082F  :773030:00:------:--</t>
  </si>
  <si>
    <t>21:0677:000022</t>
  </si>
  <si>
    <t>21:0123:000323</t>
  </si>
  <si>
    <t>21:0123:000323:0001:0001:00</t>
  </si>
  <si>
    <t>082F  :773058:00:------:--</t>
  </si>
  <si>
    <t>21:0677:000023</t>
  </si>
  <si>
    <t>21:0123:000348</t>
  </si>
  <si>
    <t>21:0123:000348:0001:0001:00</t>
  </si>
  <si>
    <t>082F  :773080:00:------:--</t>
  </si>
  <si>
    <t>21:0677:000024</t>
  </si>
  <si>
    <t>21:0123:000367</t>
  </si>
  <si>
    <t>21:0123:000367:0001:0001:00</t>
  </si>
  <si>
    <t>082F  :773084:00:------:--</t>
  </si>
  <si>
    <t>21:0677:000025</t>
  </si>
  <si>
    <t>21:0123:000370</t>
  </si>
  <si>
    <t>21:0123:000370:0001:0001:00</t>
  </si>
  <si>
    <t>082F  :773113:00:------:--</t>
  </si>
  <si>
    <t>21:0677:000026</t>
  </si>
  <si>
    <t>21:0123:000394</t>
  </si>
  <si>
    <t>21:0123:000394:0001:0001:00</t>
  </si>
  <si>
    <t>082F  :773133:00:------:--</t>
  </si>
  <si>
    <t>21:0677:000027</t>
  </si>
  <si>
    <t>21:0123:000411</t>
  </si>
  <si>
    <t>21:0123:000411:0001:0001:00</t>
  </si>
  <si>
    <t>082F  :773154:00:------:--</t>
  </si>
  <si>
    <t>21:0677:000028</t>
  </si>
  <si>
    <t>21:0123:000430</t>
  </si>
  <si>
    <t>21:0123:000430:0001:0001:00</t>
  </si>
  <si>
    <t>082F  :773166:00:------:--</t>
  </si>
  <si>
    <t>21:0677:000029</t>
  </si>
  <si>
    <t>21:0123:000439</t>
  </si>
  <si>
    <t>21:0123:000439:0001:0001:00</t>
  </si>
  <si>
    <t>082F  :773188:00:------:--</t>
  </si>
  <si>
    <t>21:0677:000030</t>
  </si>
  <si>
    <t>21:0123:000458</t>
  </si>
  <si>
    <t>21:0123:000458:0001:0001:00</t>
  </si>
  <si>
    <t>082F  :773214:00:------:--</t>
  </si>
  <si>
    <t>21:0677:000031</t>
  </si>
  <si>
    <t>21:0123:000480</t>
  </si>
  <si>
    <t>21:0123:000480:0001:0001:00</t>
  </si>
  <si>
    <t>082F  :773237:00:------:--</t>
  </si>
  <si>
    <t>21:0677:000032</t>
  </si>
  <si>
    <t>21:0123:000501</t>
  </si>
  <si>
    <t>21:0123:000501:0001:0001:00</t>
  </si>
  <si>
    <t>082F  :773250:00:------:--</t>
  </si>
  <si>
    <t>21:0677:000033</t>
  </si>
  <si>
    <t>21:0123:000512</t>
  </si>
  <si>
    <t>21:0123:000512:0001:0001:00</t>
  </si>
  <si>
    <t>082F  :775014:00:------:--</t>
  </si>
  <si>
    <t>21:0677:000034</t>
  </si>
  <si>
    <t>21:0123:000518</t>
  </si>
  <si>
    <t>21:0123:000518:0001:0001:00</t>
  </si>
  <si>
    <t>082F  :775035:00:------:--</t>
  </si>
  <si>
    <t>21:0677:000035</t>
  </si>
  <si>
    <t>21:0123:000536</t>
  </si>
  <si>
    <t>21:0123:000536:0001:0001:00</t>
  </si>
  <si>
    <t>082F  :775050:00:------:--</t>
  </si>
  <si>
    <t>21:0677:000036</t>
  </si>
  <si>
    <t>21:0123:000549</t>
  </si>
  <si>
    <t>21:0123:000549:0001:0001:00</t>
  </si>
  <si>
    <t>082F  :775063:00:------:--</t>
  </si>
  <si>
    <t>21:0677:000037</t>
  </si>
  <si>
    <t>21:0123:000560</t>
  </si>
  <si>
    <t>21:0123:000560:0001:0001:00</t>
  </si>
  <si>
    <t>082F  :775088:00:------:--</t>
  </si>
  <si>
    <t>21:0677:000038</t>
  </si>
  <si>
    <t>21:0123:000580</t>
  </si>
  <si>
    <t>21:0123:000580:0001:0001:00</t>
  </si>
  <si>
    <t>082F  :775118:00:------:--</t>
  </si>
  <si>
    <t>21:0677:000039</t>
  </si>
  <si>
    <t>21:0123:000607</t>
  </si>
  <si>
    <t>21:0123:000607:0001:0001:00</t>
  </si>
  <si>
    <t>082F  :775133:00:------:--</t>
  </si>
  <si>
    <t>21:0677:000040</t>
  </si>
  <si>
    <t>21:0123:000619</t>
  </si>
  <si>
    <t>21:0123:000619:0001:0001:00</t>
  </si>
  <si>
    <t>082F  :775148:10:------:--</t>
  </si>
  <si>
    <t>21:0677:000041</t>
  </si>
  <si>
    <t>21:0123:000633</t>
  </si>
  <si>
    <t>21:0123:000633:0001:0001:00</t>
  </si>
  <si>
    <t>082F  :775149:20:775148:10</t>
  </si>
  <si>
    <t>21:0677:000042</t>
  </si>
  <si>
    <t>21:0123:000633:0002:0001:00</t>
  </si>
  <si>
    <t>082F  :775166:00:------:--</t>
  </si>
  <si>
    <t>21:0677:000043</t>
  </si>
  <si>
    <t>21:0123:000646</t>
  </si>
  <si>
    <t>21:0123:000646:0001:0001:00</t>
  </si>
  <si>
    <t>082F  :775198:00:------:--</t>
  </si>
  <si>
    <t>21:0677:000044</t>
  </si>
  <si>
    <t>21:0123:000675</t>
  </si>
  <si>
    <t>21:0123:000675:0001:0001:00</t>
  </si>
  <si>
    <t>082F  :775218:00:------:--</t>
  </si>
  <si>
    <t>21:0677:000045</t>
  </si>
  <si>
    <t>21:0123:000692</t>
  </si>
  <si>
    <t>21:0123:000692:0001:0001:00</t>
  </si>
  <si>
    <t>082F  :775233:00:------:--</t>
  </si>
  <si>
    <t>21:0677:000046</t>
  </si>
  <si>
    <t>21:0123:000704</t>
  </si>
  <si>
    <t>21:0123:000704:0001:0001:00</t>
  </si>
  <si>
    <t>082F  :775254:10:------:--</t>
  </si>
  <si>
    <t>21:0677:000047</t>
  </si>
  <si>
    <t>21:0123:000723</t>
  </si>
  <si>
    <t>21:0123:000723:0001:0001:00</t>
  </si>
  <si>
    <t>082F  :775255:20:775254:10</t>
  </si>
  <si>
    <t>21:0677:000048</t>
  </si>
  <si>
    <t>21:0123:000723:0002:0001:00</t>
  </si>
  <si>
    <t>082F  :775299:00:------:--</t>
  </si>
  <si>
    <t>21:0677:000049</t>
  </si>
  <si>
    <t>21:0123:000754</t>
  </si>
  <si>
    <t>21:0123:000754:0001:0001:00</t>
  </si>
  <si>
    <t>082F  :775318:00:------:--</t>
  </si>
  <si>
    <t>21:0677:000050</t>
  </si>
  <si>
    <t>21:0123:000770</t>
  </si>
  <si>
    <t>21:0123:000770:0001:0001:00</t>
  </si>
  <si>
    <t>082F  :775338:00:------:--</t>
  </si>
  <si>
    <t>21:0677:000051</t>
  </si>
  <si>
    <t>21:0123:000787</t>
  </si>
  <si>
    <t>21:0123:000787:0001:0001:00</t>
  </si>
  <si>
    <t>082F  :775359:00:------:--</t>
  </si>
  <si>
    <t>21:0677:000052</t>
  </si>
  <si>
    <t>21:0123:000805</t>
  </si>
  <si>
    <t>21:0123:000805:0001:0001:00</t>
  </si>
  <si>
    <t>082F  :775365:00:------:--</t>
  </si>
  <si>
    <t>21:0677:000053</t>
  </si>
  <si>
    <t>21:0123:000809</t>
  </si>
  <si>
    <t>21:0123:000809:0001:0001:00</t>
  </si>
  <si>
    <t>082F  :775393:00:------:--</t>
  </si>
  <si>
    <t>21:0677:000054</t>
  </si>
  <si>
    <t>21:0123:000833</t>
  </si>
  <si>
    <t>21:0123:000833:0001:0001:00</t>
  </si>
  <si>
    <t>082F  :775406:00:------:--</t>
  </si>
  <si>
    <t>21:0677:000055</t>
  </si>
  <si>
    <t>21:0123:000844</t>
  </si>
  <si>
    <t>21:0123:000844:0001:0001:00</t>
  </si>
  <si>
    <t>082F  :775429:00:------:--</t>
  </si>
  <si>
    <t>21:0677:000056</t>
  </si>
  <si>
    <t>21:0123:000864</t>
  </si>
  <si>
    <t>21:0123:000864:0001:0001:00</t>
  </si>
  <si>
    <t>082F  :777030:00:------:--</t>
  </si>
  <si>
    <t>21:0677:000057</t>
  </si>
  <si>
    <t>21:0123:000883</t>
  </si>
  <si>
    <t>21:0123:000883:0001:0001:00</t>
  </si>
  <si>
    <t>082F  :777043:00:------:--</t>
  </si>
  <si>
    <t>21:0677:000058</t>
  </si>
  <si>
    <t>21:0123:000893</t>
  </si>
  <si>
    <t>21:0123:000893:0001:0001:00</t>
  </si>
  <si>
    <t>082F  :777071:00:------:--</t>
  </si>
  <si>
    <t>21:0677:000059</t>
  </si>
  <si>
    <t>21:0123:000917</t>
  </si>
  <si>
    <t>21:0123:000917:0001:0001:00</t>
  </si>
  <si>
    <t>082F  :777088:00:------:--</t>
  </si>
  <si>
    <t>21:0677:000060</t>
  </si>
  <si>
    <t>21:0123:000931</t>
  </si>
  <si>
    <t>21:0123:000931:0001:0001:00</t>
  </si>
  <si>
    <t>082F  :777106:10:------:--</t>
  </si>
  <si>
    <t>21:0677:000061</t>
  </si>
  <si>
    <t>21:0123:000947</t>
  </si>
  <si>
    <t>21:0123:000947:0001:0001:00</t>
  </si>
  <si>
    <t>082F  :777107:20:777106:10</t>
  </si>
  <si>
    <t>21:0677:000062</t>
  </si>
  <si>
    <t>21:0123:000947:0002:0001:00</t>
  </si>
  <si>
    <t>082F  :777123:00:------:--</t>
  </si>
  <si>
    <t>21:0677:000063</t>
  </si>
  <si>
    <t>21:0123:000961</t>
  </si>
  <si>
    <t>21:0123:000961:0001:0001:00</t>
  </si>
  <si>
    <t>082F  :777152:10:------:--</t>
  </si>
  <si>
    <t>21:0677:000064</t>
  </si>
  <si>
    <t>21:0123:000986</t>
  </si>
  <si>
    <t>21:0123:000986:0001:0001:00</t>
  </si>
  <si>
    <t>082F  :777153:20:777152:10</t>
  </si>
  <si>
    <t>21:0677:000065</t>
  </si>
  <si>
    <t>21:0123:000986:0002:0001:00</t>
  </si>
  <si>
    <t>082F  :777178:00:------:--</t>
  </si>
  <si>
    <t>21:0677:000066</t>
  </si>
  <si>
    <t>21:0123:001008</t>
  </si>
  <si>
    <t>21:0123:001008:0001:0001:00</t>
  </si>
  <si>
    <t>082F  :777188:00:------:--</t>
  </si>
  <si>
    <t>21:0677:000067</t>
  </si>
  <si>
    <t>21:0123:001016</t>
  </si>
  <si>
    <t>21:0123:001016:0001:0001:00</t>
  </si>
  <si>
    <t>082F  :777205:00:------:--</t>
  </si>
  <si>
    <t>21:0677:000068</t>
  </si>
  <si>
    <t>21:0123:001031</t>
  </si>
  <si>
    <t>21:0123:001031:0001:0001:00</t>
  </si>
  <si>
    <t>082F  :777229:00:------:--</t>
  </si>
  <si>
    <t>21:0677:000069</t>
  </si>
  <si>
    <t>21:0123:001051</t>
  </si>
  <si>
    <t>21:0123:001051:0001:0001:00</t>
  </si>
  <si>
    <t>082F  :777244:00:------:--</t>
  </si>
  <si>
    <t>21:0677:000070</t>
  </si>
  <si>
    <t>21:0123:001064</t>
  </si>
  <si>
    <t>21:0123:001064:0001:0001:00</t>
  </si>
  <si>
    <t>082F  :777273:00:------:--</t>
  </si>
  <si>
    <t>21:0677:000071</t>
  </si>
  <si>
    <t>21:0123:001089</t>
  </si>
  <si>
    <t>21:0123:001089:0001:0001:00</t>
  </si>
  <si>
    <t>082F  :777284:00:------:--</t>
  </si>
  <si>
    <t>21:0677:000072</t>
  </si>
  <si>
    <t>21:0123:001098</t>
  </si>
  <si>
    <t>21:0123:001098:0001:0001:00</t>
  </si>
  <si>
    <t>082F  :777319:00:------:--</t>
  </si>
  <si>
    <t>21:0677:000073</t>
  </si>
  <si>
    <t>21:0123:001128</t>
  </si>
  <si>
    <t>21:0123:001128:0001:0001:00</t>
  </si>
  <si>
    <t>082F  :777324:10:------:--</t>
  </si>
  <si>
    <t>21:0677:000074</t>
  </si>
  <si>
    <t>21:0123:001132</t>
  </si>
  <si>
    <t>21:0123:001132:0001:0001:00</t>
  </si>
  <si>
    <t>082F  :777325:20:777324:10</t>
  </si>
  <si>
    <t>21:0677:000075</t>
  </si>
  <si>
    <t>21:0123:001132:0002:0001:00</t>
  </si>
  <si>
    <t>082F  :779020:00:------:--</t>
  </si>
  <si>
    <t>21:0677:000076</t>
  </si>
  <si>
    <t>21:0123:001148</t>
  </si>
  <si>
    <t>21:0123:001148:0001:0001:00</t>
  </si>
  <si>
    <t>082F  :779025:00:------:--</t>
  </si>
  <si>
    <t>21:0677:000077</t>
  </si>
  <si>
    <t>21:0123:001151</t>
  </si>
  <si>
    <t>21:0123:001151:0001:0001:00</t>
  </si>
  <si>
    <t>082F  :779058:00:------:--</t>
  </si>
  <si>
    <t>21:0677:000078</t>
  </si>
  <si>
    <t>21:0123:001180</t>
  </si>
  <si>
    <t>21:0123:001180:0001:0001:00</t>
  </si>
  <si>
    <t>082F  :779080:00:------:--</t>
  </si>
  <si>
    <t>21:0677:000079</t>
  </si>
  <si>
    <t>21:0123:001199</t>
  </si>
  <si>
    <t>21:0123:001199:0001:0001:00</t>
  </si>
  <si>
    <t>082F  :779087:00:------:--</t>
  </si>
  <si>
    <t>21:0677:000080</t>
  </si>
  <si>
    <t>21:0123:001204</t>
  </si>
  <si>
    <t>21:0123:001204:0001:0001:00</t>
  </si>
  <si>
    <t>082F  :779107:00:------:--</t>
  </si>
  <si>
    <t>21:0677:000081</t>
  </si>
  <si>
    <t>21:0123:001221</t>
  </si>
  <si>
    <t>21:0123:001221:0001:0001:00</t>
  </si>
  <si>
    <t>082F  :779122:00:------:--</t>
  </si>
  <si>
    <t>21:0677:000082</t>
  </si>
  <si>
    <t>21:0123:001234</t>
  </si>
  <si>
    <t>21:0123:001234:0001:0001:00</t>
  </si>
  <si>
    <t>082F  :779146:00:------:--</t>
  </si>
  <si>
    <t>21:0677:000083</t>
  </si>
  <si>
    <t>21:0123:001254</t>
  </si>
  <si>
    <t>21:0123:001254:0001:0001:00</t>
  </si>
  <si>
    <t>082F  :779162:00:------:--</t>
  </si>
  <si>
    <t>21:0677:000084</t>
  </si>
  <si>
    <t>21:0123:001268</t>
  </si>
  <si>
    <t>21:0123:001268:0001:0001:00</t>
  </si>
  <si>
    <t>082F  :779184:00:------:--</t>
  </si>
  <si>
    <t>21:0677:000085</t>
  </si>
  <si>
    <t>21:0123:001287</t>
  </si>
  <si>
    <t>21:0123:001287:0001:0001:00</t>
  </si>
  <si>
    <t>082F  :779216:00:------:--</t>
  </si>
  <si>
    <t>21:0677:000086</t>
  </si>
  <si>
    <t>21:0123:001314</t>
  </si>
  <si>
    <t>21:0123:001314:0001:0001:00</t>
  </si>
  <si>
    <t>082K  :771012:00:------:--</t>
  </si>
  <si>
    <t>21:0678:000001</t>
  </si>
  <si>
    <t>21:0124:000009</t>
  </si>
  <si>
    <t>21:0124:000009:0001:0001:00</t>
  </si>
  <si>
    <t>082K  :771024:10:------:--</t>
  </si>
  <si>
    <t>21:0678:000002</t>
  </si>
  <si>
    <t>21:0124:000020</t>
  </si>
  <si>
    <t>21:0124:000020:0001:0001:00</t>
  </si>
  <si>
    <t>082K  :771025:20:771024:10</t>
  </si>
  <si>
    <t>21:0678:000003</t>
  </si>
  <si>
    <t>21:0124:000020:0002:0001:00</t>
  </si>
  <si>
    <t>082K  :771048:00:------:--</t>
  </si>
  <si>
    <t>21:0678:000004</t>
  </si>
  <si>
    <t>21:0124:000040</t>
  </si>
  <si>
    <t>21:0124:000040:0001:0001:00</t>
  </si>
  <si>
    <t>082K  :771093:00:------:--</t>
  </si>
  <si>
    <t>21:0678:000005</t>
  </si>
  <si>
    <t>21:0124:000078</t>
  </si>
  <si>
    <t>21:0124:000078:0001:0001:00</t>
  </si>
  <si>
    <t>082K  :771110:00:------:--</t>
  </si>
  <si>
    <t>21:0678:000006</t>
  </si>
  <si>
    <t>21:0124:000093</t>
  </si>
  <si>
    <t>21:0124:000093:0001:0001:00</t>
  </si>
  <si>
    <t>082K  :773005:00:------:--</t>
  </si>
  <si>
    <t>21:0678:000007</t>
  </si>
  <si>
    <t>21:0124:000109</t>
  </si>
  <si>
    <t>21:0124:000109:0001:0001:00</t>
  </si>
  <si>
    <t>082K  :773030:00:------:--</t>
  </si>
  <si>
    <t>21:0678:000008</t>
  </si>
  <si>
    <t>21:0124:000130</t>
  </si>
  <si>
    <t>21:0124:000130:0001:0001:00</t>
  </si>
  <si>
    <t>082K  :773044:00:------:--</t>
  </si>
  <si>
    <t>21:0678:000009</t>
  </si>
  <si>
    <t>21:0124:000142</t>
  </si>
  <si>
    <t>21:0124:000142:0001:0001:00</t>
  </si>
  <si>
    <t>082K  :773072:00:------:--</t>
  </si>
  <si>
    <t>21:0678:000010</t>
  </si>
  <si>
    <t>21:0124:000166</t>
  </si>
  <si>
    <t>21:0124:000166:0001:0001:00</t>
  </si>
  <si>
    <t>082K  :773093:00:------:--</t>
  </si>
  <si>
    <t>21:0678:000011</t>
  </si>
  <si>
    <t>21:0124:000184</t>
  </si>
  <si>
    <t>21:0124:000184:0001:0001:00</t>
  </si>
  <si>
    <t>082K  :773113:00:------:--</t>
  </si>
  <si>
    <t>21:0678:000012</t>
  </si>
  <si>
    <t>21:0124:000200</t>
  </si>
  <si>
    <t>21:0124:000200:0001:0001:00</t>
  </si>
  <si>
    <t>082K  :773130:00:------:--</t>
  </si>
  <si>
    <t>21:0678:000013</t>
  </si>
  <si>
    <t>21:0124:000214</t>
  </si>
  <si>
    <t>21:0124:000214:0001:0001:00</t>
  </si>
  <si>
    <t>082K  :773155:00:------:--</t>
  </si>
  <si>
    <t>21:0678:000014</t>
  </si>
  <si>
    <t>21:0124:000236</t>
  </si>
  <si>
    <t>21:0124:000236:0001:0001:00</t>
  </si>
  <si>
    <t>082K  :773174:00:------:--</t>
  </si>
  <si>
    <t>21:0678:000015</t>
  </si>
  <si>
    <t>21:0124:000253</t>
  </si>
  <si>
    <t>21:0124:000253:0001:0001:00</t>
  </si>
  <si>
    <t>082K  :773198:00:------:--</t>
  </si>
  <si>
    <t>21:0678:000016</t>
  </si>
  <si>
    <t>21:0124:000273</t>
  </si>
  <si>
    <t>21:0124:000273:0001:0001:00</t>
  </si>
  <si>
    <t>082K  :773205:00:------:--</t>
  </si>
  <si>
    <t>21:0678:000017</t>
  </si>
  <si>
    <t>21:0124:000279</t>
  </si>
  <si>
    <t>21:0124:000279:0001:0001:00</t>
  </si>
  <si>
    <t>082K  :773237:00:------:--</t>
  </si>
  <si>
    <t>21:0678:000018</t>
  </si>
  <si>
    <t>21:0124:000306</t>
  </si>
  <si>
    <t>21:0124:000306:0001:0001:00</t>
  </si>
  <si>
    <t>082K  :773259:00:------:--</t>
  </si>
  <si>
    <t>21:0678:000019</t>
  </si>
  <si>
    <t>21:0124:000325</t>
  </si>
  <si>
    <t>21:0124:000325:0001:0001:00</t>
  </si>
  <si>
    <t>082K  :773267:10:------:--</t>
  </si>
  <si>
    <t>21:0678:000020</t>
  </si>
  <si>
    <t>21:0124:000331</t>
  </si>
  <si>
    <t>21:0124:000331:0001:0001:00</t>
  </si>
  <si>
    <t>082K  :773268:20:773267:10</t>
  </si>
  <si>
    <t>21:0678:000021</t>
  </si>
  <si>
    <t>21:0124:000331:0002:0001:00</t>
  </si>
  <si>
    <t>082K  :773282:00:------:--</t>
  </si>
  <si>
    <t>21:0678:000022</t>
  </si>
  <si>
    <t>21:0124:000344</t>
  </si>
  <si>
    <t>21:0124:000344:0001:0001:00</t>
  </si>
  <si>
    <t>082K  :773305:10:------:--</t>
  </si>
  <si>
    <t>21:0678:000023</t>
  </si>
  <si>
    <t>21:0124:000364</t>
  </si>
  <si>
    <t>21:0124:000364:0001:0001:00</t>
  </si>
  <si>
    <t>082K  :773306:20:773305:10</t>
  </si>
  <si>
    <t>21:0678:000024</t>
  </si>
  <si>
    <t>21:0124:000364:0002:0001:00</t>
  </si>
  <si>
    <t>082K  :775006:00:------:--</t>
  </si>
  <si>
    <t>21:0678:000025</t>
  </si>
  <si>
    <t>21:0124:000375</t>
  </si>
  <si>
    <t>21:0124:000375:0001:0001:00</t>
  </si>
  <si>
    <t>082K  :775039:00:------:--</t>
  </si>
  <si>
    <t>21:0678:000026</t>
  </si>
  <si>
    <t>21:0124:000404</t>
  </si>
  <si>
    <t>21:0124:000404:0001:0001:00</t>
  </si>
  <si>
    <t>082K  :775046:10:------:--</t>
  </si>
  <si>
    <t>21:0678:000027</t>
  </si>
  <si>
    <t>21:0124:000409</t>
  </si>
  <si>
    <t>21:0124:000409:0001:0001:00</t>
  </si>
  <si>
    <t>082K  :775047:20:775046:10</t>
  </si>
  <si>
    <t>21:0678:000028</t>
  </si>
  <si>
    <t>21:0124:000409:0002:0001:00</t>
  </si>
  <si>
    <t>082K  :775064:00:------:--</t>
  </si>
  <si>
    <t>21:0678:000029</t>
  </si>
  <si>
    <t>21:0124:000425</t>
  </si>
  <si>
    <t>21:0124:000425:0001:0001:00</t>
  </si>
  <si>
    <t>082K  :775098:00:------:--</t>
  </si>
  <si>
    <t>21:0678:000030</t>
  </si>
  <si>
    <t>21:0124:000454</t>
  </si>
  <si>
    <t>21:0124:000454:0001:0001:00</t>
  </si>
  <si>
    <t>082K  :775113:00:------:--</t>
  </si>
  <si>
    <t>21:0678:000031</t>
  </si>
  <si>
    <t>21:0124:000466</t>
  </si>
  <si>
    <t>21:0124:000466:0001:0001:00</t>
  </si>
  <si>
    <t>082K  :775126:00:------:--</t>
  </si>
  <si>
    <t>21:0678:000032</t>
  </si>
  <si>
    <t>21:0124:000477</t>
  </si>
  <si>
    <t>21:0124:000477:0001:0001:00</t>
  </si>
  <si>
    <t>082K  :775147:00:------:--</t>
  </si>
  <si>
    <t>21:0678:000033</t>
  </si>
  <si>
    <t>21:0124:000494</t>
  </si>
  <si>
    <t>21:0124:000494:0001:0001:00</t>
  </si>
  <si>
    <t>082K  :775164:00:------:--</t>
  </si>
  <si>
    <t>21:0678:000034</t>
  </si>
  <si>
    <t>21:0124:000509</t>
  </si>
  <si>
    <t>21:0124:000509:0001:0001:00</t>
  </si>
  <si>
    <t>082K  :775198:00:------:--</t>
  </si>
  <si>
    <t>21:0678:000035</t>
  </si>
  <si>
    <t>21:0124:000539</t>
  </si>
  <si>
    <t>21:0124:000539:0001:0001:00</t>
  </si>
  <si>
    <t>082K  :775216:00:------:--</t>
  </si>
  <si>
    <t>21:0678:000036</t>
  </si>
  <si>
    <t>21:0124:000554</t>
  </si>
  <si>
    <t>21:0124:000554:0001:0001:00</t>
  </si>
  <si>
    <t>082K  :775229:00:------:--</t>
  </si>
  <si>
    <t>21:0678:000037</t>
  </si>
  <si>
    <t>21:0124:000564</t>
  </si>
  <si>
    <t>21:0124:000564:0001:0001:00</t>
  </si>
  <si>
    <t>082K  :775252:10:------:--</t>
  </si>
  <si>
    <t>21:0678:000038</t>
  </si>
  <si>
    <t>21:0124:000585</t>
  </si>
  <si>
    <t>21:0124:000585:0001:0001:00</t>
  </si>
  <si>
    <t>082K  :775253:20:775252:10</t>
  </si>
  <si>
    <t>21:0678:000039</t>
  </si>
  <si>
    <t>21:0124:000585:0002:0001:00</t>
  </si>
  <si>
    <t>082K  :775300:00:------:--</t>
  </si>
  <si>
    <t>21:0678:000040</t>
  </si>
  <si>
    <t>21:0124:000626</t>
  </si>
  <si>
    <t>21:0124:000626:0001:0001:00</t>
  </si>
  <si>
    <t>082K  :775314:00:------:--</t>
  </si>
  <si>
    <t>21:0678:000041</t>
  </si>
  <si>
    <t>21:0124:000637</t>
  </si>
  <si>
    <t>21:0124:000637:0001:0001:00</t>
  </si>
  <si>
    <t>082K  :775328:00:------:--</t>
  </si>
  <si>
    <t>21:0678:000042</t>
  </si>
  <si>
    <t>21:0124:000649</t>
  </si>
  <si>
    <t>21:0124:000649:0001:0001:00</t>
  </si>
  <si>
    <t>082K  :775347:00:------:--</t>
  </si>
  <si>
    <t>21:0678:000043</t>
  </si>
  <si>
    <t>21:0124:000665</t>
  </si>
  <si>
    <t>21:0124:000665:0001:0001:00</t>
  </si>
  <si>
    <t>082K  :775376:00:------:--</t>
  </si>
  <si>
    <t>21:0678:000044</t>
  </si>
  <si>
    <t>21:0124:000690</t>
  </si>
  <si>
    <t>21:0124:000690:0001:0001:00</t>
  </si>
  <si>
    <t>082K  :775419:00:------:--</t>
  </si>
  <si>
    <t>21:0678:000045</t>
  </si>
  <si>
    <t>21:0124:000727</t>
  </si>
  <si>
    <t>21:0124:000727:0001:0001:00</t>
  </si>
  <si>
    <t>082K  :775422:00:------:--</t>
  </si>
  <si>
    <t>21:0678:000046</t>
  </si>
  <si>
    <t>21:0124:000729</t>
  </si>
  <si>
    <t>21:0124:000729:0001:0001:00</t>
  </si>
  <si>
    <t>082K  :775451:00:------:--</t>
  </si>
  <si>
    <t>21:0678:000047</t>
  </si>
  <si>
    <t>21:0124:000754</t>
  </si>
  <si>
    <t>21:0124:000754:0001:0001:00</t>
  </si>
  <si>
    <t>082K  :775474:00:------:--</t>
  </si>
  <si>
    <t>21:0678:000048</t>
  </si>
  <si>
    <t>21:0124:000773</t>
  </si>
  <si>
    <t>21:0124:000773:0001:0001:00</t>
  </si>
  <si>
    <t>082K  :775495:00:------:--</t>
  </si>
  <si>
    <t>21:0678:000049</t>
  </si>
  <si>
    <t>21:0124:000791</t>
  </si>
  <si>
    <t>21:0124:000791:0001:0001:00</t>
  </si>
  <si>
    <t>082K  :775505:00:------:--</t>
  </si>
  <si>
    <t>21:0678:000050</t>
  </si>
  <si>
    <t>21:0124:000799</t>
  </si>
  <si>
    <t>21:0124:000799:0001:0001:00</t>
  </si>
  <si>
    <t>082K  :775526:00:------:--</t>
  </si>
  <si>
    <t>21:0678:000051</t>
  </si>
  <si>
    <t>21:0124:000817</t>
  </si>
  <si>
    <t>21:0124:000817:0001:0001:00</t>
  </si>
  <si>
    <t>082K  :775555:00:------:--</t>
  </si>
  <si>
    <t>21:0678:000052</t>
  </si>
  <si>
    <t>21:0124:000842</t>
  </si>
  <si>
    <t>21:0124:000842:0001:0001:00</t>
  </si>
  <si>
    <t>082K  :775569:00:------:--</t>
  </si>
  <si>
    <t>21:0678:000053</t>
  </si>
  <si>
    <t>21:0124:000854</t>
  </si>
  <si>
    <t>21:0124:000854:0001:0001:00</t>
  </si>
  <si>
    <t>082K  :775593:00:------:--</t>
  </si>
  <si>
    <t>21:0678:000054</t>
  </si>
  <si>
    <t>21:0124:000875</t>
  </si>
  <si>
    <t>21:0124:000875:0001:0001:00</t>
  </si>
  <si>
    <t>082K  :775619:00:------:--</t>
  </si>
  <si>
    <t>21:0678:000055</t>
  </si>
  <si>
    <t>21:0124:000897</t>
  </si>
  <si>
    <t>21:0124:000897:0001:0001:00</t>
  </si>
  <si>
    <t>082K  :777019:00:------:--</t>
  </si>
  <si>
    <t>21:0678:000056</t>
  </si>
  <si>
    <t>21:0124:000917</t>
  </si>
  <si>
    <t>21:0124:000917:0001:0001:00</t>
  </si>
  <si>
    <t>082K  :777031:00:------:--</t>
  </si>
  <si>
    <t>21:0678:000057</t>
  </si>
  <si>
    <t>21:0124:000927</t>
  </si>
  <si>
    <t>21:0124:000927:0001:0001:00</t>
  </si>
  <si>
    <t>082K  :777044:00:------:--</t>
  </si>
  <si>
    <t>21:0678:000058</t>
  </si>
  <si>
    <t>21:0124:000938</t>
  </si>
  <si>
    <t>21:0124:000938:0001:0001:00</t>
  </si>
  <si>
    <t>082K  :779012:00:------:--</t>
  </si>
  <si>
    <t>21:0678:000059</t>
  </si>
  <si>
    <t>21:0124:001044</t>
  </si>
  <si>
    <t>21:0124:001044:0001:0001:00</t>
  </si>
  <si>
    <t>082K  :779040:00:------:--</t>
  </si>
  <si>
    <t>21:0678:000060</t>
  </si>
  <si>
    <t>21:0124:001068</t>
  </si>
  <si>
    <t>21:0124:001068:0001:0001:00</t>
  </si>
  <si>
    <t>082K  :779058:10:------:--</t>
  </si>
  <si>
    <t>21:0678:000061</t>
  </si>
  <si>
    <t>21:0124:001084</t>
  </si>
  <si>
    <t>21:0124:001084:0001:0001:00</t>
  </si>
  <si>
    <t>082K  :779059:20:779058:10</t>
  </si>
  <si>
    <t>21:0678:000062</t>
  </si>
  <si>
    <t>21:0124:001084:0002:0001:00</t>
  </si>
  <si>
    <t>082K  :779072:00:------:--</t>
  </si>
  <si>
    <t>21:0678:000063</t>
  </si>
  <si>
    <t>21:0124:001094</t>
  </si>
  <si>
    <t>21:0124:001094:0001:0001:00</t>
  </si>
  <si>
    <t>082K  :779091:00:------:--</t>
  </si>
  <si>
    <t>21:0678:000064</t>
  </si>
  <si>
    <t>21:0124:001110</t>
  </si>
  <si>
    <t>21:0124:001110:0001:0001:00</t>
  </si>
  <si>
    <t>082K  :779134:10:------:--</t>
  </si>
  <si>
    <t>21:0678:000065</t>
  </si>
  <si>
    <t>21:0124:001148</t>
  </si>
  <si>
    <t>21:0124:001148:0001:0001:00</t>
  </si>
  <si>
    <t>082K  :779135:20:779134:10</t>
  </si>
  <si>
    <t>21:0678:000066</t>
  </si>
  <si>
    <t>21:0124:001148:0002:0001:00</t>
  </si>
  <si>
    <t>082K  :779158:00:------:--</t>
  </si>
  <si>
    <t>21:0678:000067</t>
  </si>
  <si>
    <t>21:0124:001169</t>
  </si>
  <si>
    <t>21:0124:001169:0001:0001:00</t>
  </si>
  <si>
    <t>082K  :779169:00:------:--</t>
  </si>
  <si>
    <t>21:0678:000068</t>
  </si>
  <si>
    <t>21:0124:001177</t>
  </si>
  <si>
    <t>21:0124:001177:0001:0001:00</t>
  </si>
  <si>
    <t>082K  :779200:00:------:--</t>
  </si>
  <si>
    <t>21:0678:000069</t>
  </si>
  <si>
    <t>21:0124:001204</t>
  </si>
  <si>
    <t>21:0124:001204:0001:0001:00</t>
  </si>
  <si>
    <t>082K  :779216:00:------:--</t>
  </si>
  <si>
    <t>21:0678:000070</t>
  </si>
  <si>
    <t>21:0124:001218</t>
  </si>
  <si>
    <t>21:0124:001218:0001:0001:00</t>
  </si>
  <si>
    <t>082K  :779224:00:------:--</t>
  </si>
  <si>
    <t>21:0678:000071</t>
  </si>
  <si>
    <t>21:0124:001224</t>
  </si>
  <si>
    <t>21:0124:001224:0001:0001:00</t>
  </si>
  <si>
    <t>082L  :761012:00:------:--</t>
  </si>
  <si>
    <t>21:0679:000001</t>
  </si>
  <si>
    <t>21:0107:000009</t>
  </si>
  <si>
    <t>21:0107:000009:0001:0001:00</t>
  </si>
  <si>
    <t>082L  :761039:00:------:--</t>
  </si>
  <si>
    <t>21:0679:000002</t>
  </si>
  <si>
    <t>21:0107:000033</t>
  </si>
  <si>
    <t>21:0107:000033:0001:0001:00</t>
  </si>
  <si>
    <t>082L  :761076:00:------:--</t>
  </si>
  <si>
    <t>21:0679:000003</t>
  </si>
  <si>
    <t>21:0107:000064</t>
  </si>
  <si>
    <t>21:0107:000064:0001:0001:00</t>
  </si>
  <si>
    <t>082L  :761115:00:------:--</t>
  </si>
  <si>
    <t>21:0679:000004</t>
  </si>
  <si>
    <t>21:0107:000097</t>
  </si>
  <si>
    <t>21:0107:000097:0001:0001:00</t>
  </si>
  <si>
    <t>082L  :761129:00:------:--</t>
  </si>
  <si>
    <t>21:0679:000005</t>
  </si>
  <si>
    <t>21:0107:000109</t>
  </si>
  <si>
    <t>21:0107:000109:0001:0001:00</t>
  </si>
  <si>
    <t>082L  :761145:00:------:--</t>
  </si>
  <si>
    <t>21:0679:000006</t>
  </si>
  <si>
    <t>21:0107:000122</t>
  </si>
  <si>
    <t>21:0107:000122:0001:0001:00</t>
  </si>
  <si>
    <t>082L  :761173:00:------:--</t>
  </si>
  <si>
    <t>21:0679:000007</t>
  </si>
  <si>
    <t>21:0107:000147</t>
  </si>
  <si>
    <t>21:0107:000147:0001:0001:00</t>
  </si>
  <si>
    <t>082L  :761191:00:------:--</t>
  </si>
  <si>
    <t>21:0679:000008</t>
  </si>
  <si>
    <t>21:0107:000161</t>
  </si>
  <si>
    <t>21:0107:000161:0001:0001:00</t>
  </si>
  <si>
    <t>082L  :761217:00:------:--</t>
  </si>
  <si>
    <t>21:0679:000009</t>
  </si>
  <si>
    <t>21:0107:000184</t>
  </si>
  <si>
    <t>21:0107:000184:0001:0001:00</t>
  </si>
  <si>
    <t>082L  :761227:10:------:--</t>
  </si>
  <si>
    <t>21:0679:000010</t>
  </si>
  <si>
    <t>21:0107:000193</t>
  </si>
  <si>
    <t>21:0107:000193:0001:0001:00</t>
  </si>
  <si>
    <t>082L  :761228:20:761227:10</t>
  </si>
  <si>
    <t>21:0679:000011</t>
  </si>
  <si>
    <t>21:0107:000193:0002:0001:00</t>
  </si>
  <si>
    <t>082L  :761244:00:------:--</t>
  </si>
  <si>
    <t>21:0679:000012</t>
  </si>
  <si>
    <t>21:0107:000206</t>
  </si>
  <si>
    <t>21:0107:000206:0001:0001:00</t>
  </si>
  <si>
    <t>082L  :761265:00:------:--</t>
  </si>
  <si>
    <t>21:0679:000013</t>
  </si>
  <si>
    <t>21:0107:000224</t>
  </si>
  <si>
    <t>21:0107:000224:0001:0001:00</t>
  </si>
  <si>
    <t>082L  :761289:00:------:--</t>
  </si>
  <si>
    <t>21:0679:000014</t>
  </si>
  <si>
    <t>21:0107:000245</t>
  </si>
  <si>
    <t>21:0107:000245:0001:0001:00</t>
  </si>
  <si>
    <t>082L  :761309:00:------:--</t>
  </si>
  <si>
    <t>21:0679:000015</t>
  </si>
  <si>
    <t>21:0107:000262</t>
  </si>
  <si>
    <t>21:0107:000262:0001:0001:00</t>
  </si>
  <si>
    <t>082L  :761330:00:------:--</t>
  </si>
  <si>
    <t>21:0679:000016</t>
  </si>
  <si>
    <t>21:0107:000279</t>
  </si>
  <si>
    <t>21:0107:000279:0001:0001:00</t>
  </si>
  <si>
    <t>082L  :761346:10:------:--</t>
  </si>
  <si>
    <t>21:0679:000017</t>
  </si>
  <si>
    <t>21:0107:000293</t>
  </si>
  <si>
    <t>21:0107:000293:0001:0001:00</t>
  </si>
  <si>
    <t>082L  :761347:20:761346:10</t>
  </si>
  <si>
    <t>21:0679:000018</t>
  </si>
  <si>
    <t>21:0107:000293:0002:0001:00</t>
  </si>
  <si>
    <t>082L  :761368:00:------:--</t>
  </si>
  <si>
    <t>21:0679:000019</t>
  </si>
  <si>
    <t>21:0107:000313</t>
  </si>
  <si>
    <t>21:0107:000313:0001:0001:00</t>
  </si>
  <si>
    <t>082L  :763017:00:------:--</t>
  </si>
  <si>
    <t>21:0679:000020</t>
  </si>
  <si>
    <t>21:0107:000334</t>
  </si>
  <si>
    <t>21:0107:000334:0001:0001:00</t>
  </si>
  <si>
    <t>082L  :763032:00:------:--</t>
  </si>
  <si>
    <t>21:0679:000021</t>
  </si>
  <si>
    <t>21:0107:000346</t>
  </si>
  <si>
    <t>21:0107:000346:0001:0001:00</t>
  </si>
  <si>
    <t>082L  :763058:00:------:--</t>
  </si>
  <si>
    <t>21:0679:000022</t>
  </si>
  <si>
    <t>21:0107:000368</t>
  </si>
  <si>
    <t>21:0107:000368:0001:0001:00</t>
  </si>
  <si>
    <t>082L  :763078:00:------:--</t>
  </si>
  <si>
    <t>21:0679:000023</t>
  </si>
  <si>
    <t>21:0107:000386</t>
  </si>
  <si>
    <t>21:0107:000386:0001:0001:00</t>
  </si>
  <si>
    <t>082L  :763091:00:------:--</t>
  </si>
  <si>
    <t>21:0679:000024</t>
  </si>
  <si>
    <t>21:0107:000396</t>
  </si>
  <si>
    <t>21:0107:000396:0001:0001:00</t>
  </si>
  <si>
    <t>082L  :763111:00:------:--</t>
  </si>
  <si>
    <t>21:0679:000025</t>
  </si>
  <si>
    <t>21:0107:000413</t>
  </si>
  <si>
    <t>21:0107:000413:0001:0001:00</t>
  </si>
  <si>
    <t>082L  :763130:10:------:--</t>
  </si>
  <si>
    <t>21:0679:000026</t>
  </si>
  <si>
    <t>21:0107:000429</t>
  </si>
  <si>
    <t>21:0107:000429:0001:0001:00</t>
  </si>
  <si>
    <t>082L  :763131:20:763130:10</t>
  </si>
  <si>
    <t>21:0679:000027</t>
  </si>
  <si>
    <t>21:0107:000429:0002:0001:00</t>
  </si>
  <si>
    <t>082L  :763147:00:------:--</t>
  </si>
  <si>
    <t>21:0679:000028</t>
  </si>
  <si>
    <t>21:0107:000443</t>
  </si>
  <si>
    <t>21:0107:000443:0001:0001:00</t>
  </si>
  <si>
    <t>082L  :763170:00:------:--</t>
  </si>
  <si>
    <t>21:0679:000029</t>
  </si>
  <si>
    <t>21:0107:000463</t>
  </si>
  <si>
    <t>21:0107:000463:0001:0001:00</t>
  </si>
  <si>
    <t>082L  :763195:00:------:--</t>
  </si>
  <si>
    <t>21:0679:000030</t>
  </si>
  <si>
    <t>21:0107:000484</t>
  </si>
  <si>
    <t>21:0107:000484:0001:0001:00</t>
  </si>
  <si>
    <t>082L  :763218:10:------:--</t>
  </si>
  <si>
    <t>21:0679:000031</t>
  </si>
  <si>
    <t>21:0107:000505</t>
  </si>
  <si>
    <t>21:0107:000505:0001:0001:00</t>
  </si>
  <si>
    <t>082L  :763219:20:763218:10</t>
  </si>
  <si>
    <t>21:0679:000032</t>
  </si>
  <si>
    <t>21:0107:000505:0002:0001:00</t>
  </si>
  <si>
    <t>082L  :763233:00:------:--</t>
  </si>
  <si>
    <t>21:0679:000033</t>
  </si>
  <si>
    <t>21:0107:000517</t>
  </si>
  <si>
    <t>21:0107:000517:0001:0001:00</t>
  </si>
  <si>
    <t>082L  :763255:00:------:--</t>
  </si>
  <si>
    <t>21:0679:000034</t>
  </si>
  <si>
    <t>21:0107:000536</t>
  </si>
  <si>
    <t>21:0107:000536:0001:0001:00</t>
  </si>
  <si>
    <t>082L  :763274:00:------:--</t>
  </si>
  <si>
    <t>21:0679:000035</t>
  </si>
  <si>
    <t>21:0107:000552</t>
  </si>
  <si>
    <t>21:0107:000552:0001:0001:00</t>
  </si>
  <si>
    <t>082L  :763286:00:------:--</t>
  </si>
  <si>
    <t>21:0679:000036</t>
  </si>
  <si>
    <t>21:0107:000562</t>
  </si>
  <si>
    <t>21:0107:000562:0001:0001:00</t>
  </si>
  <si>
    <t>082L  :763302:00:------:--</t>
  </si>
  <si>
    <t>21:0679:000037</t>
  </si>
  <si>
    <t>21:0107:000575</t>
  </si>
  <si>
    <t>21:0107:000575:0001:0001:00</t>
  </si>
  <si>
    <t>082L  :765004:10:------:--</t>
  </si>
  <si>
    <t>21:0679:000038</t>
  </si>
  <si>
    <t>21:0107:000582</t>
  </si>
  <si>
    <t>21:0107:000582:0001:0001:00</t>
  </si>
  <si>
    <t>082L  :765005:20:765004:10</t>
  </si>
  <si>
    <t>21:0679:000039</t>
  </si>
  <si>
    <t>21:0107:000582:0002:0001:00</t>
  </si>
  <si>
    <t>082L  :765034:00:------:--</t>
  </si>
  <si>
    <t>21:0679:000040</t>
  </si>
  <si>
    <t>21:0107:000606</t>
  </si>
  <si>
    <t>21:0107:000606:0001:0001:00</t>
  </si>
  <si>
    <t>082L  :765051:00:------:--</t>
  </si>
  <si>
    <t>21:0679:000041</t>
  </si>
  <si>
    <t>21:0107:000619</t>
  </si>
  <si>
    <t>21:0107:000619:0001:0001:00</t>
  </si>
  <si>
    <t>082L  :765068:00:------:--</t>
  </si>
  <si>
    <t>21:0679:000042</t>
  </si>
  <si>
    <t>21:0107:000635</t>
  </si>
  <si>
    <t>21:0107:000635:0001:0001:00</t>
  </si>
  <si>
    <t>082L  :765093:10:------:--</t>
  </si>
  <si>
    <t>21:0679:000043</t>
  </si>
  <si>
    <t>21:0107:000656</t>
  </si>
  <si>
    <t>21:0107:000656:0001:0001:00</t>
  </si>
  <si>
    <t>082L  :765094:20:765093:10</t>
  </si>
  <si>
    <t>21:0679:000044</t>
  </si>
  <si>
    <t>21:0107:000656:0002:0001:00</t>
  </si>
  <si>
    <t>082L  :765116:00:------:--</t>
  </si>
  <si>
    <t>21:0679:000045</t>
  </si>
  <si>
    <t>21:0107:000675</t>
  </si>
  <si>
    <t>21:0107:000675:0001:0001:00</t>
  </si>
  <si>
    <t>082L  :765134:00:------:--</t>
  </si>
  <si>
    <t>21:0679:000046</t>
  </si>
  <si>
    <t>21:0107:000691</t>
  </si>
  <si>
    <t>21:0107:000691:0001:0001:00</t>
  </si>
  <si>
    <t>082L  :765151:00:------:--</t>
  </si>
  <si>
    <t>21:0679:000047</t>
  </si>
  <si>
    <t>21:0107:000706</t>
  </si>
  <si>
    <t>21:0107:000706:0001:0001:00</t>
  </si>
  <si>
    <t>082L  :765187:00:------:--</t>
  </si>
  <si>
    <t>21:0679:000048</t>
  </si>
  <si>
    <t>21:0107:000736</t>
  </si>
  <si>
    <t>21:0107:000736:0001:0001:00</t>
  </si>
  <si>
    <t>082L  :765219:00:------:--</t>
  </si>
  <si>
    <t>21:0679:000049</t>
  </si>
  <si>
    <t>21:0107:000763</t>
  </si>
  <si>
    <t>21:0107:000763:0001:0001:00</t>
  </si>
  <si>
    <t>082L  :765235:10:------:--</t>
  </si>
  <si>
    <t>21:0679:000050</t>
  </si>
  <si>
    <t>21:0107:000777</t>
  </si>
  <si>
    <t>21:0107:000777:0001:0001:00</t>
  </si>
  <si>
    <t>082L  :765236:20:765235:10</t>
  </si>
  <si>
    <t>21:0679:000051</t>
  </si>
  <si>
    <t>21:0107:000777:0002:0001:00</t>
  </si>
  <si>
    <t>082L  :765257:00:------:--</t>
  </si>
  <si>
    <t>21:0679:000052</t>
  </si>
  <si>
    <t>21:0107:000795</t>
  </si>
  <si>
    <t>21:0107:000795:0001:0001:00</t>
  </si>
  <si>
    <t>082L  :765270:10:------:--</t>
  </si>
  <si>
    <t>21:0679:000053</t>
  </si>
  <si>
    <t>21:0107:000807</t>
  </si>
  <si>
    <t>21:0107:000807:0001:0001:00</t>
  </si>
  <si>
    <t>082L  :765271:20:765270:10</t>
  </si>
  <si>
    <t>21:0679:000054</t>
  </si>
  <si>
    <t>21:0107:000807:0002:0001:00</t>
  </si>
  <si>
    <t>082L  :765287:00:------:--</t>
  </si>
  <si>
    <t>21:0679:000055</t>
  </si>
  <si>
    <t>21:0107:000819</t>
  </si>
  <si>
    <t>21:0107:000819:0001:0001:00</t>
  </si>
  <si>
    <t>082L  :765303:00:------:--</t>
  </si>
  <si>
    <t>21:0679:000056</t>
  </si>
  <si>
    <t>21:0107:000833</t>
  </si>
  <si>
    <t>21:0107:000833:0001:0001:00</t>
  </si>
  <si>
    <t>082L  :765333:00:------:--</t>
  </si>
  <si>
    <t>21:0679:000057</t>
  </si>
  <si>
    <t>21:0107:000860</t>
  </si>
  <si>
    <t>21:0107:000860:0001:0001:00</t>
  </si>
  <si>
    <t>082L  :765343:00:------:--</t>
  </si>
  <si>
    <t>21:0679:000058</t>
  </si>
  <si>
    <t>21:0107:000868</t>
  </si>
  <si>
    <t>21:0107:000868:0001:0001:00</t>
  </si>
  <si>
    <t>082L  :767016:10:------:--</t>
  </si>
  <si>
    <t>21:0679:000059</t>
  </si>
  <si>
    <t>21:0107:000882</t>
  </si>
  <si>
    <t>21:0107:000882:0001:0001:00</t>
  </si>
  <si>
    <t>082L  :767017:20:767016:10</t>
  </si>
  <si>
    <t>21:0679:000060</t>
  </si>
  <si>
    <t>21:0107:000882:0002:0001:00</t>
  </si>
  <si>
    <t>082L  :767033:00:------:--</t>
  </si>
  <si>
    <t>21:0679:000061</t>
  </si>
  <si>
    <t>21:0107:000896</t>
  </si>
  <si>
    <t>21:0107:000896:0001:0001:00</t>
  </si>
  <si>
    <t>082L  :767048:00:------:--</t>
  </si>
  <si>
    <t>21:0679:000062</t>
  </si>
  <si>
    <t>21:0107:000908</t>
  </si>
  <si>
    <t>21:0107:000908:0001:0001:00</t>
  </si>
  <si>
    <t>082L  :767074:10:------:--</t>
  </si>
  <si>
    <t>21:0679:000063</t>
  </si>
  <si>
    <t>21:0107:000931</t>
  </si>
  <si>
    <t>21:0107:000931:0001:0001:00</t>
  </si>
  <si>
    <t>082L  :767075:20:767074:10</t>
  </si>
  <si>
    <t>21:0679:000064</t>
  </si>
  <si>
    <t>21:0107:000931:0002:0001:00</t>
  </si>
  <si>
    <t>082L  :767087:00:------:--</t>
  </si>
  <si>
    <t>21:0679:000065</t>
  </si>
  <si>
    <t>21:0107:000941</t>
  </si>
  <si>
    <t>21:0107:000941:0001:0001:00</t>
  </si>
  <si>
    <t>082L  :767117:00:------:--</t>
  </si>
  <si>
    <t>21:0679:000066</t>
  </si>
  <si>
    <t>21:0107:000967</t>
  </si>
  <si>
    <t>21:0107:000967:0001:0001:00</t>
  </si>
  <si>
    <t>082L  :767124:00:------:--</t>
  </si>
  <si>
    <t>21:0679:000067</t>
  </si>
  <si>
    <t>21:0107:000973</t>
  </si>
  <si>
    <t>21:0107:000973:0001:0001:00</t>
  </si>
  <si>
    <t>082L  :767156:00:------:--</t>
  </si>
  <si>
    <t>21:0679:000068</t>
  </si>
  <si>
    <t>21:0107:001000</t>
  </si>
  <si>
    <t>21:0107:001000:0001:0001:00</t>
  </si>
  <si>
    <t>082L  :767178:00:------:--</t>
  </si>
  <si>
    <t>21:0679:000069</t>
  </si>
  <si>
    <t>21:0107:001019</t>
  </si>
  <si>
    <t>21:0107:001019:0001:0001:00</t>
  </si>
  <si>
    <t>082L  :767184:00:------:--</t>
  </si>
  <si>
    <t>21:0679:000070</t>
  </si>
  <si>
    <t>21:0107:001023</t>
  </si>
  <si>
    <t>21:0107:001023:0001:0001:00</t>
  </si>
  <si>
    <t>082L  :767208:10:------:--</t>
  </si>
  <si>
    <t>21:0679:000071</t>
  </si>
  <si>
    <t>21:0107:001044</t>
  </si>
  <si>
    <t>21:0107:001044:0001:0001:00</t>
  </si>
  <si>
    <t>082L  :767209:20:767208:10</t>
  </si>
  <si>
    <t>21:0679:000072</t>
  </si>
  <si>
    <t>21:0107:001044:0002:0001:00</t>
  </si>
  <si>
    <t>082L  :767232:00:------:--</t>
  </si>
  <si>
    <t>21:0679:000073</t>
  </si>
  <si>
    <t>21:0107:001065</t>
  </si>
  <si>
    <t>21:0107:001065:0001:0001:00</t>
  </si>
  <si>
    <t>082L  :767251:00:------:--</t>
  </si>
  <si>
    <t>21:0679:000074</t>
  </si>
  <si>
    <t>21:0107:001081</t>
  </si>
  <si>
    <t>21:0107:001081:0001:0001:00</t>
  </si>
  <si>
    <t>082L  :767277:00:------:--</t>
  </si>
  <si>
    <t>21:0679:000075</t>
  </si>
  <si>
    <t>21:0107:001104</t>
  </si>
  <si>
    <t>21:0107:001104:0001:0001:00</t>
  </si>
  <si>
    <t>082L  :767296:00:------:--</t>
  </si>
  <si>
    <t>21:0679:000076</t>
  </si>
  <si>
    <t>21:0107:001120</t>
  </si>
  <si>
    <t>21:0107:001120:0001:0001:00</t>
  </si>
  <si>
    <t>082L  :767310:00:------:--</t>
  </si>
  <si>
    <t>21:0679:000077</t>
  </si>
  <si>
    <t>21:0107:001131</t>
  </si>
  <si>
    <t>21:0107:001131:0001:0001:00</t>
  </si>
  <si>
    <t>082L  :767323:00:------:--</t>
  </si>
  <si>
    <t>21:0679:000078</t>
  </si>
  <si>
    <t>21:0107:001141</t>
  </si>
  <si>
    <t>21:0107:001141:0001:0001:00</t>
  </si>
  <si>
    <t>082L  :769012:00:------:--</t>
  </si>
  <si>
    <t>21:0679:000079</t>
  </si>
  <si>
    <t>21:0107:001156</t>
  </si>
  <si>
    <t>21:0107:001156:0001:0001:00</t>
  </si>
  <si>
    <t>082L  :769028:10:------:--</t>
  </si>
  <si>
    <t>21:0679:000080</t>
  </si>
  <si>
    <t>21:0107:001170</t>
  </si>
  <si>
    <t>21:0107:001170:0001:0001:00</t>
  </si>
  <si>
    <t>082L  :769029:20:769028:10</t>
  </si>
  <si>
    <t>21:0679:000081</t>
  </si>
  <si>
    <t>21:0107:001170:0002:0001:00</t>
  </si>
  <si>
    <t>082L  :769054:00:------:--</t>
  </si>
  <si>
    <t>21:0679:000082</t>
  </si>
  <si>
    <t>21:0107:001193</t>
  </si>
  <si>
    <t>21:0107:001193:0001:0001:00</t>
  </si>
  <si>
    <t>082L  :769068:00:------:--</t>
  </si>
  <si>
    <t>21:0679:000083</t>
  </si>
  <si>
    <t>21:0107:001204</t>
  </si>
  <si>
    <t>21:0107:001204:0001:0001:00</t>
  </si>
  <si>
    <t>082L  :769093:00:------:--</t>
  </si>
  <si>
    <t>21:0679:000084</t>
  </si>
  <si>
    <t>21:0107:001226</t>
  </si>
  <si>
    <t>21:0107:001226:0001:0001:00</t>
  </si>
  <si>
    <t>082L  :769114:00:------:--</t>
  </si>
  <si>
    <t>21:0679:000085</t>
  </si>
  <si>
    <t>21:0107:001243</t>
  </si>
  <si>
    <t>21:0107:001243:0001:0001:00</t>
  </si>
  <si>
    <t>082L  :769128:00:------:--</t>
  </si>
  <si>
    <t>21:0679:000086</t>
  </si>
  <si>
    <t>21:0107:001255</t>
  </si>
  <si>
    <t>21:0107:001255:0001:0001:00</t>
  </si>
  <si>
    <t>082L  :769160:00:------:--</t>
  </si>
  <si>
    <t>21:0679:000087</t>
  </si>
  <si>
    <t>21:0107:001282</t>
  </si>
  <si>
    <t>21:0107:001282:0001:0001:00</t>
  </si>
  <si>
    <t>082L  :769179:00:------:--</t>
  </si>
  <si>
    <t>21:0679:000088</t>
  </si>
  <si>
    <t>21:0107:001298</t>
  </si>
  <si>
    <t>21:0107:001298:0001:0001:00</t>
  </si>
  <si>
    <t>082L  :769188:00:------:--</t>
  </si>
  <si>
    <t>21:0679:000089</t>
  </si>
  <si>
    <t>21:0107:001305</t>
  </si>
  <si>
    <t>21:0107:001305:0001:0001:00</t>
  </si>
  <si>
    <t>082M  :761019:00:------:--</t>
  </si>
  <si>
    <t>21:0680:000001</t>
  </si>
  <si>
    <t>21:0108:000016</t>
  </si>
  <si>
    <t>21:0108:000016:0001:0001:00</t>
  </si>
  <si>
    <t>082M  :761035:00:------:--</t>
  </si>
  <si>
    <t>21:0680:000002</t>
  </si>
  <si>
    <t>21:0108:000030</t>
  </si>
  <si>
    <t>21:0108:000030:0001:0001:00</t>
  </si>
  <si>
    <t>082M  :761049:10:------:--</t>
  </si>
  <si>
    <t>21:0680:000003</t>
  </si>
  <si>
    <t>21:0108:000041</t>
  </si>
  <si>
    <t>21:0108:000041:0001:0001:00</t>
  </si>
  <si>
    <t>082M  :761050:20:761049:10</t>
  </si>
  <si>
    <t>21:0680:000004</t>
  </si>
  <si>
    <t>21:0108:000041:0002:0001:00</t>
  </si>
  <si>
    <t>082M  :761077:00:------:--</t>
  </si>
  <si>
    <t>21:0680:000005</t>
  </si>
  <si>
    <t>21:0108:000065</t>
  </si>
  <si>
    <t>21:0108:000065:0001:0001:00</t>
  </si>
  <si>
    <t>082M  :761086:00:------:--</t>
  </si>
  <si>
    <t>21:0680:000006</t>
  </si>
  <si>
    <t>21:0108:000072</t>
  </si>
  <si>
    <t>21:0108:000072:0001:0001:00</t>
  </si>
  <si>
    <t>082M  :761115:00:------:--</t>
  </si>
  <si>
    <t>21:0680:000007</t>
  </si>
  <si>
    <t>21:0108:000098</t>
  </si>
  <si>
    <t>21:0108:000098:0001:0001:00</t>
  </si>
  <si>
    <t>082M  :761123:10:------:--</t>
  </si>
  <si>
    <t>21:0680:000008</t>
  </si>
  <si>
    <t>21:0108:000104</t>
  </si>
  <si>
    <t>21:0108:000104:0001:0001:00</t>
  </si>
  <si>
    <t>082M  :761124:20:761123:10</t>
  </si>
  <si>
    <t>21:0680:000009</t>
  </si>
  <si>
    <t>21:0108:000104:0002:0001:00</t>
  </si>
  <si>
    <t>082M  :761149:00:------:--</t>
  </si>
  <si>
    <t>21:0680:000010</t>
  </si>
  <si>
    <t>21:0108:000126</t>
  </si>
  <si>
    <t>21:0108:000126:0001:0001:00</t>
  </si>
  <si>
    <t>082M  :763007:00:------:--</t>
  </si>
  <si>
    <t>21:0680:000011</t>
  </si>
  <si>
    <t>21:0108:000132</t>
  </si>
  <si>
    <t>21:0108:000132:0001:0001:00</t>
  </si>
  <si>
    <t>082M  :763037:00:------:--</t>
  </si>
  <si>
    <t>21:0680:000012</t>
  </si>
  <si>
    <t>21:0108:000158</t>
  </si>
  <si>
    <t>21:0108:000158:0001:0001:00</t>
  </si>
  <si>
    <t>082M  :763056:10:------:--</t>
  </si>
  <si>
    <t>21:0680:000013</t>
  </si>
  <si>
    <t>21:0108:000174</t>
  </si>
  <si>
    <t>21:0108:000174:0001:0001:00</t>
  </si>
  <si>
    <t>082M  :763057:20:763056:10</t>
  </si>
  <si>
    <t>21:0680:000014</t>
  </si>
  <si>
    <t>21:0108:000174:0002:0001:00</t>
  </si>
  <si>
    <t>082M  :763070:00:------:--</t>
  </si>
  <si>
    <t>21:0680:000015</t>
  </si>
  <si>
    <t>21:0108:000185</t>
  </si>
  <si>
    <t>21:0108:000185:0001:0001:00</t>
  </si>
  <si>
    <t>082M  :763087:00:------:--</t>
  </si>
  <si>
    <t>21:0680:000016</t>
  </si>
  <si>
    <t>21:0108:000200</t>
  </si>
  <si>
    <t>21:0108:000200:0001:0001:00</t>
  </si>
  <si>
    <t>082M  :763117:10:------:--</t>
  </si>
  <si>
    <t>21:0680:000017</t>
  </si>
  <si>
    <t>21:0108:000227</t>
  </si>
  <si>
    <t>21:0108:000227:0001:0001:00</t>
  </si>
  <si>
    <t>082M  :763119:20:763117:10</t>
  </si>
  <si>
    <t>21:0680:000018</t>
  </si>
  <si>
    <t>21:0108:000227:0002:0001:00</t>
  </si>
  <si>
    <t>082M  :763137:10:------:--</t>
  </si>
  <si>
    <t>21:0680:000019</t>
  </si>
  <si>
    <t>21:0108:000243</t>
  </si>
  <si>
    <t>21:0108:000243:0001:0001:00</t>
  </si>
  <si>
    <t>082M  :763138:20:763137:10</t>
  </si>
  <si>
    <t>21:0680:000020</t>
  </si>
  <si>
    <t>21:0108:000243:0002:0001:00</t>
  </si>
  <si>
    <t>082M  :763147:00:------:--</t>
  </si>
  <si>
    <t>21:0680:000021</t>
  </si>
  <si>
    <t>21:0108:000251</t>
  </si>
  <si>
    <t>21:0108:000251:0001:0001:00</t>
  </si>
  <si>
    <t>082M  :763170:00:------:--</t>
  </si>
  <si>
    <t>21:0680:000022</t>
  </si>
  <si>
    <t>21:0108:000270</t>
  </si>
  <si>
    <t>21:0108:000270:0001:0001:00</t>
  </si>
  <si>
    <t>082M  :763183:00:------:--</t>
  </si>
  <si>
    <t>21:0680:000023</t>
  </si>
  <si>
    <t>21:0108:000281</t>
  </si>
  <si>
    <t>21:0108:000281:0001:0001:00</t>
  </si>
  <si>
    <t>082M  :763212:00:------:--</t>
  </si>
  <si>
    <t>21:0680:000024</t>
  </si>
  <si>
    <t>21:0108:000306</t>
  </si>
  <si>
    <t>21:0108:000306:0001:0001:00</t>
  </si>
  <si>
    <t>082M  :763223:00:------:--</t>
  </si>
  <si>
    <t>21:0680:000025</t>
  </si>
  <si>
    <t>21:0108:000315</t>
  </si>
  <si>
    <t>21:0108:000315:0001:0001:00</t>
  </si>
  <si>
    <t>082M  :765003:00:------:--</t>
  </si>
  <si>
    <t>21:0680:000026</t>
  </si>
  <si>
    <t>21:0108:000318</t>
  </si>
  <si>
    <t>21:0108:000318:0001:0001:00</t>
  </si>
  <si>
    <t>082M  :765022:00:------:--</t>
  </si>
  <si>
    <t>21:0680:000027</t>
  </si>
  <si>
    <t>21:0108:000334</t>
  </si>
  <si>
    <t>21:0108:000334:0001:0001:00</t>
  </si>
  <si>
    <t>082M  :765054:00:------:--</t>
  </si>
  <si>
    <t>21:0680:000028</t>
  </si>
  <si>
    <t>21:0108:000362</t>
  </si>
  <si>
    <t>21:0108:000362:0001:0001:00</t>
  </si>
  <si>
    <t>082M  :765064:00:------:--</t>
  </si>
  <si>
    <t>21:0680:000029</t>
  </si>
  <si>
    <t>21:0108:000370</t>
  </si>
  <si>
    <t>21:0108:000370:0001:0001:00</t>
  </si>
  <si>
    <t>082M  :765086:00:------:--</t>
  </si>
  <si>
    <t>21:0680:000030</t>
  </si>
  <si>
    <t>21:0108:000388</t>
  </si>
  <si>
    <t>21:0108:000388:0001:0001:00</t>
  </si>
  <si>
    <t>082M  :765108:00:------:--</t>
  </si>
  <si>
    <t>21:0680:000031</t>
  </si>
  <si>
    <t>21:0108:000407</t>
  </si>
  <si>
    <t>21:0108:000407:0001:0001:00</t>
  </si>
  <si>
    <t>082M  :765126:00:------:--</t>
  </si>
  <si>
    <t>21:0680:000032</t>
  </si>
  <si>
    <t>21:0108:000423</t>
  </si>
  <si>
    <t>21:0108:000423:0001:0001:00</t>
  </si>
  <si>
    <t>082M  :765151:00:------:--</t>
  </si>
  <si>
    <t>21:0680:000033</t>
  </si>
  <si>
    <t>21:0108:000444</t>
  </si>
  <si>
    <t>21:0108:000444:0001:0001:00</t>
  </si>
  <si>
    <t>082M  :767003:00:------:--</t>
  </si>
  <si>
    <t>21:0680:000034</t>
  </si>
  <si>
    <t>21:0108:000450</t>
  </si>
  <si>
    <t>21:0108:000450:0001:0001:00</t>
  </si>
  <si>
    <t>082M  :767026:10:------:--</t>
  </si>
  <si>
    <t>21:0680:000035</t>
  </si>
  <si>
    <t>21:0108:000469</t>
  </si>
  <si>
    <t>21:0108:000469:0001:0001:00</t>
  </si>
  <si>
    <t>082M  :767027:20:767026:10</t>
  </si>
  <si>
    <t>21:0680:000036</t>
  </si>
  <si>
    <t>21:0108:000469:0002:0001:00</t>
  </si>
  <si>
    <t>082M  :767050:00:------:--</t>
  </si>
  <si>
    <t>21:0680:000037</t>
  </si>
  <si>
    <t>21:0108:000491</t>
  </si>
  <si>
    <t>21:0108:000491:0001:0001:00</t>
  </si>
  <si>
    <t>082M  :767069:00:------:--</t>
  </si>
  <si>
    <t>21:0680:000038</t>
  </si>
  <si>
    <t>21:0108:000507</t>
  </si>
  <si>
    <t>21:0108:000507:0001:0001:00</t>
  </si>
  <si>
    <t>082M  :767100:00:------:--</t>
  </si>
  <si>
    <t>21:0680:000039</t>
  </si>
  <si>
    <t>21:0108:000533</t>
  </si>
  <si>
    <t>21:0108:000533:0001:0001:00</t>
  </si>
  <si>
    <t>082M  :767109:10:------:--</t>
  </si>
  <si>
    <t>21:0680:000040</t>
  </si>
  <si>
    <t>21:0108:000540</t>
  </si>
  <si>
    <t>21:0108:000540:0001:0001:00</t>
  </si>
  <si>
    <t>082M  :767110:20:767109:10</t>
  </si>
  <si>
    <t>21:0680:000041</t>
  </si>
  <si>
    <t>21:0108:000540:0002:0001:00</t>
  </si>
  <si>
    <t>082M  :767136:00:------:--</t>
  </si>
  <si>
    <t>21:0680:000042</t>
  </si>
  <si>
    <t>21:0108:000563</t>
  </si>
  <si>
    <t>21:0108:000563:0001:0001:00</t>
  </si>
  <si>
    <t>082M  :767150:00:------:--</t>
  </si>
  <si>
    <t>21:0680:000043</t>
  </si>
  <si>
    <t>21:0108:000576</t>
  </si>
  <si>
    <t>21:0108:000576:0001:0001:00</t>
  </si>
  <si>
    <t>082M  :769012:00:------:--</t>
  </si>
  <si>
    <t>21:0680:000044</t>
  </si>
  <si>
    <t>21:0108:000588</t>
  </si>
  <si>
    <t>21:0108:000588:0001:0001:00</t>
  </si>
  <si>
    <t>082M  :769030:00:------:--</t>
  </si>
  <si>
    <t>21:0680:000045</t>
  </si>
  <si>
    <t>21:0108:000604</t>
  </si>
  <si>
    <t>21:0108:000604:0001:0001:00</t>
  </si>
  <si>
    <t>082M  :769055:00:------:--</t>
  </si>
  <si>
    <t>21:0680:000046</t>
  </si>
  <si>
    <t>21:0108:000625</t>
  </si>
  <si>
    <t>21:0108:000625:0001:0001:00</t>
  </si>
  <si>
    <t>082M  :769062:10:------:--</t>
  </si>
  <si>
    <t>21:0680:000047</t>
  </si>
  <si>
    <t>21:0108:000631</t>
  </si>
  <si>
    <t>21:0108:000631:0001:0001:00</t>
  </si>
  <si>
    <t>082M  :769063:20:769062:10</t>
  </si>
  <si>
    <t>21:0680:000048</t>
  </si>
  <si>
    <t>21:0108:000631:0002:0001:00</t>
  </si>
  <si>
    <t>082M  :769100:00:------:--</t>
  </si>
  <si>
    <t>21:0680:000049</t>
  </si>
  <si>
    <t>21:0108:000664</t>
  </si>
  <si>
    <t>21:0108:000664:0001:0001:00</t>
  </si>
  <si>
    <t>082M  :769106:00:------:--</t>
  </si>
  <si>
    <t>21:0680:000050</t>
  </si>
  <si>
    <t>21:0108:000668</t>
  </si>
  <si>
    <t>21:0108:000668:0001:0001:00</t>
  </si>
  <si>
    <t>082M  :769140:00:------:--</t>
  </si>
  <si>
    <t>21:0680:000051</t>
  </si>
  <si>
    <t>21:0108:000698</t>
  </si>
  <si>
    <t>21:0108:000698:0001:0001:00</t>
  </si>
  <si>
    <t>082M  :769150:00:------:--</t>
  </si>
  <si>
    <t>21:0680:000052</t>
  </si>
  <si>
    <t>21:0108:000707</t>
  </si>
  <si>
    <t>21:0108:000707:0001:0001:00</t>
  </si>
  <si>
    <t>082M  :775008:00:------:--</t>
  </si>
  <si>
    <t>21:0681:000001</t>
  </si>
  <si>
    <t>21:0125:000007</t>
  </si>
  <si>
    <t>21:0125:000007:0001:0001:00</t>
  </si>
  <si>
    <t>082M  :775039:00:------:--</t>
  </si>
  <si>
    <t>21:0681:000002</t>
  </si>
  <si>
    <t>21:0125:000033</t>
  </si>
  <si>
    <t>21:0125:000033:0001:0001:00</t>
  </si>
  <si>
    <t>082M  :775044:10:------:--</t>
  </si>
  <si>
    <t>21:0681:000003</t>
  </si>
  <si>
    <t>21:0125:000036</t>
  </si>
  <si>
    <t>21:0125:000036:0001:0001:00</t>
  </si>
  <si>
    <t>082M  :775045:20:775044:10</t>
  </si>
  <si>
    <t>21:0681:000004</t>
  </si>
  <si>
    <t>21:0125:000036:0002:0001:00</t>
  </si>
  <si>
    <t>082M  :775064:00:------:--</t>
  </si>
  <si>
    <t>21:0681:000005</t>
  </si>
  <si>
    <t>21:0125:000053</t>
  </si>
  <si>
    <t>21:0125:000053:0001:0001:00</t>
  </si>
  <si>
    <t>082M  :775098:00:------:--</t>
  </si>
  <si>
    <t>21:0681:000006</t>
  </si>
  <si>
    <t>21:0125:000083</t>
  </si>
  <si>
    <t>21:0125:000083:0001:0001:00</t>
  </si>
  <si>
    <t>082M  :775113:00:------:--</t>
  </si>
  <si>
    <t>21:0681:000007</t>
  </si>
  <si>
    <t>21:0125:000095</t>
  </si>
  <si>
    <t>21:0125:000095:0001:0001:00</t>
  </si>
  <si>
    <t>082M  :775126:00:------:--</t>
  </si>
  <si>
    <t>21:0681:000008</t>
  </si>
  <si>
    <t>21:0125:000106</t>
  </si>
  <si>
    <t>21:0125:000106:0001:0001:00</t>
  </si>
  <si>
    <t>082M  :775147:00:------:--</t>
  </si>
  <si>
    <t>21:0681:000009</t>
  </si>
  <si>
    <t>21:0125:000124</t>
  </si>
  <si>
    <t>21:0125:000124:0001:0001:00</t>
  </si>
  <si>
    <t>082M  :775164:00:------:--</t>
  </si>
  <si>
    <t>21:0681:000010</t>
  </si>
  <si>
    <t>21:0125:000139</t>
  </si>
  <si>
    <t>21:0125:000139:0001:0001:00</t>
  </si>
  <si>
    <t>082M  :775198:00:------:--</t>
  </si>
  <si>
    <t>21:0681:000011</t>
  </si>
  <si>
    <t>21:0125:000168</t>
  </si>
  <si>
    <t>21:0125:000168:0001:0001:00</t>
  </si>
  <si>
    <t>082M  :775203:00:------:--</t>
  </si>
  <si>
    <t>21:0681:000012</t>
  </si>
  <si>
    <t>21:0125:000172</t>
  </si>
  <si>
    <t>21:0125:000172:0001:0001:00</t>
  </si>
  <si>
    <t>082M  :775229:00:------:--</t>
  </si>
  <si>
    <t>21:0681:000013</t>
  </si>
  <si>
    <t>21:0125:000193</t>
  </si>
  <si>
    <t>21:0125:000193:0001:0001:00</t>
  </si>
  <si>
    <t>082M  :775253:00:------:--</t>
  </si>
  <si>
    <t>21:0681:000014</t>
  </si>
  <si>
    <t>21:0125:000214</t>
  </si>
  <si>
    <t>21:0125:000214:0001:0001:00</t>
  </si>
  <si>
    <t>082M  :775277:00:------:--</t>
  </si>
  <si>
    <t>21:0681:000015</t>
  </si>
  <si>
    <t>21:0125:000235</t>
  </si>
  <si>
    <t>21:0125:000235:0001:0001:00</t>
  </si>
  <si>
    <t>082M  :775288:00:------:--</t>
  </si>
  <si>
    <t>21:0681:000016</t>
  </si>
  <si>
    <t>21:0125:000244</t>
  </si>
  <si>
    <t>21:0125:000244:0001:0001:00</t>
  </si>
  <si>
    <t>082M  :775314:00:------:--</t>
  </si>
  <si>
    <t>21:0681:000017</t>
  </si>
  <si>
    <t>21:0125:000266</t>
  </si>
  <si>
    <t>21:0125:000266:0001:0001:00</t>
  </si>
  <si>
    <t>082M  :775330:00:------:--</t>
  </si>
  <si>
    <t>21:0681:000018</t>
  </si>
  <si>
    <t>21:0125:000280</t>
  </si>
  <si>
    <t>21:0125:000280:0001:0001:00</t>
  </si>
  <si>
    <t>082M  :775346:00:------:--</t>
  </si>
  <si>
    <t>21:0681:000019</t>
  </si>
  <si>
    <t>21:0125:000293</t>
  </si>
  <si>
    <t>21:0125:000293:0001:0001:00</t>
  </si>
  <si>
    <t>082M  :775376:00:------:--</t>
  </si>
  <si>
    <t>21:0681:000020</t>
  </si>
  <si>
    <t>21:0125:000320</t>
  </si>
  <si>
    <t>21:0125:000320:0001:0001:00</t>
  </si>
  <si>
    <t>082M  :775387:00:------:--</t>
  </si>
  <si>
    <t>21:0681:000021</t>
  </si>
  <si>
    <t>21:0125:000327</t>
  </si>
  <si>
    <t>21:0125:000327:0001:0001:00</t>
  </si>
  <si>
    <t>082M  :775415:00:------:--</t>
  </si>
  <si>
    <t>21:0681:000022</t>
  </si>
  <si>
    <t>21:0125:000353</t>
  </si>
  <si>
    <t>21:0125:000353:0001:0001:00</t>
  </si>
  <si>
    <t>082M  :775424:10:------:--</t>
  </si>
  <si>
    <t>21:0681:000023</t>
  </si>
  <si>
    <t>21:0125:000360</t>
  </si>
  <si>
    <t>21:0125:000360:0001:0001:00</t>
  </si>
  <si>
    <t>082M  :775425:20:775424:10</t>
  </si>
  <si>
    <t>21:0681:000024</t>
  </si>
  <si>
    <t>21:0125:000360:0002:0001:00</t>
  </si>
  <si>
    <t>082M  :775445:00:------:--</t>
  </si>
  <si>
    <t>21:0681:000025</t>
  </si>
  <si>
    <t>21:0125:000377</t>
  </si>
  <si>
    <t>21:0125:000377:0001:0001:00</t>
  </si>
  <si>
    <t>082M  :775474:00:------:--</t>
  </si>
  <si>
    <t>21:0681:000026</t>
  </si>
  <si>
    <t>21:0125:000402</t>
  </si>
  <si>
    <t>21:0125:000402:0001:0001:00</t>
  </si>
  <si>
    <t>105N  :901012:00:------:--</t>
  </si>
  <si>
    <t>21:0791:000001</t>
  </si>
  <si>
    <t>21:0223:000009</t>
  </si>
  <si>
    <t>21:0223:000009:0001:0001:00</t>
  </si>
  <si>
    <t>105N  :901021:80:901023:10</t>
  </si>
  <si>
    <t>21:0791:000002</t>
  </si>
  <si>
    <t>21:0223:000019</t>
  </si>
  <si>
    <t>21:0223:000019:0001:0001:02</t>
  </si>
  <si>
    <t>0011:bff_1</t>
  </si>
  <si>
    <t>105N  :901023:10:------:--</t>
  </si>
  <si>
    <t>21:0791:000003</t>
  </si>
  <si>
    <t>21:0223:000019:0001:0001:01</t>
  </si>
  <si>
    <t>0012:bff_1</t>
  </si>
  <si>
    <t>105N  :901024:20:901023:10</t>
  </si>
  <si>
    <t>21:0791:000004</t>
  </si>
  <si>
    <t>21:0223:000019:0002:0001:00</t>
  </si>
  <si>
    <t>0013:bff_1</t>
  </si>
  <si>
    <t>105N  :901027:00:------:--</t>
  </si>
  <si>
    <t>21:0791:000005</t>
  </si>
  <si>
    <t>21:0223:000022</t>
  </si>
  <si>
    <t>21:0223:000022:0001:0001:00</t>
  </si>
  <si>
    <t>105N  :901064:10:------:--</t>
  </si>
  <si>
    <t>21:0791:000006</t>
  </si>
  <si>
    <t>21:0223:000053</t>
  </si>
  <si>
    <t>21:0223:000053:0001:0001:01</t>
  </si>
  <si>
    <t>105N  :901065:20:901064:10</t>
  </si>
  <si>
    <t>21:0791:000007</t>
  </si>
  <si>
    <t>21:0223:000053:0002:0001:00</t>
  </si>
  <si>
    <t>105N  :901066:00:------:--</t>
  </si>
  <si>
    <t>21:0791:000008</t>
  </si>
  <si>
    <t>21:0223:000054</t>
  </si>
  <si>
    <t>21:0223:000054:0001:0001:00</t>
  </si>
  <si>
    <t>105N  :901073:00:------:--</t>
  </si>
  <si>
    <t>21:0791:000009</t>
  </si>
  <si>
    <t>21:0223:000061</t>
  </si>
  <si>
    <t>21:0223:000061:0001:0001:00</t>
  </si>
  <si>
    <t>0102:s__02</t>
  </si>
  <si>
    <t>105N  :901074:00:------:--</t>
  </si>
  <si>
    <t>21:0791:000010</t>
  </si>
  <si>
    <t>21:0223:000062</t>
  </si>
  <si>
    <t>21:0223:000062:0001:0001:00</t>
  </si>
  <si>
    <t>0103:s__03</t>
  </si>
  <si>
    <t>105N  :901105:00:------:--</t>
  </si>
  <si>
    <t>21:0791:000011</t>
  </si>
  <si>
    <t>21:0223:000089</t>
  </si>
  <si>
    <t>21:0223:000089:0001:0001:00</t>
  </si>
  <si>
    <t>105N  :901109:00:------:--</t>
  </si>
  <si>
    <t>21:0791:000012</t>
  </si>
  <si>
    <t>21:0223:000092</t>
  </si>
  <si>
    <t>21:0223:000092:0001:0001:00</t>
  </si>
  <si>
    <t>105N  :901123:00:------:--</t>
  </si>
  <si>
    <t>21:0791:000013</t>
  </si>
  <si>
    <t>21:0223:000104</t>
  </si>
  <si>
    <t>21:0223:000104:0001:0001:00</t>
  </si>
  <si>
    <t>105N  :901139:00:------:--</t>
  </si>
  <si>
    <t>21:0791:000014</t>
  </si>
  <si>
    <t>21:0223:000118</t>
  </si>
  <si>
    <t>21:0223:000118:0001:0001:00</t>
  </si>
  <si>
    <t>105N  :901150:00:------:--</t>
  </si>
  <si>
    <t>21:0791:000015</t>
  </si>
  <si>
    <t>21:0223:000128</t>
  </si>
  <si>
    <t>21:0223:000128:0001:0001:00</t>
  </si>
  <si>
    <t>105N  :901159:00:------:--</t>
  </si>
  <si>
    <t>21:0791:000016</t>
  </si>
  <si>
    <t>21:0223:000135</t>
  </si>
  <si>
    <t>21:0223:000135:0001:0001:00</t>
  </si>
  <si>
    <t>105N  :901172:00:------:--</t>
  </si>
  <si>
    <t>21:0791:000017</t>
  </si>
  <si>
    <t>21:0223:000146</t>
  </si>
  <si>
    <t>21:0223:000146:0001:0001:00</t>
  </si>
  <si>
    <t>105N  :901177:00:------:--</t>
  </si>
  <si>
    <t>21:0791:000018</t>
  </si>
  <si>
    <t>21:0223:000150</t>
  </si>
  <si>
    <t>21:0223:000150:0001:0001:00</t>
  </si>
  <si>
    <t>105N  :901181:80:901198:10</t>
  </si>
  <si>
    <t>21:0791:000019</t>
  </si>
  <si>
    <t>21:0223:000169</t>
  </si>
  <si>
    <t>21:0223:000169:0001:0001:02</t>
  </si>
  <si>
    <t>105N  :901198:10:------:--</t>
  </si>
  <si>
    <t>21:0791:000020</t>
  </si>
  <si>
    <t>21:0223:000169:0001:0001:01</t>
  </si>
  <si>
    <t>105N  :901199:20:901198:10</t>
  </si>
  <si>
    <t>21:0791:000021</t>
  </si>
  <si>
    <t>21:0223:000169:0002:0001:00</t>
  </si>
  <si>
    <t>105N  :901201:80:901219:10</t>
  </si>
  <si>
    <t>21:0791:000022</t>
  </si>
  <si>
    <t>21:0223:000187</t>
  </si>
  <si>
    <t>21:0223:000187:0001:0001:02</t>
  </si>
  <si>
    <t>105N  :901211:00:------:--</t>
  </si>
  <si>
    <t>21:0791:000023</t>
  </si>
  <si>
    <t>21:0223:000180</t>
  </si>
  <si>
    <t>21:0223:000180:0001:0001:00</t>
  </si>
  <si>
    <t>105N  :901214:00:------:--</t>
  </si>
  <si>
    <t>21:0791:000024</t>
  </si>
  <si>
    <t>21:0223:000182</t>
  </si>
  <si>
    <t>21:0223:000182:0001:0001:00</t>
  </si>
  <si>
    <t>105N  :901218:00:------:--</t>
  </si>
  <si>
    <t>21:0791:000025</t>
  </si>
  <si>
    <t>21:0223:000186</t>
  </si>
  <si>
    <t>21:0223:000186:0001:0001:00</t>
  </si>
  <si>
    <t>105N  :901219:10:------:--</t>
  </si>
  <si>
    <t>21:0791:000026</t>
  </si>
  <si>
    <t>21:0223:000187:0001:0001:01</t>
  </si>
  <si>
    <t>105N  :901220:20:901219:10</t>
  </si>
  <si>
    <t>21:0791:000027</t>
  </si>
  <si>
    <t>21:0223:000187:0002:0001:00</t>
  </si>
  <si>
    <t>105N  :901222:00:------:--</t>
  </si>
  <si>
    <t>21:0791:000028</t>
  </si>
  <si>
    <t>21:0223:000188</t>
  </si>
  <si>
    <t>21:0223:000188:0001:0001:00</t>
  </si>
  <si>
    <t>105N  :901224:00:------:--</t>
  </si>
  <si>
    <t>21:0791:000029</t>
  </si>
  <si>
    <t>21:0223:000190</t>
  </si>
  <si>
    <t>21:0223:000190:0001:0001:00</t>
  </si>
  <si>
    <t>105N  :901225:00:------:--</t>
  </si>
  <si>
    <t>21:0791:000030</t>
  </si>
  <si>
    <t>21:0223:000191</t>
  </si>
  <si>
    <t>21:0223:000191:0001:0001:00</t>
  </si>
  <si>
    <t>105N  :901226:00:------:--</t>
  </si>
  <si>
    <t>21:0791:000031</t>
  </si>
  <si>
    <t>21:0223:000192</t>
  </si>
  <si>
    <t>21:0223:000192:0001:0001:00</t>
  </si>
  <si>
    <t>0104:s__04</t>
  </si>
  <si>
    <t>105N  :901227:00:------:--</t>
  </si>
  <si>
    <t>21:0791:000032</t>
  </si>
  <si>
    <t>21:0223:000193</t>
  </si>
  <si>
    <t>21:0223:000193:0001:0001:00</t>
  </si>
  <si>
    <t>0105:s__05</t>
  </si>
  <si>
    <t>105N  :901230:00:------:--</t>
  </si>
  <si>
    <t>21:0791:000033</t>
  </si>
  <si>
    <t>21:0223:000196</t>
  </si>
  <si>
    <t>21:0223:000196:0001:0001:00</t>
  </si>
  <si>
    <t>0106:s__06</t>
  </si>
  <si>
    <t>105N  :901232:00:------:--</t>
  </si>
  <si>
    <t>21:0791:000034</t>
  </si>
  <si>
    <t>21:0223:000198</t>
  </si>
  <si>
    <t>21:0223:000198:0001:0001:00</t>
  </si>
  <si>
    <t>0107:s__07</t>
  </si>
  <si>
    <t>105N  :901241:80:901249:10</t>
  </si>
  <si>
    <t>21:0791:000035</t>
  </si>
  <si>
    <t>21:0223:000211</t>
  </si>
  <si>
    <t>21:0223:000211:0001:0001:02</t>
  </si>
  <si>
    <t>105N  :901243:00:------:--</t>
  </si>
  <si>
    <t>21:0791:000036</t>
  </si>
  <si>
    <t>21:0223:000206</t>
  </si>
  <si>
    <t>21:0223:000206:0001:0001:00</t>
  </si>
  <si>
    <t>105N  :901249:10:------:--</t>
  </si>
  <si>
    <t>21:0791:000037</t>
  </si>
  <si>
    <t>21:0223:000211:0001:0001:01</t>
  </si>
  <si>
    <t>105N  :901250:20:901249:10</t>
  </si>
  <si>
    <t>21:0791:000038</t>
  </si>
  <si>
    <t>21:0223:000211:0002:0001:00</t>
  </si>
  <si>
    <t>105N  :901251:00:------:--</t>
  </si>
  <si>
    <t>21:0791:000039</t>
  </si>
  <si>
    <t>21:0223:000212</t>
  </si>
  <si>
    <t>21:0223:000212:0001:0001:00</t>
  </si>
  <si>
    <t>105N  :901253:00:------:--</t>
  </si>
  <si>
    <t>21:0791:000040</t>
  </si>
  <si>
    <t>21:0223:000214</t>
  </si>
  <si>
    <t>21:0223:000214:0001:0001:00</t>
  </si>
  <si>
    <t>105N  :901265:00:------:--</t>
  </si>
  <si>
    <t>21:0791:000041</t>
  </si>
  <si>
    <t>21:0223:000224</t>
  </si>
  <si>
    <t>21:0223:000224:0001:0001:00</t>
  </si>
  <si>
    <t>105N  :901283:00:------:--</t>
  </si>
  <si>
    <t>21:0791:000042</t>
  </si>
  <si>
    <t>21:0223:000240</t>
  </si>
  <si>
    <t>21:0223:000240:0001:0001:00</t>
  </si>
  <si>
    <t>105N  :901311:00:------:--</t>
  </si>
  <si>
    <t>21:0791:000043</t>
  </si>
  <si>
    <t>21:0223:000264</t>
  </si>
  <si>
    <t>21:0223:000264:0001:0001:00</t>
  </si>
  <si>
    <t>105N  :901315:9Y:------:--</t>
  </si>
  <si>
    <t>21:0791:000044</t>
  </si>
  <si>
    <t>Control Reference</t>
  </si>
  <si>
    <t>Unspecified</t>
  </si>
  <si>
    <t>0901:R__01</t>
  </si>
  <si>
    <t>105N  :901363:00:------:--</t>
  </si>
  <si>
    <t>21:0791:000045</t>
  </si>
  <si>
    <t>21:0223:000308</t>
  </si>
  <si>
    <t>21:0223:000308:0001:0001:00</t>
  </si>
  <si>
    <t>105N  :901382:00:------:--</t>
  </si>
  <si>
    <t>21:0791:000046</t>
  </si>
  <si>
    <t>21:0223:000324</t>
  </si>
  <si>
    <t>21:0223:000324:0001:0001:00</t>
  </si>
  <si>
    <t>105N  :901383:00:------:--</t>
  </si>
  <si>
    <t>21:0791:000047</t>
  </si>
  <si>
    <t>21:0223:000325</t>
  </si>
  <si>
    <t>21:0223:000325:0001:0001:00</t>
  </si>
  <si>
    <t>105N  :901397:00:------:--</t>
  </si>
  <si>
    <t>21:0791:000048</t>
  </si>
  <si>
    <t>21:0223:000338</t>
  </si>
  <si>
    <t>21:0223:000338:0001:0001:00</t>
  </si>
  <si>
    <t>105N  :901421:80:901429:10</t>
  </si>
  <si>
    <t>21:0791:000049</t>
  </si>
  <si>
    <t>21:0223:000364</t>
  </si>
  <si>
    <t>21:0223:000364:0001:0001:02</t>
  </si>
  <si>
    <t>105N  :901429:10:------:--</t>
  </si>
  <si>
    <t>21:0791:000050</t>
  </si>
  <si>
    <t>21:0223:000364:0001:0001:01</t>
  </si>
  <si>
    <t>105N  :901430:20:901429:10</t>
  </si>
  <si>
    <t>21:0791:000051</t>
  </si>
  <si>
    <t>21:0223:000364:0002:0001:00</t>
  </si>
  <si>
    <t>105N  :901431:00:------:--</t>
  </si>
  <si>
    <t>21:0791:000052</t>
  </si>
  <si>
    <t>21:0223:000365</t>
  </si>
  <si>
    <t>21:0223:000365:0001:0001:00</t>
  </si>
  <si>
    <t>105N  :901436:00:------:--</t>
  </si>
  <si>
    <t>21:0791:000053</t>
  </si>
  <si>
    <t>21:0223:000370</t>
  </si>
  <si>
    <t>21:0223:000370:0001:0001:00</t>
  </si>
  <si>
    <t>105N  :901437:00:------:--</t>
  </si>
  <si>
    <t>21:0791:000054</t>
  </si>
  <si>
    <t>21:0223:000371</t>
  </si>
  <si>
    <t>21:0223:000371:0001:0001:00</t>
  </si>
  <si>
    <t>105N  :901438:00:------:--</t>
  </si>
  <si>
    <t>21:0791:000055</t>
  </si>
  <si>
    <t>21:0223:000372</t>
  </si>
  <si>
    <t>21:0223:000372:0001:0001:00</t>
  </si>
  <si>
    <t>105N  :901439:00:------:--</t>
  </si>
  <si>
    <t>21:0791:000056</t>
  </si>
  <si>
    <t>21:0223:000373</t>
  </si>
  <si>
    <t>21:0223:000373:0001:0001:00</t>
  </si>
  <si>
    <t>105N  :901440:00:------:--</t>
  </si>
  <si>
    <t>21:0791:000057</t>
  </si>
  <si>
    <t>21:0223:000374</t>
  </si>
  <si>
    <t>21:0223:000374:0001:0001:00</t>
  </si>
  <si>
    <t>105N  :901441:80:901452:10</t>
  </si>
  <si>
    <t>21:0791:000058</t>
  </si>
  <si>
    <t>21:0223:000384</t>
  </si>
  <si>
    <t>21:0223:000384:0001:0001:02</t>
  </si>
  <si>
    <t>105N  :901443:00:------:--</t>
  </si>
  <si>
    <t>21:0791:000059</t>
  </si>
  <si>
    <t>21:0223:000375</t>
  </si>
  <si>
    <t>21:0223:000375:0001:0001:00</t>
  </si>
  <si>
    <t>105N  :901444:00:------:--</t>
  </si>
  <si>
    <t>21:0791:000060</t>
  </si>
  <si>
    <t>21:0223:000376</t>
  </si>
  <si>
    <t>21:0223:000376:0001:0001:00</t>
  </si>
  <si>
    <t>105N  :901452:10:------:--</t>
  </si>
  <si>
    <t>21:0791:000061</t>
  </si>
  <si>
    <t>21:0223:000384:0001:0001:01</t>
  </si>
  <si>
    <t>105N  :901453:20:901452:10</t>
  </si>
  <si>
    <t>21:0791:000062</t>
  </si>
  <si>
    <t>21:0223:000384:0002:0001:00</t>
  </si>
  <si>
    <t>105N  :901454:00:------:--</t>
  </si>
  <si>
    <t>21:0791:000063</t>
  </si>
  <si>
    <t>21:0223:000385</t>
  </si>
  <si>
    <t>21:0223:000385:0001:0001:00</t>
  </si>
  <si>
    <t>105N  :901456:00:------:--</t>
  </si>
  <si>
    <t>21:0791:000064</t>
  </si>
  <si>
    <t>21:0223:000387</t>
  </si>
  <si>
    <t>21:0223:000387:0001:0001:00</t>
  </si>
  <si>
    <t>105N  :901457:00:------:--</t>
  </si>
  <si>
    <t>21:0791:000065</t>
  </si>
  <si>
    <t>21:0223:000388</t>
  </si>
  <si>
    <t>21:0223:000388:0001:0001:00</t>
  </si>
  <si>
    <t>105N  :901459:00:------:--</t>
  </si>
  <si>
    <t>21:0791:000066</t>
  </si>
  <si>
    <t>21:0223:000390</t>
  </si>
  <si>
    <t>21:0223:000390:0001:0001:00</t>
  </si>
  <si>
    <t>105N  :901460:00:------:--</t>
  </si>
  <si>
    <t>21:0791:000067</t>
  </si>
  <si>
    <t>21:0223:000391</t>
  </si>
  <si>
    <t>21:0223:000391:0001:0001:00</t>
  </si>
  <si>
    <t>105N  :901461:80:901463:10</t>
  </si>
  <si>
    <t>21:0791:000068</t>
  </si>
  <si>
    <t>21:0223:000393</t>
  </si>
  <si>
    <t>21:0223:000393:0001:0001:02</t>
  </si>
  <si>
    <t>105N  :901463:10:------:--</t>
  </si>
  <si>
    <t>21:0791:000069</t>
  </si>
  <si>
    <t>21:0223:000393:0001:0001:01</t>
  </si>
  <si>
    <t>105N  :901464:20:901463:10</t>
  </si>
  <si>
    <t>21:0791:000070</t>
  </si>
  <si>
    <t>21:0223:000393:0002:0001:00</t>
  </si>
  <si>
    <t>105N  :901467:00:------:--</t>
  </si>
  <si>
    <t>21:0791:000071</t>
  </si>
  <si>
    <t>21:0223:000396</t>
  </si>
  <si>
    <t>21:0223:000396:0001:0001:00</t>
  </si>
  <si>
    <t>105N  :901468:00:------:--</t>
  </si>
  <si>
    <t>21:0791:000072</t>
  </si>
  <si>
    <t>21:0223:000397</t>
  </si>
  <si>
    <t>21:0223:000397:0001:0001:00</t>
  </si>
  <si>
    <t>105N  :901472:00:------:--</t>
  </si>
  <si>
    <t>21:0791:000073</t>
  </si>
  <si>
    <t>21:0223:000400</t>
  </si>
  <si>
    <t>21:0223:000400:0001:0001:00</t>
  </si>
  <si>
    <t>105N  :901476:00:------:--</t>
  </si>
  <si>
    <t>21:0791:000074</t>
  </si>
  <si>
    <t>21:0223:000404</t>
  </si>
  <si>
    <t>21:0223:000404:0001:0001:00</t>
  </si>
  <si>
    <t>105N  :901477:00:------:--</t>
  </si>
  <si>
    <t>21:0791:000075</t>
  </si>
  <si>
    <t>21:0223:000405</t>
  </si>
  <si>
    <t>21:0223:000405:0001:0001:00</t>
  </si>
  <si>
    <t>105N  :903008:9Z:------:--</t>
  </si>
  <si>
    <t>21:0791:000076</t>
  </si>
  <si>
    <t>105N  :903029:00:------:--</t>
  </si>
  <si>
    <t>21:0791:000077</t>
  </si>
  <si>
    <t>21:0223:000432</t>
  </si>
  <si>
    <t>21:0223:000432:0001:0001:00</t>
  </si>
  <si>
    <t>105N  :903038:00:------:--</t>
  </si>
  <si>
    <t>21:0791:000078</t>
  </si>
  <si>
    <t>21:0223:000440</t>
  </si>
  <si>
    <t>21:0223:000440:0001:0001:00</t>
  </si>
  <si>
    <t>105N  :903041:80:903045:10</t>
  </si>
  <si>
    <t>21:0791:000079</t>
  </si>
  <si>
    <t>21:0223:000446</t>
  </si>
  <si>
    <t>21:0223:000446:0001:0001:02</t>
  </si>
  <si>
    <t>105N  :903045:10:------:--</t>
  </si>
  <si>
    <t>21:0791:000080</t>
  </si>
  <si>
    <t>21:0223:000446:0001:0001:01</t>
  </si>
  <si>
    <t>105N  :903046:20:903045:10</t>
  </si>
  <si>
    <t>21:0791:000081</t>
  </si>
  <si>
    <t>21:0223:000446:0002:0001:00</t>
  </si>
  <si>
    <t>105N  :903053:00:------:--</t>
  </si>
  <si>
    <t>21:0791:000082</t>
  </si>
  <si>
    <t>21:0223:000452</t>
  </si>
  <si>
    <t>21:0223:000452:0001:0001:00</t>
  </si>
  <si>
    <t>105N  :903061:80:903062:10</t>
  </si>
  <si>
    <t>21:0791:000083</t>
  </si>
  <si>
    <t>21:0223:000460</t>
  </si>
  <si>
    <t>21:0223:000460:0001:0001:02</t>
  </si>
  <si>
    <t>105N  :903062:10:------:--</t>
  </si>
  <si>
    <t>21:0791:000084</t>
  </si>
  <si>
    <t>21:0223:000460:0001:0001:01</t>
  </si>
  <si>
    <t>105N  :903063:20:903062:10</t>
  </si>
  <si>
    <t>21:0791:000085</t>
  </si>
  <si>
    <t>21:0223:000460:0002:0001:00</t>
  </si>
  <si>
    <t>105N  :903078:00:------:--</t>
  </si>
  <si>
    <t>21:0791:000086</t>
  </si>
  <si>
    <t>21:0223:000474</t>
  </si>
  <si>
    <t>21:0223:000474:0001:0001:00</t>
  </si>
  <si>
    <t>105N  :903104:9Y:------:--</t>
  </si>
  <si>
    <t>21:0791:000087</t>
  </si>
  <si>
    <t>105N  :903118:00:------:--</t>
  </si>
  <si>
    <t>21:0791:000088</t>
  </si>
  <si>
    <t>21:0223:000508</t>
  </si>
  <si>
    <t>21:0223:000508:0001:0001:00</t>
  </si>
  <si>
    <t>105N  :903121:80:903127:10</t>
  </si>
  <si>
    <t>21:0791:000089</t>
  </si>
  <si>
    <t>21:0223:000515</t>
  </si>
  <si>
    <t>21:0223:000515:0001:0001:02</t>
  </si>
  <si>
    <t>105N  :903127:10:------:--</t>
  </si>
  <si>
    <t>21:0791:000090</t>
  </si>
  <si>
    <t>21:0223:000515:0001:0001:01</t>
  </si>
  <si>
    <t>105N  :903128:20:903127:10</t>
  </si>
  <si>
    <t>21:0791:000091</t>
  </si>
  <si>
    <t>21:0223:000515:0002:0001:00</t>
  </si>
  <si>
    <t>105N  :903166:00:------:--</t>
  </si>
  <si>
    <t>21:0791:000092</t>
  </si>
  <si>
    <t>21:0223:000548</t>
  </si>
  <si>
    <t>21:0223:000548:0001:0001:00</t>
  </si>
  <si>
    <t>105N  :903178:00:------:--</t>
  </si>
  <si>
    <t>21:0791:000093</t>
  </si>
  <si>
    <t>21:0223:000559</t>
  </si>
  <si>
    <t>21:0223:000559:0001:0001:00</t>
  </si>
  <si>
    <t>105N  :903179:00:------:--</t>
  </si>
  <si>
    <t>21:0791:000094</t>
  </si>
  <si>
    <t>21:0223:000560</t>
  </si>
  <si>
    <t>21:0223:000560:0001:0001:00</t>
  </si>
  <si>
    <t>105N  :903181:80:903189:00</t>
  </si>
  <si>
    <t>21:0791:000095</t>
  </si>
  <si>
    <t>21:0223:000568</t>
  </si>
  <si>
    <t>21:0223:000568:0001:0001:02</t>
  </si>
  <si>
    <t>0041:bs__1</t>
  </si>
  <si>
    <t>105N  :903184:00:------:--</t>
  </si>
  <si>
    <t>21:0791:000096</t>
  </si>
  <si>
    <t>21:0223:000563</t>
  </si>
  <si>
    <t>21:0223:000563:0001:0001:00</t>
  </si>
  <si>
    <t>105N  :903185:00:------:--</t>
  </si>
  <si>
    <t>21:0791:000097</t>
  </si>
  <si>
    <t>21:0223:000564</t>
  </si>
  <si>
    <t>21:0223:000564:0001:0001:00</t>
  </si>
  <si>
    <t>105N  :903186:00:------:--</t>
  </si>
  <si>
    <t>21:0791:000098</t>
  </si>
  <si>
    <t>21:0223:000565</t>
  </si>
  <si>
    <t>21:0223:000565:0001:0001:00</t>
  </si>
  <si>
    <t>105N  :903188:00:------:--</t>
  </si>
  <si>
    <t>21:0791:000099</t>
  </si>
  <si>
    <t>21:0223:000567</t>
  </si>
  <si>
    <t>21:0223:000567:0001:0001:00</t>
  </si>
  <si>
    <t>105N  :903189:00:------:--</t>
  </si>
  <si>
    <t>21:0791:000100</t>
  </si>
  <si>
    <t>21:0223:000568:0001:0001:01</t>
  </si>
  <si>
    <t>0042:bs__1</t>
  </si>
  <si>
    <t>105N  :903190:00:------:--</t>
  </si>
  <si>
    <t>21:0791:000101</t>
  </si>
  <si>
    <t>21:0223:000569</t>
  </si>
  <si>
    <t>21:0223:000569:0001:0001:00</t>
  </si>
  <si>
    <t>105N  :903196:00:------:--</t>
  </si>
  <si>
    <t>21:0791:000102</t>
  </si>
  <si>
    <t>21:0223:000574</t>
  </si>
  <si>
    <t>21:0223:000574:0001:0001:00</t>
  </si>
  <si>
    <t>105N  :903197:00:------:--</t>
  </si>
  <si>
    <t>21:0791:000103</t>
  </si>
  <si>
    <t>21:0223:000575</t>
  </si>
  <si>
    <t>21:0223:000575:0001:0001:00</t>
  </si>
  <si>
    <t>105N  :903202:00:------:--</t>
  </si>
  <si>
    <t>21:0791:000104</t>
  </si>
  <si>
    <t>21:0223:000579</t>
  </si>
  <si>
    <t>21:0223:000579:0001:0001:00</t>
  </si>
  <si>
    <t>105N  :903203:00:------:--</t>
  </si>
  <si>
    <t>21:0791:000105</t>
  </si>
  <si>
    <t>21:0223:000580</t>
  </si>
  <si>
    <t>21:0223:000580:0001:0001:00</t>
  </si>
  <si>
    <t>105N  :903204:00:------:--</t>
  </si>
  <si>
    <t>21:0791:000106</t>
  </si>
  <si>
    <t>21:0223:000581</t>
  </si>
  <si>
    <t>21:0223:000581:0001:0001:00</t>
  </si>
  <si>
    <t>105N  :903207:00:------:--</t>
  </si>
  <si>
    <t>21:0791:000107</t>
  </si>
  <si>
    <t>21:0223:000583</t>
  </si>
  <si>
    <t>21:0223:000583:0001:0001:00</t>
  </si>
  <si>
    <t>105N  :903208:00:------:--</t>
  </si>
  <si>
    <t>21:0791:000108</t>
  </si>
  <si>
    <t>21:0223:000584</t>
  </si>
  <si>
    <t>21:0223:000584:0001:0001:00</t>
  </si>
  <si>
    <t>105N  :903209:00:------:--</t>
  </si>
  <si>
    <t>21:0791:000109</t>
  </si>
  <si>
    <t>21:0223:000585</t>
  </si>
  <si>
    <t>21:0223:000585:0001:0001:00</t>
  </si>
  <si>
    <t>105N  :903210:00:------:--</t>
  </si>
  <si>
    <t>21:0791:000110</t>
  </si>
  <si>
    <t>21:0223:000586</t>
  </si>
  <si>
    <t>21:0223:000586:0001:0001:00</t>
  </si>
  <si>
    <t>105N  :903215:00:------:--</t>
  </si>
  <si>
    <t>21:0791:000111</t>
  </si>
  <si>
    <t>21:0223:000590</t>
  </si>
  <si>
    <t>21:0223:000590:0001:0001:00</t>
  </si>
  <si>
    <t>0108:s__08</t>
  </si>
  <si>
    <t>105N  :903251:00:------:--</t>
  </si>
  <si>
    <t>21:0791:000112</t>
  </si>
  <si>
    <t>21:0223:000621</t>
  </si>
  <si>
    <t>21:0223:000621:0001:0001:00</t>
  </si>
  <si>
    <t>105N  :903257:00:------:--</t>
  </si>
  <si>
    <t>21:0791:000113</t>
  </si>
  <si>
    <t>21:0223:000627</t>
  </si>
  <si>
    <t>21:0223:000627:0001:0001:00</t>
  </si>
  <si>
    <t>105N  :903293:00:------:--</t>
  </si>
  <si>
    <t>21:0791:000114</t>
  </si>
  <si>
    <t>21:0223:000657</t>
  </si>
  <si>
    <t>21:0223:000657:0001:0001:00</t>
  </si>
  <si>
    <t>105N  :903310:00:------:--</t>
  </si>
  <si>
    <t>21:0791:000115</t>
  </si>
  <si>
    <t>21:0223:000671</t>
  </si>
  <si>
    <t>21:0223:000671:0001:0001:00</t>
  </si>
  <si>
    <t>105N  :903313:00:------:--</t>
  </si>
  <si>
    <t>21:0791:000116</t>
  </si>
  <si>
    <t>21:0223:000673</t>
  </si>
  <si>
    <t>21:0223:000673:0001:0001:00</t>
  </si>
  <si>
    <t>105N  :903314:00:------:--</t>
  </si>
  <si>
    <t>21:0791:000117</t>
  </si>
  <si>
    <t>21:0223:000674</t>
  </si>
  <si>
    <t>21:0223:000674:0001:0001:00</t>
  </si>
  <si>
    <t>105N  :903315:00:------:--</t>
  </si>
  <si>
    <t>21:0791:000118</t>
  </si>
  <si>
    <t>21:0223:000675</t>
  </si>
  <si>
    <t>21:0223:000675:0001:0001:00</t>
  </si>
  <si>
    <t>105N  :903318:00:------:--</t>
  </si>
  <si>
    <t>21:0791:000119</t>
  </si>
  <si>
    <t>21:0223:000678</t>
  </si>
  <si>
    <t>21:0223:000678:0001:0001:00</t>
  </si>
  <si>
    <t>105N  :903321:80:903322:10</t>
  </si>
  <si>
    <t>21:0791:000120</t>
  </si>
  <si>
    <t>21:0223:000681</t>
  </si>
  <si>
    <t>21:0223:000681:0001:0001:02</t>
  </si>
  <si>
    <t>105N  :903322:10:------:--</t>
  </si>
  <si>
    <t>21:0791:000121</t>
  </si>
  <si>
    <t>21:0223:000681:0001:0001:01</t>
  </si>
  <si>
    <t>105N  :903323:20:903322:10</t>
  </si>
  <si>
    <t>21:0791:000122</t>
  </si>
  <si>
    <t>21:0223:000681:0002:0001:00</t>
  </si>
  <si>
    <t>105N  :903341:80:903345:10</t>
  </si>
  <si>
    <t>21:0791:000123</t>
  </si>
  <si>
    <t>21:0223:000701</t>
  </si>
  <si>
    <t>21:0223:000701:0001:0001:02</t>
  </si>
  <si>
    <t>105N  :903345:10:------:--</t>
  </si>
  <si>
    <t>21:0791:000124</t>
  </si>
  <si>
    <t>21:0223:000701:0001:0001:01</t>
  </si>
  <si>
    <t>105N  :903346:20:903345:10</t>
  </si>
  <si>
    <t>21:0791:000125</t>
  </si>
  <si>
    <t>21:0223:000701:0002:0001:00</t>
  </si>
  <si>
    <t>105N  :903398:00:------:--</t>
  </si>
  <si>
    <t>21:0791:000126</t>
  </si>
  <si>
    <t>21:0223:000746</t>
  </si>
  <si>
    <t>21:0223:000746:0001:0001:00</t>
  </si>
  <si>
    <t>105N  :903399:00:------:--</t>
  </si>
  <si>
    <t>21:0791:000127</t>
  </si>
  <si>
    <t>21:0223:000747</t>
  </si>
  <si>
    <t>21:0223:000747:0001:0001:00</t>
  </si>
  <si>
    <t>105N  :903400:00:------:--</t>
  </si>
  <si>
    <t>21:0791:000128</t>
  </si>
  <si>
    <t>21:0223:000748</t>
  </si>
  <si>
    <t>21:0223:000748:0001:0001:00</t>
  </si>
  <si>
    <t>105N  :903401:80:903412:10</t>
  </si>
  <si>
    <t>21:0791:000129</t>
  </si>
  <si>
    <t>21:0223:000758</t>
  </si>
  <si>
    <t>21:0223:000758:0001:0001:02</t>
  </si>
  <si>
    <t>105N  :903408:00:------:--</t>
  </si>
  <si>
    <t>21:0791:000130</t>
  </si>
  <si>
    <t>21:0223:000755</t>
  </si>
  <si>
    <t>21:0223:000755:0001:0001:00</t>
  </si>
  <si>
    <t>105N  :903412:10:------:--</t>
  </si>
  <si>
    <t>21:0791:000131</t>
  </si>
  <si>
    <t>21:0223:000758:0001:0001:01</t>
  </si>
  <si>
    <t>105N  :903413:20:903412:10</t>
  </si>
  <si>
    <t>21:0791:000132</t>
  </si>
  <si>
    <t>21:0223:000758:0002:0001:00</t>
  </si>
  <si>
    <t>105N  :903414:00:------:--</t>
  </si>
  <si>
    <t>21:0791:000133</t>
  </si>
  <si>
    <t>21:0223:000759</t>
  </si>
  <si>
    <t>21:0223:000759:0001:0001:00</t>
  </si>
  <si>
    <t>105N  :903417:00:------:--</t>
  </si>
  <si>
    <t>21:0791:000134</t>
  </si>
  <si>
    <t>21:0223:000762</t>
  </si>
  <si>
    <t>21:0223:000762:0001:0001:00</t>
  </si>
  <si>
    <t>105N  :903419:00:------:--</t>
  </si>
  <si>
    <t>21:0791:000135</t>
  </si>
  <si>
    <t>21:0223:000764</t>
  </si>
  <si>
    <t>21:0223:000764:0001:0001:00</t>
  </si>
  <si>
    <t>105N  :903420:00:------:--</t>
  </si>
  <si>
    <t>21:0791:000136</t>
  </si>
  <si>
    <t>21:0223:000765</t>
  </si>
  <si>
    <t>21:0223:000765:0001:0001:00</t>
  </si>
  <si>
    <t>105N  :903425:00:------:--</t>
  </si>
  <si>
    <t>21:0791:000137</t>
  </si>
  <si>
    <t>21:0223:000769</t>
  </si>
  <si>
    <t>21:0223:000769:0001:0001:00</t>
  </si>
  <si>
    <t>105N  :903427:00:------:--</t>
  </si>
  <si>
    <t>21:0791:000138</t>
  </si>
  <si>
    <t>21:0223:000770</t>
  </si>
  <si>
    <t>21:0223:000770:0001:0001:00</t>
  </si>
  <si>
    <t>105N  :903428:00:------:--</t>
  </si>
  <si>
    <t>21:0791:000139</t>
  </si>
  <si>
    <t>21:0223:000771</t>
  </si>
  <si>
    <t>21:0223:000771:0001:0001:00</t>
  </si>
  <si>
    <t>105N  :903429:00:------:--</t>
  </si>
  <si>
    <t>21:0791:000140</t>
  </si>
  <si>
    <t>21:0223:000772</t>
  </si>
  <si>
    <t>21:0223:000772:0001:0001:00</t>
  </si>
  <si>
    <t>105N  :903431:00:------:--</t>
  </si>
  <si>
    <t>21:0791:000141</t>
  </si>
  <si>
    <t>21:0223:000774</t>
  </si>
  <si>
    <t>21:0223:000774:0001:0001:00</t>
  </si>
  <si>
    <t>105N  :903435:00:------:--</t>
  </si>
  <si>
    <t>21:0791:000142</t>
  </si>
  <si>
    <t>21:0223:000777</t>
  </si>
  <si>
    <t>21:0223:000777:0001:0001:00</t>
  </si>
  <si>
    <t>105N  :903437:00:------:--</t>
  </si>
  <si>
    <t>21:0791:000143</t>
  </si>
  <si>
    <t>21:0223:000779</t>
  </si>
  <si>
    <t>21:0223:000779:0001:0001:00</t>
  </si>
  <si>
    <t>105N  :903438:00:------:--</t>
  </si>
  <si>
    <t>21:0791:000144</t>
  </si>
  <si>
    <t>21:0223:000780</t>
  </si>
  <si>
    <t>21:0223:000780:0001:0001:00</t>
  </si>
  <si>
    <t>105N  :903441:80:903442:00</t>
  </si>
  <si>
    <t>21:0791:000145</t>
  </si>
  <si>
    <t>21:0223:000783</t>
  </si>
  <si>
    <t>21:0223:000783:0001:0001:02</t>
  </si>
  <si>
    <t>105N  :903442:00:------:--</t>
  </si>
  <si>
    <t>21:0791:000146</t>
  </si>
  <si>
    <t>21:0223:000783:0001:0001:01</t>
  </si>
  <si>
    <t>105O  :901015:00:------:--</t>
  </si>
  <si>
    <t>21:0795:000001</t>
  </si>
  <si>
    <t>21:0224:000012</t>
  </si>
  <si>
    <t>21:0224:000012:0001:0001:00</t>
  </si>
  <si>
    <t>105O  :901025:00:------:--</t>
  </si>
  <si>
    <t>21:0795:000002</t>
  </si>
  <si>
    <t>21:0224:000020</t>
  </si>
  <si>
    <t>21:0224:000020:0001:0001:00</t>
  </si>
  <si>
    <t>105O  :901027:00:------:--</t>
  </si>
  <si>
    <t>21:0795:000003</t>
  </si>
  <si>
    <t>21:0224:000022</t>
  </si>
  <si>
    <t>21:0224:000022:0001:0001:00</t>
  </si>
  <si>
    <t>105O  :901035:00:------:--</t>
  </si>
  <si>
    <t>21:0795:000004</t>
  </si>
  <si>
    <t>21:0224:000029</t>
  </si>
  <si>
    <t>21:0224:000029:0001:0001:00</t>
  </si>
  <si>
    <t>105O  :901036:00:------:--</t>
  </si>
  <si>
    <t>21:0795:000005</t>
  </si>
  <si>
    <t>21:0224:000030</t>
  </si>
  <si>
    <t>21:0224:000030:0001:0001:00</t>
  </si>
  <si>
    <t>105O  :901039:00:------:--</t>
  </si>
  <si>
    <t>21:0795:000006</t>
  </si>
  <si>
    <t>21:0224:000033</t>
  </si>
  <si>
    <t>21:0224:000033:0001:0001:00</t>
  </si>
  <si>
    <t>105O  :901042:00:------:--</t>
  </si>
  <si>
    <t>21:0795:000007</t>
  </si>
  <si>
    <t>21:0224:000035</t>
  </si>
  <si>
    <t>21:0224:000035:0001:0001:00</t>
  </si>
  <si>
    <t>105O  :901049:00:------:--</t>
  </si>
  <si>
    <t>21:0795:000008</t>
  </si>
  <si>
    <t>21:0224:000040</t>
  </si>
  <si>
    <t>21:0224:000040:0001:0001:00</t>
  </si>
  <si>
    <t>105O  :901050:00:------:--</t>
  </si>
  <si>
    <t>21:0795:000009</t>
  </si>
  <si>
    <t>21:0224:000041</t>
  </si>
  <si>
    <t>21:0224:000041:0001:0001:00</t>
  </si>
  <si>
    <t>105O  :901062:00:------:--</t>
  </si>
  <si>
    <t>21:0795:000010</t>
  </si>
  <si>
    <t>21:0224:000052</t>
  </si>
  <si>
    <t>21:0224:000052:0001:0001:00</t>
  </si>
  <si>
    <t>105O  :901072:00:------:--</t>
  </si>
  <si>
    <t>21:0795:000011</t>
  </si>
  <si>
    <t>21:0224:000060</t>
  </si>
  <si>
    <t>21:0224:000060:0001:0001:00</t>
  </si>
  <si>
    <t>105O  :901076:00:------:--</t>
  </si>
  <si>
    <t>21:0795:000012</t>
  </si>
  <si>
    <t>21:0224:000064</t>
  </si>
  <si>
    <t>21:0224:000064:0001:0001:00</t>
  </si>
  <si>
    <t>105O  :901091:00:------:--</t>
  </si>
  <si>
    <t>21:0795:000013</t>
  </si>
  <si>
    <t>21:0224:000077</t>
  </si>
  <si>
    <t>21:0224:000077:0001:0001:00</t>
  </si>
  <si>
    <t>105O  :901092:00:------:--</t>
  </si>
  <si>
    <t>21:0795:000014</t>
  </si>
  <si>
    <t>21:0224:000078</t>
  </si>
  <si>
    <t>21:0224:000078:0001:0001:00</t>
  </si>
  <si>
    <t>105O  :901095:00:------:--</t>
  </si>
  <si>
    <t>21:0795:000015</t>
  </si>
  <si>
    <t>21:0224:000080</t>
  </si>
  <si>
    <t>21:0224:000080:0001:0001:00</t>
  </si>
  <si>
    <t>105O  :901097:00:------:--</t>
  </si>
  <si>
    <t>21:0795:000016</t>
  </si>
  <si>
    <t>21:0224:000082</t>
  </si>
  <si>
    <t>21:0224:000082:0001:0001:00</t>
  </si>
  <si>
    <t>105O  :901098:00:------:--</t>
  </si>
  <si>
    <t>21:0795:000017</t>
  </si>
  <si>
    <t>21:0224:000083</t>
  </si>
  <si>
    <t>21:0224:000083:0001:0001:00</t>
  </si>
  <si>
    <t>105O  :901099:00:------:--</t>
  </si>
  <si>
    <t>21:0795:000018</t>
  </si>
  <si>
    <t>21:0224:000084</t>
  </si>
  <si>
    <t>21:0224:000084:0001:0001:00</t>
  </si>
  <si>
    <t>105O  :901101:80:901106:10</t>
  </si>
  <si>
    <t>21:0795:000019</t>
  </si>
  <si>
    <t>21:0224:000090</t>
  </si>
  <si>
    <t>21:0224:000090:0001:0001:02</t>
  </si>
  <si>
    <t>105O  :901103:00:------:--</t>
  </si>
  <si>
    <t>21:0795:000020</t>
  </si>
  <si>
    <t>21:0224:000087</t>
  </si>
  <si>
    <t>21:0224:000087:0001:0001:00</t>
  </si>
  <si>
    <t>105O  :901106:10:------:--</t>
  </si>
  <si>
    <t>21:0795:000021</t>
  </si>
  <si>
    <t>21:0224:000090:0001:0001:01</t>
  </si>
  <si>
    <t>105O  :901107:20:901106:10</t>
  </si>
  <si>
    <t>21:0795:000022</t>
  </si>
  <si>
    <t>21:0224:000090:0002:0001:00</t>
  </si>
  <si>
    <t>105O  :901109:00:------:--</t>
  </si>
  <si>
    <t>21:0795:000023</t>
  </si>
  <si>
    <t>21:0224:000092</t>
  </si>
  <si>
    <t>21:0224:000092:0001:0001:00</t>
  </si>
  <si>
    <t>105O  :901110:00:------:--</t>
  </si>
  <si>
    <t>21:0795:000024</t>
  </si>
  <si>
    <t>21:0224:000093</t>
  </si>
  <si>
    <t>21:0224:000093:0001:0001:00</t>
  </si>
  <si>
    <t>105O  :901112:00:------:--</t>
  </si>
  <si>
    <t>21:0795:000025</t>
  </si>
  <si>
    <t>21:0224:000095</t>
  </si>
  <si>
    <t>21:0224:000095:0001:0001:00</t>
  </si>
  <si>
    <t>105O  :901118:00:------:--</t>
  </si>
  <si>
    <t>21:0795:000026</t>
  </si>
  <si>
    <t>21:0224:000100</t>
  </si>
  <si>
    <t>21:0224:000100:0001:0001:00</t>
  </si>
  <si>
    <t>105O  :901120:00:------:--</t>
  </si>
  <si>
    <t>21:0795:000027</t>
  </si>
  <si>
    <t>21:0224:000102</t>
  </si>
  <si>
    <t>21:0224:000102:0001:0001:00</t>
  </si>
  <si>
    <t>105O  :901122:00:------:--</t>
  </si>
  <si>
    <t>21:0795:000028</t>
  </si>
  <si>
    <t>21:0224:000103</t>
  </si>
  <si>
    <t>21:0224:000103:0001:0001:00</t>
  </si>
  <si>
    <t>105O  :901123:00:------:--</t>
  </si>
  <si>
    <t>21:0795:000029</t>
  </si>
  <si>
    <t>21:0224:000104</t>
  </si>
  <si>
    <t>21:0224:000104:0001:0001:00</t>
  </si>
  <si>
    <t>105O  :901127:00:------:--</t>
  </si>
  <si>
    <t>21:0795:000030</t>
  </si>
  <si>
    <t>21:0224:000107</t>
  </si>
  <si>
    <t>21:0224:000107:0001:0001:00</t>
  </si>
  <si>
    <t>105O  :901150:00:------:--</t>
  </si>
  <si>
    <t>21:0795:000031</t>
  </si>
  <si>
    <t>21:0224:000127</t>
  </si>
  <si>
    <t>21:0224:000127:0001:0001:00</t>
  </si>
  <si>
    <t>105O  :901164:9Y:------:--</t>
  </si>
  <si>
    <t>21:0795:000032</t>
  </si>
  <si>
    <t>105O  :901189:9Z:------:--</t>
  </si>
  <si>
    <t>21:0795:000033</t>
  </si>
  <si>
    <t>105O  :901231:00:------:--</t>
  </si>
  <si>
    <t>21:0795:000034</t>
  </si>
  <si>
    <t>21:0224:000196</t>
  </si>
  <si>
    <t>21:0224:000196:0001:0001:00</t>
  </si>
  <si>
    <t>105O  :901236:00:------:--</t>
  </si>
  <si>
    <t>21:0795:000035</t>
  </si>
  <si>
    <t>21:0224:000200</t>
  </si>
  <si>
    <t>21:0224:000200:0001:0001:00</t>
  </si>
  <si>
    <t>105O  :901258:00:------:--</t>
  </si>
  <si>
    <t>21:0795:000036</t>
  </si>
  <si>
    <t>21:0224:000219</t>
  </si>
  <si>
    <t>21:0224:000219:0001:0001:00</t>
  </si>
  <si>
    <t>105O  :901287:00:------:--</t>
  </si>
  <si>
    <t>21:0795:000037</t>
  </si>
  <si>
    <t>21:0224:000243</t>
  </si>
  <si>
    <t>21:0224:000243:0001:0001:00</t>
  </si>
  <si>
    <t>105O  :901301:80:901305:10</t>
  </si>
  <si>
    <t>21:0795:000038</t>
  </si>
  <si>
    <t>21:0224:000259</t>
  </si>
  <si>
    <t>21:0224:000259:0001:0001:02</t>
  </si>
  <si>
    <t>105O  :901305:10:------:--</t>
  </si>
  <si>
    <t>21:0795:000039</t>
  </si>
  <si>
    <t>21:0224:000259:0001:0001:01</t>
  </si>
  <si>
    <t>105O  :901306:20:901305:10</t>
  </si>
  <si>
    <t>21:0795:000040</t>
  </si>
  <si>
    <t>21:0224:000259:0002:0001:00</t>
  </si>
  <si>
    <t>105O  :901309:00:------:--</t>
  </si>
  <si>
    <t>21:0795:000041</t>
  </si>
  <si>
    <t>21:0224:000261</t>
  </si>
  <si>
    <t>21:0224:000261:0001:0001:00</t>
  </si>
  <si>
    <t>105O  :901312:00:------:--</t>
  </si>
  <si>
    <t>21:0795:000042</t>
  </si>
  <si>
    <t>21:0224:000264</t>
  </si>
  <si>
    <t>21:0224:000264:0001:0001:00</t>
  </si>
  <si>
    <t>105O  :901318:00:------:--</t>
  </si>
  <si>
    <t>21:0795:000043</t>
  </si>
  <si>
    <t>21:0224:000270</t>
  </si>
  <si>
    <t>21:0224:000270:0001:0001:00</t>
  </si>
  <si>
    <t>105O  :901323:00:------:--</t>
  </si>
  <si>
    <t>21:0795:000044</t>
  </si>
  <si>
    <t>21:0224:000274</t>
  </si>
  <si>
    <t>21:0224:000274:0001:0001:00</t>
  </si>
  <si>
    <t>105O  :901327:00:------:--</t>
  </si>
  <si>
    <t>21:0795:000045</t>
  </si>
  <si>
    <t>21:0224:000277</t>
  </si>
  <si>
    <t>21:0224:000277:0001:0001:00</t>
  </si>
  <si>
    <t>105O  :901328:00:------:--</t>
  </si>
  <si>
    <t>21:0795:000046</t>
  </si>
  <si>
    <t>21:0224:000278</t>
  </si>
  <si>
    <t>21:0224:000278:0001:0001:00</t>
  </si>
  <si>
    <t>105O  :901332:00:------:--</t>
  </si>
  <si>
    <t>21:0795:000047</t>
  </si>
  <si>
    <t>21:0224:000282</t>
  </si>
  <si>
    <t>21:0224:000282:0001:0001:00</t>
  </si>
  <si>
    <t>105O  :901333:00:------:--</t>
  </si>
  <si>
    <t>21:0795:000048</t>
  </si>
  <si>
    <t>21:0224:000283</t>
  </si>
  <si>
    <t>21:0224:000283:0001:0001:00</t>
  </si>
  <si>
    <t>105O  :901334:00:------:--</t>
  </si>
  <si>
    <t>21:0795:000049</t>
  </si>
  <si>
    <t>21:0224:000284</t>
  </si>
  <si>
    <t>21:0224:000284:0001:0001:00</t>
  </si>
  <si>
    <t>105O  :901338:00:------:--</t>
  </si>
  <si>
    <t>21:0795:000050</t>
  </si>
  <si>
    <t>21:0224:000287</t>
  </si>
  <si>
    <t>21:0224:000287:0001:0001:00</t>
  </si>
  <si>
    <t>105O  :901339:00:------:--</t>
  </si>
  <si>
    <t>21:0795:000051</t>
  </si>
  <si>
    <t>21:0224:000288</t>
  </si>
  <si>
    <t>21:0224:000288:0001:0001:00</t>
  </si>
  <si>
    <t>105O  :901347:00:------:--</t>
  </si>
  <si>
    <t>21:0795:000052</t>
  </si>
  <si>
    <t>21:0224:000294</t>
  </si>
  <si>
    <t>21:0224:000294:0001:0001:00</t>
  </si>
  <si>
    <t>105O  :901348:00:------:--</t>
  </si>
  <si>
    <t>21:0795:000053</t>
  </si>
  <si>
    <t>21:0224:000295</t>
  </si>
  <si>
    <t>21:0224:000295:0001:0001:00</t>
  </si>
  <si>
    <t>105O  :901350:00:------:--</t>
  </si>
  <si>
    <t>21:0795:000054</t>
  </si>
  <si>
    <t>21:0224:000297</t>
  </si>
  <si>
    <t>21:0224:000297:0001:0001:00</t>
  </si>
  <si>
    <t>105O  :901356:00:------:--</t>
  </si>
  <si>
    <t>21:0795:000055</t>
  </si>
  <si>
    <t>21:0224:000303</t>
  </si>
  <si>
    <t>21:0224:000303:0001:0001:00</t>
  </si>
  <si>
    <t>105O  :901362:00:------:--</t>
  </si>
  <si>
    <t>21:0795:000056</t>
  </si>
  <si>
    <t>21:0224:000307</t>
  </si>
  <si>
    <t>21:0224:000307:0001:0001:00</t>
  </si>
  <si>
    <t>105O  :901381:80:901391:10</t>
  </si>
  <si>
    <t>21:0795:000057</t>
  </si>
  <si>
    <t>21:0224:000332</t>
  </si>
  <si>
    <t>21:0224:000332:0001:0001:02</t>
  </si>
  <si>
    <t>105O  :901389:00:------:--</t>
  </si>
  <si>
    <t>21:0795:000058</t>
  </si>
  <si>
    <t>21:0224:000330</t>
  </si>
  <si>
    <t>21:0224:000330:0001:0001:00</t>
  </si>
  <si>
    <t>105O  :901391:10:------:--</t>
  </si>
  <si>
    <t>21:0795:000059</t>
  </si>
  <si>
    <t>21:0224:000332:0001:0001:01</t>
  </si>
  <si>
    <t>105O  :901392:20:901391:10</t>
  </si>
  <si>
    <t>21:0795:000060</t>
  </si>
  <si>
    <t>21:0224:000332:0002:0001:00</t>
  </si>
  <si>
    <t>105O  :901393:00:------:--</t>
  </si>
  <si>
    <t>21:0795:000061</t>
  </si>
  <si>
    <t>21:0224:000333</t>
  </si>
  <si>
    <t>21:0224:000333:0001:0001:00</t>
  </si>
  <si>
    <t>105O  :901394:00:------:--</t>
  </si>
  <si>
    <t>21:0795:000062</t>
  </si>
  <si>
    <t>21:0224:000334</t>
  </si>
  <si>
    <t>21:0224:000334:0001:0001:00</t>
  </si>
  <si>
    <t>105O  :901396:00:------:--</t>
  </si>
  <si>
    <t>21:0795:000063</t>
  </si>
  <si>
    <t>21:0224:000336</t>
  </si>
  <si>
    <t>21:0224:000336:0001:0001:00</t>
  </si>
  <si>
    <t>105O  :901421:80:901431:10</t>
  </si>
  <si>
    <t>21:0795:000064</t>
  </si>
  <si>
    <t>21:0224:000367</t>
  </si>
  <si>
    <t>21:0224:000367:0001:0001:02</t>
  </si>
  <si>
    <t>105O  :901431:10:------:--</t>
  </si>
  <si>
    <t>21:0795:000065</t>
  </si>
  <si>
    <t>21:0224:000367:0001:0001:01</t>
  </si>
  <si>
    <t>105O  :901432:20:901431:10</t>
  </si>
  <si>
    <t>21:0795:000066</t>
  </si>
  <si>
    <t>21:0224:000367:0002:0001:00</t>
  </si>
  <si>
    <t>105O  :901438:00:------:--</t>
  </si>
  <si>
    <t>21:0795:000067</t>
  </si>
  <si>
    <t>21:0224:000372</t>
  </si>
  <si>
    <t>21:0224:000372:0001:0001:00</t>
  </si>
  <si>
    <t>105O  :901456:00:------:--</t>
  </si>
  <si>
    <t>21:0795:000068</t>
  </si>
  <si>
    <t>21:0224:000388</t>
  </si>
  <si>
    <t>21:0224:000388:0001:0001:00</t>
  </si>
  <si>
    <t>105O  :901477:00:------:--</t>
  </si>
  <si>
    <t>21:0795:000069</t>
  </si>
  <si>
    <t>21:0224:000406</t>
  </si>
  <si>
    <t>21:0224:000406:0001:0001:00</t>
  </si>
  <si>
    <t>105O  :901478:00:------:--</t>
  </si>
  <si>
    <t>21:0795:000070</t>
  </si>
  <si>
    <t>21:0224:000407</t>
  </si>
  <si>
    <t>21:0224:000407:0001:0001:00</t>
  </si>
  <si>
    <t>105O  :901509:00:------:--</t>
  </si>
  <si>
    <t>21:0795:000071</t>
  </si>
  <si>
    <t>21:0224:000432</t>
  </si>
  <si>
    <t>21:0224:000432:0001:0001:00</t>
  </si>
  <si>
    <t>105O  :903003:9X:------:--</t>
  </si>
  <si>
    <t>21:0795:000072</t>
  </si>
  <si>
    <t>105O  :903025:9Y:------:--</t>
  </si>
  <si>
    <t>21:0795:000073</t>
  </si>
  <si>
    <t>105O  :903050:00:------:--</t>
  </si>
  <si>
    <t>21:0795:000074</t>
  </si>
  <si>
    <t>21:0224:000510</t>
  </si>
  <si>
    <t>21:0224:000510:0001:0001:00</t>
  </si>
  <si>
    <t>105O  :903068:00:------:--</t>
  </si>
  <si>
    <t>21:0795:000075</t>
  </si>
  <si>
    <t>21:0224:000525</t>
  </si>
  <si>
    <t>21:0224:000525:0001:0001:00</t>
  </si>
  <si>
    <t>105O  :903074:00:------:--</t>
  </si>
  <si>
    <t>21:0795:000076</t>
  </si>
  <si>
    <t>21:0224:000531</t>
  </si>
  <si>
    <t>21:0224:000531:0001:0001:00</t>
  </si>
  <si>
    <t>105O  :903077:00:------:--</t>
  </si>
  <si>
    <t>21:0795:000077</t>
  </si>
  <si>
    <t>21:0224:000534</t>
  </si>
  <si>
    <t>21:0224:000534:0001:0001:00</t>
  </si>
  <si>
    <t>105O  :903079:00:------:--</t>
  </si>
  <si>
    <t>21:0795:000078</t>
  </si>
  <si>
    <t>21:0224:000536</t>
  </si>
  <si>
    <t>21:0224:000536:0001:0001:00</t>
  </si>
  <si>
    <t>105O  :903081:80:903083:10</t>
  </si>
  <si>
    <t>21:0795:000079</t>
  </si>
  <si>
    <t>21:0224:000539</t>
  </si>
  <si>
    <t>21:0224:000539:0001:0001:02</t>
  </si>
  <si>
    <t>105O  :903083:10:------:--</t>
  </si>
  <si>
    <t>21:0795:000080</t>
  </si>
  <si>
    <t>21:0224:000539:0001:0001:01</t>
  </si>
  <si>
    <t>105O  :903084:20:903083:10</t>
  </si>
  <si>
    <t>21:0795:000081</t>
  </si>
  <si>
    <t>21:0224:000539:0002:0001:00</t>
  </si>
  <si>
    <t>105O  :903087:00:------:--</t>
  </si>
  <si>
    <t>21:0795:000082</t>
  </si>
  <si>
    <t>21:0224:000542</t>
  </si>
  <si>
    <t>21:0224:000542:0001:0001:00</t>
  </si>
  <si>
    <t>105O  :903089:00:------:--</t>
  </si>
  <si>
    <t>21:0795:000083</t>
  </si>
  <si>
    <t>21:0224:000544</t>
  </si>
  <si>
    <t>21:0224:000544:0001:0001:00</t>
  </si>
  <si>
    <t>105O  :903090:00:------:--</t>
  </si>
  <si>
    <t>21:0795:000084</t>
  </si>
  <si>
    <t>21:0224:000545</t>
  </si>
  <si>
    <t>21:0224:000545:0001:0001:00</t>
  </si>
  <si>
    <t>105O  :903092:00:------:--</t>
  </si>
  <si>
    <t>21:0795:000085</t>
  </si>
  <si>
    <t>21:0224:000547</t>
  </si>
  <si>
    <t>21:0224:000547:0001:0001:00</t>
  </si>
  <si>
    <t>105O  :903101:80:903104:10</t>
  </si>
  <si>
    <t>21:0795:000086</t>
  </si>
  <si>
    <t>21:0224:000557</t>
  </si>
  <si>
    <t>21:0224:000557:0001:0001:02</t>
  </si>
  <si>
    <t>105O  :903104:10:------:--</t>
  </si>
  <si>
    <t>21:0795:000087</t>
  </si>
  <si>
    <t>21:0224:000557:0001:0001:01</t>
  </si>
  <si>
    <t>105O  :903105:20:903104:10</t>
  </si>
  <si>
    <t>21:0795:000088</t>
  </si>
  <si>
    <t>21:0224:000557:0002:0001:00</t>
  </si>
  <si>
    <t>105O  :903109:00:------:--</t>
  </si>
  <si>
    <t>21:0795:000089</t>
  </si>
  <si>
    <t>21:0224:000560</t>
  </si>
  <si>
    <t>21:0224:000560:0001:0001:00</t>
  </si>
  <si>
    <t>105O  :903110:00:------:--</t>
  </si>
  <si>
    <t>21:0795:000090</t>
  </si>
  <si>
    <t>21:0224:000561</t>
  </si>
  <si>
    <t>21:0224:000561:0001:0001:00</t>
  </si>
  <si>
    <t>105O  :903113:00:------:--</t>
  </si>
  <si>
    <t>21:0795:000091</t>
  </si>
  <si>
    <t>21:0224:000564</t>
  </si>
  <si>
    <t>21:0224:000564:0001:0001:00</t>
  </si>
  <si>
    <t>105O  :903116:00:------:--</t>
  </si>
  <si>
    <t>21:0795:000092</t>
  </si>
  <si>
    <t>21:0224:000567</t>
  </si>
  <si>
    <t>21:0224:000567:0001:0001:00</t>
  </si>
  <si>
    <t>105O  :903117:00:------:--</t>
  </si>
  <si>
    <t>21:0795:000093</t>
  </si>
  <si>
    <t>21:0224:000568</t>
  </si>
  <si>
    <t>21:0224:000568:0001:0001:00</t>
  </si>
  <si>
    <t>105O  :903120:00:------:--</t>
  </si>
  <si>
    <t>21:0795:000094</t>
  </si>
  <si>
    <t>21:0224:000571</t>
  </si>
  <si>
    <t>21:0224:000571:0001:0001:00</t>
  </si>
  <si>
    <t>105O  :903125:00:------:--</t>
  </si>
  <si>
    <t>21:0795:000095</t>
  </si>
  <si>
    <t>21:0224:000575</t>
  </si>
  <si>
    <t>21:0224:000575:0001:0001:00</t>
  </si>
  <si>
    <t>105O  :903128:00:------:--</t>
  </si>
  <si>
    <t>21:0795:000096</t>
  </si>
  <si>
    <t>21:0224:000577</t>
  </si>
  <si>
    <t>21:0224:000577:0001:0001:00</t>
  </si>
  <si>
    <t>105O  :903129:00:------:--</t>
  </si>
  <si>
    <t>21:0795:000097</t>
  </si>
  <si>
    <t>21:0224:000578</t>
  </si>
  <si>
    <t>21:0224:000578:0001:0001:00</t>
  </si>
  <si>
    <t>105O  :903133:00:------:--</t>
  </si>
  <si>
    <t>21:0795:000098</t>
  </si>
  <si>
    <t>21:0224:000582</t>
  </si>
  <si>
    <t>21:0224:000582:0001:0001:00</t>
  </si>
  <si>
    <t>105O  :903134:00:------:--</t>
  </si>
  <si>
    <t>21:0795:000099</t>
  </si>
  <si>
    <t>21:0224:000583</t>
  </si>
  <si>
    <t>21:0224:000583:0001:0001:00</t>
  </si>
  <si>
    <t>105O  :903136:00:------:--</t>
  </si>
  <si>
    <t>21:0795:000100</t>
  </si>
  <si>
    <t>21:0224:000585</t>
  </si>
  <si>
    <t>21:0224:000585:0001:0001:00</t>
  </si>
  <si>
    <t>105O  :903216:9Y:------:--</t>
  </si>
  <si>
    <t>21:0795:000101</t>
  </si>
  <si>
    <t>105O  :903235:00:------:--</t>
  </si>
  <si>
    <t>21:0795:000102</t>
  </si>
  <si>
    <t>21:0224:000668</t>
  </si>
  <si>
    <t>21:0224:000668:0001:0001:00</t>
  </si>
  <si>
    <t>105O  :903236:00:------:--</t>
  </si>
  <si>
    <t>21:0795:000103</t>
  </si>
  <si>
    <t>21:0224:000669</t>
  </si>
  <si>
    <t>21:0224:000669:0001:0001:00</t>
  </si>
  <si>
    <t>105O  :903242:00:------:--</t>
  </si>
  <si>
    <t>21:0795:000104</t>
  </si>
  <si>
    <t>21:0224:000674</t>
  </si>
  <si>
    <t>21:0224:000674:0001:0001:00</t>
  </si>
  <si>
    <t>105O  :903245:9Z:------:--</t>
  </si>
  <si>
    <t>21:0795:000105</t>
  </si>
  <si>
    <t>105O  :903289:00:------:--</t>
  </si>
  <si>
    <t>21:0795:000106</t>
  </si>
  <si>
    <t>21:0224:000714</t>
  </si>
  <si>
    <t>21:0224:000714:0001:0001:00</t>
  </si>
  <si>
    <t>105O  :903316:00:------:--</t>
  </si>
  <si>
    <t>21:0795:000107</t>
  </si>
  <si>
    <t>21:0224:000737</t>
  </si>
  <si>
    <t>21:0224:000737:0001:0001:00</t>
  </si>
  <si>
    <t>105O  :903320:00:------:--</t>
  </si>
  <si>
    <t>21:0795:000108</t>
  </si>
  <si>
    <t>21:0224:000741</t>
  </si>
  <si>
    <t>21:0224:000741:0001:0001:00</t>
  </si>
  <si>
    <t>105O  :903324:00:------:--</t>
  </si>
  <si>
    <t>21:0795:000109</t>
  </si>
  <si>
    <t>21:0224:000744</t>
  </si>
  <si>
    <t>21:0224:000744:0001:0001:00</t>
  </si>
  <si>
    <t>105O  :903338:9X:------:--</t>
  </si>
  <si>
    <t>21:0795:000110</t>
  </si>
  <si>
    <t>105O  :903354:00:------:--</t>
  </si>
  <si>
    <t>21:0795:000111</t>
  </si>
  <si>
    <t>21:0224:000770</t>
  </si>
  <si>
    <t>21:0224:000770:0001:0001:00</t>
  </si>
  <si>
    <t>105O  :903362:00:------:--</t>
  </si>
  <si>
    <t>21:0795:000112</t>
  </si>
  <si>
    <t>21:0224:000776</t>
  </si>
  <si>
    <t>21:0224:000776:0001:0001:00</t>
  </si>
  <si>
    <t>105O  :903373:00:------:--</t>
  </si>
  <si>
    <t>21:0795:000113</t>
  </si>
  <si>
    <t>21:0224:000785</t>
  </si>
  <si>
    <t>21:0224:000785:0001:0001:00</t>
  </si>
  <si>
    <t>105O  :903379:00:------:--</t>
  </si>
  <si>
    <t>21:0795:000114</t>
  </si>
  <si>
    <t>21:0224:000791</t>
  </si>
  <si>
    <t>21:0224:000791:0001:0001:00</t>
  </si>
  <si>
    <t>105O  :903464:00:------:--</t>
  </si>
  <si>
    <t>21:0795:000115</t>
  </si>
  <si>
    <t>21:0224:000862</t>
  </si>
  <si>
    <t>21:0224:000862:0001:0001:00</t>
  </si>
  <si>
    <t>105O  :903471:00:------:--</t>
  </si>
  <si>
    <t>21:0795:000116</t>
  </si>
  <si>
    <t>21:0224:000868</t>
  </si>
  <si>
    <t>21:0224:000868:0001:0001:00</t>
  </si>
  <si>
    <t>105O  :903482:00:------:--</t>
  </si>
  <si>
    <t>21:0795:000117</t>
  </si>
  <si>
    <t>21:0224:000878</t>
  </si>
  <si>
    <t>21:0224:000878:0001:0001:00</t>
  </si>
  <si>
    <t>105O  :903495:00:------:--</t>
  </si>
  <si>
    <t>21:0795:000118</t>
  </si>
  <si>
    <t>21:0224:000890</t>
  </si>
  <si>
    <t>21:0224:000890:0001:0001:00</t>
  </si>
  <si>
    <t>105O  :903498:00:------:--</t>
  </si>
  <si>
    <t>21:0795:000119</t>
  </si>
  <si>
    <t>21:0224:000892</t>
  </si>
  <si>
    <t>21:0224:000892:0001:0001:00</t>
  </si>
  <si>
    <t>105O  :903510:9X:------:--</t>
  </si>
  <si>
    <t>21:0795:000120</t>
  </si>
  <si>
    <t>105O  :903511:00:------:--</t>
  </si>
  <si>
    <t>21:0795:000121</t>
  </si>
  <si>
    <t>21:0224:000902</t>
  </si>
  <si>
    <t>21:0224:000902:0001:0001:00</t>
  </si>
  <si>
    <t>105P  :903013:9Y:------:--</t>
  </si>
  <si>
    <t>21:0795:000122</t>
  </si>
  <si>
    <t>105P  :903028:00:------:--</t>
  </si>
  <si>
    <t>21:0795:000123</t>
  </si>
  <si>
    <t>21:0224:000929</t>
  </si>
  <si>
    <t>21:0224:000929:0001:0001:00</t>
  </si>
  <si>
    <t>105P  :903029:00:------:--</t>
  </si>
  <si>
    <t>21:0795:000124</t>
  </si>
  <si>
    <t>21:0224:000930</t>
  </si>
  <si>
    <t>21:0224:000930:0001:0001:00</t>
  </si>
  <si>
    <t>105P  :903030:00:------:--</t>
  </si>
  <si>
    <t>21:0795:000125</t>
  </si>
  <si>
    <t>21:0224:000931</t>
  </si>
  <si>
    <t>21:0224:000931:0001:0001:00</t>
  </si>
  <si>
    <t>105P  :903031:00:------:--</t>
  </si>
  <si>
    <t>21:0795:000126</t>
  </si>
  <si>
    <t>21:0224:000932</t>
  </si>
  <si>
    <t>21:0224:000932:0001:0001:00</t>
  </si>
  <si>
    <t>105P  :903035:00:------:--</t>
  </si>
  <si>
    <t>21:0795:000127</t>
  </si>
  <si>
    <t>21:0224:000936</t>
  </si>
  <si>
    <t>21:0224:000936:0001:0001:00</t>
  </si>
  <si>
    <t>105P  :903056:00:------:--</t>
  </si>
  <si>
    <t>21:0795:000128</t>
  </si>
  <si>
    <t>21:0224:000953</t>
  </si>
  <si>
    <t>21:0224:000953:0001:0001:00</t>
  </si>
  <si>
    <t>092H  :811011:00:------:--</t>
  </si>
  <si>
    <t>21:1080:000001</t>
  </si>
  <si>
    <t>21:0155:000008</t>
  </si>
  <si>
    <t>21:0155:000008:0001:0001:00</t>
  </si>
  <si>
    <t>092H  :811029:00:------:--</t>
  </si>
  <si>
    <t>21:1080:000002</t>
  </si>
  <si>
    <t>21:0155:000024</t>
  </si>
  <si>
    <t>21:0155:000024:0001:0001:00</t>
  </si>
  <si>
    <t>092H  :811034:00:------:--</t>
  </si>
  <si>
    <t>21:1080:000003</t>
  </si>
  <si>
    <t>21:0155:000029</t>
  </si>
  <si>
    <t>21:0155:000029:0001:0001:00</t>
  </si>
  <si>
    <t>092H  :811035:00:------:--</t>
  </si>
  <si>
    <t>21:1080:000004</t>
  </si>
  <si>
    <t>21:0155:000030</t>
  </si>
  <si>
    <t>21:0155:000030:0001:0001:00</t>
  </si>
  <si>
    <t>092H  :811047:00:------:--</t>
  </si>
  <si>
    <t>21:1080:000005</t>
  </si>
  <si>
    <t>21:0155:000039</t>
  </si>
  <si>
    <t>21:0155:000039:0001:0001:00</t>
  </si>
  <si>
    <t>092H  :811063:00:------:--</t>
  </si>
  <si>
    <t>21:1080:000006</t>
  </si>
  <si>
    <t>21:0155:000053</t>
  </si>
  <si>
    <t>21:0155:000053:0001:0001:00</t>
  </si>
  <si>
    <t>092H  :811071:00:------:--</t>
  </si>
  <si>
    <t>21:1080:000007</t>
  </si>
  <si>
    <t>21:0155:000061</t>
  </si>
  <si>
    <t>21:0155:000061:0001:0001:00</t>
  </si>
  <si>
    <t>092H  :811106:00:------:--</t>
  </si>
  <si>
    <t>21:1080:000008</t>
  </si>
  <si>
    <t>21:0155:000090</t>
  </si>
  <si>
    <t>21:0155:000090:0001:0001:00</t>
  </si>
  <si>
    <t>092H  :811107:00:------:--</t>
  </si>
  <si>
    <t>21:1080:000009</t>
  </si>
  <si>
    <t>21:0155:000091</t>
  </si>
  <si>
    <t>21:0155:000091:0001:0001:00</t>
  </si>
  <si>
    <t>092H  :811113:00:------:--</t>
  </si>
  <si>
    <t>21:1080:000010</t>
  </si>
  <si>
    <t>21:0155:000097</t>
  </si>
  <si>
    <t>21:0155:000097:0001:0001:00</t>
  </si>
  <si>
    <t>092H  :811129:00:------:--</t>
  </si>
  <si>
    <t>21:1080:000011</t>
  </si>
  <si>
    <t>21:0155:000109</t>
  </si>
  <si>
    <t>21:0155:000109:0001:0001:00</t>
  </si>
  <si>
    <t>092H  :811133:00:------:--</t>
  </si>
  <si>
    <t>21:1080:000012</t>
  </si>
  <si>
    <t>21:0155:000113</t>
  </si>
  <si>
    <t>21:0155:000113:0001:0001:00</t>
  </si>
  <si>
    <t>092H  :811134:00:------:--</t>
  </si>
  <si>
    <t>21:1080:000013</t>
  </si>
  <si>
    <t>21:0155:000114</t>
  </si>
  <si>
    <t>21:0155:000114:0001:0001:00</t>
  </si>
  <si>
    <t>092H  :811143:00:------:--</t>
  </si>
  <si>
    <t>21:1080:000014</t>
  </si>
  <si>
    <t>21:0155:000121</t>
  </si>
  <si>
    <t>21:0155:000121:0001:0001:00</t>
  </si>
  <si>
    <t>092H  :811173:00:------:--</t>
  </si>
  <si>
    <t>21:1080:000015</t>
  </si>
  <si>
    <t>21:0155:000146</t>
  </si>
  <si>
    <t>21:0155:000146:0001:0001:00</t>
  </si>
  <si>
    <t>092H  :811184:10:------:--</t>
  </si>
  <si>
    <t>21:1080:000016</t>
  </si>
  <si>
    <t>21:0155:000156</t>
  </si>
  <si>
    <t>21:0155:000156:0001:0001:00</t>
  </si>
  <si>
    <t>092H  :811185:20:811184:10</t>
  </si>
  <si>
    <t>21:1080:000017</t>
  </si>
  <si>
    <t>21:0155:000156:0002:0001:00</t>
  </si>
  <si>
    <t>092H  :811240:00:------:--</t>
  </si>
  <si>
    <t>21:1080:000018</t>
  </si>
  <si>
    <t>21:0155:000204</t>
  </si>
  <si>
    <t>21:0155:000204:0001:0001:00</t>
  </si>
  <si>
    <t>092H  :811250:10:------:--</t>
  </si>
  <si>
    <t>21:1080:000019</t>
  </si>
  <si>
    <t>21:0155:000213</t>
  </si>
  <si>
    <t>21:0155:000213:0001:0001:00</t>
  </si>
  <si>
    <t>092H  :811251:20:811250:10</t>
  </si>
  <si>
    <t>21:1080:000020</t>
  </si>
  <si>
    <t>21:0155:000213:0002:0001:00</t>
  </si>
  <si>
    <t>092H  :811252:00:------:--</t>
  </si>
  <si>
    <t>21:1080:000021</t>
  </si>
  <si>
    <t>21:0155:000214</t>
  </si>
  <si>
    <t>21:0155:000214:0001:0001:00</t>
  </si>
  <si>
    <t>092H  :811256:00:------:--</t>
  </si>
  <si>
    <t>21:1080:000022</t>
  </si>
  <si>
    <t>21:0155:000217</t>
  </si>
  <si>
    <t>21:0155:000217:0001:0001:00</t>
  </si>
  <si>
    <t>092H  :811291:00:------:--</t>
  </si>
  <si>
    <t>21:1080:000023</t>
  </si>
  <si>
    <t>21:0155:000247</t>
  </si>
  <si>
    <t>21:0155:000247:0001:0001:00</t>
  </si>
  <si>
    <t>092H  :811296:00:------:--</t>
  </si>
  <si>
    <t>21:1080:000024</t>
  </si>
  <si>
    <t>21:0155:000251</t>
  </si>
  <si>
    <t>21:0155:000251:0001:0001:00</t>
  </si>
  <si>
    <t>092H  :811319:00:------:--</t>
  </si>
  <si>
    <t>21:1080:000025</t>
  </si>
  <si>
    <t>21:0155:000271</t>
  </si>
  <si>
    <t>21:0155:000271:0001:0001:00</t>
  </si>
  <si>
    <t>092H  :811326:00:------:--</t>
  </si>
  <si>
    <t>21:1080:000026</t>
  </si>
  <si>
    <t>21:0155:000276</t>
  </si>
  <si>
    <t>21:0155:000276:0001:0001:00</t>
  </si>
  <si>
    <t>092H  :811339:00:------:--</t>
  </si>
  <si>
    <t>21:1080:000027</t>
  </si>
  <si>
    <t>21:0155:000288</t>
  </si>
  <si>
    <t>21:0155:000288:0001:0001:00</t>
  </si>
  <si>
    <t>092H  :811340:00:------:--</t>
  </si>
  <si>
    <t>21:1080:000028</t>
  </si>
  <si>
    <t>21:0155:000289</t>
  </si>
  <si>
    <t>21:0155:000289:0001:0001:00</t>
  </si>
  <si>
    <t>092H  :811342:10:------:--</t>
  </si>
  <si>
    <t>21:1080:000029</t>
  </si>
  <si>
    <t>21:0155:000290</t>
  </si>
  <si>
    <t>21:0155:000290:0001:0001:00</t>
  </si>
  <si>
    <t>092H  :811343:20:811342:10</t>
  </si>
  <si>
    <t>21:1080:000030</t>
  </si>
  <si>
    <t>21:0155:000290:0002:0001:00</t>
  </si>
  <si>
    <t>092H  :811352:00:------:--</t>
  </si>
  <si>
    <t>21:1080:000031</t>
  </si>
  <si>
    <t>21:0155:000299</t>
  </si>
  <si>
    <t>21:0155:000299:0001:0001:00</t>
  </si>
  <si>
    <t>092H  :811354:00:------:--</t>
  </si>
  <si>
    <t>21:1080:000032</t>
  </si>
  <si>
    <t>21:0155:000301</t>
  </si>
  <si>
    <t>21:0155:000301:0001:0001:00</t>
  </si>
  <si>
    <t>092H  :811371:00:------:--</t>
  </si>
  <si>
    <t>21:1080:000033</t>
  </si>
  <si>
    <t>21:0155:000315</t>
  </si>
  <si>
    <t>21:0155:000315:0001:0001:00</t>
  </si>
  <si>
    <t>092H  :811378:00:------:--</t>
  </si>
  <si>
    <t>21:1080:000034</t>
  </si>
  <si>
    <t>21:0155:000321</t>
  </si>
  <si>
    <t>21:0155:000321:0001:0001:00</t>
  </si>
  <si>
    <t>092H  :811387:00:------:--</t>
  </si>
  <si>
    <t>21:1080:000035</t>
  </si>
  <si>
    <t>21:0155:000328</t>
  </si>
  <si>
    <t>21:0155:000328:0001:0001:00</t>
  </si>
  <si>
    <t>092H  :811392:00:------:--</t>
  </si>
  <si>
    <t>21:1080:000036</t>
  </si>
  <si>
    <t>21:0155:000332</t>
  </si>
  <si>
    <t>21:0155:000332:0001:0001:00</t>
  </si>
  <si>
    <t>092H  :811406:10:------:--</t>
  </si>
  <si>
    <t>21:1080:000037</t>
  </si>
  <si>
    <t>21:0155:000345</t>
  </si>
  <si>
    <t>21:0155:000345:0001:0001:00</t>
  </si>
  <si>
    <t>092H  :811407:20:811406:10</t>
  </si>
  <si>
    <t>21:1080:000038</t>
  </si>
  <si>
    <t>21:0155:000345:0002:0001:00</t>
  </si>
  <si>
    <t>092H  :811437:00:------:--</t>
  </si>
  <si>
    <t>21:1080:000039</t>
  </si>
  <si>
    <t>21:0155:000371</t>
  </si>
  <si>
    <t>21:0155:000371:0001:0001:00</t>
  </si>
  <si>
    <t>092H  :811439:00:------:--</t>
  </si>
  <si>
    <t>21:1080:000040</t>
  </si>
  <si>
    <t>21:0155:000373</t>
  </si>
  <si>
    <t>21:0155:000373:0001:0001:00</t>
  </si>
  <si>
    <t>092H  :811442:00:------:--</t>
  </si>
  <si>
    <t>21:1080:000041</t>
  </si>
  <si>
    <t>21:0155:000375</t>
  </si>
  <si>
    <t>21:0155:000375:0001:0001:00</t>
  </si>
  <si>
    <t>092H  :813008:00:------:--</t>
  </si>
  <si>
    <t>21:1080:000042</t>
  </si>
  <si>
    <t>21:0155:000384</t>
  </si>
  <si>
    <t>21:0155:000384:0001:0001:00</t>
  </si>
  <si>
    <t>092H  :813009:00:------:--</t>
  </si>
  <si>
    <t>21:1080:000043</t>
  </si>
  <si>
    <t>21:0155:000385</t>
  </si>
  <si>
    <t>21:0155:000385:0001:0001:00</t>
  </si>
  <si>
    <t>092H  :813010:00:------:--</t>
  </si>
  <si>
    <t>21:1080:000044</t>
  </si>
  <si>
    <t>21:0155:000386</t>
  </si>
  <si>
    <t>21:0155:000386:0001:0001:00</t>
  </si>
  <si>
    <t>092H  :813011:10:------:--</t>
  </si>
  <si>
    <t>21:1080:000045</t>
  </si>
  <si>
    <t>21:0155:000387</t>
  </si>
  <si>
    <t>21:0155:000387:0001:0001:00</t>
  </si>
  <si>
    <t>092H  :813012:20:813011:10</t>
  </si>
  <si>
    <t>21:1080:000046</t>
  </si>
  <si>
    <t>21:0155:000387:0002:0001:00</t>
  </si>
  <si>
    <t>092H  :813028:10:------:--</t>
  </si>
  <si>
    <t>21:1080:000047</t>
  </si>
  <si>
    <t>21:0155:000402</t>
  </si>
  <si>
    <t>21:0155:000402:0001:0001:00</t>
  </si>
  <si>
    <t>092H  :813029:20:813028:10</t>
  </si>
  <si>
    <t>21:1080:000048</t>
  </si>
  <si>
    <t>21:0155:000402:0002:0001:00</t>
  </si>
  <si>
    <t>092H  :813039:00:------:--</t>
  </si>
  <si>
    <t>21:1080:000049</t>
  </si>
  <si>
    <t>21:0155:000411</t>
  </si>
  <si>
    <t>21:0155:000411:0001:0001:00</t>
  </si>
  <si>
    <t>092H  :813054:00:------:--</t>
  </si>
  <si>
    <t>21:1080:000050</t>
  </si>
  <si>
    <t>21:0155:000423</t>
  </si>
  <si>
    <t>21:0155:000423:0001:0001:00</t>
  </si>
  <si>
    <t>092H  :813072:00:------:--</t>
  </si>
  <si>
    <t>21:1080:000051</t>
  </si>
  <si>
    <t>21:0155:000439</t>
  </si>
  <si>
    <t>21:0155:000439:0001:0001:00</t>
  </si>
  <si>
    <t>092H  :813114:00:------:--</t>
  </si>
  <si>
    <t>21:1080:000052</t>
  </si>
  <si>
    <t>21:0155:000474</t>
  </si>
  <si>
    <t>21:0155:000474:0001:0001:00</t>
  </si>
  <si>
    <t>092H  :813127:00:------:--</t>
  </si>
  <si>
    <t>21:1080:000053</t>
  </si>
  <si>
    <t>21:0155:000485</t>
  </si>
  <si>
    <t>21:0155:000485:0001:0001:00</t>
  </si>
  <si>
    <t>092H  :813132:00:------:--</t>
  </si>
  <si>
    <t>21:1080:000054</t>
  </si>
  <si>
    <t>21:0155:000490</t>
  </si>
  <si>
    <t>21:0155:000490:0001:0001:00</t>
  </si>
  <si>
    <t>092H  :813151:00:------:--</t>
  </si>
  <si>
    <t>21:1080:000055</t>
  </si>
  <si>
    <t>21:0155:000505</t>
  </si>
  <si>
    <t>21:0155:000505:0001:0001:00</t>
  </si>
  <si>
    <t>092H  :813164:00:------:--</t>
  </si>
  <si>
    <t>21:1080:000056</t>
  </si>
  <si>
    <t>21:0155:000517</t>
  </si>
  <si>
    <t>21:0155:000517:0001:0001:00</t>
  </si>
  <si>
    <t>092H  :813185:00:------:--</t>
  </si>
  <si>
    <t>21:1080:000057</t>
  </si>
  <si>
    <t>21:0155:000535</t>
  </si>
  <si>
    <t>21:0155:000535:0001:0001:00</t>
  </si>
  <si>
    <t>092H  :813198:00:------:--</t>
  </si>
  <si>
    <t>21:1080:000058</t>
  </si>
  <si>
    <t>21:0155:000546</t>
  </si>
  <si>
    <t>21:0155:000546:0001:0001:00</t>
  </si>
  <si>
    <t>092H  :813204:00:------:--</t>
  </si>
  <si>
    <t>21:1080:000059</t>
  </si>
  <si>
    <t>21:0155:000551</t>
  </si>
  <si>
    <t>21:0155:000551:0001:0001:00</t>
  </si>
  <si>
    <t>092H  :813228:00:------:--</t>
  </si>
  <si>
    <t>21:1080:000060</t>
  </si>
  <si>
    <t>21:0155:000571</t>
  </si>
  <si>
    <t>21:0155:000571:0001:0001:00</t>
  </si>
  <si>
    <t>092H  :813244:00:------:--</t>
  </si>
  <si>
    <t>21:1080:000061</t>
  </si>
  <si>
    <t>21:0155:000585</t>
  </si>
  <si>
    <t>21:0155:000585:0001:0001:00</t>
  </si>
  <si>
    <t>092H  :813265:00:------:--</t>
  </si>
  <si>
    <t>21:1080:000062</t>
  </si>
  <si>
    <t>21:0155:000603</t>
  </si>
  <si>
    <t>21:0155:000603:0001:0001:00</t>
  </si>
  <si>
    <t>092H  :813276:00:------:--</t>
  </si>
  <si>
    <t>21:1080:000063</t>
  </si>
  <si>
    <t>21:0155:000613</t>
  </si>
  <si>
    <t>21:0155:000613:0001:0001:00</t>
  </si>
  <si>
    <t>092H  :813288:00:------:--</t>
  </si>
  <si>
    <t>21:1080:000064</t>
  </si>
  <si>
    <t>21:0155:000621</t>
  </si>
  <si>
    <t>21:0155:000621:0001:0001:00</t>
  </si>
  <si>
    <t>092H  :813298:00:------:--</t>
  </si>
  <si>
    <t>21:1080:000065</t>
  </si>
  <si>
    <t>21:0155:000631</t>
  </si>
  <si>
    <t>21:0155:000631:0001:0001:00</t>
  </si>
  <si>
    <t>092H  :813304:00:------:--</t>
  </si>
  <si>
    <t>21:1080:000066</t>
  </si>
  <si>
    <t>21:0155:000636</t>
  </si>
  <si>
    <t>21:0155:000636:0001:0001:00</t>
  </si>
  <si>
    <t>092H  :813327:00:------:--</t>
  </si>
  <si>
    <t>21:1080:000067</t>
  </si>
  <si>
    <t>21:0155:000656</t>
  </si>
  <si>
    <t>21:0155:000656:0001:0001:00</t>
  </si>
  <si>
    <t>092H  :813346:00:------:--</t>
  </si>
  <si>
    <t>21:1080:000068</t>
  </si>
  <si>
    <t>21:0155:000672</t>
  </si>
  <si>
    <t>21:0155:000672:0001:0001:00</t>
  </si>
  <si>
    <t>092H  :813360:00:------:--</t>
  </si>
  <si>
    <t>21:1080:000069</t>
  </si>
  <si>
    <t>21:0155:000684</t>
  </si>
  <si>
    <t>21:0155:000684:0001:0001:00</t>
  </si>
  <si>
    <t>092H  :813365:00:------:--</t>
  </si>
  <si>
    <t>21:1080:000070</t>
  </si>
  <si>
    <t>21:0155:000688</t>
  </si>
  <si>
    <t>21:0155:000688:0001:0001:00</t>
  </si>
  <si>
    <t>092H  :813392:00:------:--</t>
  </si>
  <si>
    <t>21:1080:000071</t>
  </si>
  <si>
    <t>21:0155:000711</t>
  </si>
  <si>
    <t>21:0155:000711:0001:0001:00</t>
  </si>
  <si>
    <t>092H  :813393:10:------:--</t>
  </si>
  <si>
    <t>21:1080:000072</t>
  </si>
  <si>
    <t>21:0155:000712</t>
  </si>
  <si>
    <t>21:0155:000712:0001:0001:00</t>
  </si>
  <si>
    <t>092H  :813394:20:813393:10</t>
  </si>
  <si>
    <t>21:1080:000073</t>
  </si>
  <si>
    <t>21:0155:000712:0002:0001:00</t>
  </si>
  <si>
    <t>092H  :813407:00:------:--</t>
  </si>
  <si>
    <t>21:1080:000074</t>
  </si>
  <si>
    <t>21:0155:000724</t>
  </si>
  <si>
    <t>21:0155:000724:0001:0001:00</t>
  </si>
  <si>
    <t>092H  :813416:00:------:--</t>
  </si>
  <si>
    <t>21:1080:000075</t>
  </si>
  <si>
    <t>21:0155:000732</t>
  </si>
  <si>
    <t>21:0155:000732:0001:0001:00</t>
  </si>
  <si>
    <t>092H  :813429:00:------:--</t>
  </si>
  <si>
    <t>21:1080:000076</t>
  </si>
  <si>
    <t>21:0155:000743</t>
  </si>
  <si>
    <t>21:0155:000743:0001:0001:00</t>
  </si>
  <si>
    <t>092H  :813442:00:------:--</t>
  </si>
  <si>
    <t>21:1080:000077</t>
  </si>
  <si>
    <t>21:0155:000753</t>
  </si>
  <si>
    <t>21:0155:000753:0001:0001:00</t>
  </si>
  <si>
    <t>092H  :815008:00:------:--</t>
  </si>
  <si>
    <t>21:1080:000078</t>
  </si>
  <si>
    <t>21:0155:000760</t>
  </si>
  <si>
    <t>21:0155:000760:0001:0001:00</t>
  </si>
  <si>
    <t>092H  :815016:00:------:--</t>
  </si>
  <si>
    <t>21:1080:000079</t>
  </si>
  <si>
    <t>21:0155:000767</t>
  </si>
  <si>
    <t>21:0155:000767:0001:0001:00</t>
  </si>
  <si>
    <t>092H  :815028:00:------:--</t>
  </si>
  <si>
    <t>21:1080:000080</t>
  </si>
  <si>
    <t>21:0155:000776</t>
  </si>
  <si>
    <t>21:0155:000776:0001:0001:00</t>
  </si>
  <si>
    <t>092H  :815033:00:------:--</t>
  </si>
  <si>
    <t>21:1080:000081</t>
  </si>
  <si>
    <t>21:0155:000781</t>
  </si>
  <si>
    <t>21:0155:000781:0001:0001:00</t>
  </si>
  <si>
    <t>092H  :815039:00:------:--</t>
  </si>
  <si>
    <t>21:1080:000082</t>
  </si>
  <si>
    <t>21:0155:000787</t>
  </si>
  <si>
    <t>21:0155:000787:0001:0001:00</t>
  </si>
  <si>
    <t>092H  :815049:00:------:--</t>
  </si>
  <si>
    <t>21:1080:000083</t>
  </si>
  <si>
    <t>21:0155:000794</t>
  </si>
  <si>
    <t>21:0155:000794:0001:0001:00</t>
  </si>
  <si>
    <t>092H  :815059:00:------:--</t>
  </si>
  <si>
    <t>21:1080:000084</t>
  </si>
  <si>
    <t>21:0155:000804</t>
  </si>
  <si>
    <t>21:0155:000804:0001:0001:00</t>
  </si>
  <si>
    <t>092H  :815076:00:------:--</t>
  </si>
  <si>
    <t>21:1080:000085</t>
  </si>
  <si>
    <t>21:0155:000818</t>
  </si>
  <si>
    <t>21:0155:000818:0001:0001:00</t>
  </si>
  <si>
    <t>092H  :815093:00:------:--</t>
  </si>
  <si>
    <t>21:1080:000086</t>
  </si>
  <si>
    <t>21:0155:000832</t>
  </si>
  <si>
    <t>21:0155:000832:0001:0001:00</t>
  </si>
  <si>
    <t>092H  :815116:00:------:--</t>
  </si>
  <si>
    <t>21:1080:000087</t>
  </si>
  <si>
    <t>21:0155:000852</t>
  </si>
  <si>
    <t>21:0155:000852:0001:0001:00</t>
  </si>
  <si>
    <t>092H  :815122:10:------:--</t>
  </si>
  <si>
    <t>21:1080:000088</t>
  </si>
  <si>
    <t>21:0155:000857</t>
  </si>
  <si>
    <t>21:0155:000857:0001:0001:00</t>
  </si>
  <si>
    <t>092H  :815123:20:815122:10</t>
  </si>
  <si>
    <t>21:1080:000089</t>
  </si>
  <si>
    <t>21:0155:000857:0002:0001:00</t>
  </si>
  <si>
    <t>092H  :815137:00:------:--</t>
  </si>
  <si>
    <t>21:1080:000090</t>
  </si>
  <si>
    <t>21:0155:000870</t>
  </si>
  <si>
    <t>21:0155:000870:0001:0001:00</t>
  </si>
  <si>
    <t>092H  :815155:00:------:--</t>
  </si>
  <si>
    <t>21:1080:000091</t>
  </si>
  <si>
    <t>21:0155:000886</t>
  </si>
  <si>
    <t>21:0155:000886:0001:0001:00</t>
  </si>
  <si>
    <t>092H  :815177:00:------:--</t>
  </si>
  <si>
    <t>21:1080:000092</t>
  </si>
  <si>
    <t>21:0155:000904</t>
  </si>
  <si>
    <t>21:0155:000904:0001:0001:00</t>
  </si>
  <si>
    <t>092H  :815192:00:------:--</t>
  </si>
  <si>
    <t>21:1080:000093</t>
  </si>
  <si>
    <t>21:0155:000917</t>
  </si>
  <si>
    <t>21:0155:000917:0001:0001:00</t>
  </si>
  <si>
    <t>092H  :815208:00:------:--</t>
  </si>
  <si>
    <t>21:1080:000094</t>
  </si>
  <si>
    <t>21:0155:000930</t>
  </si>
  <si>
    <t>21:0155:000930:0001:0001:00</t>
  </si>
  <si>
    <t>092H  :815214:00:------:--</t>
  </si>
  <si>
    <t>21:1080:000095</t>
  </si>
  <si>
    <t>21:0155:000936</t>
  </si>
  <si>
    <t>21:0155:000936:0001:0001:00</t>
  </si>
  <si>
    <t>092J  :811025:00:------:--</t>
  </si>
  <si>
    <t>21:1085:000001</t>
  </si>
  <si>
    <t>21:0157:000020</t>
  </si>
  <si>
    <t>21:0157:000020:0001:0001:00</t>
  </si>
  <si>
    <t>092J  :811026:00:------:--</t>
  </si>
  <si>
    <t>21:1085:000002</t>
  </si>
  <si>
    <t>21:0157:000021</t>
  </si>
  <si>
    <t>21:0157:000021:0001:0001:00</t>
  </si>
  <si>
    <t>092J  :811027:00:------:--</t>
  </si>
  <si>
    <t>21:1085:000003</t>
  </si>
  <si>
    <t>21:0157:000022</t>
  </si>
  <si>
    <t>21:0157:000022:0001:0001:00</t>
  </si>
  <si>
    <t>092J  :811030:00:------:--</t>
  </si>
  <si>
    <t>21:1085:000004</t>
  </si>
  <si>
    <t>21:0157:000025</t>
  </si>
  <si>
    <t>21:0157:000025:0001:0001:00</t>
  </si>
  <si>
    <t>092J  :811032:00:------:--</t>
  </si>
  <si>
    <t>21:1085:000005</t>
  </si>
  <si>
    <t>21:0157:000027</t>
  </si>
  <si>
    <t>21:0157:000027:0001:0001:00</t>
  </si>
  <si>
    <t>092J  :811033:00:------:--</t>
  </si>
  <si>
    <t>21:1085:000006</t>
  </si>
  <si>
    <t>21:0157:000028</t>
  </si>
  <si>
    <t>21:0157:000028:0001:0001:00</t>
  </si>
  <si>
    <t>092J  :811043:00:------:--</t>
  </si>
  <si>
    <t>21:1085:000007</t>
  </si>
  <si>
    <t>21:0157:000036</t>
  </si>
  <si>
    <t>21:0157:000036:0001:0001:00</t>
  </si>
  <si>
    <t>092J  :811047:10:------:--</t>
  </si>
  <si>
    <t>21:1085:000008</t>
  </si>
  <si>
    <t>21:0157:000040</t>
  </si>
  <si>
    <t>21:0157:000040:0001:0001:00</t>
  </si>
  <si>
    <t>092J  :811048:20:811047:10</t>
  </si>
  <si>
    <t>21:1085:000009</t>
  </si>
  <si>
    <t>21:0157:000040:0002:0001:00</t>
  </si>
  <si>
    <t>092J  :811049:00:------:--</t>
  </si>
  <si>
    <t>21:1085:000010</t>
  </si>
  <si>
    <t>21:0157:000041</t>
  </si>
  <si>
    <t>21:0157:000041:0001:0001:00</t>
  </si>
  <si>
    <t>092J  :811077:00:------:--</t>
  </si>
  <si>
    <t>21:1085:000011</t>
  </si>
  <si>
    <t>21:0157:000065</t>
  </si>
  <si>
    <t>21:0157:000065:0001:0001:00</t>
  </si>
  <si>
    <t>092J  :811085:00:------:--</t>
  </si>
  <si>
    <t>21:1085:000012</t>
  </si>
  <si>
    <t>21:0157:000072</t>
  </si>
  <si>
    <t>21:0157:000072:0001:0001:00</t>
  </si>
  <si>
    <t>092J  :811110:00:------:--</t>
  </si>
  <si>
    <t>21:1085:000013</t>
  </si>
  <si>
    <t>21:0157:000093</t>
  </si>
  <si>
    <t>21:0157:000093:0001:0001:00</t>
  </si>
  <si>
    <t>092J  :811118:00:------:--</t>
  </si>
  <si>
    <t>21:1085:000014</t>
  </si>
  <si>
    <t>21:0157:000100</t>
  </si>
  <si>
    <t>21:0157:000100:0001:0001:00</t>
  </si>
  <si>
    <t>092J  :811124:00:------:--</t>
  </si>
  <si>
    <t>21:1085:000015</t>
  </si>
  <si>
    <t>21:0157:000104</t>
  </si>
  <si>
    <t>21:0157:000104:0001:0001:00</t>
  </si>
  <si>
    <t>092J  :811125:00:------:--</t>
  </si>
  <si>
    <t>21:1085:000016</t>
  </si>
  <si>
    <t>21:0157:000105</t>
  </si>
  <si>
    <t>21:0157:000105:0001:0001:00</t>
  </si>
  <si>
    <t>092J  :811132:00:------:--</t>
  </si>
  <si>
    <t>21:1085:000017</t>
  </si>
  <si>
    <t>21:0157:000112</t>
  </si>
  <si>
    <t>21:0157:000112:0001:0001:00</t>
  </si>
  <si>
    <t>092J  :811138:00:------:--</t>
  </si>
  <si>
    <t>21:1085:000018</t>
  </si>
  <si>
    <t>21:0157:000118</t>
  </si>
  <si>
    <t>21:0157:000118:0001:0001:00</t>
  </si>
  <si>
    <t>092J  :813005:00:------:--</t>
  </si>
  <si>
    <t>21:1085:000019</t>
  </si>
  <si>
    <t>21:0157:000122</t>
  </si>
  <si>
    <t>21:0157:000122:0001:0001:00</t>
  </si>
  <si>
    <t>092J  :813008:00:------:--</t>
  </si>
  <si>
    <t>21:1085:000020</t>
  </si>
  <si>
    <t>21:0157:000124</t>
  </si>
  <si>
    <t>21:0157:000124:0001:0001:00</t>
  </si>
  <si>
    <t>092J  :813009:00:------:--</t>
  </si>
  <si>
    <t>21:1085:000021</t>
  </si>
  <si>
    <t>21:0157:000125</t>
  </si>
  <si>
    <t>21:0157:000125:0001:0001:00</t>
  </si>
  <si>
    <t>092J  :813018:00:------:--</t>
  </si>
  <si>
    <t>21:1085:000022</t>
  </si>
  <si>
    <t>21:0157:000133</t>
  </si>
  <si>
    <t>21:0157:000133:0001:0001:00</t>
  </si>
  <si>
    <t>092J  :813020:00:------:--</t>
  </si>
  <si>
    <t>21:1085:000023</t>
  </si>
  <si>
    <t>21:0157:000135</t>
  </si>
  <si>
    <t>21:0157:000135:0001:0001:00</t>
  </si>
  <si>
    <t>092J  :813022:00:------:--</t>
  </si>
  <si>
    <t>21:1085:000024</t>
  </si>
  <si>
    <t>21:0157:000136</t>
  </si>
  <si>
    <t>21:0157:000136:0001:0001:00</t>
  </si>
  <si>
    <t>092J  :813023:00:------:--</t>
  </si>
  <si>
    <t>21:1085:000025</t>
  </si>
  <si>
    <t>21:0157:000137</t>
  </si>
  <si>
    <t>21:0157:000137:0001:0001:00</t>
  </si>
  <si>
    <t>092J  :813026:10:------:--</t>
  </si>
  <si>
    <t>21:1085:000026</t>
  </si>
  <si>
    <t>21:0157:000140</t>
  </si>
  <si>
    <t>21:0157:000140:0001:0001:00</t>
  </si>
  <si>
    <t>092J  :813027:20:813026:10</t>
  </si>
  <si>
    <t>21:1085:000027</t>
  </si>
  <si>
    <t>21:0157:000140:0002:0001:00</t>
  </si>
  <si>
    <t>092J  :813045:10:------:--</t>
  </si>
  <si>
    <t>21:1085:000028</t>
  </si>
  <si>
    <t>21:0157:000156</t>
  </si>
  <si>
    <t>21:0157:000156:0001:0001:00</t>
  </si>
  <si>
    <t>092J  :813046:20:813045:10</t>
  </si>
  <si>
    <t>21:1085:000029</t>
  </si>
  <si>
    <t>21:0157:000156:0002:0001:00</t>
  </si>
  <si>
    <t>092J  :813063:10:------:--</t>
  </si>
  <si>
    <t>21:1085:000030</t>
  </si>
  <si>
    <t>21:0157:000171</t>
  </si>
  <si>
    <t>21:0157:000171:0001:0001:00</t>
  </si>
  <si>
    <t>092J  :813064:20:813063:10</t>
  </si>
  <si>
    <t>21:1085:000031</t>
  </si>
  <si>
    <t>21:0157:000171:0002:0001:00</t>
  </si>
  <si>
    <t>092J  :813083:00:------:--</t>
  </si>
  <si>
    <t>21:1085:000032</t>
  </si>
  <si>
    <t>21:0157:000188</t>
  </si>
  <si>
    <t>21:0157:000188:0001:0001:00</t>
  </si>
  <si>
    <t>092J  :813087:00:------:--</t>
  </si>
  <si>
    <t>21:1085:000033</t>
  </si>
  <si>
    <t>21:0157:000192</t>
  </si>
  <si>
    <t>21:0157:000192:0001:0001:00</t>
  </si>
  <si>
    <t>092J  :813107:00:------:--</t>
  </si>
  <si>
    <t>21:1085:000034</t>
  </si>
  <si>
    <t>21:0157:000209</t>
  </si>
  <si>
    <t>21:0157:000209:0001:0001:00</t>
  </si>
  <si>
    <t>092J  :813127:00:------:--</t>
  </si>
  <si>
    <t>21:1085:000035</t>
  </si>
  <si>
    <t>21:0157:000225</t>
  </si>
  <si>
    <t>21:0157:000225:0001:0001:00</t>
  </si>
  <si>
    <t>092J  :813130:00:------:--</t>
  </si>
  <si>
    <t>21:1085:000036</t>
  </si>
  <si>
    <t>21:0157:000228</t>
  </si>
  <si>
    <t>21:0157:000228:0001:0001:00</t>
  </si>
  <si>
    <t>092J  :813143:00:------:--</t>
  </si>
  <si>
    <t>21:1085:000037</t>
  </si>
  <si>
    <t>21:0157:000239</t>
  </si>
  <si>
    <t>21:0157:000239:0001:0001:00</t>
  </si>
  <si>
    <t>092J  :813172:00:------:--</t>
  </si>
  <si>
    <t>21:1085:000038</t>
  </si>
  <si>
    <t>21:0157:000265</t>
  </si>
  <si>
    <t>21:0157:000265:0001:0001:00</t>
  </si>
  <si>
    <t>092J  :813174:00:------:--</t>
  </si>
  <si>
    <t>21:1085:000039</t>
  </si>
  <si>
    <t>21:0157:000267</t>
  </si>
  <si>
    <t>21:0157:000267:0001:0001:00</t>
  </si>
  <si>
    <t>092J  :813186:00:------:--</t>
  </si>
  <si>
    <t>21:1085:000040</t>
  </si>
  <si>
    <t>21:0157:000276</t>
  </si>
  <si>
    <t>21:0157:000276:0001:0001:00</t>
  </si>
  <si>
    <t>092J  :813187:00:------:--</t>
  </si>
  <si>
    <t>21:1085:000041</t>
  </si>
  <si>
    <t>21:0157:000277</t>
  </si>
  <si>
    <t>21:0157:000277:0001:0001:00</t>
  </si>
  <si>
    <t>092J  :815007:00:------:--</t>
  </si>
  <si>
    <t>21:1085:000042</t>
  </si>
  <si>
    <t>21:0157:000282</t>
  </si>
  <si>
    <t>21:0157:000282:0001:0001:00</t>
  </si>
  <si>
    <t>092J  :815025:00:------:--</t>
  </si>
  <si>
    <t>21:1085:000043</t>
  </si>
  <si>
    <t>21:0157:000297</t>
  </si>
  <si>
    <t>21:0157:000297:0001:0001:00</t>
  </si>
  <si>
    <t>092J  :815027:00:------:--</t>
  </si>
  <si>
    <t>21:1085:000044</t>
  </si>
  <si>
    <t>21:0157:000299</t>
  </si>
  <si>
    <t>21:0157:000299:0001:0001:00</t>
  </si>
  <si>
    <t>092J  :815032:00:------:--</t>
  </si>
  <si>
    <t>21:1085:000045</t>
  </si>
  <si>
    <t>21:0157:000303</t>
  </si>
  <si>
    <t>21:0157:000303:0001:0001:00</t>
  </si>
  <si>
    <t>092J  :815045:00:------:--</t>
  </si>
  <si>
    <t>21:1085:000046</t>
  </si>
  <si>
    <t>21:0157:000313</t>
  </si>
  <si>
    <t>21:0157:000313:0001:0001:00</t>
  </si>
  <si>
    <t>092J  :815050:00:------:--</t>
  </si>
  <si>
    <t>21:1085:000047</t>
  </si>
  <si>
    <t>21:0157:000318</t>
  </si>
  <si>
    <t>21:0157:000318:0001:0001:00</t>
  </si>
  <si>
    <t>092J  :815062:10:------:--</t>
  </si>
  <si>
    <t>21:1085:000048</t>
  </si>
  <si>
    <t>21:0157:000329</t>
  </si>
  <si>
    <t>21:0157:000329:0001:0001:00</t>
  </si>
  <si>
    <t>092J  :815063:20:815062:10</t>
  </si>
  <si>
    <t>21:1085:000049</t>
  </si>
  <si>
    <t>21:0157:000329:0002:0001:00</t>
  </si>
  <si>
    <t>092J  :815085:00:------:--</t>
  </si>
  <si>
    <t>21:1085:000050</t>
  </si>
  <si>
    <t>21:0157:000349</t>
  </si>
  <si>
    <t>21:0157:000349:0001:0001:00</t>
  </si>
  <si>
    <t>092J  :815104:10:------:--</t>
  </si>
  <si>
    <t>21:1085:000051</t>
  </si>
  <si>
    <t>21:0157:000365</t>
  </si>
  <si>
    <t>21:0157:000365:0001:0001:00</t>
  </si>
  <si>
    <t>092J  :815105:20:815104:10</t>
  </si>
  <si>
    <t>21:1085:000052</t>
  </si>
  <si>
    <t>21:0157:000365:0002:0001:00</t>
  </si>
  <si>
    <t>092J  :815125:00:------:--</t>
  </si>
  <si>
    <t>21:1085:000053</t>
  </si>
  <si>
    <t>21:0157:000382</t>
  </si>
  <si>
    <t>21:0157:000382:0001:0001:00</t>
  </si>
  <si>
    <t>092J  :815134:00:------:--</t>
  </si>
  <si>
    <t>21:1085:000054</t>
  </si>
  <si>
    <t>21:0157:000390</t>
  </si>
  <si>
    <t>21:0157:000390:0001:0001:00</t>
  </si>
  <si>
    <t>092J  :815150:00:------:--</t>
  </si>
  <si>
    <t>21:1085:000055</t>
  </si>
  <si>
    <t>21:0157:000404</t>
  </si>
  <si>
    <t>21:0157:000404:0001:0001:00</t>
  </si>
  <si>
    <t>092J  :815159:00:------:--</t>
  </si>
  <si>
    <t>21:1085:000056</t>
  </si>
  <si>
    <t>21:0157:000412</t>
  </si>
  <si>
    <t>21:0157:000412:0001:0001:00</t>
  </si>
  <si>
    <t>092J  :815164:00:------:--</t>
  </si>
  <si>
    <t>21:1085:000057</t>
  </si>
  <si>
    <t>21:0157:000416</t>
  </si>
  <si>
    <t>21:0157:000416:0001:0001:00</t>
  </si>
  <si>
    <t>092J  :815186:00:------:--</t>
  </si>
  <si>
    <t>21:1085:000058</t>
  </si>
  <si>
    <t>21:0157:000434</t>
  </si>
  <si>
    <t>21:0157:000434:0001:0001:00</t>
  </si>
  <si>
    <t>092J  :815205:00:------:--</t>
  </si>
  <si>
    <t>21:1085:000059</t>
  </si>
  <si>
    <t>21:0157:000450</t>
  </si>
  <si>
    <t>21:0157:000450:0001:0001:00</t>
  </si>
  <si>
    <t>092J  :815224:00:------:--</t>
  </si>
  <si>
    <t>21:1085:000060</t>
  </si>
  <si>
    <t>21:0157:000466</t>
  </si>
  <si>
    <t>21:0157:000466:0001:0001:00</t>
  </si>
  <si>
    <t>092J  :815228:00:------:--</t>
  </si>
  <si>
    <t>21:1085:000061</t>
  </si>
  <si>
    <t>21:0157:000470</t>
  </si>
  <si>
    <t>21:0157:000470:0001:0001:00</t>
  </si>
  <si>
    <t>092J  :815246:00:------:--</t>
  </si>
  <si>
    <t>21:1085:000062</t>
  </si>
  <si>
    <t>21:0157:000485</t>
  </si>
  <si>
    <t>21:0157:000485:0001:0001:00</t>
  </si>
  <si>
    <t>092J  :815265:00:------:--</t>
  </si>
  <si>
    <t>21:1085:000063</t>
  </si>
  <si>
    <t>21:0157:000501</t>
  </si>
  <si>
    <t>21:0157:000501:0001:0001:00</t>
  </si>
  <si>
    <t>092J  :815266:00:------:--</t>
  </si>
  <si>
    <t>21:1085:000064</t>
  </si>
  <si>
    <t>21:0157:000502</t>
  </si>
  <si>
    <t>21:0157:000502:0001:0001:00</t>
  </si>
  <si>
    <t>092J  :815284:00:------:--</t>
  </si>
  <si>
    <t>21:1085:000065</t>
  </si>
  <si>
    <t>21:0157:000518</t>
  </si>
  <si>
    <t>21:0157:000518:0001:0001:00</t>
  </si>
  <si>
    <t>092J  :815303:00:------:--</t>
  </si>
  <si>
    <t>21:1085:000066</t>
  </si>
  <si>
    <t>21:0157:000534</t>
  </si>
  <si>
    <t>21:0157:000534:0001:0001:00</t>
  </si>
  <si>
    <t>092J  :815326:00:------:--</t>
  </si>
  <si>
    <t>21:1085:000067</t>
  </si>
  <si>
    <t>21:0157:000553</t>
  </si>
  <si>
    <t>21:0157:000553:0001:0001:00</t>
  </si>
  <si>
    <t>092J  :815334:00:------:--</t>
  </si>
  <si>
    <t>21:1085:000068</t>
  </si>
  <si>
    <t>21:0157:000560</t>
  </si>
  <si>
    <t>21:0157:000560:0001:0001:00</t>
  </si>
  <si>
    <t>092J  :815349:00:------:--</t>
  </si>
  <si>
    <t>21:1085:000069</t>
  </si>
  <si>
    <t>21:0157:000573</t>
  </si>
  <si>
    <t>21:0157:000573:0001:0001:00</t>
  </si>
  <si>
    <t>092J  :815363:00:------:--</t>
  </si>
  <si>
    <t>21:1085:000070</t>
  </si>
  <si>
    <t>21:0157:000585</t>
  </si>
  <si>
    <t>21:0157:000585:0001:0001:00</t>
  </si>
  <si>
    <t>092J  :815368:10:------:--</t>
  </si>
  <si>
    <t>21:1085:000071</t>
  </si>
  <si>
    <t>21:0157:000590</t>
  </si>
  <si>
    <t>21:0157:000590:0001:0001:00</t>
  </si>
  <si>
    <t>092J  :815369:20:815368:10</t>
  </si>
  <si>
    <t>21:1085:000072</t>
  </si>
  <si>
    <t>21:0157:000590:0002:0001:00</t>
  </si>
  <si>
    <t>092J  :815390:00:------:--</t>
  </si>
  <si>
    <t>21:1085:000073</t>
  </si>
  <si>
    <t>21:0157:000608</t>
  </si>
  <si>
    <t>21:0157:000608:0001:0001:00</t>
  </si>
  <si>
    <t>092J  :815395:00:------:--</t>
  </si>
  <si>
    <t>21:1085:000074</t>
  </si>
  <si>
    <t>21:0157:000612</t>
  </si>
  <si>
    <t>21:0157:000612:0001:0001:00</t>
  </si>
  <si>
    <t>092J  :815415:00:------:--</t>
  </si>
  <si>
    <t>21:1085:000075</t>
  </si>
  <si>
    <t>21:0157:000629</t>
  </si>
  <si>
    <t>21:0157:000629:0001:0001:00</t>
  </si>
  <si>
    <t>092J  :815424:00:------:--</t>
  </si>
  <si>
    <t>21:1085:000076</t>
  </si>
  <si>
    <t>21:0157:000637</t>
  </si>
  <si>
    <t>21:0157:000637:0001:0001:00</t>
  </si>
  <si>
    <t>092J  :815446:10:------:--</t>
  </si>
  <si>
    <t>21:1085:000077</t>
  </si>
  <si>
    <t>21:0157:000656</t>
  </si>
  <si>
    <t>21:0157:000656:0001:0001:00</t>
  </si>
  <si>
    <t>092J  :815447:20:815446:10</t>
  </si>
  <si>
    <t>21:1085:000078</t>
  </si>
  <si>
    <t>21:0157:000656:0002:0001:00</t>
  </si>
  <si>
    <t>092J  :815455:00:------:--</t>
  </si>
  <si>
    <t>21:1085:000079</t>
  </si>
  <si>
    <t>21:0157:000664</t>
  </si>
  <si>
    <t>21:0157:000664:0001:0001:00</t>
  </si>
  <si>
    <t>092J  :815465:00:------:--</t>
  </si>
  <si>
    <t>21:1085:000080</t>
  </si>
  <si>
    <t>21:0157:000671</t>
  </si>
  <si>
    <t>21:0157:000671:0001:0001:00</t>
  </si>
  <si>
    <t>092J  :815468:10:------:--</t>
  </si>
  <si>
    <t>21:1085:000081</t>
  </si>
  <si>
    <t>21:0157:000674</t>
  </si>
  <si>
    <t>21:0157:000674:0001:0001:00</t>
  </si>
  <si>
    <t>092J  :815469:20:815468:10</t>
  </si>
  <si>
    <t>21:1085:000082</t>
  </si>
  <si>
    <t>21:0157:000674:0002:0001:00</t>
  </si>
  <si>
    <t>092J  :815487:10:------:--</t>
  </si>
  <si>
    <t>21:1085:000083</t>
  </si>
  <si>
    <t>21:0157:000691</t>
  </si>
  <si>
    <t>21:0157:000691:0001:0001:00</t>
  </si>
  <si>
    <t>092J  :815488:20:815487:10</t>
  </si>
  <si>
    <t>21:1085:000084</t>
  </si>
  <si>
    <t>21:0157:000691:0002:0001:00</t>
  </si>
  <si>
    <t>092J  :815502:10:------:--</t>
  </si>
  <si>
    <t>21:1085:000085</t>
  </si>
  <si>
    <t>21:0157:000703</t>
  </si>
  <si>
    <t>21:0157:000703:0001:0001:00</t>
  </si>
  <si>
    <t>092J  :815503:20:815502:10</t>
  </si>
  <si>
    <t>21:1085:000086</t>
  </si>
  <si>
    <t>21:0157:000703:0002:0001:00</t>
  </si>
  <si>
    <t>092J  :815513:00:------:--</t>
  </si>
  <si>
    <t>21:1085:000087</t>
  </si>
  <si>
    <t>21:0157:000713</t>
  </si>
  <si>
    <t>21:0157:000713:0001:0001:00</t>
  </si>
  <si>
    <t>092J  :815517:00:------:--</t>
  </si>
  <si>
    <t>21:1085:000088</t>
  </si>
  <si>
    <t>21:0157:000716</t>
  </si>
  <si>
    <t>21:0157:000716:0001:0001:00</t>
  </si>
  <si>
    <t>092J  :815527:00:------:--</t>
  </si>
  <si>
    <t>21:1085:000089</t>
  </si>
  <si>
    <t>21:0157:000724</t>
  </si>
  <si>
    <t>21:0157:000724:0001:0001:00</t>
  </si>
  <si>
    <t>092J  :815543:10:------:--</t>
  </si>
  <si>
    <t>21:1085:000090</t>
  </si>
  <si>
    <t>21:0157:000738</t>
  </si>
  <si>
    <t>21:0157:000738:0001:0001:00</t>
  </si>
  <si>
    <t>092J  :815544:20:815543:10</t>
  </si>
  <si>
    <t>21:1085:000091</t>
  </si>
  <si>
    <t>21:0157:000738:0002:0001:00</t>
  </si>
  <si>
    <t>092J  :815548:00:------:--</t>
  </si>
  <si>
    <t>21:1085:000092</t>
  </si>
  <si>
    <t>21:0157:000742</t>
  </si>
  <si>
    <t>21:0157:000742:0001:0001:00</t>
  </si>
  <si>
    <t>092J  :815549:00:------:--</t>
  </si>
  <si>
    <t>21:1085:000093</t>
  </si>
  <si>
    <t>21:0157:000743</t>
  </si>
  <si>
    <t>21:0157:000743:0001:0001:00</t>
  </si>
  <si>
    <t>092J  :815568:00:------:--</t>
  </si>
  <si>
    <t>21:1085:000094</t>
  </si>
  <si>
    <t>21:0157:000758</t>
  </si>
  <si>
    <t>21:0157:000758:0001:0001:00</t>
  </si>
  <si>
    <t>092J  :815578:00:------:--</t>
  </si>
  <si>
    <t>21:1085:000095</t>
  </si>
  <si>
    <t>21:0157:000768</t>
  </si>
  <si>
    <t>21:0157:000768:0001:0001:00</t>
  </si>
  <si>
    <t>092J  :815584:00:------:--</t>
  </si>
  <si>
    <t>21:1085:000096</t>
  </si>
  <si>
    <t>21:0157:000772</t>
  </si>
  <si>
    <t>21:0157:000772:0001:0001:00</t>
  </si>
  <si>
    <t>092J  :815587:00:------:--</t>
  </si>
  <si>
    <t>21:1085:000097</t>
  </si>
  <si>
    <t>21:0157:000775</t>
  </si>
  <si>
    <t>21:0157:000775:0001:0001:00</t>
  </si>
  <si>
    <t>092J  :815598:00:------:--</t>
  </si>
  <si>
    <t>21:1085:000098</t>
  </si>
  <si>
    <t>21:0157:000785</t>
  </si>
  <si>
    <t>21:0157:000785:0001:0001:00</t>
  </si>
  <si>
    <t>092J  :815605:00:------:--</t>
  </si>
  <si>
    <t>21:1085:000099</t>
  </si>
  <si>
    <t>21:0157:000790</t>
  </si>
  <si>
    <t>21:0157:000790:0001:0001:00</t>
  </si>
  <si>
    <t>092J  :815614:00:------:--</t>
  </si>
  <si>
    <t>21:1085:000100</t>
  </si>
  <si>
    <t>21:0157:000798</t>
  </si>
  <si>
    <t>21:0157:000798:0001:0001:00</t>
  </si>
  <si>
    <t>092J  :815622:00:------:--</t>
  </si>
  <si>
    <t>21:1085:000101</t>
  </si>
  <si>
    <t>21:0157:000805</t>
  </si>
  <si>
    <t>21:0157:000805:0001:0001:00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</si>
</sst>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89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hidden="1" x14ac:dyDescent="0.3">
      <c r="A2" t="s">
        <v>16</v>
      </c>
      <c r="B2" t="s">
        <v>17</v>
      </c>
      <c r="C2" s="1" t="str">
        <f t="shared" ref="C2:C33" si="0">HYPERLINK("http://geochem.nrcan.gc.ca/cdogs/content/bdl/bdl210676_e.htm", "21:0676")</f>
        <v>21:0676</v>
      </c>
      <c r="D2" s="1" t="str">
        <f t="shared" ref="D2:D33" si="1">HYPERLINK("http://geochem.nrcan.gc.ca/cdogs/content/svy/svy210106_e.htm", "21:0106")</f>
        <v>21:0106</v>
      </c>
      <c r="E2" t="s">
        <v>18</v>
      </c>
      <c r="F2" t="s">
        <v>19</v>
      </c>
      <c r="H2">
        <v>49.0088869</v>
      </c>
      <c r="I2">
        <v>-119.59414289999999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7</v>
      </c>
    </row>
    <row r="3" spans="1:16" hidden="1" x14ac:dyDescent="0.3">
      <c r="A3" t="s">
        <v>21</v>
      </c>
      <c r="B3" t="s">
        <v>22</v>
      </c>
      <c r="C3" s="1" t="str">
        <f t="shared" si="0"/>
        <v>21:0676</v>
      </c>
      <c r="D3" s="1" t="str">
        <f t="shared" si="1"/>
        <v>21:0106</v>
      </c>
      <c r="E3" t="s">
        <v>23</v>
      </c>
      <c r="F3" t="s">
        <v>24</v>
      </c>
      <c r="H3">
        <v>49.090309599999998</v>
      </c>
      <c r="I3">
        <v>-119.7400042</v>
      </c>
      <c r="J3" s="1" t="str">
        <f t="shared" si="2"/>
        <v>NGR bulk stream sediment</v>
      </c>
      <c r="K3" s="1" t="str">
        <f t="shared" si="3"/>
        <v>&lt;177 micron (NGR)</v>
      </c>
      <c r="L3">
        <v>2</v>
      </c>
      <c r="M3" t="s">
        <v>20</v>
      </c>
      <c r="N3">
        <v>2</v>
      </c>
      <c r="O3">
        <v>24</v>
      </c>
    </row>
    <row r="4" spans="1:16" hidden="1" x14ac:dyDescent="0.3">
      <c r="A4" t="s">
        <v>25</v>
      </c>
      <c r="B4" t="s">
        <v>26</v>
      </c>
      <c r="C4" s="1" t="str">
        <f t="shared" si="0"/>
        <v>21:0676</v>
      </c>
      <c r="D4" s="1" t="str">
        <f t="shared" si="1"/>
        <v>21:0106</v>
      </c>
      <c r="E4" t="s">
        <v>27</v>
      </c>
      <c r="F4" t="s">
        <v>28</v>
      </c>
      <c r="H4">
        <v>49.190914300000003</v>
      </c>
      <c r="I4">
        <v>-119.72520400000001</v>
      </c>
      <c r="J4" s="1" t="str">
        <f t="shared" si="2"/>
        <v>NGR bulk stream sediment</v>
      </c>
      <c r="K4" s="1" t="str">
        <f t="shared" si="3"/>
        <v>&lt;177 micron (NGR)</v>
      </c>
      <c r="L4">
        <v>3</v>
      </c>
      <c r="M4" t="s">
        <v>20</v>
      </c>
      <c r="N4">
        <v>3</v>
      </c>
      <c r="O4">
        <v>7</v>
      </c>
    </row>
    <row r="5" spans="1:16" hidden="1" x14ac:dyDescent="0.3">
      <c r="A5" t="s">
        <v>29</v>
      </c>
      <c r="B5" t="s">
        <v>30</v>
      </c>
      <c r="C5" s="1" t="str">
        <f t="shared" si="0"/>
        <v>21:0676</v>
      </c>
      <c r="D5" s="1" t="str">
        <f t="shared" si="1"/>
        <v>21:0106</v>
      </c>
      <c r="E5" t="s">
        <v>31</v>
      </c>
      <c r="F5" t="s">
        <v>32</v>
      </c>
      <c r="H5">
        <v>49.510319799999998</v>
      </c>
      <c r="I5">
        <v>-119.8215644</v>
      </c>
      <c r="J5" s="1" t="str">
        <f t="shared" si="2"/>
        <v>NGR bulk stream sediment</v>
      </c>
      <c r="K5" s="1" t="str">
        <f t="shared" si="3"/>
        <v>&lt;177 micron (NGR)</v>
      </c>
      <c r="L5">
        <v>4</v>
      </c>
      <c r="M5" t="s">
        <v>20</v>
      </c>
      <c r="N5">
        <v>4</v>
      </c>
      <c r="O5">
        <v>2</v>
      </c>
    </row>
    <row r="6" spans="1:16" hidden="1" x14ac:dyDescent="0.3">
      <c r="A6" t="s">
        <v>33</v>
      </c>
      <c r="B6" t="s">
        <v>34</v>
      </c>
      <c r="C6" s="1" t="str">
        <f t="shared" si="0"/>
        <v>21:0676</v>
      </c>
      <c r="D6" s="1" t="str">
        <f t="shared" si="1"/>
        <v>21:0106</v>
      </c>
      <c r="E6" t="s">
        <v>35</v>
      </c>
      <c r="F6" t="s">
        <v>36</v>
      </c>
      <c r="H6">
        <v>49.599777199999998</v>
      </c>
      <c r="I6">
        <v>-119.8507091</v>
      </c>
      <c r="J6" s="1" t="str">
        <f t="shared" si="2"/>
        <v>NGR bulk stream sediment</v>
      </c>
      <c r="K6" s="1" t="str">
        <f t="shared" si="3"/>
        <v>&lt;177 micron (NGR)</v>
      </c>
      <c r="L6">
        <v>5</v>
      </c>
      <c r="M6" t="s">
        <v>37</v>
      </c>
      <c r="N6">
        <v>5</v>
      </c>
      <c r="O6">
        <v>2</v>
      </c>
    </row>
    <row r="7" spans="1:16" hidden="1" x14ac:dyDescent="0.3">
      <c r="A7" t="s">
        <v>38</v>
      </c>
      <c r="B7" t="s">
        <v>39</v>
      </c>
      <c r="C7" s="1" t="str">
        <f t="shared" si="0"/>
        <v>21:0676</v>
      </c>
      <c r="D7" s="1" t="str">
        <f t="shared" si="1"/>
        <v>21:0106</v>
      </c>
      <c r="E7" t="s">
        <v>35</v>
      </c>
      <c r="F7" t="s">
        <v>40</v>
      </c>
      <c r="H7">
        <v>49.599777199999998</v>
      </c>
      <c r="I7">
        <v>-119.8507091</v>
      </c>
      <c r="J7" s="1" t="str">
        <f t="shared" si="2"/>
        <v>NGR bulk stream sediment</v>
      </c>
      <c r="K7" s="1" t="str">
        <f t="shared" si="3"/>
        <v>&lt;177 micron (NGR)</v>
      </c>
      <c r="L7">
        <v>5</v>
      </c>
      <c r="M7" t="s">
        <v>41</v>
      </c>
      <c r="N7">
        <v>6</v>
      </c>
    </row>
    <row r="8" spans="1:16" hidden="1" x14ac:dyDescent="0.3">
      <c r="A8" t="s">
        <v>42</v>
      </c>
      <c r="B8" t="s">
        <v>43</v>
      </c>
      <c r="C8" s="1" t="str">
        <f t="shared" si="0"/>
        <v>21:0676</v>
      </c>
      <c r="D8" s="1" t="str">
        <f t="shared" si="1"/>
        <v>21:0106</v>
      </c>
      <c r="E8" t="s">
        <v>44</v>
      </c>
      <c r="F8" t="s">
        <v>45</v>
      </c>
      <c r="H8">
        <v>49.062910299999999</v>
      </c>
      <c r="I8">
        <v>-118.3653717</v>
      </c>
      <c r="J8" s="1" t="str">
        <f t="shared" si="2"/>
        <v>NGR bulk stream sediment</v>
      </c>
      <c r="K8" s="1" t="str">
        <f t="shared" si="3"/>
        <v>&lt;177 micron (NGR)</v>
      </c>
      <c r="L8">
        <v>6</v>
      </c>
      <c r="M8" t="s">
        <v>20</v>
      </c>
      <c r="N8">
        <v>7</v>
      </c>
      <c r="O8">
        <v>2</v>
      </c>
    </row>
    <row r="9" spans="1:16" hidden="1" x14ac:dyDescent="0.3">
      <c r="A9" t="s">
        <v>46</v>
      </c>
      <c r="B9" t="s">
        <v>47</v>
      </c>
      <c r="C9" s="1" t="str">
        <f t="shared" si="0"/>
        <v>21:0676</v>
      </c>
      <c r="D9" s="1" t="str">
        <f t="shared" si="1"/>
        <v>21:0106</v>
      </c>
      <c r="E9" t="s">
        <v>48</v>
      </c>
      <c r="F9" t="s">
        <v>49</v>
      </c>
      <c r="H9">
        <v>49.0278499</v>
      </c>
      <c r="I9">
        <v>-118.36334429999999</v>
      </c>
      <c r="J9" s="1" t="str">
        <f t="shared" si="2"/>
        <v>NGR bulk stream sediment</v>
      </c>
      <c r="K9" s="1" t="str">
        <f t="shared" si="3"/>
        <v>&lt;177 micron (NGR)</v>
      </c>
      <c r="L9">
        <v>7</v>
      </c>
      <c r="M9" t="s">
        <v>20</v>
      </c>
      <c r="N9">
        <v>8</v>
      </c>
      <c r="O9">
        <v>3</v>
      </c>
    </row>
    <row r="10" spans="1:16" hidden="1" x14ac:dyDescent="0.3">
      <c r="A10" t="s">
        <v>50</v>
      </c>
      <c r="B10" t="s">
        <v>51</v>
      </c>
      <c r="C10" s="1" t="str">
        <f t="shared" si="0"/>
        <v>21:0676</v>
      </c>
      <c r="D10" s="1" t="str">
        <f t="shared" si="1"/>
        <v>21:0106</v>
      </c>
      <c r="E10" t="s">
        <v>52</v>
      </c>
      <c r="F10" t="s">
        <v>53</v>
      </c>
      <c r="H10">
        <v>49.210541399999997</v>
      </c>
      <c r="I10">
        <v>-118.70316800000001</v>
      </c>
      <c r="J10" s="1" t="str">
        <f t="shared" si="2"/>
        <v>NGR bulk stream sediment</v>
      </c>
      <c r="K10" s="1" t="str">
        <f t="shared" si="3"/>
        <v>&lt;177 micron (NGR)</v>
      </c>
      <c r="L10">
        <v>8</v>
      </c>
      <c r="M10" t="s">
        <v>20</v>
      </c>
      <c r="N10">
        <v>9</v>
      </c>
      <c r="O10">
        <v>2</v>
      </c>
    </row>
    <row r="11" spans="1:16" hidden="1" x14ac:dyDescent="0.3">
      <c r="A11" t="s">
        <v>54</v>
      </c>
      <c r="B11" t="s">
        <v>55</v>
      </c>
      <c r="C11" s="1" t="str">
        <f t="shared" si="0"/>
        <v>21:0676</v>
      </c>
      <c r="D11" s="1" t="str">
        <f t="shared" si="1"/>
        <v>21:0106</v>
      </c>
      <c r="E11" t="s">
        <v>56</v>
      </c>
      <c r="F11" t="s">
        <v>57</v>
      </c>
      <c r="H11">
        <v>49.191396900000001</v>
      </c>
      <c r="I11">
        <v>-118.7171969</v>
      </c>
      <c r="J11" s="1" t="str">
        <f t="shared" si="2"/>
        <v>NGR bulk stream sediment</v>
      </c>
      <c r="K11" s="1" t="str">
        <f t="shared" si="3"/>
        <v>&lt;177 micron (NGR)</v>
      </c>
      <c r="L11">
        <v>9</v>
      </c>
      <c r="M11" t="s">
        <v>20</v>
      </c>
      <c r="N11">
        <v>10</v>
      </c>
      <c r="O11">
        <v>2</v>
      </c>
    </row>
    <row r="12" spans="1:16" hidden="1" x14ac:dyDescent="0.3">
      <c r="A12" t="s">
        <v>58</v>
      </c>
      <c r="B12" t="s">
        <v>59</v>
      </c>
      <c r="C12" s="1" t="str">
        <f t="shared" si="0"/>
        <v>21:0676</v>
      </c>
      <c r="D12" s="1" t="str">
        <f t="shared" si="1"/>
        <v>21:0106</v>
      </c>
      <c r="E12" t="s">
        <v>60</v>
      </c>
      <c r="F12" t="s">
        <v>61</v>
      </c>
      <c r="H12">
        <v>49.056831899999999</v>
      </c>
      <c r="I12">
        <v>-118.8493118</v>
      </c>
      <c r="J12" s="1" t="str">
        <f t="shared" si="2"/>
        <v>NGR bulk stream sediment</v>
      </c>
      <c r="K12" s="1" t="str">
        <f t="shared" si="3"/>
        <v>&lt;177 micron (NGR)</v>
      </c>
      <c r="L12">
        <v>10</v>
      </c>
      <c r="M12" t="s">
        <v>20</v>
      </c>
      <c r="N12">
        <v>11</v>
      </c>
      <c r="O12">
        <v>2</v>
      </c>
    </row>
    <row r="13" spans="1:16" hidden="1" x14ac:dyDescent="0.3">
      <c r="A13" t="s">
        <v>62</v>
      </c>
      <c r="B13" t="s">
        <v>63</v>
      </c>
      <c r="C13" s="1" t="str">
        <f t="shared" si="0"/>
        <v>21:0676</v>
      </c>
      <c r="D13" s="1" t="str">
        <f t="shared" si="1"/>
        <v>21:0106</v>
      </c>
      <c r="E13" t="s">
        <v>64</v>
      </c>
      <c r="F13" t="s">
        <v>65</v>
      </c>
      <c r="H13">
        <v>49.5325092</v>
      </c>
      <c r="I13">
        <v>-118.2051761</v>
      </c>
      <c r="J13" s="1" t="str">
        <f t="shared" si="2"/>
        <v>NGR bulk stream sediment</v>
      </c>
      <c r="K13" s="1" t="str">
        <f t="shared" si="3"/>
        <v>&lt;177 micron (NGR)</v>
      </c>
      <c r="L13">
        <v>11</v>
      </c>
      <c r="M13" t="s">
        <v>20</v>
      </c>
      <c r="N13">
        <v>12</v>
      </c>
      <c r="O13">
        <v>2</v>
      </c>
    </row>
    <row r="14" spans="1:16" hidden="1" x14ac:dyDescent="0.3">
      <c r="A14" t="s">
        <v>66</v>
      </c>
      <c r="B14" t="s">
        <v>67</v>
      </c>
      <c r="C14" s="1" t="str">
        <f t="shared" si="0"/>
        <v>21:0676</v>
      </c>
      <c r="D14" s="1" t="str">
        <f t="shared" si="1"/>
        <v>21:0106</v>
      </c>
      <c r="E14" t="s">
        <v>68</v>
      </c>
      <c r="F14" t="s">
        <v>69</v>
      </c>
      <c r="H14">
        <v>49.205717800000002</v>
      </c>
      <c r="I14">
        <v>-118.9825242</v>
      </c>
      <c r="J14" s="1" t="str">
        <f t="shared" si="2"/>
        <v>NGR bulk stream sediment</v>
      </c>
      <c r="K14" s="1" t="str">
        <f t="shared" si="3"/>
        <v>&lt;177 micron (NGR)</v>
      </c>
      <c r="L14">
        <v>12</v>
      </c>
      <c r="M14" t="s">
        <v>20</v>
      </c>
      <c r="N14">
        <v>13</v>
      </c>
      <c r="O14">
        <v>2</v>
      </c>
    </row>
    <row r="15" spans="1:16" hidden="1" x14ac:dyDescent="0.3">
      <c r="A15" t="s">
        <v>70</v>
      </c>
      <c r="B15" t="s">
        <v>71</v>
      </c>
      <c r="C15" s="1" t="str">
        <f t="shared" si="0"/>
        <v>21:0676</v>
      </c>
      <c r="D15" s="1" t="str">
        <f t="shared" si="1"/>
        <v>21:0106</v>
      </c>
      <c r="E15" t="s">
        <v>72</v>
      </c>
      <c r="F15" t="s">
        <v>73</v>
      </c>
      <c r="H15">
        <v>49.436701999999997</v>
      </c>
      <c r="I15">
        <v>-118.9483321</v>
      </c>
      <c r="J15" s="1" t="str">
        <f t="shared" si="2"/>
        <v>NGR bulk stream sediment</v>
      </c>
      <c r="K15" s="1" t="str">
        <f t="shared" si="3"/>
        <v>&lt;177 micron (NGR)</v>
      </c>
      <c r="L15">
        <v>13</v>
      </c>
      <c r="M15" t="s">
        <v>20</v>
      </c>
      <c r="N15">
        <v>14</v>
      </c>
      <c r="O15">
        <v>6</v>
      </c>
    </row>
    <row r="16" spans="1:16" hidden="1" x14ac:dyDescent="0.3">
      <c r="A16" t="s">
        <v>74</v>
      </c>
      <c r="B16" t="s">
        <v>75</v>
      </c>
      <c r="C16" s="1" t="str">
        <f t="shared" si="0"/>
        <v>21:0676</v>
      </c>
      <c r="D16" s="1" t="str">
        <f t="shared" si="1"/>
        <v>21:0106</v>
      </c>
      <c r="E16" t="s">
        <v>76</v>
      </c>
      <c r="F16" t="s">
        <v>77</v>
      </c>
      <c r="H16">
        <v>49.545247099999997</v>
      </c>
      <c r="I16">
        <v>-118.9783618</v>
      </c>
      <c r="J16" s="1" t="str">
        <f t="shared" si="2"/>
        <v>NGR bulk stream sediment</v>
      </c>
      <c r="K16" s="1" t="str">
        <f t="shared" si="3"/>
        <v>&lt;177 micron (NGR)</v>
      </c>
      <c r="L16">
        <v>14</v>
      </c>
      <c r="M16" t="s">
        <v>20</v>
      </c>
      <c r="N16">
        <v>15</v>
      </c>
      <c r="O16">
        <v>2</v>
      </c>
    </row>
    <row r="17" spans="1:15" hidden="1" x14ac:dyDescent="0.3">
      <c r="A17" t="s">
        <v>78</v>
      </c>
      <c r="B17" t="s">
        <v>79</v>
      </c>
      <c r="C17" s="1" t="str">
        <f t="shared" si="0"/>
        <v>21:0676</v>
      </c>
      <c r="D17" s="1" t="str">
        <f t="shared" si="1"/>
        <v>21:0106</v>
      </c>
      <c r="E17" t="s">
        <v>80</v>
      </c>
      <c r="F17" t="s">
        <v>81</v>
      </c>
      <c r="H17">
        <v>49.9074539</v>
      </c>
      <c r="I17">
        <v>-118.0779553</v>
      </c>
      <c r="J17" s="1" t="str">
        <f t="shared" si="2"/>
        <v>NGR bulk stream sediment</v>
      </c>
      <c r="K17" s="1" t="str">
        <f t="shared" si="3"/>
        <v>&lt;177 micron (NGR)</v>
      </c>
      <c r="L17">
        <v>15</v>
      </c>
      <c r="M17" t="s">
        <v>20</v>
      </c>
      <c r="N17">
        <v>16</v>
      </c>
      <c r="O17">
        <v>2</v>
      </c>
    </row>
    <row r="18" spans="1:15" hidden="1" x14ac:dyDescent="0.3">
      <c r="A18" t="s">
        <v>82</v>
      </c>
      <c r="B18" t="s">
        <v>83</v>
      </c>
      <c r="C18" s="1" t="str">
        <f t="shared" si="0"/>
        <v>21:0676</v>
      </c>
      <c r="D18" s="1" t="str">
        <f t="shared" si="1"/>
        <v>21:0106</v>
      </c>
      <c r="E18" t="s">
        <v>84</v>
      </c>
      <c r="F18" t="s">
        <v>85</v>
      </c>
      <c r="H18">
        <v>49.420159400000003</v>
      </c>
      <c r="I18">
        <v>-119.77221299999999</v>
      </c>
      <c r="J18" s="1" t="str">
        <f t="shared" si="2"/>
        <v>NGR bulk stream sediment</v>
      </c>
      <c r="K18" s="1" t="str">
        <f t="shared" si="3"/>
        <v>&lt;177 micron (NGR)</v>
      </c>
      <c r="L18">
        <v>16</v>
      </c>
      <c r="M18" t="s">
        <v>20</v>
      </c>
      <c r="N18">
        <v>17</v>
      </c>
      <c r="O18">
        <v>11</v>
      </c>
    </row>
    <row r="19" spans="1:15" hidden="1" x14ac:dyDescent="0.3">
      <c r="A19" t="s">
        <v>86</v>
      </c>
      <c r="B19" t="s">
        <v>87</v>
      </c>
      <c r="C19" s="1" t="str">
        <f t="shared" si="0"/>
        <v>21:0676</v>
      </c>
      <c r="D19" s="1" t="str">
        <f t="shared" si="1"/>
        <v>21:0106</v>
      </c>
      <c r="E19" t="s">
        <v>88</v>
      </c>
      <c r="F19" t="s">
        <v>89</v>
      </c>
      <c r="H19">
        <v>49.275770799999997</v>
      </c>
      <c r="I19">
        <v>-119.708468</v>
      </c>
      <c r="J19" s="1" t="str">
        <f t="shared" si="2"/>
        <v>NGR bulk stream sediment</v>
      </c>
      <c r="K19" s="1" t="str">
        <f t="shared" si="3"/>
        <v>&lt;177 micron (NGR)</v>
      </c>
      <c r="L19">
        <v>17</v>
      </c>
      <c r="M19" t="s">
        <v>20</v>
      </c>
      <c r="N19">
        <v>18</v>
      </c>
      <c r="O19">
        <v>1040</v>
      </c>
    </row>
    <row r="20" spans="1:15" hidden="1" x14ac:dyDescent="0.3">
      <c r="A20" t="s">
        <v>90</v>
      </c>
      <c r="B20" t="s">
        <v>91</v>
      </c>
      <c r="C20" s="1" t="str">
        <f t="shared" si="0"/>
        <v>21:0676</v>
      </c>
      <c r="D20" s="1" t="str">
        <f t="shared" si="1"/>
        <v>21:0106</v>
      </c>
      <c r="E20" t="s">
        <v>92</v>
      </c>
      <c r="F20" t="s">
        <v>93</v>
      </c>
      <c r="H20">
        <v>49.4477239</v>
      </c>
      <c r="I20">
        <v>-119.62030230000001</v>
      </c>
      <c r="J20" s="1" t="str">
        <f t="shared" si="2"/>
        <v>NGR bulk stream sediment</v>
      </c>
      <c r="K20" s="1" t="str">
        <f t="shared" si="3"/>
        <v>&lt;177 micron (NGR)</v>
      </c>
      <c r="L20">
        <v>18</v>
      </c>
      <c r="M20" t="s">
        <v>20</v>
      </c>
      <c r="N20">
        <v>19</v>
      </c>
      <c r="O20">
        <v>3</v>
      </c>
    </row>
    <row r="21" spans="1:15" hidden="1" x14ac:dyDescent="0.3">
      <c r="A21" t="s">
        <v>94</v>
      </c>
      <c r="B21" t="s">
        <v>95</v>
      </c>
      <c r="C21" s="1" t="str">
        <f t="shared" si="0"/>
        <v>21:0676</v>
      </c>
      <c r="D21" s="1" t="str">
        <f t="shared" si="1"/>
        <v>21:0106</v>
      </c>
      <c r="E21" t="s">
        <v>96</v>
      </c>
      <c r="F21" t="s">
        <v>97</v>
      </c>
      <c r="H21">
        <v>49.4125686</v>
      </c>
      <c r="I21">
        <v>-119.7205161</v>
      </c>
      <c r="J21" s="1" t="str">
        <f t="shared" si="2"/>
        <v>NGR bulk stream sediment</v>
      </c>
      <c r="K21" s="1" t="str">
        <f t="shared" si="3"/>
        <v>&lt;177 micron (NGR)</v>
      </c>
      <c r="L21">
        <v>19</v>
      </c>
      <c r="M21" t="s">
        <v>20</v>
      </c>
      <c r="N21">
        <v>20</v>
      </c>
      <c r="O21">
        <v>4</v>
      </c>
    </row>
    <row r="22" spans="1:15" hidden="1" x14ac:dyDescent="0.3">
      <c r="A22" t="s">
        <v>98</v>
      </c>
      <c r="B22" t="s">
        <v>99</v>
      </c>
      <c r="C22" s="1" t="str">
        <f t="shared" si="0"/>
        <v>21:0676</v>
      </c>
      <c r="D22" s="1" t="str">
        <f t="shared" si="1"/>
        <v>21:0106</v>
      </c>
      <c r="E22" t="s">
        <v>100</v>
      </c>
      <c r="F22" t="s">
        <v>101</v>
      </c>
      <c r="H22">
        <v>49.7584266</v>
      </c>
      <c r="I22">
        <v>-119.8242841</v>
      </c>
      <c r="J22" s="1" t="str">
        <f t="shared" si="2"/>
        <v>NGR bulk stream sediment</v>
      </c>
      <c r="K22" s="1" t="str">
        <f t="shared" si="3"/>
        <v>&lt;177 micron (NGR)</v>
      </c>
      <c r="L22">
        <v>20</v>
      </c>
      <c r="M22" t="s">
        <v>20</v>
      </c>
      <c r="N22">
        <v>21</v>
      </c>
      <c r="O22">
        <v>4</v>
      </c>
    </row>
    <row r="23" spans="1:15" hidden="1" x14ac:dyDescent="0.3">
      <c r="A23" t="s">
        <v>102</v>
      </c>
      <c r="B23" t="s">
        <v>103</v>
      </c>
      <c r="C23" s="1" t="str">
        <f t="shared" si="0"/>
        <v>21:0676</v>
      </c>
      <c r="D23" s="1" t="str">
        <f t="shared" si="1"/>
        <v>21:0106</v>
      </c>
      <c r="E23" t="s">
        <v>104</v>
      </c>
      <c r="F23" t="s">
        <v>105</v>
      </c>
      <c r="H23">
        <v>49.502946600000001</v>
      </c>
      <c r="I23">
        <v>-119.821776</v>
      </c>
      <c r="J23" s="1" t="str">
        <f t="shared" si="2"/>
        <v>NGR bulk stream sediment</v>
      </c>
      <c r="K23" s="1" t="str">
        <f t="shared" si="3"/>
        <v>&lt;177 micron (NGR)</v>
      </c>
      <c r="L23">
        <v>21</v>
      </c>
      <c r="M23" t="s">
        <v>20</v>
      </c>
      <c r="N23">
        <v>22</v>
      </c>
      <c r="O23">
        <v>52</v>
      </c>
    </row>
    <row r="24" spans="1:15" hidden="1" x14ac:dyDescent="0.3">
      <c r="A24" t="s">
        <v>106</v>
      </c>
      <c r="B24" t="s">
        <v>107</v>
      </c>
      <c r="C24" s="1" t="str">
        <f t="shared" si="0"/>
        <v>21:0676</v>
      </c>
      <c r="D24" s="1" t="str">
        <f t="shared" si="1"/>
        <v>21:0106</v>
      </c>
      <c r="E24" t="s">
        <v>108</v>
      </c>
      <c r="F24" t="s">
        <v>109</v>
      </c>
      <c r="H24">
        <v>49.105738000000002</v>
      </c>
      <c r="I24">
        <v>-118.5064689</v>
      </c>
      <c r="J24" s="1" t="str">
        <f t="shared" si="2"/>
        <v>NGR bulk stream sediment</v>
      </c>
      <c r="K24" s="1" t="str">
        <f t="shared" si="3"/>
        <v>&lt;177 micron (NGR)</v>
      </c>
      <c r="L24">
        <v>22</v>
      </c>
      <c r="M24" t="s">
        <v>20</v>
      </c>
      <c r="N24">
        <v>23</v>
      </c>
      <c r="O24">
        <v>50</v>
      </c>
    </row>
    <row r="25" spans="1:15" hidden="1" x14ac:dyDescent="0.3">
      <c r="A25" t="s">
        <v>110</v>
      </c>
      <c r="B25" t="s">
        <v>111</v>
      </c>
      <c r="C25" s="1" t="str">
        <f t="shared" si="0"/>
        <v>21:0676</v>
      </c>
      <c r="D25" s="1" t="str">
        <f t="shared" si="1"/>
        <v>21:0106</v>
      </c>
      <c r="E25" t="s">
        <v>112</v>
      </c>
      <c r="F25" t="s">
        <v>113</v>
      </c>
      <c r="H25">
        <v>49.275759999999998</v>
      </c>
      <c r="I25">
        <v>-118.6367077</v>
      </c>
      <c r="J25" s="1" t="str">
        <f t="shared" si="2"/>
        <v>NGR bulk stream sediment</v>
      </c>
      <c r="K25" s="1" t="str">
        <f t="shared" si="3"/>
        <v>&lt;177 micron (NGR)</v>
      </c>
      <c r="L25">
        <v>23</v>
      </c>
      <c r="M25" t="s">
        <v>20</v>
      </c>
      <c r="N25">
        <v>24</v>
      </c>
      <c r="O25">
        <v>2</v>
      </c>
    </row>
    <row r="26" spans="1:15" hidden="1" x14ac:dyDescent="0.3">
      <c r="A26" t="s">
        <v>114</v>
      </c>
      <c r="B26" t="s">
        <v>115</v>
      </c>
      <c r="C26" s="1" t="str">
        <f t="shared" si="0"/>
        <v>21:0676</v>
      </c>
      <c r="D26" s="1" t="str">
        <f t="shared" si="1"/>
        <v>21:0106</v>
      </c>
      <c r="E26" t="s">
        <v>116</v>
      </c>
      <c r="F26" t="s">
        <v>117</v>
      </c>
      <c r="H26">
        <v>49.346928400000003</v>
      </c>
      <c r="I26">
        <v>-118.7206597</v>
      </c>
      <c r="J26" s="1" t="str">
        <f t="shared" si="2"/>
        <v>NGR bulk stream sediment</v>
      </c>
      <c r="K26" s="1" t="str">
        <f t="shared" si="3"/>
        <v>&lt;177 micron (NGR)</v>
      </c>
      <c r="L26">
        <v>24</v>
      </c>
      <c r="M26" t="s">
        <v>20</v>
      </c>
      <c r="N26">
        <v>25</v>
      </c>
      <c r="O26">
        <v>2</v>
      </c>
    </row>
    <row r="27" spans="1:15" hidden="1" x14ac:dyDescent="0.3">
      <c r="A27" t="s">
        <v>118</v>
      </c>
      <c r="B27" t="s">
        <v>119</v>
      </c>
      <c r="C27" s="1" t="str">
        <f t="shared" si="0"/>
        <v>21:0676</v>
      </c>
      <c r="D27" s="1" t="str">
        <f t="shared" si="1"/>
        <v>21:0106</v>
      </c>
      <c r="E27" t="s">
        <v>120</v>
      </c>
      <c r="F27" t="s">
        <v>121</v>
      </c>
      <c r="H27">
        <v>49.534483299999998</v>
      </c>
      <c r="I27">
        <v>-118.35230420000001</v>
      </c>
      <c r="J27" s="1" t="str">
        <f t="shared" si="2"/>
        <v>NGR bulk stream sediment</v>
      </c>
      <c r="K27" s="1" t="str">
        <f t="shared" si="3"/>
        <v>&lt;177 micron (NGR)</v>
      </c>
      <c r="L27">
        <v>25</v>
      </c>
      <c r="M27" t="s">
        <v>20</v>
      </c>
      <c r="N27">
        <v>26</v>
      </c>
      <c r="O27">
        <v>2</v>
      </c>
    </row>
    <row r="28" spans="1:15" hidden="1" x14ac:dyDescent="0.3">
      <c r="A28" t="s">
        <v>122</v>
      </c>
      <c r="B28" t="s">
        <v>123</v>
      </c>
      <c r="C28" s="1" t="str">
        <f t="shared" si="0"/>
        <v>21:0676</v>
      </c>
      <c r="D28" s="1" t="str">
        <f t="shared" si="1"/>
        <v>21:0106</v>
      </c>
      <c r="E28" t="s">
        <v>124</v>
      </c>
      <c r="F28" t="s">
        <v>125</v>
      </c>
      <c r="H28">
        <v>49.696194499999997</v>
      </c>
      <c r="I28">
        <v>-118.90938490000001</v>
      </c>
      <c r="J28" s="1" t="str">
        <f t="shared" si="2"/>
        <v>NGR bulk stream sediment</v>
      </c>
      <c r="K28" s="1" t="str">
        <f t="shared" si="3"/>
        <v>&lt;177 micron (NGR)</v>
      </c>
      <c r="L28">
        <v>26</v>
      </c>
      <c r="M28" t="s">
        <v>20</v>
      </c>
      <c r="N28">
        <v>27</v>
      </c>
      <c r="O28">
        <v>2</v>
      </c>
    </row>
    <row r="29" spans="1:15" hidden="1" x14ac:dyDescent="0.3">
      <c r="A29" t="s">
        <v>126</v>
      </c>
      <c r="B29" t="s">
        <v>127</v>
      </c>
      <c r="C29" s="1" t="str">
        <f t="shared" si="0"/>
        <v>21:0676</v>
      </c>
      <c r="D29" s="1" t="str">
        <f t="shared" si="1"/>
        <v>21:0106</v>
      </c>
      <c r="E29" t="s">
        <v>128</v>
      </c>
      <c r="F29" t="s">
        <v>129</v>
      </c>
      <c r="H29">
        <v>49.380907000000001</v>
      </c>
      <c r="I29">
        <v>-119.104446</v>
      </c>
      <c r="J29" s="1" t="str">
        <f t="shared" si="2"/>
        <v>NGR bulk stream sediment</v>
      </c>
      <c r="K29" s="1" t="str">
        <f t="shared" si="3"/>
        <v>&lt;177 micron (NGR)</v>
      </c>
      <c r="L29">
        <v>27</v>
      </c>
      <c r="M29" t="s">
        <v>20</v>
      </c>
      <c r="N29">
        <v>28</v>
      </c>
      <c r="O29">
        <v>5</v>
      </c>
    </row>
    <row r="30" spans="1:15" hidden="1" x14ac:dyDescent="0.3">
      <c r="A30" t="s">
        <v>130</v>
      </c>
      <c r="B30" t="s">
        <v>131</v>
      </c>
      <c r="C30" s="1" t="str">
        <f t="shared" si="0"/>
        <v>21:0676</v>
      </c>
      <c r="D30" s="1" t="str">
        <f t="shared" si="1"/>
        <v>21:0106</v>
      </c>
      <c r="E30" t="s">
        <v>132</v>
      </c>
      <c r="F30" t="s">
        <v>133</v>
      </c>
      <c r="H30">
        <v>49.911971000000001</v>
      </c>
      <c r="I30">
        <v>-119.0038739</v>
      </c>
      <c r="J30" s="1" t="str">
        <f t="shared" si="2"/>
        <v>NGR bulk stream sediment</v>
      </c>
      <c r="K30" s="1" t="str">
        <f t="shared" si="3"/>
        <v>&lt;177 micron (NGR)</v>
      </c>
      <c r="L30">
        <v>28</v>
      </c>
      <c r="M30" t="s">
        <v>20</v>
      </c>
      <c r="N30">
        <v>29</v>
      </c>
      <c r="O30">
        <v>2</v>
      </c>
    </row>
    <row r="31" spans="1:15" hidden="1" x14ac:dyDescent="0.3">
      <c r="A31" t="s">
        <v>134</v>
      </c>
      <c r="B31" t="s">
        <v>135</v>
      </c>
      <c r="C31" s="1" t="str">
        <f t="shared" si="0"/>
        <v>21:0676</v>
      </c>
      <c r="D31" s="1" t="str">
        <f t="shared" si="1"/>
        <v>21:0106</v>
      </c>
      <c r="E31" t="s">
        <v>136</v>
      </c>
      <c r="F31" t="s">
        <v>137</v>
      </c>
      <c r="H31">
        <v>49.834762400000002</v>
      </c>
      <c r="I31">
        <v>-119.0861829</v>
      </c>
      <c r="J31" s="1" t="str">
        <f t="shared" si="2"/>
        <v>NGR bulk stream sediment</v>
      </c>
      <c r="K31" s="1" t="str">
        <f t="shared" si="3"/>
        <v>&lt;177 micron (NGR)</v>
      </c>
      <c r="L31">
        <v>29</v>
      </c>
      <c r="M31" t="s">
        <v>20</v>
      </c>
      <c r="N31">
        <v>30</v>
      </c>
      <c r="O31">
        <v>4</v>
      </c>
    </row>
    <row r="32" spans="1:15" hidden="1" x14ac:dyDescent="0.3">
      <c r="A32" t="s">
        <v>138</v>
      </c>
      <c r="B32" t="s">
        <v>139</v>
      </c>
      <c r="C32" s="1" t="str">
        <f t="shared" si="0"/>
        <v>21:0676</v>
      </c>
      <c r="D32" s="1" t="str">
        <f t="shared" si="1"/>
        <v>21:0106</v>
      </c>
      <c r="E32" t="s">
        <v>140</v>
      </c>
      <c r="F32" t="s">
        <v>141</v>
      </c>
      <c r="H32">
        <v>49.987132099999997</v>
      </c>
      <c r="I32">
        <v>-119.3515958</v>
      </c>
      <c r="J32" s="1" t="str">
        <f t="shared" si="2"/>
        <v>NGR bulk stream sediment</v>
      </c>
      <c r="K32" s="1" t="str">
        <f t="shared" si="3"/>
        <v>&lt;177 micron (NGR)</v>
      </c>
      <c r="L32">
        <v>30</v>
      </c>
      <c r="M32" t="s">
        <v>20</v>
      </c>
      <c r="N32">
        <v>31</v>
      </c>
      <c r="O32">
        <v>3</v>
      </c>
    </row>
    <row r="33" spans="1:15" hidden="1" x14ac:dyDescent="0.3">
      <c r="A33" t="s">
        <v>142</v>
      </c>
      <c r="B33" t="s">
        <v>143</v>
      </c>
      <c r="C33" s="1" t="str">
        <f t="shared" si="0"/>
        <v>21:0676</v>
      </c>
      <c r="D33" s="1" t="str">
        <f t="shared" si="1"/>
        <v>21:0106</v>
      </c>
      <c r="E33" t="s">
        <v>144</v>
      </c>
      <c r="F33" t="s">
        <v>145</v>
      </c>
      <c r="H33">
        <v>49.389683099999999</v>
      </c>
      <c r="I33">
        <v>-119.3364311</v>
      </c>
      <c r="J33" s="1" t="str">
        <f t="shared" si="2"/>
        <v>NGR bulk stream sediment</v>
      </c>
      <c r="K33" s="1" t="str">
        <f t="shared" si="3"/>
        <v>&lt;177 micron (NGR)</v>
      </c>
      <c r="L33">
        <v>31</v>
      </c>
      <c r="M33" t="s">
        <v>20</v>
      </c>
      <c r="N33">
        <v>32</v>
      </c>
      <c r="O33">
        <v>2</v>
      </c>
    </row>
    <row r="34" spans="1:15" hidden="1" x14ac:dyDescent="0.3">
      <c r="A34" t="s">
        <v>146</v>
      </c>
      <c r="B34" t="s">
        <v>147</v>
      </c>
      <c r="C34" s="1" t="str">
        <f t="shared" ref="C34:C65" si="4">HYPERLINK("http://geochem.nrcan.gc.ca/cdogs/content/bdl/bdl210676_e.htm", "21:0676")</f>
        <v>21:0676</v>
      </c>
      <c r="D34" s="1" t="str">
        <f t="shared" ref="D34:D65" si="5">HYPERLINK("http://geochem.nrcan.gc.ca/cdogs/content/svy/svy210106_e.htm", "21:0106")</f>
        <v>21:0106</v>
      </c>
      <c r="E34" t="s">
        <v>148</v>
      </c>
      <c r="F34" t="s">
        <v>149</v>
      </c>
      <c r="H34">
        <v>49.437313699999997</v>
      </c>
      <c r="I34">
        <v>-119.29940379999999</v>
      </c>
      <c r="J34" s="1" t="str">
        <f t="shared" si="2"/>
        <v>NGR bulk stream sediment</v>
      </c>
      <c r="K34" s="1" t="str">
        <f t="shared" si="3"/>
        <v>&lt;177 micron (NGR)</v>
      </c>
      <c r="L34">
        <v>32</v>
      </c>
      <c r="M34" t="s">
        <v>20</v>
      </c>
      <c r="N34">
        <v>33</v>
      </c>
      <c r="O34">
        <v>2</v>
      </c>
    </row>
    <row r="35" spans="1:15" hidden="1" x14ac:dyDescent="0.3">
      <c r="A35" t="s">
        <v>150</v>
      </c>
      <c r="B35" t="s">
        <v>151</v>
      </c>
      <c r="C35" s="1" t="str">
        <f t="shared" si="4"/>
        <v>21:0676</v>
      </c>
      <c r="D35" s="1" t="str">
        <f t="shared" si="5"/>
        <v>21:0106</v>
      </c>
      <c r="E35" t="s">
        <v>152</v>
      </c>
      <c r="F35" t="s">
        <v>153</v>
      </c>
      <c r="H35">
        <v>49.279779599999998</v>
      </c>
      <c r="I35">
        <v>-119.327333</v>
      </c>
      <c r="J35" s="1" t="str">
        <f t="shared" si="2"/>
        <v>NGR bulk stream sediment</v>
      </c>
      <c r="K35" s="1" t="str">
        <f t="shared" si="3"/>
        <v>&lt;177 micron (NGR)</v>
      </c>
      <c r="L35">
        <v>33</v>
      </c>
      <c r="M35" t="s">
        <v>20</v>
      </c>
      <c r="N35">
        <v>34</v>
      </c>
      <c r="O35">
        <v>5</v>
      </c>
    </row>
    <row r="36" spans="1:15" hidden="1" x14ac:dyDescent="0.3">
      <c r="A36" t="s">
        <v>154</v>
      </c>
      <c r="B36" t="s">
        <v>155</v>
      </c>
      <c r="C36" s="1" t="str">
        <f t="shared" si="4"/>
        <v>21:0676</v>
      </c>
      <c r="D36" s="1" t="str">
        <f t="shared" si="5"/>
        <v>21:0106</v>
      </c>
      <c r="E36" t="s">
        <v>156</v>
      </c>
      <c r="F36" t="s">
        <v>157</v>
      </c>
      <c r="H36">
        <v>49.879401399999999</v>
      </c>
      <c r="I36">
        <v>-119.8890334</v>
      </c>
      <c r="J36" s="1" t="str">
        <f t="shared" si="2"/>
        <v>NGR bulk stream sediment</v>
      </c>
      <c r="K36" s="1" t="str">
        <f t="shared" si="3"/>
        <v>&lt;177 micron (NGR)</v>
      </c>
      <c r="L36">
        <v>34</v>
      </c>
      <c r="M36" t="s">
        <v>20</v>
      </c>
      <c r="N36">
        <v>35</v>
      </c>
      <c r="O36">
        <v>3</v>
      </c>
    </row>
    <row r="37" spans="1:15" hidden="1" x14ac:dyDescent="0.3">
      <c r="A37" t="s">
        <v>158</v>
      </c>
      <c r="B37" t="s">
        <v>159</v>
      </c>
      <c r="C37" s="1" t="str">
        <f t="shared" si="4"/>
        <v>21:0676</v>
      </c>
      <c r="D37" s="1" t="str">
        <f t="shared" si="5"/>
        <v>21:0106</v>
      </c>
      <c r="E37" t="s">
        <v>160</v>
      </c>
      <c r="F37" t="s">
        <v>161</v>
      </c>
      <c r="H37">
        <v>49.829567099999998</v>
      </c>
      <c r="I37">
        <v>-119.8598571</v>
      </c>
      <c r="J37" s="1" t="str">
        <f t="shared" si="2"/>
        <v>NGR bulk stream sediment</v>
      </c>
      <c r="K37" s="1" t="str">
        <f t="shared" si="3"/>
        <v>&lt;177 micron (NGR)</v>
      </c>
      <c r="L37">
        <v>35</v>
      </c>
      <c r="M37" t="s">
        <v>37</v>
      </c>
      <c r="N37">
        <v>36</v>
      </c>
      <c r="O37">
        <v>3</v>
      </c>
    </row>
    <row r="38" spans="1:15" hidden="1" x14ac:dyDescent="0.3">
      <c r="A38" t="s">
        <v>162</v>
      </c>
      <c r="B38" t="s">
        <v>163</v>
      </c>
      <c r="C38" s="1" t="str">
        <f t="shared" si="4"/>
        <v>21:0676</v>
      </c>
      <c r="D38" s="1" t="str">
        <f t="shared" si="5"/>
        <v>21:0106</v>
      </c>
      <c r="E38" t="s">
        <v>160</v>
      </c>
      <c r="F38" t="s">
        <v>164</v>
      </c>
      <c r="H38">
        <v>49.829567099999998</v>
      </c>
      <c r="I38">
        <v>-119.8598571</v>
      </c>
      <c r="J38" s="1" t="str">
        <f t="shared" si="2"/>
        <v>NGR bulk stream sediment</v>
      </c>
      <c r="K38" s="1" t="str">
        <f t="shared" si="3"/>
        <v>&lt;177 micron (NGR)</v>
      </c>
      <c r="L38">
        <v>35</v>
      </c>
      <c r="M38" t="s">
        <v>41</v>
      </c>
      <c r="N38">
        <v>37</v>
      </c>
    </row>
    <row r="39" spans="1:15" hidden="1" x14ac:dyDescent="0.3">
      <c r="A39" t="s">
        <v>165</v>
      </c>
      <c r="B39" t="s">
        <v>166</v>
      </c>
      <c r="C39" s="1" t="str">
        <f t="shared" si="4"/>
        <v>21:0676</v>
      </c>
      <c r="D39" s="1" t="str">
        <f t="shared" si="5"/>
        <v>21:0106</v>
      </c>
      <c r="E39" t="s">
        <v>167</v>
      </c>
      <c r="F39" t="s">
        <v>168</v>
      </c>
      <c r="H39">
        <v>49.0161558</v>
      </c>
      <c r="I39">
        <v>-118.5764839</v>
      </c>
      <c r="J39" s="1" t="str">
        <f t="shared" si="2"/>
        <v>NGR bulk stream sediment</v>
      </c>
      <c r="K39" s="1" t="str">
        <f t="shared" si="3"/>
        <v>&lt;177 micron (NGR)</v>
      </c>
      <c r="L39">
        <v>36</v>
      </c>
      <c r="M39" t="s">
        <v>20</v>
      </c>
      <c r="N39">
        <v>38</v>
      </c>
      <c r="O39">
        <v>9</v>
      </c>
    </row>
    <row r="40" spans="1:15" hidden="1" x14ac:dyDescent="0.3">
      <c r="A40" t="s">
        <v>169</v>
      </c>
      <c r="B40" t="s">
        <v>170</v>
      </c>
      <c r="C40" s="1" t="str">
        <f t="shared" si="4"/>
        <v>21:0676</v>
      </c>
      <c r="D40" s="1" t="str">
        <f t="shared" si="5"/>
        <v>21:0106</v>
      </c>
      <c r="E40" t="s">
        <v>171</v>
      </c>
      <c r="F40" t="s">
        <v>172</v>
      </c>
      <c r="H40">
        <v>49.145035900000003</v>
      </c>
      <c r="I40">
        <v>-118.32829700000001</v>
      </c>
      <c r="J40" s="1" t="str">
        <f t="shared" si="2"/>
        <v>NGR bulk stream sediment</v>
      </c>
      <c r="K40" s="1" t="str">
        <f t="shared" si="3"/>
        <v>&lt;177 micron (NGR)</v>
      </c>
      <c r="L40">
        <v>38</v>
      </c>
      <c r="M40" t="s">
        <v>20</v>
      </c>
      <c r="N40">
        <v>39</v>
      </c>
      <c r="O40">
        <v>3</v>
      </c>
    </row>
    <row r="41" spans="1:15" hidden="1" x14ac:dyDescent="0.3">
      <c r="A41" t="s">
        <v>173</v>
      </c>
      <c r="B41" t="s">
        <v>174</v>
      </c>
      <c r="C41" s="1" t="str">
        <f t="shared" si="4"/>
        <v>21:0676</v>
      </c>
      <c r="D41" s="1" t="str">
        <f t="shared" si="5"/>
        <v>21:0106</v>
      </c>
      <c r="E41" t="s">
        <v>175</v>
      </c>
      <c r="F41" t="s">
        <v>176</v>
      </c>
      <c r="H41">
        <v>49.2761262</v>
      </c>
      <c r="I41">
        <v>-118.3830655</v>
      </c>
      <c r="J41" s="1" t="str">
        <f t="shared" si="2"/>
        <v>NGR bulk stream sediment</v>
      </c>
      <c r="K41" s="1" t="str">
        <f t="shared" si="3"/>
        <v>&lt;177 micron (NGR)</v>
      </c>
      <c r="L41">
        <v>39</v>
      </c>
      <c r="M41" t="s">
        <v>37</v>
      </c>
      <c r="N41">
        <v>40</v>
      </c>
      <c r="O41">
        <v>4</v>
      </c>
    </row>
    <row r="42" spans="1:15" hidden="1" x14ac:dyDescent="0.3">
      <c r="A42" t="s">
        <v>177</v>
      </c>
      <c r="B42" t="s">
        <v>178</v>
      </c>
      <c r="C42" s="1" t="str">
        <f t="shared" si="4"/>
        <v>21:0676</v>
      </c>
      <c r="D42" s="1" t="str">
        <f t="shared" si="5"/>
        <v>21:0106</v>
      </c>
      <c r="E42" t="s">
        <v>175</v>
      </c>
      <c r="F42" t="s">
        <v>179</v>
      </c>
      <c r="H42">
        <v>49.2761262</v>
      </c>
      <c r="I42">
        <v>-118.3830655</v>
      </c>
      <c r="J42" s="1" t="str">
        <f t="shared" si="2"/>
        <v>NGR bulk stream sediment</v>
      </c>
      <c r="K42" s="1" t="str">
        <f t="shared" si="3"/>
        <v>&lt;177 micron (NGR)</v>
      </c>
      <c r="L42">
        <v>39</v>
      </c>
      <c r="M42" t="s">
        <v>41</v>
      </c>
      <c r="N42">
        <v>41</v>
      </c>
    </row>
    <row r="43" spans="1:15" hidden="1" x14ac:dyDescent="0.3">
      <c r="A43" t="s">
        <v>180</v>
      </c>
      <c r="B43" t="s">
        <v>181</v>
      </c>
      <c r="C43" s="1" t="str">
        <f t="shared" si="4"/>
        <v>21:0676</v>
      </c>
      <c r="D43" s="1" t="str">
        <f t="shared" si="5"/>
        <v>21:0106</v>
      </c>
      <c r="E43" t="s">
        <v>182</v>
      </c>
      <c r="F43" t="s">
        <v>183</v>
      </c>
      <c r="H43">
        <v>49.330945200000002</v>
      </c>
      <c r="I43">
        <v>-118.3755707</v>
      </c>
      <c r="J43" s="1" t="str">
        <f t="shared" si="2"/>
        <v>NGR bulk stream sediment</v>
      </c>
      <c r="K43" s="1" t="str">
        <f t="shared" si="3"/>
        <v>&lt;177 micron (NGR)</v>
      </c>
      <c r="L43">
        <v>40</v>
      </c>
      <c r="M43" t="s">
        <v>20</v>
      </c>
      <c r="N43">
        <v>42</v>
      </c>
      <c r="O43">
        <v>2</v>
      </c>
    </row>
    <row r="44" spans="1:15" hidden="1" x14ac:dyDescent="0.3">
      <c r="A44" t="s">
        <v>184</v>
      </c>
      <c r="B44" t="s">
        <v>185</v>
      </c>
      <c r="C44" s="1" t="str">
        <f t="shared" si="4"/>
        <v>21:0676</v>
      </c>
      <c r="D44" s="1" t="str">
        <f t="shared" si="5"/>
        <v>21:0106</v>
      </c>
      <c r="E44" t="s">
        <v>186</v>
      </c>
      <c r="F44" t="s">
        <v>187</v>
      </c>
      <c r="H44">
        <v>49.558407199999998</v>
      </c>
      <c r="I44">
        <v>-118.3910156</v>
      </c>
      <c r="J44" s="1" t="str">
        <f t="shared" si="2"/>
        <v>NGR bulk stream sediment</v>
      </c>
      <c r="K44" s="1" t="str">
        <f t="shared" si="3"/>
        <v>&lt;177 micron (NGR)</v>
      </c>
      <c r="L44">
        <v>41</v>
      </c>
      <c r="M44" t="s">
        <v>20</v>
      </c>
      <c r="N44">
        <v>43</v>
      </c>
      <c r="O44">
        <v>6</v>
      </c>
    </row>
    <row r="45" spans="1:15" hidden="1" x14ac:dyDescent="0.3">
      <c r="A45" t="s">
        <v>188</v>
      </c>
      <c r="B45" t="s">
        <v>189</v>
      </c>
      <c r="C45" s="1" t="str">
        <f t="shared" si="4"/>
        <v>21:0676</v>
      </c>
      <c r="D45" s="1" t="str">
        <f t="shared" si="5"/>
        <v>21:0106</v>
      </c>
      <c r="E45" t="s">
        <v>190</v>
      </c>
      <c r="F45" t="s">
        <v>191</v>
      </c>
      <c r="H45">
        <v>49.363317199999997</v>
      </c>
      <c r="I45">
        <v>-118.8430753</v>
      </c>
      <c r="J45" s="1" t="str">
        <f t="shared" si="2"/>
        <v>NGR bulk stream sediment</v>
      </c>
      <c r="K45" s="1" t="str">
        <f t="shared" si="3"/>
        <v>&lt;177 micron (NGR)</v>
      </c>
      <c r="L45">
        <v>42</v>
      </c>
      <c r="M45" t="s">
        <v>20</v>
      </c>
      <c r="N45">
        <v>44</v>
      </c>
      <c r="O45">
        <v>2</v>
      </c>
    </row>
    <row r="46" spans="1:15" hidden="1" x14ac:dyDescent="0.3">
      <c r="A46" t="s">
        <v>192</v>
      </c>
      <c r="B46" t="s">
        <v>193</v>
      </c>
      <c r="C46" s="1" t="str">
        <f t="shared" si="4"/>
        <v>21:0676</v>
      </c>
      <c r="D46" s="1" t="str">
        <f t="shared" si="5"/>
        <v>21:0106</v>
      </c>
      <c r="E46" t="s">
        <v>194</v>
      </c>
      <c r="F46" t="s">
        <v>195</v>
      </c>
      <c r="H46">
        <v>49.959062799999998</v>
      </c>
      <c r="I46">
        <v>-118.6737948</v>
      </c>
      <c r="J46" s="1" t="str">
        <f t="shared" si="2"/>
        <v>NGR bulk stream sediment</v>
      </c>
      <c r="K46" s="1" t="str">
        <f t="shared" si="3"/>
        <v>&lt;177 micron (NGR)</v>
      </c>
      <c r="L46">
        <v>43</v>
      </c>
      <c r="M46" t="s">
        <v>20</v>
      </c>
      <c r="N46">
        <v>45</v>
      </c>
      <c r="O46">
        <v>93</v>
      </c>
    </row>
    <row r="47" spans="1:15" hidden="1" x14ac:dyDescent="0.3">
      <c r="A47" t="s">
        <v>196</v>
      </c>
      <c r="B47" t="s">
        <v>197</v>
      </c>
      <c r="C47" s="1" t="str">
        <f t="shared" si="4"/>
        <v>21:0676</v>
      </c>
      <c r="D47" s="1" t="str">
        <f t="shared" si="5"/>
        <v>21:0106</v>
      </c>
      <c r="E47" t="s">
        <v>198</v>
      </c>
      <c r="F47" t="s">
        <v>199</v>
      </c>
      <c r="H47">
        <v>49.984559300000001</v>
      </c>
      <c r="I47">
        <v>-119.5020605</v>
      </c>
      <c r="J47" s="1" t="str">
        <f t="shared" si="2"/>
        <v>NGR bulk stream sediment</v>
      </c>
      <c r="K47" s="1" t="str">
        <f t="shared" si="3"/>
        <v>&lt;177 micron (NGR)</v>
      </c>
      <c r="L47">
        <v>44</v>
      </c>
      <c r="M47" t="s">
        <v>20</v>
      </c>
      <c r="N47">
        <v>46</v>
      </c>
      <c r="O47">
        <v>5</v>
      </c>
    </row>
    <row r="48" spans="1:15" hidden="1" x14ac:dyDescent="0.3">
      <c r="A48" t="s">
        <v>200</v>
      </c>
      <c r="B48" t="s">
        <v>201</v>
      </c>
      <c r="C48" s="1" t="str">
        <f t="shared" si="4"/>
        <v>21:0676</v>
      </c>
      <c r="D48" s="1" t="str">
        <f t="shared" si="5"/>
        <v>21:0106</v>
      </c>
      <c r="E48" t="s">
        <v>202</v>
      </c>
      <c r="F48" t="s">
        <v>203</v>
      </c>
      <c r="H48">
        <v>49.867473799999999</v>
      </c>
      <c r="I48">
        <v>-119.6457537</v>
      </c>
      <c r="J48" s="1" t="str">
        <f t="shared" si="2"/>
        <v>NGR bulk stream sediment</v>
      </c>
      <c r="K48" s="1" t="str">
        <f t="shared" si="3"/>
        <v>&lt;177 micron (NGR)</v>
      </c>
      <c r="L48">
        <v>45</v>
      </c>
      <c r="M48" t="s">
        <v>20</v>
      </c>
      <c r="N48">
        <v>47</v>
      </c>
      <c r="O48">
        <v>2</v>
      </c>
    </row>
    <row r="49" spans="1:15" hidden="1" x14ac:dyDescent="0.3">
      <c r="A49" t="s">
        <v>204</v>
      </c>
      <c r="B49" t="s">
        <v>205</v>
      </c>
      <c r="C49" s="1" t="str">
        <f t="shared" si="4"/>
        <v>21:0676</v>
      </c>
      <c r="D49" s="1" t="str">
        <f t="shared" si="5"/>
        <v>21:0106</v>
      </c>
      <c r="E49" t="s">
        <v>206</v>
      </c>
      <c r="F49" t="s">
        <v>207</v>
      </c>
      <c r="H49">
        <v>49.797682100000003</v>
      </c>
      <c r="I49">
        <v>-118.06684559999999</v>
      </c>
      <c r="J49" s="1" t="str">
        <f t="shared" si="2"/>
        <v>NGR bulk stream sediment</v>
      </c>
      <c r="K49" s="1" t="str">
        <f t="shared" si="3"/>
        <v>&lt;177 micron (NGR)</v>
      </c>
      <c r="L49">
        <v>46</v>
      </c>
      <c r="M49" t="s">
        <v>20</v>
      </c>
      <c r="N49">
        <v>48</v>
      </c>
      <c r="O49">
        <v>2</v>
      </c>
    </row>
    <row r="50" spans="1:15" hidden="1" x14ac:dyDescent="0.3">
      <c r="A50" t="s">
        <v>208</v>
      </c>
      <c r="B50" t="s">
        <v>209</v>
      </c>
      <c r="C50" s="1" t="str">
        <f t="shared" si="4"/>
        <v>21:0676</v>
      </c>
      <c r="D50" s="1" t="str">
        <f t="shared" si="5"/>
        <v>21:0106</v>
      </c>
      <c r="E50" t="s">
        <v>210</v>
      </c>
      <c r="F50" t="s">
        <v>211</v>
      </c>
      <c r="H50">
        <v>49.7518046</v>
      </c>
      <c r="I50">
        <v>-118.2731661</v>
      </c>
      <c r="J50" s="1" t="str">
        <f t="shared" si="2"/>
        <v>NGR bulk stream sediment</v>
      </c>
      <c r="K50" s="1" t="str">
        <f t="shared" si="3"/>
        <v>&lt;177 micron (NGR)</v>
      </c>
      <c r="L50">
        <v>47</v>
      </c>
      <c r="M50" t="s">
        <v>20</v>
      </c>
      <c r="N50">
        <v>49</v>
      </c>
      <c r="O50">
        <v>2</v>
      </c>
    </row>
    <row r="51" spans="1:15" hidden="1" x14ac:dyDescent="0.3">
      <c r="A51" t="s">
        <v>212</v>
      </c>
      <c r="B51" t="s">
        <v>213</v>
      </c>
      <c r="C51" s="1" t="str">
        <f t="shared" si="4"/>
        <v>21:0676</v>
      </c>
      <c r="D51" s="1" t="str">
        <f t="shared" si="5"/>
        <v>21:0106</v>
      </c>
      <c r="E51" t="s">
        <v>214</v>
      </c>
      <c r="F51" t="s">
        <v>215</v>
      </c>
      <c r="H51">
        <v>49.929215399999997</v>
      </c>
      <c r="I51">
        <v>-118.2763697</v>
      </c>
      <c r="J51" s="1" t="str">
        <f t="shared" si="2"/>
        <v>NGR bulk stream sediment</v>
      </c>
      <c r="K51" s="1" t="str">
        <f t="shared" si="3"/>
        <v>&lt;177 micron (NGR)</v>
      </c>
      <c r="L51">
        <v>48</v>
      </c>
      <c r="M51" t="s">
        <v>20</v>
      </c>
      <c r="N51">
        <v>50</v>
      </c>
      <c r="O51">
        <v>2</v>
      </c>
    </row>
    <row r="52" spans="1:15" hidden="1" x14ac:dyDescent="0.3">
      <c r="A52" t="s">
        <v>216</v>
      </c>
      <c r="B52" t="s">
        <v>217</v>
      </c>
      <c r="C52" s="1" t="str">
        <f t="shared" si="4"/>
        <v>21:0676</v>
      </c>
      <c r="D52" s="1" t="str">
        <f t="shared" si="5"/>
        <v>21:0106</v>
      </c>
      <c r="E52" t="s">
        <v>218</v>
      </c>
      <c r="F52" t="s">
        <v>219</v>
      </c>
      <c r="H52">
        <v>49.876196399999998</v>
      </c>
      <c r="I52">
        <v>-118.2143694</v>
      </c>
      <c r="J52" s="1" t="str">
        <f t="shared" si="2"/>
        <v>NGR bulk stream sediment</v>
      </c>
      <c r="K52" s="1" t="str">
        <f t="shared" si="3"/>
        <v>&lt;177 micron (NGR)</v>
      </c>
      <c r="L52">
        <v>49</v>
      </c>
      <c r="M52" t="s">
        <v>20</v>
      </c>
      <c r="N52">
        <v>51</v>
      </c>
      <c r="O52">
        <v>2</v>
      </c>
    </row>
    <row r="53" spans="1:15" hidden="1" x14ac:dyDescent="0.3">
      <c r="A53" t="s">
        <v>220</v>
      </c>
      <c r="B53" t="s">
        <v>221</v>
      </c>
      <c r="C53" s="1" t="str">
        <f t="shared" si="4"/>
        <v>21:0676</v>
      </c>
      <c r="D53" s="1" t="str">
        <f t="shared" si="5"/>
        <v>21:0106</v>
      </c>
      <c r="E53" t="s">
        <v>222</v>
      </c>
      <c r="F53" t="s">
        <v>223</v>
      </c>
      <c r="H53">
        <v>49.172565300000002</v>
      </c>
      <c r="I53">
        <v>-119.4518831</v>
      </c>
      <c r="J53" s="1" t="str">
        <f t="shared" si="2"/>
        <v>NGR bulk stream sediment</v>
      </c>
      <c r="K53" s="1" t="str">
        <f t="shared" si="3"/>
        <v>&lt;177 micron (NGR)</v>
      </c>
      <c r="L53">
        <v>50</v>
      </c>
      <c r="M53" t="s">
        <v>20</v>
      </c>
      <c r="N53">
        <v>52</v>
      </c>
      <c r="O53">
        <v>2</v>
      </c>
    </row>
    <row r="54" spans="1:15" hidden="1" x14ac:dyDescent="0.3">
      <c r="A54" t="s">
        <v>224</v>
      </c>
      <c r="B54" t="s">
        <v>225</v>
      </c>
      <c r="C54" s="1" t="str">
        <f t="shared" si="4"/>
        <v>21:0676</v>
      </c>
      <c r="D54" s="1" t="str">
        <f t="shared" si="5"/>
        <v>21:0106</v>
      </c>
      <c r="E54" t="s">
        <v>226</v>
      </c>
      <c r="F54" t="s">
        <v>227</v>
      </c>
      <c r="H54">
        <v>49.063457200000002</v>
      </c>
      <c r="I54">
        <v>-119.11498090000001</v>
      </c>
      <c r="J54" s="1" t="str">
        <f t="shared" si="2"/>
        <v>NGR bulk stream sediment</v>
      </c>
      <c r="K54" s="1" t="str">
        <f t="shared" si="3"/>
        <v>&lt;177 micron (NGR)</v>
      </c>
      <c r="L54">
        <v>51</v>
      </c>
      <c r="M54" t="s">
        <v>20</v>
      </c>
      <c r="N54">
        <v>53</v>
      </c>
      <c r="O54">
        <v>59</v>
      </c>
    </row>
    <row r="55" spans="1:15" hidden="1" x14ac:dyDescent="0.3">
      <c r="A55" t="s">
        <v>228</v>
      </c>
      <c r="B55" t="s">
        <v>229</v>
      </c>
      <c r="C55" s="1" t="str">
        <f t="shared" si="4"/>
        <v>21:0676</v>
      </c>
      <c r="D55" s="1" t="str">
        <f t="shared" si="5"/>
        <v>21:0106</v>
      </c>
      <c r="E55" t="s">
        <v>230</v>
      </c>
      <c r="F55" t="s">
        <v>231</v>
      </c>
      <c r="H55">
        <v>49.073257400000003</v>
      </c>
      <c r="I55">
        <v>-119.2055757</v>
      </c>
      <c r="J55" s="1" t="str">
        <f t="shared" si="2"/>
        <v>NGR bulk stream sediment</v>
      </c>
      <c r="K55" s="1" t="str">
        <f t="shared" si="3"/>
        <v>&lt;177 micron (NGR)</v>
      </c>
      <c r="L55">
        <v>52</v>
      </c>
      <c r="M55" t="s">
        <v>37</v>
      </c>
      <c r="N55">
        <v>54</v>
      </c>
    </row>
    <row r="56" spans="1:15" hidden="1" x14ac:dyDescent="0.3">
      <c r="A56" t="s">
        <v>232</v>
      </c>
      <c r="B56" t="s">
        <v>233</v>
      </c>
      <c r="C56" s="1" t="str">
        <f t="shared" si="4"/>
        <v>21:0676</v>
      </c>
      <c r="D56" s="1" t="str">
        <f t="shared" si="5"/>
        <v>21:0106</v>
      </c>
      <c r="E56" t="s">
        <v>230</v>
      </c>
      <c r="F56" t="s">
        <v>234</v>
      </c>
      <c r="H56">
        <v>49.073257400000003</v>
      </c>
      <c r="I56">
        <v>-119.2055757</v>
      </c>
      <c r="J56" s="1" t="str">
        <f t="shared" si="2"/>
        <v>NGR bulk stream sediment</v>
      </c>
      <c r="K56" s="1" t="str">
        <f t="shared" si="3"/>
        <v>&lt;177 micron (NGR)</v>
      </c>
      <c r="L56">
        <v>52</v>
      </c>
      <c r="M56" t="s">
        <v>41</v>
      </c>
      <c r="N56">
        <v>55</v>
      </c>
      <c r="O56">
        <v>5</v>
      </c>
    </row>
    <row r="57" spans="1:15" hidden="1" x14ac:dyDescent="0.3">
      <c r="A57" t="s">
        <v>235</v>
      </c>
      <c r="B57" t="s">
        <v>236</v>
      </c>
      <c r="C57" s="1" t="str">
        <f t="shared" si="4"/>
        <v>21:0676</v>
      </c>
      <c r="D57" s="1" t="str">
        <f t="shared" si="5"/>
        <v>21:0106</v>
      </c>
      <c r="E57" t="s">
        <v>237</v>
      </c>
      <c r="F57" t="s">
        <v>238</v>
      </c>
      <c r="H57">
        <v>49.1202367</v>
      </c>
      <c r="I57">
        <v>-119.3139754</v>
      </c>
      <c r="J57" s="1" t="str">
        <f t="shared" si="2"/>
        <v>NGR bulk stream sediment</v>
      </c>
      <c r="K57" s="1" t="str">
        <f t="shared" si="3"/>
        <v>&lt;177 micron (NGR)</v>
      </c>
      <c r="L57">
        <v>53</v>
      </c>
      <c r="M57" t="s">
        <v>20</v>
      </c>
      <c r="N57">
        <v>56</v>
      </c>
      <c r="O57">
        <v>2</v>
      </c>
    </row>
    <row r="58" spans="1:15" hidden="1" x14ac:dyDescent="0.3">
      <c r="A58" t="s">
        <v>239</v>
      </c>
      <c r="B58" t="s">
        <v>240</v>
      </c>
      <c r="C58" s="1" t="str">
        <f t="shared" si="4"/>
        <v>21:0676</v>
      </c>
      <c r="D58" s="1" t="str">
        <f t="shared" si="5"/>
        <v>21:0106</v>
      </c>
      <c r="E58" t="s">
        <v>241</v>
      </c>
      <c r="F58" t="s">
        <v>242</v>
      </c>
      <c r="H58">
        <v>49.769842099999998</v>
      </c>
      <c r="I58">
        <v>-119.6291123</v>
      </c>
      <c r="J58" s="1" t="str">
        <f t="shared" si="2"/>
        <v>NGR bulk stream sediment</v>
      </c>
      <c r="K58" s="1" t="str">
        <f t="shared" si="3"/>
        <v>&lt;177 micron (NGR)</v>
      </c>
      <c r="L58">
        <v>54</v>
      </c>
      <c r="M58" t="s">
        <v>37</v>
      </c>
      <c r="N58">
        <v>57</v>
      </c>
      <c r="O58">
        <v>2</v>
      </c>
    </row>
    <row r="59" spans="1:15" hidden="1" x14ac:dyDescent="0.3">
      <c r="A59" t="s">
        <v>243</v>
      </c>
      <c r="B59" t="s">
        <v>244</v>
      </c>
      <c r="C59" s="1" t="str">
        <f t="shared" si="4"/>
        <v>21:0676</v>
      </c>
      <c r="D59" s="1" t="str">
        <f t="shared" si="5"/>
        <v>21:0106</v>
      </c>
      <c r="E59" t="s">
        <v>241</v>
      </c>
      <c r="F59" t="s">
        <v>245</v>
      </c>
      <c r="H59">
        <v>49.769842099999998</v>
      </c>
      <c r="I59">
        <v>-119.6291123</v>
      </c>
      <c r="J59" s="1" t="str">
        <f t="shared" si="2"/>
        <v>NGR bulk stream sediment</v>
      </c>
      <c r="K59" s="1" t="str">
        <f t="shared" si="3"/>
        <v>&lt;177 micron (NGR)</v>
      </c>
      <c r="L59">
        <v>54</v>
      </c>
      <c r="M59" t="s">
        <v>41</v>
      </c>
      <c r="N59">
        <v>58</v>
      </c>
    </row>
    <row r="60" spans="1:15" hidden="1" x14ac:dyDescent="0.3">
      <c r="A60" t="s">
        <v>246</v>
      </c>
      <c r="B60" t="s">
        <v>247</v>
      </c>
      <c r="C60" s="1" t="str">
        <f t="shared" si="4"/>
        <v>21:0676</v>
      </c>
      <c r="D60" s="1" t="str">
        <f t="shared" si="5"/>
        <v>21:0106</v>
      </c>
      <c r="E60" t="s">
        <v>248</v>
      </c>
      <c r="F60" t="s">
        <v>249</v>
      </c>
      <c r="H60">
        <v>49.661072400000002</v>
      </c>
      <c r="I60">
        <v>-119.6210523</v>
      </c>
      <c r="J60" s="1" t="str">
        <f t="shared" si="2"/>
        <v>NGR bulk stream sediment</v>
      </c>
      <c r="K60" s="1" t="str">
        <f t="shared" si="3"/>
        <v>&lt;177 micron (NGR)</v>
      </c>
      <c r="L60">
        <v>55</v>
      </c>
      <c r="M60" t="s">
        <v>20</v>
      </c>
      <c r="N60">
        <v>59</v>
      </c>
      <c r="O60">
        <v>40</v>
      </c>
    </row>
    <row r="61" spans="1:15" hidden="1" x14ac:dyDescent="0.3">
      <c r="A61" t="s">
        <v>250</v>
      </c>
      <c r="B61" t="s">
        <v>251</v>
      </c>
      <c r="C61" s="1" t="str">
        <f t="shared" si="4"/>
        <v>21:0676</v>
      </c>
      <c r="D61" s="1" t="str">
        <f t="shared" si="5"/>
        <v>21:0106</v>
      </c>
      <c r="E61" t="s">
        <v>252</v>
      </c>
      <c r="F61" t="s">
        <v>253</v>
      </c>
      <c r="H61">
        <v>49.136685</v>
      </c>
      <c r="I61">
        <v>-118.1655641</v>
      </c>
      <c r="J61" s="1" t="str">
        <f t="shared" si="2"/>
        <v>NGR bulk stream sediment</v>
      </c>
      <c r="K61" s="1" t="str">
        <f t="shared" si="3"/>
        <v>&lt;177 micron (NGR)</v>
      </c>
      <c r="L61">
        <v>56</v>
      </c>
      <c r="M61" t="s">
        <v>20</v>
      </c>
      <c r="N61">
        <v>60</v>
      </c>
      <c r="O61">
        <v>4</v>
      </c>
    </row>
    <row r="62" spans="1:15" hidden="1" x14ac:dyDescent="0.3">
      <c r="A62" t="s">
        <v>254</v>
      </c>
      <c r="B62" t="s">
        <v>255</v>
      </c>
      <c r="C62" s="1" t="str">
        <f t="shared" si="4"/>
        <v>21:0676</v>
      </c>
      <c r="D62" s="1" t="str">
        <f t="shared" si="5"/>
        <v>21:0106</v>
      </c>
      <c r="E62" t="s">
        <v>256</v>
      </c>
      <c r="F62" t="s">
        <v>257</v>
      </c>
      <c r="H62">
        <v>49.397490599999998</v>
      </c>
      <c r="I62">
        <v>-118.6423305</v>
      </c>
      <c r="J62" s="1" t="str">
        <f t="shared" si="2"/>
        <v>NGR bulk stream sediment</v>
      </c>
      <c r="K62" s="1" t="str">
        <f t="shared" si="3"/>
        <v>&lt;177 micron (NGR)</v>
      </c>
      <c r="L62">
        <v>57</v>
      </c>
      <c r="M62" t="s">
        <v>20</v>
      </c>
      <c r="N62">
        <v>61</v>
      </c>
      <c r="O62">
        <v>2</v>
      </c>
    </row>
    <row r="63" spans="1:15" hidden="1" x14ac:dyDescent="0.3">
      <c r="A63" t="s">
        <v>258</v>
      </c>
      <c r="B63" t="s">
        <v>259</v>
      </c>
      <c r="C63" s="1" t="str">
        <f t="shared" si="4"/>
        <v>21:0676</v>
      </c>
      <c r="D63" s="1" t="str">
        <f t="shared" si="5"/>
        <v>21:0106</v>
      </c>
      <c r="E63" t="s">
        <v>260</v>
      </c>
      <c r="F63" t="s">
        <v>261</v>
      </c>
      <c r="H63">
        <v>49.431384100000002</v>
      </c>
      <c r="I63">
        <v>-118.5249005</v>
      </c>
      <c r="J63" s="1" t="str">
        <f t="shared" si="2"/>
        <v>NGR bulk stream sediment</v>
      </c>
      <c r="K63" s="1" t="str">
        <f t="shared" si="3"/>
        <v>&lt;177 micron (NGR)</v>
      </c>
      <c r="L63">
        <v>58</v>
      </c>
      <c r="M63" t="s">
        <v>20</v>
      </c>
      <c r="N63">
        <v>62</v>
      </c>
      <c r="O63">
        <v>3</v>
      </c>
    </row>
    <row r="64" spans="1:15" hidden="1" x14ac:dyDescent="0.3">
      <c r="A64" t="s">
        <v>262</v>
      </c>
      <c r="B64" t="s">
        <v>263</v>
      </c>
      <c r="C64" s="1" t="str">
        <f t="shared" si="4"/>
        <v>21:0676</v>
      </c>
      <c r="D64" s="1" t="str">
        <f t="shared" si="5"/>
        <v>21:0106</v>
      </c>
      <c r="E64" t="s">
        <v>264</v>
      </c>
      <c r="F64" t="s">
        <v>265</v>
      </c>
      <c r="H64">
        <v>49.035573900000003</v>
      </c>
      <c r="I64">
        <v>-118.6463699</v>
      </c>
      <c r="J64" s="1" t="str">
        <f t="shared" si="2"/>
        <v>NGR bulk stream sediment</v>
      </c>
      <c r="K64" s="1" t="str">
        <f t="shared" si="3"/>
        <v>&lt;177 micron (NGR)</v>
      </c>
      <c r="L64">
        <v>59</v>
      </c>
      <c r="M64" t="s">
        <v>20</v>
      </c>
      <c r="N64">
        <v>63</v>
      </c>
      <c r="O64">
        <v>3</v>
      </c>
    </row>
    <row r="65" spans="1:15" hidden="1" x14ac:dyDescent="0.3">
      <c r="A65" t="s">
        <v>266</v>
      </c>
      <c r="B65" t="s">
        <v>267</v>
      </c>
      <c r="C65" s="1" t="str">
        <f t="shared" si="4"/>
        <v>21:0676</v>
      </c>
      <c r="D65" s="1" t="str">
        <f t="shared" si="5"/>
        <v>21:0106</v>
      </c>
      <c r="E65" t="s">
        <v>268</v>
      </c>
      <c r="F65" t="s">
        <v>269</v>
      </c>
      <c r="H65">
        <v>49.154966000000002</v>
      </c>
      <c r="I65">
        <v>-118.80753869999999</v>
      </c>
      <c r="J65" s="1" t="str">
        <f t="shared" si="2"/>
        <v>NGR bulk stream sediment</v>
      </c>
      <c r="K65" s="1" t="str">
        <f t="shared" si="3"/>
        <v>&lt;177 micron (NGR)</v>
      </c>
      <c r="L65">
        <v>60</v>
      </c>
      <c r="M65" t="s">
        <v>20</v>
      </c>
      <c r="N65">
        <v>64</v>
      </c>
      <c r="O65">
        <v>2</v>
      </c>
    </row>
    <row r="66" spans="1:15" hidden="1" x14ac:dyDescent="0.3">
      <c r="A66" t="s">
        <v>270</v>
      </c>
      <c r="B66" t="s">
        <v>271</v>
      </c>
      <c r="C66" s="1" t="str">
        <f t="shared" ref="C66:C98" si="6">HYPERLINK("http://geochem.nrcan.gc.ca/cdogs/content/bdl/bdl210676_e.htm", "21:0676")</f>
        <v>21:0676</v>
      </c>
      <c r="D66" s="1" t="str">
        <f t="shared" ref="D66:D98" si="7">HYPERLINK("http://geochem.nrcan.gc.ca/cdogs/content/svy/svy210106_e.htm", "21:0106")</f>
        <v>21:0106</v>
      </c>
      <c r="E66" t="s">
        <v>272</v>
      </c>
      <c r="F66" t="s">
        <v>273</v>
      </c>
      <c r="H66">
        <v>49.147326499999998</v>
      </c>
      <c r="I66">
        <v>-118.71712719999999</v>
      </c>
      <c r="J66" s="1" t="str">
        <f t="shared" ref="J66:J129" si="8">HYPERLINK("http://geochem.nrcan.gc.ca/cdogs/content/kwd/kwd020030_e.htm", "NGR bulk stream sediment")</f>
        <v>NGR bulk stream sediment</v>
      </c>
      <c r="K66" s="1" t="str">
        <f t="shared" ref="K66:K129" si="9">HYPERLINK("http://geochem.nrcan.gc.ca/cdogs/content/kwd/kwd080006_e.htm", "&lt;177 micron (NGR)")</f>
        <v>&lt;177 micron (NGR)</v>
      </c>
      <c r="L66">
        <v>61</v>
      </c>
      <c r="M66" t="s">
        <v>20</v>
      </c>
      <c r="N66">
        <v>65</v>
      </c>
      <c r="O66">
        <v>2</v>
      </c>
    </row>
    <row r="67" spans="1:15" hidden="1" x14ac:dyDescent="0.3">
      <c r="A67" t="s">
        <v>274</v>
      </c>
      <c r="B67" t="s">
        <v>275</v>
      </c>
      <c r="C67" s="1" t="str">
        <f t="shared" si="6"/>
        <v>21:0676</v>
      </c>
      <c r="D67" s="1" t="str">
        <f t="shared" si="7"/>
        <v>21:0106</v>
      </c>
      <c r="E67" t="s">
        <v>276</v>
      </c>
      <c r="F67" t="s">
        <v>277</v>
      </c>
      <c r="H67">
        <v>49.575971600000003</v>
      </c>
      <c r="I67">
        <v>-119.2233976</v>
      </c>
      <c r="J67" s="1" t="str">
        <f t="shared" si="8"/>
        <v>NGR bulk stream sediment</v>
      </c>
      <c r="K67" s="1" t="str">
        <f t="shared" si="9"/>
        <v>&lt;177 micron (NGR)</v>
      </c>
      <c r="L67">
        <v>62</v>
      </c>
      <c r="M67" t="s">
        <v>20</v>
      </c>
      <c r="N67">
        <v>66</v>
      </c>
      <c r="O67">
        <v>2</v>
      </c>
    </row>
    <row r="68" spans="1:15" hidden="1" x14ac:dyDescent="0.3">
      <c r="A68" t="s">
        <v>278</v>
      </c>
      <c r="B68" t="s">
        <v>279</v>
      </c>
      <c r="C68" s="1" t="str">
        <f t="shared" si="6"/>
        <v>21:0676</v>
      </c>
      <c r="D68" s="1" t="str">
        <f t="shared" si="7"/>
        <v>21:0106</v>
      </c>
      <c r="E68" t="s">
        <v>280</v>
      </c>
      <c r="F68" t="s">
        <v>281</v>
      </c>
      <c r="H68">
        <v>49.529535699999997</v>
      </c>
      <c r="I68">
        <v>-119.14856589999999</v>
      </c>
      <c r="J68" s="1" t="str">
        <f t="shared" si="8"/>
        <v>NGR bulk stream sediment</v>
      </c>
      <c r="K68" s="1" t="str">
        <f t="shared" si="9"/>
        <v>&lt;177 micron (NGR)</v>
      </c>
      <c r="L68">
        <v>63</v>
      </c>
      <c r="M68" t="s">
        <v>20</v>
      </c>
      <c r="N68">
        <v>67</v>
      </c>
      <c r="O68">
        <v>3</v>
      </c>
    </row>
    <row r="69" spans="1:15" hidden="1" x14ac:dyDescent="0.3">
      <c r="A69" t="s">
        <v>282</v>
      </c>
      <c r="B69" t="s">
        <v>283</v>
      </c>
      <c r="C69" s="1" t="str">
        <f t="shared" si="6"/>
        <v>21:0676</v>
      </c>
      <c r="D69" s="1" t="str">
        <f t="shared" si="7"/>
        <v>21:0106</v>
      </c>
      <c r="E69" t="s">
        <v>284</v>
      </c>
      <c r="F69" t="s">
        <v>285</v>
      </c>
      <c r="H69">
        <v>49.256629400000001</v>
      </c>
      <c r="I69">
        <v>-119.20367160000001</v>
      </c>
      <c r="J69" s="1" t="str">
        <f t="shared" si="8"/>
        <v>NGR bulk stream sediment</v>
      </c>
      <c r="K69" s="1" t="str">
        <f t="shared" si="9"/>
        <v>&lt;177 micron (NGR)</v>
      </c>
      <c r="L69">
        <v>64</v>
      </c>
      <c r="M69" t="s">
        <v>20</v>
      </c>
      <c r="N69">
        <v>68</v>
      </c>
      <c r="O69">
        <v>2</v>
      </c>
    </row>
    <row r="70" spans="1:15" hidden="1" x14ac:dyDescent="0.3">
      <c r="A70" t="s">
        <v>286</v>
      </c>
      <c r="B70" t="s">
        <v>287</v>
      </c>
      <c r="C70" s="1" t="str">
        <f t="shared" si="6"/>
        <v>21:0676</v>
      </c>
      <c r="D70" s="1" t="str">
        <f t="shared" si="7"/>
        <v>21:0106</v>
      </c>
      <c r="E70" t="s">
        <v>288</v>
      </c>
      <c r="F70" t="s">
        <v>289</v>
      </c>
      <c r="H70">
        <v>49.821133099999997</v>
      </c>
      <c r="I70">
        <v>-119.2916061</v>
      </c>
      <c r="J70" s="1" t="str">
        <f t="shared" si="8"/>
        <v>NGR bulk stream sediment</v>
      </c>
      <c r="K70" s="1" t="str">
        <f t="shared" si="9"/>
        <v>&lt;177 micron (NGR)</v>
      </c>
      <c r="L70">
        <v>65</v>
      </c>
      <c r="M70" t="s">
        <v>20</v>
      </c>
      <c r="N70">
        <v>69</v>
      </c>
      <c r="O70">
        <v>2</v>
      </c>
    </row>
    <row r="71" spans="1:15" hidden="1" x14ac:dyDescent="0.3">
      <c r="A71" t="s">
        <v>290</v>
      </c>
      <c r="B71" t="s">
        <v>291</v>
      </c>
      <c r="C71" s="1" t="str">
        <f t="shared" si="6"/>
        <v>21:0676</v>
      </c>
      <c r="D71" s="1" t="str">
        <f t="shared" si="7"/>
        <v>21:0106</v>
      </c>
      <c r="E71" t="s">
        <v>292</v>
      </c>
      <c r="F71" t="s">
        <v>293</v>
      </c>
      <c r="H71">
        <v>49.474265600000003</v>
      </c>
      <c r="I71">
        <v>-118.95645039999999</v>
      </c>
      <c r="J71" s="1" t="str">
        <f t="shared" si="8"/>
        <v>NGR bulk stream sediment</v>
      </c>
      <c r="K71" s="1" t="str">
        <f t="shared" si="9"/>
        <v>&lt;177 micron (NGR)</v>
      </c>
      <c r="L71">
        <v>67</v>
      </c>
      <c r="M71" t="s">
        <v>20</v>
      </c>
      <c r="N71">
        <v>70</v>
      </c>
      <c r="O71">
        <v>10</v>
      </c>
    </row>
    <row r="72" spans="1:15" hidden="1" x14ac:dyDescent="0.3">
      <c r="A72" t="s">
        <v>294</v>
      </c>
      <c r="B72" t="s">
        <v>295</v>
      </c>
      <c r="C72" s="1" t="str">
        <f t="shared" si="6"/>
        <v>21:0676</v>
      </c>
      <c r="D72" s="1" t="str">
        <f t="shared" si="7"/>
        <v>21:0106</v>
      </c>
      <c r="E72" t="s">
        <v>296</v>
      </c>
      <c r="F72" t="s">
        <v>297</v>
      </c>
      <c r="H72">
        <v>49.948766599999999</v>
      </c>
      <c r="I72">
        <v>-118.5269077</v>
      </c>
      <c r="J72" s="1" t="str">
        <f t="shared" si="8"/>
        <v>NGR bulk stream sediment</v>
      </c>
      <c r="K72" s="1" t="str">
        <f t="shared" si="9"/>
        <v>&lt;177 micron (NGR)</v>
      </c>
      <c r="L72">
        <v>68</v>
      </c>
      <c r="M72" t="s">
        <v>20</v>
      </c>
      <c r="N72">
        <v>71</v>
      </c>
      <c r="O72">
        <v>9</v>
      </c>
    </row>
    <row r="73" spans="1:15" hidden="1" x14ac:dyDescent="0.3">
      <c r="A73" t="s">
        <v>298</v>
      </c>
      <c r="B73" t="s">
        <v>299</v>
      </c>
      <c r="C73" s="1" t="str">
        <f t="shared" si="6"/>
        <v>21:0676</v>
      </c>
      <c r="D73" s="1" t="str">
        <f t="shared" si="7"/>
        <v>21:0106</v>
      </c>
      <c r="E73" t="s">
        <v>300</v>
      </c>
      <c r="F73" t="s">
        <v>301</v>
      </c>
      <c r="H73">
        <v>49.905153200000001</v>
      </c>
      <c r="I73">
        <v>-118.5504028</v>
      </c>
      <c r="J73" s="1" t="str">
        <f t="shared" si="8"/>
        <v>NGR bulk stream sediment</v>
      </c>
      <c r="K73" s="1" t="str">
        <f t="shared" si="9"/>
        <v>&lt;177 micron (NGR)</v>
      </c>
      <c r="L73">
        <v>69</v>
      </c>
      <c r="M73" t="s">
        <v>20</v>
      </c>
      <c r="N73">
        <v>72</v>
      </c>
      <c r="O73">
        <v>4</v>
      </c>
    </row>
    <row r="74" spans="1:15" hidden="1" x14ac:dyDescent="0.3">
      <c r="A74" t="s">
        <v>302</v>
      </c>
      <c r="B74" t="s">
        <v>303</v>
      </c>
      <c r="C74" s="1" t="str">
        <f t="shared" si="6"/>
        <v>21:0676</v>
      </c>
      <c r="D74" s="1" t="str">
        <f t="shared" si="7"/>
        <v>21:0106</v>
      </c>
      <c r="E74" t="s">
        <v>304</v>
      </c>
      <c r="F74" t="s">
        <v>305</v>
      </c>
      <c r="H74">
        <v>49.782609100000002</v>
      </c>
      <c r="I74">
        <v>-118.4589356</v>
      </c>
      <c r="J74" s="1" t="str">
        <f t="shared" si="8"/>
        <v>NGR bulk stream sediment</v>
      </c>
      <c r="K74" s="1" t="str">
        <f t="shared" si="9"/>
        <v>&lt;177 micron (NGR)</v>
      </c>
      <c r="L74">
        <v>70</v>
      </c>
      <c r="M74" t="s">
        <v>20</v>
      </c>
      <c r="N74">
        <v>73</v>
      </c>
      <c r="O74">
        <v>2</v>
      </c>
    </row>
    <row r="75" spans="1:15" hidden="1" x14ac:dyDescent="0.3">
      <c r="A75" t="s">
        <v>306</v>
      </c>
      <c r="B75" t="s">
        <v>307</v>
      </c>
      <c r="C75" s="1" t="str">
        <f t="shared" si="6"/>
        <v>21:0676</v>
      </c>
      <c r="D75" s="1" t="str">
        <f t="shared" si="7"/>
        <v>21:0106</v>
      </c>
      <c r="E75" t="s">
        <v>308</v>
      </c>
      <c r="F75" t="s">
        <v>309</v>
      </c>
      <c r="H75">
        <v>49.563655099999998</v>
      </c>
      <c r="I75">
        <v>-118.6755532</v>
      </c>
      <c r="J75" s="1" t="str">
        <f t="shared" si="8"/>
        <v>NGR bulk stream sediment</v>
      </c>
      <c r="K75" s="1" t="str">
        <f t="shared" si="9"/>
        <v>&lt;177 micron (NGR)</v>
      </c>
      <c r="L75">
        <v>71</v>
      </c>
      <c r="M75" t="s">
        <v>20</v>
      </c>
      <c r="N75">
        <v>74</v>
      </c>
      <c r="O75">
        <v>2</v>
      </c>
    </row>
    <row r="76" spans="1:15" hidden="1" x14ac:dyDescent="0.3">
      <c r="A76" t="s">
        <v>310</v>
      </c>
      <c r="B76" t="s">
        <v>311</v>
      </c>
      <c r="C76" s="1" t="str">
        <f t="shared" si="6"/>
        <v>21:0676</v>
      </c>
      <c r="D76" s="1" t="str">
        <f t="shared" si="7"/>
        <v>21:0106</v>
      </c>
      <c r="E76" t="s">
        <v>312</v>
      </c>
      <c r="F76" t="s">
        <v>313</v>
      </c>
      <c r="H76">
        <v>49.644225599999999</v>
      </c>
      <c r="I76">
        <v>-118.3599383</v>
      </c>
      <c r="J76" s="1" t="str">
        <f t="shared" si="8"/>
        <v>NGR bulk stream sediment</v>
      </c>
      <c r="K76" s="1" t="str">
        <f t="shared" si="9"/>
        <v>&lt;177 micron (NGR)</v>
      </c>
      <c r="L76">
        <v>72</v>
      </c>
      <c r="M76" t="s">
        <v>20</v>
      </c>
      <c r="N76">
        <v>75</v>
      </c>
      <c r="O76">
        <v>4</v>
      </c>
    </row>
    <row r="77" spans="1:15" hidden="1" x14ac:dyDescent="0.3">
      <c r="A77" t="s">
        <v>314</v>
      </c>
      <c r="B77" t="s">
        <v>315</v>
      </c>
      <c r="C77" s="1" t="str">
        <f t="shared" si="6"/>
        <v>21:0676</v>
      </c>
      <c r="D77" s="1" t="str">
        <f t="shared" si="7"/>
        <v>21:0106</v>
      </c>
      <c r="E77" t="s">
        <v>316</v>
      </c>
      <c r="F77" t="s">
        <v>317</v>
      </c>
      <c r="H77">
        <v>49.701374199999997</v>
      </c>
      <c r="I77">
        <v>-118.86877010000001</v>
      </c>
      <c r="J77" s="1" t="str">
        <f t="shared" si="8"/>
        <v>NGR bulk stream sediment</v>
      </c>
      <c r="K77" s="1" t="str">
        <f t="shared" si="9"/>
        <v>&lt;177 micron (NGR)</v>
      </c>
      <c r="L77">
        <v>73</v>
      </c>
      <c r="M77" t="s">
        <v>20</v>
      </c>
      <c r="N77">
        <v>76</v>
      </c>
      <c r="O77">
        <v>2</v>
      </c>
    </row>
    <row r="78" spans="1:15" hidden="1" x14ac:dyDescent="0.3">
      <c r="A78" t="s">
        <v>318</v>
      </c>
      <c r="B78" t="s">
        <v>319</v>
      </c>
      <c r="C78" s="1" t="str">
        <f t="shared" si="6"/>
        <v>21:0676</v>
      </c>
      <c r="D78" s="1" t="str">
        <f t="shared" si="7"/>
        <v>21:0106</v>
      </c>
      <c r="E78" t="s">
        <v>320</v>
      </c>
      <c r="F78" t="s">
        <v>321</v>
      </c>
      <c r="H78">
        <v>49.957282300000003</v>
      </c>
      <c r="I78">
        <v>-118.2474148</v>
      </c>
      <c r="J78" s="1" t="str">
        <f t="shared" si="8"/>
        <v>NGR bulk stream sediment</v>
      </c>
      <c r="K78" s="1" t="str">
        <f t="shared" si="9"/>
        <v>&lt;177 micron (NGR)</v>
      </c>
      <c r="L78">
        <v>74</v>
      </c>
      <c r="M78" t="s">
        <v>20</v>
      </c>
      <c r="N78">
        <v>77</v>
      </c>
      <c r="O78">
        <v>2</v>
      </c>
    </row>
    <row r="79" spans="1:15" hidden="1" x14ac:dyDescent="0.3">
      <c r="A79" t="s">
        <v>322</v>
      </c>
      <c r="B79" t="s">
        <v>323</v>
      </c>
      <c r="C79" s="1" t="str">
        <f t="shared" si="6"/>
        <v>21:0676</v>
      </c>
      <c r="D79" s="1" t="str">
        <f t="shared" si="7"/>
        <v>21:0106</v>
      </c>
      <c r="E79" t="s">
        <v>324</v>
      </c>
      <c r="F79" t="s">
        <v>325</v>
      </c>
      <c r="H79">
        <v>49.828056699999998</v>
      </c>
      <c r="I79">
        <v>-118.73684710000001</v>
      </c>
      <c r="J79" s="1" t="str">
        <f t="shared" si="8"/>
        <v>NGR bulk stream sediment</v>
      </c>
      <c r="K79" s="1" t="str">
        <f t="shared" si="9"/>
        <v>&lt;177 micron (NGR)</v>
      </c>
      <c r="L79">
        <v>77</v>
      </c>
      <c r="M79" t="s">
        <v>20</v>
      </c>
      <c r="N79">
        <v>78</v>
      </c>
      <c r="O79">
        <v>2</v>
      </c>
    </row>
    <row r="80" spans="1:15" hidden="1" x14ac:dyDescent="0.3">
      <c r="A80" t="s">
        <v>326</v>
      </c>
      <c r="B80" t="s">
        <v>327</v>
      </c>
      <c r="C80" s="1" t="str">
        <f t="shared" si="6"/>
        <v>21:0676</v>
      </c>
      <c r="D80" s="1" t="str">
        <f t="shared" si="7"/>
        <v>21:0106</v>
      </c>
      <c r="E80" t="s">
        <v>328</v>
      </c>
      <c r="F80" t="s">
        <v>329</v>
      </c>
      <c r="H80">
        <v>49.858162200000002</v>
      </c>
      <c r="I80">
        <v>-118.9238861</v>
      </c>
      <c r="J80" s="1" t="str">
        <f t="shared" si="8"/>
        <v>NGR bulk stream sediment</v>
      </c>
      <c r="K80" s="1" t="str">
        <f t="shared" si="9"/>
        <v>&lt;177 micron (NGR)</v>
      </c>
      <c r="L80">
        <v>78</v>
      </c>
      <c r="M80" t="s">
        <v>20</v>
      </c>
      <c r="N80">
        <v>79</v>
      </c>
      <c r="O80">
        <v>2</v>
      </c>
    </row>
    <row r="81" spans="1:15" hidden="1" x14ac:dyDescent="0.3">
      <c r="A81" t="s">
        <v>330</v>
      </c>
      <c r="B81" t="s">
        <v>331</v>
      </c>
      <c r="C81" s="1" t="str">
        <f t="shared" si="6"/>
        <v>21:0676</v>
      </c>
      <c r="D81" s="1" t="str">
        <f t="shared" si="7"/>
        <v>21:0106</v>
      </c>
      <c r="E81" t="s">
        <v>332</v>
      </c>
      <c r="F81" t="s">
        <v>333</v>
      </c>
      <c r="H81">
        <v>49.514460700000001</v>
      </c>
      <c r="I81">
        <v>-118.35983349999999</v>
      </c>
      <c r="J81" s="1" t="str">
        <f t="shared" si="8"/>
        <v>NGR bulk stream sediment</v>
      </c>
      <c r="K81" s="1" t="str">
        <f t="shared" si="9"/>
        <v>&lt;177 micron (NGR)</v>
      </c>
      <c r="L81">
        <v>79</v>
      </c>
      <c r="M81" t="s">
        <v>20</v>
      </c>
      <c r="N81">
        <v>80</v>
      </c>
      <c r="O81">
        <v>3</v>
      </c>
    </row>
    <row r="82" spans="1:15" hidden="1" x14ac:dyDescent="0.3">
      <c r="A82" t="s">
        <v>334</v>
      </c>
      <c r="B82" t="s">
        <v>335</v>
      </c>
      <c r="C82" s="1" t="str">
        <f t="shared" si="6"/>
        <v>21:0676</v>
      </c>
      <c r="D82" s="1" t="str">
        <f t="shared" si="7"/>
        <v>21:0106</v>
      </c>
      <c r="E82" t="s">
        <v>336</v>
      </c>
      <c r="F82" t="s">
        <v>337</v>
      </c>
      <c r="H82">
        <v>49.459409000000001</v>
      </c>
      <c r="I82">
        <v>-118.43533720000001</v>
      </c>
      <c r="J82" s="1" t="str">
        <f t="shared" si="8"/>
        <v>NGR bulk stream sediment</v>
      </c>
      <c r="K82" s="1" t="str">
        <f t="shared" si="9"/>
        <v>&lt;177 micron (NGR)</v>
      </c>
      <c r="L82">
        <v>80</v>
      </c>
      <c r="M82" t="s">
        <v>20</v>
      </c>
      <c r="N82">
        <v>81</v>
      </c>
      <c r="O82">
        <v>4</v>
      </c>
    </row>
    <row r="83" spans="1:15" hidden="1" x14ac:dyDescent="0.3">
      <c r="A83" t="s">
        <v>338</v>
      </c>
      <c r="B83" t="s">
        <v>339</v>
      </c>
      <c r="C83" s="1" t="str">
        <f t="shared" si="6"/>
        <v>21:0676</v>
      </c>
      <c r="D83" s="1" t="str">
        <f t="shared" si="7"/>
        <v>21:0106</v>
      </c>
      <c r="E83" t="s">
        <v>340</v>
      </c>
      <c r="F83" t="s">
        <v>341</v>
      </c>
      <c r="H83">
        <v>49.301330200000002</v>
      </c>
      <c r="I83">
        <v>-118.0991557</v>
      </c>
      <c r="J83" s="1" t="str">
        <f t="shared" si="8"/>
        <v>NGR bulk stream sediment</v>
      </c>
      <c r="K83" s="1" t="str">
        <f t="shared" si="9"/>
        <v>&lt;177 micron (NGR)</v>
      </c>
      <c r="L83">
        <v>81</v>
      </c>
      <c r="M83" t="s">
        <v>20</v>
      </c>
      <c r="N83">
        <v>82</v>
      </c>
      <c r="O83">
        <v>2</v>
      </c>
    </row>
    <row r="84" spans="1:15" hidden="1" x14ac:dyDescent="0.3">
      <c r="A84" t="s">
        <v>342</v>
      </c>
      <c r="B84" t="s">
        <v>343</v>
      </c>
      <c r="C84" s="1" t="str">
        <f t="shared" si="6"/>
        <v>21:0676</v>
      </c>
      <c r="D84" s="1" t="str">
        <f t="shared" si="7"/>
        <v>21:0106</v>
      </c>
      <c r="E84" t="s">
        <v>344</v>
      </c>
      <c r="F84" t="s">
        <v>345</v>
      </c>
      <c r="H84">
        <v>49.723932499999997</v>
      </c>
      <c r="I84">
        <v>-118.0320146</v>
      </c>
      <c r="J84" s="1" t="str">
        <f t="shared" si="8"/>
        <v>NGR bulk stream sediment</v>
      </c>
      <c r="K84" s="1" t="str">
        <f t="shared" si="9"/>
        <v>&lt;177 micron (NGR)</v>
      </c>
      <c r="L84">
        <v>82</v>
      </c>
      <c r="M84" t="s">
        <v>20</v>
      </c>
      <c r="N84">
        <v>83</v>
      </c>
      <c r="O84">
        <v>2</v>
      </c>
    </row>
    <row r="85" spans="1:15" hidden="1" x14ac:dyDescent="0.3">
      <c r="A85" t="s">
        <v>346</v>
      </c>
      <c r="B85" t="s">
        <v>347</v>
      </c>
      <c r="C85" s="1" t="str">
        <f t="shared" si="6"/>
        <v>21:0676</v>
      </c>
      <c r="D85" s="1" t="str">
        <f t="shared" si="7"/>
        <v>21:0106</v>
      </c>
      <c r="E85" t="s">
        <v>348</v>
      </c>
      <c r="F85" t="s">
        <v>349</v>
      </c>
      <c r="H85">
        <v>49.474023699999996</v>
      </c>
      <c r="I85">
        <v>-118.0449548</v>
      </c>
      <c r="J85" s="1" t="str">
        <f t="shared" si="8"/>
        <v>NGR bulk stream sediment</v>
      </c>
      <c r="K85" s="1" t="str">
        <f t="shared" si="9"/>
        <v>&lt;177 micron (NGR)</v>
      </c>
      <c r="L85">
        <v>83</v>
      </c>
      <c r="M85" t="s">
        <v>20</v>
      </c>
      <c r="N85">
        <v>84</v>
      </c>
      <c r="O85">
        <v>2</v>
      </c>
    </row>
    <row r="86" spans="1:15" hidden="1" x14ac:dyDescent="0.3">
      <c r="A86" t="s">
        <v>350</v>
      </c>
      <c r="B86" t="s">
        <v>351</v>
      </c>
      <c r="C86" s="1" t="str">
        <f t="shared" si="6"/>
        <v>21:0676</v>
      </c>
      <c r="D86" s="1" t="str">
        <f t="shared" si="7"/>
        <v>21:0106</v>
      </c>
      <c r="E86" t="s">
        <v>352</v>
      </c>
      <c r="F86" t="s">
        <v>353</v>
      </c>
      <c r="H86">
        <v>49.5307253</v>
      </c>
      <c r="I86">
        <v>-118.1525465</v>
      </c>
      <c r="J86" s="1" t="str">
        <f t="shared" si="8"/>
        <v>NGR bulk stream sediment</v>
      </c>
      <c r="K86" s="1" t="str">
        <f t="shared" si="9"/>
        <v>&lt;177 micron (NGR)</v>
      </c>
      <c r="L86">
        <v>84</v>
      </c>
      <c r="M86" t="s">
        <v>20</v>
      </c>
      <c r="N86">
        <v>85</v>
      </c>
      <c r="O86">
        <v>2</v>
      </c>
    </row>
    <row r="87" spans="1:15" hidden="1" x14ac:dyDescent="0.3">
      <c r="A87" t="s">
        <v>354</v>
      </c>
      <c r="B87" t="s">
        <v>355</v>
      </c>
      <c r="C87" s="1" t="str">
        <f t="shared" si="6"/>
        <v>21:0676</v>
      </c>
      <c r="D87" s="1" t="str">
        <f t="shared" si="7"/>
        <v>21:0106</v>
      </c>
      <c r="E87" t="s">
        <v>356</v>
      </c>
      <c r="F87" t="s">
        <v>357</v>
      </c>
      <c r="H87">
        <v>49.416087099999999</v>
      </c>
      <c r="I87">
        <v>-118.6604069</v>
      </c>
      <c r="J87" s="1" t="str">
        <f t="shared" si="8"/>
        <v>NGR bulk stream sediment</v>
      </c>
      <c r="K87" s="1" t="str">
        <f t="shared" si="9"/>
        <v>&lt;177 micron (NGR)</v>
      </c>
      <c r="L87">
        <v>85</v>
      </c>
      <c r="M87" t="s">
        <v>20</v>
      </c>
      <c r="N87">
        <v>86</v>
      </c>
      <c r="O87">
        <v>2</v>
      </c>
    </row>
    <row r="88" spans="1:15" hidden="1" x14ac:dyDescent="0.3">
      <c r="A88" t="s">
        <v>358</v>
      </c>
      <c r="B88" t="s">
        <v>359</v>
      </c>
      <c r="C88" s="1" t="str">
        <f t="shared" si="6"/>
        <v>21:0676</v>
      </c>
      <c r="D88" s="1" t="str">
        <f t="shared" si="7"/>
        <v>21:0106</v>
      </c>
      <c r="E88" t="s">
        <v>360</v>
      </c>
      <c r="F88" t="s">
        <v>361</v>
      </c>
      <c r="H88">
        <v>49.133322399999997</v>
      </c>
      <c r="I88">
        <v>-118.7954421</v>
      </c>
      <c r="J88" s="1" t="str">
        <f t="shared" si="8"/>
        <v>NGR bulk stream sediment</v>
      </c>
      <c r="K88" s="1" t="str">
        <f t="shared" si="9"/>
        <v>&lt;177 micron (NGR)</v>
      </c>
      <c r="L88">
        <v>86</v>
      </c>
      <c r="M88" t="s">
        <v>20</v>
      </c>
      <c r="N88">
        <v>87</v>
      </c>
      <c r="O88">
        <v>2</v>
      </c>
    </row>
    <row r="89" spans="1:15" hidden="1" x14ac:dyDescent="0.3">
      <c r="A89" t="s">
        <v>362</v>
      </c>
      <c r="B89" t="s">
        <v>363</v>
      </c>
      <c r="C89" s="1" t="str">
        <f t="shared" si="6"/>
        <v>21:0676</v>
      </c>
      <c r="D89" s="1" t="str">
        <f t="shared" si="7"/>
        <v>21:0106</v>
      </c>
      <c r="E89" t="s">
        <v>364</v>
      </c>
      <c r="F89" t="s">
        <v>365</v>
      </c>
      <c r="H89">
        <v>49.012417800000001</v>
      </c>
      <c r="I89">
        <v>-119.3011422</v>
      </c>
      <c r="J89" s="1" t="str">
        <f t="shared" si="8"/>
        <v>NGR bulk stream sediment</v>
      </c>
      <c r="K89" s="1" t="str">
        <f t="shared" si="9"/>
        <v>&lt;177 micron (NGR)</v>
      </c>
      <c r="L89">
        <v>87</v>
      </c>
      <c r="M89" t="s">
        <v>20</v>
      </c>
      <c r="N89">
        <v>88</v>
      </c>
      <c r="O89">
        <v>4</v>
      </c>
    </row>
    <row r="90" spans="1:15" hidden="1" x14ac:dyDescent="0.3">
      <c r="A90" t="s">
        <v>366</v>
      </c>
      <c r="B90" t="s">
        <v>367</v>
      </c>
      <c r="C90" s="1" t="str">
        <f t="shared" si="6"/>
        <v>21:0676</v>
      </c>
      <c r="D90" s="1" t="str">
        <f t="shared" si="7"/>
        <v>21:0106</v>
      </c>
      <c r="E90" t="s">
        <v>368</v>
      </c>
      <c r="F90" t="s">
        <v>369</v>
      </c>
      <c r="H90">
        <v>49.169872699999999</v>
      </c>
      <c r="I90">
        <v>-119.4739376</v>
      </c>
      <c r="J90" s="1" t="str">
        <f t="shared" si="8"/>
        <v>NGR bulk stream sediment</v>
      </c>
      <c r="K90" s="1" t="str">
        <f t="shared" si="9"/>
        <v>&lt;177 micron (NGR)</v>
      </c>
      <c r="L90">
        <v>88</v>
      </c>
      <c r="M90" t="s">
        <v>20</v>
      </c>
      <c r="N90">
        <v>89</v>
      </c>
      <c r="O90">
        <v>3</v>
      </c>
    </row>
    <row r="91" spans="1:15" hidden="1" x14ac:dyDescent="0.3">
      <c r="A91" t="s">
        <v>370</v>
      </c>
      <c r="B91" t="s">
        <v>371</v>
      </c>
      <c r="C91" s="1" t="str">
        <f t="shared" si="6"/>
        <v>21:0676</v>
      </c>
      <c r="D91" s="1" t="str">
        <f t="shared" si="7"/>
        <v>21:0106</v>
      </c>
      <c r="E91" t="s">
        <v>372</v>
      </c>
      <c r="F91" t="s">
        <v>373</v>
      </c>
      <c r="H91">
        <v>49.422469399999997</v>
      </c>
      <c r="I91">
        <v>-119.3380174</v>
      </c>
      <c r="J91" s="1" t="str">
        <f t="shared" si="8"/>
        <v>NGR bulk stream sediment</v>
      </c>
      <c r="K91" s="1" t="str">
        <f t="shared" si="9"/>
        <v>&lt;177 micron (NGR)</v>
      </c>
      <c r="L91">
        <v>90</v>
      </c>
      <c r="M91" t="s">
        <v>20</v>
      </c>
      <c r="N91">
        <v>90</v>
      </c>
      <c r="O91">
        <v>2</v>
      </c>
    </row>
    <row r="92" spans="1:15" hidden="1" x14ac:dyDescent="0.3">
      <c r="A92" t="s">
        <v>374</v>
      </c>
      <c r="B92" t="s">
        <v>375</v>
      </c>
      <c r="C92" s="1" t="str">
        <f t="shared" si="6"/>
        <v>21:0676</v>
      </c>
      <c r="D92" s="1" t="str">
        <f t="shared" si="7"/>
        <v>21:0106</v>
      </c>
      <c r="E92" t="s">
        <v>376</v>
      </c>
      <c r="F92" t="s">
        <v>377</v>
      </c>
      <c r="H92">
        <v>49.3252284</v>
      </c>
      <c r="I92">
        <v>-119.9816594</v>
      </c>
      <c r="J92" s="1" t="str">
        <f t="shared" si="8"/>
        <v>NGR bulk stream sediment</v>
      </c>
      <c r="K92" s="1" t="str">
        <f t="shared" si="9"/>
        <v>&lt;177 micron (NGR)</v>
      </c>
      <c r="L92">
        <v>91</v>
      </c>
      <c r="M92" t="s">
        <v>20</v>
      </c>
      <c r="N92">
        <v>91</v>
      </c>
      <c r="O92">
        <v>29</v>
      </c>
    </row>
    <row r="93" spans="1:15" hidden="1" x14ac:dyDescent="0.3">
      <c r="A93" t="s">
        <v>378</v>
      </c>
      <c r="B93" t="s">
        <v>379</v>
      </c>
      <c r="C93" s="1" t="str">
        <f t="shared" si="6"/>
        <v>21:0676</v>
      </c>
      <c r="D93" s="1" t="str">
        <f t="shared" si="7"/>
        <v>21:0106</v>
      </c>
      <c r="E93" t="s">
        <v>380</v>
      </c>
      <c r="F93" t="s">
        <v>381</v>
      </c>
      <c r="H93">
        <v>49.538189500000001</v>
      </c>
      <c r="I93">
        <v>-119.5212202</v>
      </c>
      <c r="J93" s="1" t="str">
        <f t="shared" si="8"/>
        <v>NGR bulk stream sediment</v>
      </c>
      <c r="K93" s="1" t="str">
        <f t="shared" si="9"/>
        <v>&lt;177 micron (NGR)</v>
      </c>
      <c r="L93">
        <v>92</v>
      </c>
      <c r="M93" t="s">
        <v>37</v>
      </c>
      <c r="N93">
        <v>92</v>
      </c>
    </row>
    <row r="94" spans="1:15" hidden="1" x14ac:dyDescent="0.3">
      <c r="A94" t="s">
        <v>382</v>
      </c>
      <c r="B94" t="s">
        <v>383</v>
      </c>
      <c r="C94" s="1" t="str">
        <f t="shared" si="6"/>
        <v>21:0676</v>
      </c>
      <c r="D94" s="1" t="str">
        <f t="shared" si="7"/>
        <v>21:0106</v>
      </c>
      <c r="E94" t="s">
        <v>380</v>
      </c>
      <c r="F94" t="s">
        <v>384</v>
      </c>
      <c r="H94">
        <v>49.538189500000001</v>
      </c>
      <c r="I94">
        <v>-119.5212202</v>
      </c>
      <c r="J94" s="1" t="str">
        <f t="shared" si="8"/>
        <v>NGR bulk stream sediment</v>
      </c>
      <c r="K94" s="1" t="str">
        <f t="shared" si="9"/>
        <v>&lt;177 micron (NGR)</v>
      </c>
      <c r="L94">
        <v>92</v>
      </c>
      <c r="M94" t="s">
        <v>41</v>
      </c>
      <c r="N94">
        <v>93</v>
      </c>
      <c r="O94">
        <v>2</v>
      </c>
    </row>
    <row r="95" spans="1:15" hidden="1" x14ac:dyDescent="0.3">
      <c r="A95" t="s">
        <v>385</v>
      </c>
      <c r="B95" t="s">
        <v>386</v>
      </c>
      <c r="C95" s="1" t="str">
        <f t="shared" si="6"/>
        <v>21:0676</v>
      </c>
      <c r="D95" s="1" t="str">
        <f t="shared" si="7"/>
        <v>21:0106</v>
      </c>
      <c r="E95" t="s">
        <v>387</v>
      </c>
      <c r="F95" t="s">
        <v>388</v>
      </c>
      <c r="H95">
        <v>49.7300276</v>
      </c>
      <c r="I95">
        <v>-119.01952369999999</v>
      </c>
      <c r="J95" s="1" t="str">
        <f t="shared" si="8"/>
        <v>NGR bulk stream sediment</v>
      </c>
      <c r="K95" s="1" t="str">
        <f t="shared" si="9"/>
        <v>&lt;177 micron (NGR)</v>
      </c>
      <c r="L95">
        <v>93</v>
      </c>
      <c r="M95" t="s">
        <v>20</v>
      </c>
      <c r="N95">
        <v>94</v>
      </c>
      <c r="O95">
        <v>2</v>
      </c>
    </row>
    <row r="96" spans="1:15" hidden="1" x14ac:dyDescent="0.3">
      <c r="A96" t="s">
        <v>389</v>
      </c>
      <c r="B96" t="s">
        <v>390</v>
      </c>
      <c r="C96" s="1" t="str">
        <f t="shared" si="6"/>
        <v>21:0676</v>
      </c>
      <c r="D96" s="1" t="str">
        <f t="shared" si="7"/>
        <v>21:0106</v>
      </c>
      <c r="E96" t="s">
        <v>391</v>
      </c>
      <c r="F96" t="s">
        <v>392</v>
      </c>
      <c r="H96">
        <v>49.887649600000003</v>
      </c>
      <c r="I96">
        <v>-119.6818337</v>
      </c>
      <c r="J96" s="1" t="str">
        <f t="shared" si="8"/>
        <v>NGR bulk stream sediment</v>
      </c>
      <c r="K96" s="1" t="str">
        <f t="shared" si="9"/>
        <v>&lt;177 micron (NGR)</v>
      </c>
      <c r="L96">
        <v>94</v>
      </c>
      <c r="M96" t="s">
        <v>20</v>
      </c>
      <c r="N96">
        <v>95</v>
      </c>
      <c r="O96">
        <v>2</v>
      </c>
    </row>
    <row r="97" spans="1:15" hidden="1" x14ac:dyDescent="0.3">
      <c r="A97" t="s">
        <v>393</v>
      </c>
      <c r="B97" t="s">
        <v>394</v>
      </c>
      <c r="C97" s="1" t="str">
        <f t="shared" si="6"/>
        <v>21:0676</v>
      </c>
      <c r="D97" s="1" t="str">
        <f t="shared" si="7"/>
        <v>21:0106</v>
      </c>
      <c r="E97" t="s">
        <v>395</v>
      </c>
      <c r="F97" t="s">
        <v>396</v>
      </c>
      <c r="H97">
        <v>49.922450499999997</v>
      </c>
      <c r="I97">
        <v>-119.8610365</v>
      </c>
      <c r="J97" s="1" t="str">
        <f t="shared" si="8"/>
        <v>NGR bulk stream sediment</v>
      </c>
      <c r="K97" s="1" t="str">
        <f t="shared" si="9"/>
        <v>&lt;177 micron (NGR)</v>
      </c>
      <c r="L97">
        <v>95</v>
      </c>
      <c r="M97" t="s">
        <v>37</v>
      </c>
      <c r="N97">
        <v>96</v>
      </c>
      <c r="O97">
        <v>2</v>
      </c>
    </row>
    <row r="98" spans="1:15" hidden="1" x14ac:dyDescent="0.3">
      <c r="A98" t="s">
        <v>397</v>
      </c>
      <c r="B98" t="s">
        <v>398</v>
      </c>
      <c r="C98" s="1" t="str">
        <f t="shared" si="6"/>
        <v>21:0676</v>
      </c>
      <c r="D98" s="1" t="str">
        <f t="shared" si="7"/>
        <v>21:0106</v>
      </c>
      <c r="E98" t="s">
        <v>395</v>
      </c>
      <c r="F98" t="s">
        <v>399</v>
      </c>
      <c r="H98">
        <v>49.922450499999997</v>
      </c>
      <c r="I98">
        <v>-119.8610365</v>
      </c>
      <c r="J98" s="1" t="str">
        <f t="shared" si="8"/>
        <v>NGR bulk stream sediment</v>
      </c>
      <c r="K98" s="1" t="str">
        <f t="shared" si="9"/>
        <v>&lt;177 micron (NGR)</v>
      </c>
      <c r="L98">
        <v>95</v>
      </c>
      <c r="M98" t="s">
        <v>41</v>
      </c>
      <c r="N98">
        <v>97</v>
      </c>
    </row>
    <row r="99" spans="1:15" hidden="1" x14ac:dyDescent="0.3">
      <c r="A99" t="s">
        <v>400</v>
      </c>
      <c r="B99" t="s">
        <v>401</v>
      </c>
      <c r="C99" s="1" t="str">
        <f t="shared" ref="C99:C130" si="10">HYPERLINK("http://geochem.nrcan.gc.ca/cdogs/content/bdl/bdl210677_e.htm", "21:0677")</f>
        <v>21:0677</v>
      </c>
      <c r="D99" s="1" t="str">
        <f t="shared" ref="D99:D130" si="11">HYPERLINK("http://geochem.nrcan.gc.ca/cdogs/content/svy/svy210123_e.htm", "21:0123")</f>
        <v>21:0123</v>
      </c>
      <c r="E99" t="s">
        <v>402</v>
      </c>
      <c r="F99" t="s">
        <v>403</v>
      </c>
      <c r="H99">
        <v>49.063077</v>
      </c>
      <c r="I99">
        <v>-117.4018785</v>
      </c>
      <c r="J99" s="1" t="str">
        <f t="shared" si="8"/>
        <v>NGR bulk stream sediment</v>
      </c>
      <c r="K99" s="1" t="str">
        <f t="shared" si="9"/>
        <v>&lt;177 micron (NGR)</v>
      </c>
      <c r="L99">
        <v>2</v>
      </c>
      <c r="M99" t="s">
        <v>20</v>
      </c>
      <c r="N99">
        <v>1</v>
      </c>
      <c r="O99">
        <v>42</v>
      </c>
    </row>
    <row r="100" spans="1:15" hidden="1" x14ac:dyDescent="0.3">
      <c r="A100" t="s">
        <v>404</v>
      </c>
      <c r="B100" t="s">
        <v>405</v>
      </c>
      <c r="C100" s="1" t="str">
        <f t="shared" si="10"/>
        <v>21:0677</v>
      </c>
      <c r="D100" s="1" t="str">
        <f t="shared" si="11"/>
        <v>21:0123</v>
      </c>
      <c r="E100" t="s">
        <v>406</v>
      </c>
      <c r="F100" t="s">
        <v>407</v>
      </c>
      <c r="H100">
        <v>49.139418800000001</v>
      </c>
      <c r="I100">
        <v>-117.3879117</v>
      </c>
      <c r="J100" s="1" t="str">
        <f t="shared" si="8"/>
        <v>NGR bulk stream sediment</v>
      </c>
      <c r="K100" s="1" t="str">
        <f t="shared" si="9"/>
        <v>&lt;177 micron (NGR)</v>
      </c>
      <c r="L100">
        <v>3</v>
      </c>
      <c r="M100" t="s">
        <v>20</v>
      </c>
      <c r="N100">
        <v>2</v>
      </c>
      <c r="O100">
        <v>5</v>
      </c>
    </row>
    <row r="101" spans="1:15" hidden="1" x14ac:dyDescent="0.3">
      <c r="A101" t="s">
        <v>408</v>
      </c>
      <c r="B101" t="s">
        <v>409</v>
      </c>
      <c r="C101" s="1" t="str">
        <f t="shared" si="10"/>
        <v>21:0677</v>
      </c>
      <c r="D101" s="1" t="str">
        <f t="shared" si="11"/>
        <v>21:0123</v>
      </c>
      <c r="E101" t="s">
        <v>410</v>
      </c>
      <c r="F101" t="s">
        <v>411</v>
      </c>
      <c r="H101">
        <v>49.213299499999998</v>
      </c>
      <c r="I101">
        <v>-117.4680278</v>
      </c>
      <c r="J101" s="1" t="str">
        <f t="shared" si="8"/>
        <v>NGR bulk stream sediment</v>
      </c>
      <c r="K101" s="1" t="str">
        <f t="shared" si="9"/>
        <v>&lt;177 micron (NGR)</v>
      </c>
      <c r="L101">
        <v>4</v>
      </c>
      <c r="M101" t="s">
        <v>37</v>
      </c>
      <c r="N101">
        <v>3</v>
      </c>
    </row>
    <row r="102" spans="1:15" hidden="1" x14ac:dyDescent="0.3">
      <c r="A102" t="s">
        <v>412</v>
      </c>
      <c r="B102" t="s">
        <v>413</v>
      </c>
      <c r="C102" s="1" t="str">
        <f t="shared" si="10"/>
        <v>21:0677</v>
      </c>
      <c r="D102" s="1" t="str">
        <f t="shared" si="11"/>
        <v>21:0123</v>
      </c>
      <c r="E102" t="s">
        <v>410</v>
      </c>
      <c r="F102" t="s">
        <v>414</v>
      </c>
      <c r="H102">
        <v>49.213299499999998</v>
      </c>
      <c r="I102">
        <v>-117.4680278</v>
      </c>
      <c r="J102" s="1" t="str">
        <f t="shared" si="8"/>
        <v>NGR bulk stream sediment</v>
      </c>
      <c r="K102" s="1" t="str">
        <f t="shared" si="9"/>
        <v>&lt;177 micron (NGR)</v>
      </c>
      <c r="L102">
        <v>4</v>
      </c>
      <c r="M102" t="s">
        <v>41</v>
      </c>
      <c r="N102">
        <v>4</v>
      </c>
      <c r="O102">
        <v>3</v>
      </c>
    </row>
    <row r="103" spans="1:15" hidden="1" x14ac:dyDescent="0.3">
      <c r="A103" t="s">
        <v>415</v>
      </c>
      <c r="B103" t="s">
        <v>416</v>
      </c>
      <c r="C103" s="1" t="str">
        <f t="shared" si="10"/>
        <v>21:0677</v>
      </c>
      <c r="D103" s="1" t="str">
        <f t="shared" si="11"/>
        <v>21:0123</v>
      </c>
      <c r="E103" t="s">
        <v>417</v>
      </c>
      <c r="F103" t="s">
        <v>418</v>
      </c>
      <c r="H103">
        <v>49.343946699999996</v>
      </c>
      <c r="I103">
        <v>-117.2339784</v>
      </c>
      <c r="J103" s="1" t="str">
        <f t="shared" si="8"/>
        <v>NGR bulk stream sediment</v>
      </c>
      <c r="K103" s="1" t="str">
        <f t="shared" si="9"/>
        <v>&lt;177 micron (NGR)</v>
      </c>
      <c r="L103">
        <v>5</v>
      </c>
      <c r="M103" t="s">
        <v>20</v>
      </c>
      <c r="N103">
        <v>5</v>
      </c>
      <c r="O103">
        <v>3</v>
      </c>
    </row>
    <row r="104" spans="1:15" hidden="1" x14ac:dyDescent="0.3">
      <c r="A104" t="s">
        <v>419</v>
      </c>
      <c r="B104" t="s">
        <v>420</v>
      </c>
      <c r="C104" s="1" t="str">
        <f t="shared" si="10"/>
        <v>21:0677</v>
      </c>
      <c r="D104" s="1" t="str">
        <f t="shared" si="11"/>
        <v>21:0123</v>
      </c>
      <c r="E104" t="s">
        <v>421</v>
      </c>
      <c r="F104" t="s">
        <v>422</v>
      </c>
      <c r="H104">
        <v>49.053321199999999</v>
      </c>
      <c r="I104">
        <v>-116.3265325</v>
      </c>
      <c r="J104" s="1" t="str">
        <f t="shared" si="8"/>
        <v>NGR bulk stream sediment</v>
      </c>
      <c r="K104" s="1" t="str">
        <f t="shared" si="9"/>
        <v>&lt;177 micron (NGR)</v>
      </c>
      <c r="L104">
        <v>6</v>
      </c>
      <c r="M104" t="s">
        <v>20</v>
      </c>
      <c r="N104">
        <v>6</v>
      </c>
      <c r="O104">
        <v>2</v>
      </c>
    </row>
    <row r="105" spans="1:15" hidden="1" x14ac:dyDescent="0.3">
      <c r="A105" t="s">
        <v>423</v>
      </c>
      <c r="B105" t="s">
        <v>424</v>
      </c>
      <c r="C105" s="1" t="str">
        <f t="shared" si="10"/>
        <v>21:0677</v>
      </c>
      <c r="D105" s="1" t="str">
        <f t="shared" si="11"/>
        <v>21:0123</v>
      </c>
      <c r="E105" t="s">
        <v>425</v>
      </c>
      <c r="F105" t="s">
        <v>426</v>
      </c>
      <c r="H105">
        <v>49.354215699999997</v>
      </c>
      <c r="I105">
        <v>-116.4692781</v>
      </c>
      <c r="J105" s="1" t="str">
        <f t="shared" si="8"/>
        <v>NGR bulk stream sediment</v>
      </c>
      <c r="K105" s="1" t="str">
        <f t="shared" si="9"/>
        <v>&lt;177 micron (NGR)</v>
      </c>
      <c r="L105">
        <v>7</v>
      </c>
      <c r="M105" t="s">
        <v>20</v>
      </c>
      <c r="N105">
        <v>7</v>
      </c>
      <c r="O105">
        <v>2</v>
      </c>
    </row>
    <row r="106" spans="1:15" hidden="1" x14ac:dyDescent="0.3">
      <c r="A106" t="s">
        <v>427</v>
      </c>
      <c r="B106" t="s">
        <v>428</v>
      </c>
      <c r="C106" s="1" t="str">
        <f t="shared" si="10"/>
        <v>21:0677</v>
      </c>
      <c r="D106" s="1" t="str">
        <f t="shared" si="11"/>
        <v>21:0123</v>
      </c>
      <c r="E106" t="s">
        <v>429</v>
      </c>
      <c r="F106" t="s">
        <v>430</v>
      </c>
      <c r="H106">
        <v>49.1829611</v>
      </c>
      <c r="I106">
        <v>-116.3473675</v>
      </c>
      <c r="J106" s="1" t="str">
        <f t="shared" si="8"/>
        <v>NGR bulk stream sediment</v>
      </c>
      <c r="K106" s="1" t="str">
        <f t="shared" si="9"/>
        <v>&lt;177 micron (NGR)</v>
      </c>
      <c r="L106">
        <v>8</v>
      </c>
      <c r="M106" t="s">
        <v>20</v>
      </c>
      <c r="N106">
        <v>8</v>
      </c>
      <c r="O106">
        <v>3</v>
      </c>
    </row>
    <row r="107" spans="1:15" hidden="1" x14ac:dyDescent="0.3">
      <c r="A107" t="s">
        <v>431</v>
      </c>
      <c r="B107" t="s">
        <v>432</v>
      </c>
      <c r="C107" s="1" t="str">
        <f t="shared" si="10"/>
        <v>21:0677</v>
      </c>
      <c r="D107" s="1" t="str">
        <f t="shared" si="11"/>
        <v>21:0123</v>
      </c>
      <c r="E107" t="s">
        <v>433</v>
      </c>
      <c r="F107" t="s">
        <v>434</v>
      </c>
      <c r="H107">
        <v>49.213720500000001</v>
      </c>
      <c r="I107">
        <v>-116.15124950000001</v>
      </c>
      <c r="J107" s="1" t="str">
        <f t="shared" si="8"/>
        <v>NGR bulk stream sediment</v>
      </c>
      <c r="K107" s="1" t="str">
        <f t="shared" si="9"/>
        <v>&lt;177 micron (NGR)</v>
      </c>
      <c r="L107">
        <v>9</v>
      </c>
      <c r="M107" t="s">
        <v>20</v>
      </c>
      <c r="N107">
        <v>9</v>
      </c>
      <c r="O107">
        <v>2</v>
      </c>
    </row>
    <row r="108" spans="1:15" hidden="1" x14ac:dyDescent="0.3">
      <c r="A108" t="s">
        <v>435</v>
      </c>
      <c r="B108" t="s">
        <v>436</v>
      </c>
      <c r="C108" s="1" t="str">
        <f t="shared" si="10"/>
        <v>21:0677</v>
      </c>
      <c r="D108" s="1" t="str">
        <f t="shared" si="11"/>
        <v>21:0123</v>
      </c>
      <c r="E108" t="s">
        <v>437</v>
      </c>
      <c r="F108" t="s">
        <v>438</v>
      </c>
      <c r="H108">
        <v>49.915817599999997</v>
      </c>
      <c r="I108">
        <v>-117.3514921</v>
      </c>
      <c r="J108" s="1" t="str">
        <f t="shared" si="8"/>
        <v>NGR bulk stream sediment</v>
      </c>
      <c r="K108" s="1" t="str">
        <f t="shared" si="9"/>
        <v>&lt;177 micron (NGR)</v>
      </c>
      <c r="L108">
        <v>10</v>
      </c>
      <c r="M108" t="s">
        <v>20</v>
      </c>
      <c r="N108">
        <v>10</v>
      </c>
      <c r="O108">
        <v>9</v>
      </c>
    </row>
    <row r="109" spans="1:15" hidden="1" x14ac:dyDescent="0.3">
      <c r="A109" t="s">
        <v>439</v>
      </c>
      <c r="B109" t="s">
        <v>440</v>
      </c>
      <c r="C109" s="1" t="str">
        <f t="shared" si="10"/>
        <v>21:0677</v>
      </c>
      <c r="D109" s="1" t="str">
        <f t="shared" si="11"/>
        <v>21:0123</v>
      </c>
      <c r="E109" t="s">
        <v>441</v>
      </c>
      <c r="F109" t="s">
        <v>442</v>
      </c>
      <c r="H109">
        <v>49.583153500000002</v>
      </c>
      <c r="I109">
        <v>-117.57824309999999</v>
      </c>
      <c r="J109" s="1" t="str">
        <f t="shared" si="8"/>
        <v>NGR bulk stream sediment</v>
      </c>
      <c r="K109" s="1" t="str">
        <f t="shared" si="9"/>
        <v>&lt;177 micron (NGR)</v>
      </c>
      <c r="L109">
        <v>11</v>
      </c>
      <c r="M109" t="s">
        <v>20</v>
      </c>
      <c r="N109">
        <v>11</v>
      </c>
      <c r="O109">
        <v>2</v>
      </c>
    </row>
    <row r="110" spans="1:15" hidden="1" x14ac:dyDescent="0.3">
      <c r="A110" t="s">
        <v>443</v>
      </c>
      <c r="B110" t="s">
        <v>444</v>
      </c>
      <c r="C110" s="1" t="str">
        <f t="shared" si="10"/>
        <v>21:0677</v>
      </c>
      <c r="D110" s="1" t="str">
        <f t="shared" si="11"/>
        <v>21:0123</v>
      </c>
      <c r="E110" t="s">
        <v>445</v>
      </c>
      <c r="F110" t="s">
        <v>446</v>
      </c>
      <c r="H110">
        <v>49.784495999999997</v>
      </c>
      <c r="I110">
        <v>-117.39249100000001</v>
      </c>
      <c r="J110" s="1" t="str">
        <f t="shared" si="8"/>
        <v>NGR bulk stream sediment</v>
      </c>
      <c r="K110" s="1" t="str">
        <f t="shared" si="9"/>
        <v>&lt;177 micron (NGR)</v>
      </c>
      <c r="L110">
        <v>12</v>
      </c>
      <c r="M110" t="s">
        <v>20</v>
      </c>
      <c r="N110">
        <v>12</v>
      </c>
      <c r="O110">
        <v>3</v>
      </c>
    </row>
    <row r="111" spans="1:15" hidden="1" x14ac:dyDescent="0.3">
      <c r="A111" t="s">
        <v>447</v>
      </c>
      <c r="B111" t="s">
        <v>448</v>
      </c>
      <c r="C111" s="1" t="str">
        <f t="shared" si="10"/>
        <v>21:0677</v>
      </c>
      <c r="D111" s="1" t="str">
        <f t="shared" si="11"/>
        <v>21:0123</v>
      </c>
      <c r="E111" t="s">
        <v>449</v>
      </c>
      <c r="F111" t="s">
        <v>450</v>
      </c>
      <c r="H111">
        <v>49.649529899999997</v>
      </c>
      <c r="I111">
        <v>-117.3328588</v>
      </c>
      <c r="J111" s="1" t="str">
        <f t="shared" si="8"/>
        <v>NGR bulk stream sediment</v>
      </c>
      <c r="K111" s="1" t="str">
        <f t="shared" si="9"/>
        <v>&lt;177 micron (NGR)</v>
      </c>
      <c r="L111">
        <v>13</v>
      </c>
      <c r="M111" t="s">
        <v>37</v>
      </c>
      <c r="N111">
        <v>13</v>
      </c>
      <c r="O111">
        <v>2</v>
      </c>
    </row>
    <row r="112" spans="1:15" hidden="1" x14ac:dyDescent="0.3">
      <c r="A112" t="s">
        <v>451</v>
      </c>
      <c r="B112" t="s">
        <v>452</v>
      </c>
      <c r="C112" s="1" t="str">
        <f t="shared" si="10"/>
        <v>21:0677</v>
      </c>
      <c r="D112" s="1" t="str">
        <f t="shared" si="11"/>
        <v>21:0123</v>
      </c>
      <c r="E112" t="s">
        <v>449</v>
      </c>
      <c r="F112" t="s">
        <v>453</v>
      </c>
      <c r="H112">
        <v>49.649529899999997</v>
      </c>
      <c r="I112">
        <v>-117.3328588</v>
      </c>
      <c r="J112" s="1" t="str">
        <f t="shared" si="8"/>
        <v>NGR bulk stream sediment</v>
      </c>
      <c r="K112" s="1" t="str">
        <f t="shared" si="9"/>
        <v>&lt;177 micron (NGR)</v>
      </c>
      <c r="L112">
        <v>13</v>
      </c>
      <c r="M112" t="s">
        <v>41</v>
      </c>
      <c r="N112">
        <v>14</v>
      </c>
    </row>
    <row r="113" spans="1:15" hidden="1" x14ac:dyDescent="0.3">
      <c r="A113" t="s">
        <v>454</v>
      </c>
      <c r="B113" t="s">
        <v>455</v>
      </c>
      <c r="C113" s="1" t="str">
        <f t="shared" si="10"/>
        <v>21:0677</v>
      </c>
      <c r="D113" s="1" t="str">
        <f t="shared" si="11"/>
        <v>21:0123</v>
      </c>
      <c r="E113" t="s">
        <v>456</v>
      </c>
      <c r="F113" t="s">
        <v>457</v>
      </c>
      <c r="H113">
        <v>49.851897299999997</v>
      </c>
      <c r="I113">
        <v>-117.4682066</v>
      </c>
      <c r="J113" s="1" t="str">
        <f t="shared" si="8"/>
        <v>NGR bulk stream sediment</v>
      </c>
      <c r="K113" s="1" t="str">
        <f t="shared" si="9"/>
        <v>&lt;177 micron (NGR)</v>
      </c>
      <c r="L113">
        <v>14</v>
      </c>
      <c r="M113" t="s">
        <v>20</v>
      </c>
      <c r="N113">
        <v>15</v>
      </c>
      <c r="O113">
        <v>5</v>
      </c>
    </row>
    <row r="114" spans="1:15" hidden="1" x14ac:dyDescent="0.3">
      <c r="A114" t="s">
        <v>458</v>
      </c>
      <c r="B114" t="s">
        <v>459</v>
      </c>
      <c r="C114" s="1" t="str">
        <f t="shared" si="10"/>
        <v>21:0677</v>
      </c>
      <c r="D114" s="1" t="str">
        <f t="shared" si="11"/>
        <v>21:0123</v>
      </c>
      <c r="E114" t="s">
        <v>460</v>
      </c>
      <c r="F114" t="s">
        <v>461</v>
      </c>
      <c r="H114">
        <v>49.717429699999997</v>
      </c>
      <c r="I114">
        <v>-117.6416455</v>
      </c>
      <c r="J114" s="1" t="str">
        <f t="shared" si="8"/>
        <v>NGR bulk stream sediment</v>
      </c>
      <c r="K114" s="1" t="str">
        <f t="shared" si="9"/>
        <v>&lt;177 micron (NGR)</v>
      </c>
      <c r="L114">
        <v>15</v>
      </c>
      <c r="M114" t="s">
        <v>20</v>
      </c>
      <c r="N114">
        <v>16</v>
      </c>
      <c r="O114">
        <v>4</v>
      </c>
    </row>
    <row r="115" spans="1:15" hidden="1" x14ac:dyDescent="0.3">
      <c r="A115" t="s">
        <v>462</v>
      </c>
      <c r="B115" t="s">
        <v>463</v>
      </c>
      <c r="C115" s="1" t="str">
        <f t="shared" si="10"/>
        <v>21:0677</v>
      </c>
      <c r="D115" s="1" t="str">
        <f t="shared" si="11"/>
        <v>21:0123</v>
      </c>
      <c r="E115" t="s">
        <v>464</v>
      </c>
      <c r="F115" t="s">
        <v>465</v>
      </c>
      <c r="H115">
        <v>49.640537100000003</v>
      </c>
      <c r="I115">
        <v>-117.5551679</v>
      </c>
      <c r="J115" s="1" t="str">
        <f t="shared" si="8"/>
        <v>NGR bulk stream sediment</v>
      </c>
      <c r="K115" s="1" t="str">
        <f t="shared" si="9"/>
        <v>&lt;177 micron (NGR)</v>
      </c>
      <c r="L115">
        <v>16</v>
      </c>
      <c r="M115" t="s">
        <v>20</v>
      </c>
      <c r="N115">
        <v>17</v>
      </c>
      <c r="O115">
        <v>2</v>
      </c>
    </row>
    <row r="116" spans="1:15" hidden="1" x14ac:dyDescent="0.3">
      <c r="A116" t="s">
        <v>466</v>
      </c>
      <c r="B116" t="s">
        <v>467</v>
      </c>
      <c r="C116" s="1" t="str">
        <f t="shared" si="10"/>
        <v>21:0677</v>
      </c>
      <c r="D116" s="1" t="str">
        <f t="shared" si="11"/>
        <v>21:0123</v>
      </c>
      <c r="E116" t="s">
        <v>468</v>
      </c>
      <c r="F116" t="s">
        <v>469</v>
      </c>
      <c r="H116">
        <v>49.764994000000002</v>
      </c>
      <c r="I116">
        <v>-117.86100159999999</v>
      </c>
      <c r="J116" s="1" t="str">
        <f t="shared" si="8"/>
        <v>NGR bulk stream sediment</v>
      </c>
      <c r="K116" s="1" t="str">
        <f t="shared" si="9"/>
        <v>&lt;177 micron (NGR)</v>
      </c>
      <c r="L116">
        <v>17</v>
      </c>
      <c r="M116" t="s">
        <v>20</v>
      </c>
      <c r="N116">
        <v>18</v>
      </c>
      <c r="O116">
        <v>5</v>
      </c>
    </row>
    <row r="117" spans="1:15" hidden="1" x14ac:dyDescent="0.3">
      <c r="A117" t="s">
        <v>470</v>
      </c>
      <c r="B117" t="s">
        <v>471</v>
      </c>
      <c r="C117" s="1" t="str">
        <f t="shared" si="10"/>
        <v>21:0677</v>
      </c>
      <c r="D117" s="1" t="str">
        <f t="shared" si="11"/>
        <v>21:0123</v>
      </c>
      <c r="E117" t="s">
        <v>472</v>
      </c>
      <c r="F117" t="s">
        <v>473</v>
      </c>
      <c r="H117">
        <v>49.6749565</v>
      </c>
      <c r="I117">
        <v>-117.8919429</v>
      </c>
      <c r="J117" s="1" t="str">
        <f t="shared" si="8"/>
        <v>NGR bulk stream sediment</v>
      </c>
      <c r="K117" s="1" t="str">
        <f t="shared" si="9"/>
        <v>&lt;177 micron (NGR)</v>
      </c>
      <c r="L117">
        <v>18</v>
      </c>
      <c r="M117" t="s">
        <v>20</v>
      </c>
      <c r="N117">
        <v>19</v>
      </c>
      <c r="O117">
        <v>2</v>
      </c>
    </row>
    <row r="118" spans="1:15" hidden="1" x14ac:dyDescent="0.3">
      <c r="A118" t="s">
        <v>474</v>
      </c>
      <c r="B118" t="s">
        <v>475</v>
      </c>
      <c r="C118" s="1" t="str">
        <f t="shared" si="10"/>
        <v>21:0677</v>
      </c>
      <c r="D118" s="1" t="str">
        <f t="shared" si="11"/>
        <v>21:0123</v>
      </c>
      <c r="E118" t="s">
        <v>476</v>
      </c>
      <c r="F118" t="s">
        <v>477</v>
      </c>
      <c r="H118">
        <v>49.658329600000002</v>
      </c>
      <c r="I118">
        <v>-117.87001050000001</v>
      </c>
      <c r="J118" s="1" t="str">
        <f t="shared" si="8"/>
        <v>NGR bulk stream sediment</v>
      </c>
      <c r="K118" s="1" t="str">
        <f t="shared" si="9"/>
        <v>&lt;177 micron (NGR)</v>
      </c>
      <c r="L118">
        <v>19</v>
      </c>
      <c r="M118" t="s">
        <v>20</v>
      </c>
      <c r="N118">
        <v>20</v>
      </c>
      <c r="O118">
        <v>2</v>
      </c>
    </row>
    <row r="119" spans="1:15" hidden="1" x14ac:dyDescent="0.3">
      <c r="A119" t="s">
        <v>478</v>
      </c>
      <c r="B119" t="s">
        <v>479</v>
      </c>
      <c r="C119" s="1" t="str">
        <f t="shared" si="10"/>
        <v>21:0677</v>
      </c>
      <c r="D119" s="1" t="str">
        <f t="shared" si="11"/>
        <v>21:0123</v>
      </c>
      <c r="E119" t="s">
        <v>480</v>
      </c>
      <c r="F119" t="s">
        <v>481</v>
      </c>
      <c r="H119">
        <v>49.2413977</v>
      </c>
      <c r="I119">
        <v>-117.7111191</v>
      </c>
      <c r="J119" s="1" t="str">
        <f t="shared" si="8"/>
        <v>NGR bulk stream sediment</v>
      </c>
      <c r="K119" s="1" t="str">
        <f t="shared" si="9"/>
        <v>&lt;177 micron (NGR)</v>
      </c>
      <c r="L119">
        <v>20</v>
      </c>
      <c r="M119" t="s">
        <v>20</v>
      </c>
      <c r="N119">
        <v>21</v>
      </c>
      <c r="O119">
        <v>2</v>
      </c>
    </row>
    <row r="120" spans="1:15" hidden="1" x14ac:dyDescent="0.3">
      <c r="A120" t="s">
        <v>482</v>
      </c>
      <c r="B120" t="s">
        <v>483</v>
      </c>
      <c r="C120" s="1" t="str">
        <f t="shared" si="10"/>
        <v>21:0677</v>
      </c>
      <c r="D120" s="1" t="str">
        <f t="shared" si="11"/>
        <v>21:0123</v>
      </c>
      <c r="E120" t="s">
        <v>484</v>
      </c>
      <c r="F120" t="s">
        <v>485</v>
      </c>
      <c r="H120">
        <v>49.4366877</v>
      </c>
      <c r="I120">
        <v>-117.9787413</v>
      </c>
      <c r="J120" s="1" t="str">
        <f t="shared" si="8"/>
        <v>NGR bulk stream sediment</v>
      </c>
      <c r="K120" s="1" t="str">
        <f t="shared" si="9"/>
        <v>&lt;177 micron (NGR)</v>
      </c>
      <c r="L120">
        <v>21</v>
      </c>
      <c r="M120" t="s">
        <v>20</v>
      </c>
      <c r="N120">
        <v>22</v>
      </c>
      <c r="O120">
        <v>5</v>
      </c>
    </row>
    <row r="121" spans="1:15" hidden="1" x14ac:dyDescent="0.3">
      <c r="A121" t="s">
        <v>486</v>
      </c>
      <c r="B121" t="s">
        <v>487</v>
      </c>
      <c r="C121" s="1" t="str">
        <f t="shared" si="10"/>
        <v>21:0677</v>
      </c>
      <c r="D121" s="1" t="str">
        <f t="shared" si="11"/>
        <v>21:0123</v>
      </c>
      <c r="E121" t="s">
        <v>488</v>
      </c>
      <c r="F121" t="s">
        <v>489</v>
      </c>
      <c r="H121">
        <v>49.143323000000002</v>
      </c>
      <c r="I121">
        <v>-117.176642</v>
      </c>
      <c r="J121" s="1" t="str">
        <f t="shared" si="8"/>
        <v>NGR bulk stream sediment</v>
      </c>
      <c r="K121" s="1" t="str">
        <f t="shared" si="9"/>
        <v>&lt;177 micron (NGR)</v>
      </c>
      <c r="L121">
        <v>22</v>
      </c>
      <c r="M121" t="s">
        <v>20</v>
      </c>
      <c r="N121">
        <v>23</v>
      </c>
      <c r="O121">
        <v>8</v>
      </c>
    </row>
    <row r="122" spans="1:15" hidden="1" x14ac:dyDescent="0.3">
      <c r="A122" t="s">
        <v>490</v>
      </c>
      <c r="B122" t="s">
        <v>491</v>
      </c>
      <c r="C122" s="1" t="str">
        <f t="shared" si="10"/>
        <v>21:0677</v>
      </c>
      <c r="D122" s="1" t="str">
        <f t="shared" si="11"/>
        <v>21:0123</v>
      </c>
      <c r="E122" t="s">
        <v>492</v>
      </c>
      <c r="F122" t="s">
        <v>493</v>
      </c>
      <c r="H122">
        <v>49.026246</v>
      </c>
      <c r="I122">
        <v>-117.1890121</v>
      </c>
      <c r="J122" s="1" t="str">
        <f t="shared" si="8"/>
        <v>NGR bulk stream sediment</v>
      </c>
      <c r="K122" s="1" t="str">
        <f t="shared" si="9"/>
        <v>&lt;177 micron (NGR)</v>
      </c>
      <c r="L122">
        <v>23</v>
      </c>
      <c r="M122" t="s">
        <v>20</v>
      </c>
      <c r="N122">
        <v>24</v>
      </c>
      <c r="O122">
        <v>2</v>
      </c>
    </row>
    <row r="123" spans="1:15" hidden="1" x14ac:dyDescent="0.3">
      <c r="A123" t="s">
        <v>494</v>
      </c>
      <c r="B123" t="s">
        <v>495</v>
      </c>
      <c r="C123" s="1" t="str">
        <f t="shared" si="10"/>
        <v>21:0677</v>
      </c>
      <c r="D123" s="1" t="str">
        <f t="shared" si="11"/>
        <v>21:0123</v>
      </c>
      <c r="E123" t="s">
        <v>496</v>
      </c>
      <c r="F123" t="s">
        <v>497</v>
      </c>
      <c r="H123">
        <v>49.0587126</v>
      </c>
      <c r="I123">
        <v>-117.2279683</v>
      </c>
      <c r="J123" s="1" t="str">
        <f t="shared" si="8"/>
        <v>NGR bulk stream sediment</v>
      </c>
      <c r="K123" s="1" t="str">
        <f t="shared" si="9"/>
        <v>&lt;177 micron (NGR)</v>
      </c>
      <c r="L123">
        <v>24</v>
      </c>
      <c r="M123" t="s">
        <v>20</v>
      </c>
      <c r="N123">
        <v>25</v>
      </c>
      <c r="O123">
        <v>2</v>
      </c>
    </row>
    <row r="124" spans="1:15" hidden="1" x14ac:dyDescent="0.3">
      <c r="A124" t="s">
        <v>498</v>
      </c>
      <c r="B124" t="s">
        <v>499</v>
      </c>
      <c r="C124" s="1" t="str">
        <f t="shared" si="10"/>
        <v>21:0677</v>
      </c>
      <c r="D124" s="1" t="str">
        <f t="shared" si="11"/>
        <v>21:0123</v>
      </c>
      <c r="E124" t="s">
        <v>500</v>
      </c>
      <c r="F124" t="s">
        <v>501</v>
      </c>
      <c r="H124">
        <v>49.067773199999998</v>
      </c>
      <c r="I124">
        <v>-116.1041602</v>
      </c>
      <c r="J124" s="1" t="str">
        <f t="shared" si="8"/>
        <v>NGR bulk stream sediment</v>
      </c>
      <c r="K124" s="1" t="str">
        <f t="shared" si="9"/>
        <v>&lt;177 micron (NGR)</v>
      </c>
      <c r="L124">
        <v>25</v>
      </c>
      <c r="M124" t="s">
        <v>20</v>
      </c>
      <c r="N124">
        <v>26</v>
      </c>
      <c r="O124">
        <v>4</v>
      </c>
    </row>
    <row r="125" spans="1:15" hidden="1" x14ac:dyDescent="0.3">
      <c r="A125" t="s">
        <v>502</v>
      </c>
      <c r="B125" t="s">
        <v>503</v>
      </c>
      <c r="C125" s="1" t="str">
        <f t="shared" si="10"/>
        <v>21:0677</v>
      </c>
      <c r="D125" s="1" t="str">
        <f t="shared" si="11"/>
        <v>21:0123</v>
      </c>
      <c r="E125" t="s">
        <v>504</v>
      </c>
      <c r="F125" t="s">
        <v>505</v>
      </c>
      <c r="H125">
        <v>49.192142799999999</v>
      </c>
      <c r="I125">
        <v>-116.5288583</v>
      </c>
      <c r="J125" s="1" t="str">
        <f t="shared" si="8"/>
        <v>NGR bulk stream sediment</v>
      </c>
      <c r="K125" s="1" t="str">
        <f t="shared" si="9"/>
        <v>&lt;177 micron (NGR)</v>
      </c>
      <c r="L125">
        <v>26</v>
      </c>
      <c r="M125" t="s">
        <v>20</v>
      </c>
      <c r="N125">
        <v>27</v>
      </c>
      <c r="O125">
        <v>2</v>
      </c>
    </row>
    <row r="126" spans="1:15" hidden="1" x14ac:dyDescent="0.3">
      <c r="A126" t="s">
        <v>506</v>
      </c>
      <c r="B126" t="s">
        <v>507</v>
      </c>
      <c r="C126" s="1" t="str">
        <f t="shared" si="10"/>
        <v>21:0677</v>
      </c>
      <c r="D126" s="1" t="str">
        <f t="shared" si="11"/>
        <v>21:0123</v>
      </c>
      <c r="E126" t="s">
        <v>508</v>
      </c>
      <c r="F126" t="s">
        <v>509</v>
      </c>
      <c r="H126">
        <v>49.2725662</v>
      </c>
      <c r="I126">
        <v>-116.251285</v>
      </c>
      <c r="J126" s="1" t="str">
        <f t="shared" si="8"/>
        <v>NGR bulk stream sediment</v>
      </c>
      <c r="K126" s="1" t="str">
        <f t="shared" si="9"/>
        <v>&lt;177 micron (NGR)</v>
      </c>
      <c r="L126">
        <v>27</v>
      </c>
      <c r="M126" t="s">
        <v>20</v>
      </c>
      <c r="N126">
        <v>28</v>
      </c>
      <c r="O126">
        <v>6</v>
      </c>
    </row>
    <row r="127" spans="1:15" hidden="1" x14ac:dyDescent="0.3">
      <c r="A127" t="s">
        <v>510</v>
      </c>
      <c r="B127" t="s">
        <v>511</v>
      </c>
      <c r="C127" s="1" t="str">
        <f t="shared" si="10"/>
        <v>21:0677</v>
      </c>
      <c r="D127" s="1" t="str">
        <f t="shared" si="11"/>
        <v>21:0123</v>
      </c>
      <c r="E127" t="s">
        <v>512</v>
      </c>
      <c r="F127" t="s">
        <v>513</v>
      </c>
      <c r="H127">
        <v>49.289860400000002</v>
      </c>
      <c r="I127">
        <v>-116.36003669999999</v>
      </c>
      <c r="J127" s="1" t="str">
        <f t="shared" si="8"/>
        <v>NGR bulk stream sediment</v>
      </c>
      <c r="K127" s="1" t="str">
        <f t="shared" si="9"/>
        <v>&lt;177 micron (NGR)</v>
      </c>
      <c r="L127">
        <v>28</v>
      </c>
      <c r="M127" t="s">
        <v>20</v>
      </c>
      <c r="N127">
        <v>29</v>
      </c>
      <c r="O127">
        <v>2</v>
      </c>
    </row>
    <row r="128" spans="1:15" hidden="1" x14ac:dyDescent="0.3">
      <c r="A128" t="s">
        <v>514</v>
      </c>
      <c r="B128" t="s">
        <v>515</v>
      </c>
      <c r="C128" s="1" t="str">
        <f t="shared" si="10"/>
        <v>21:0677</v>
      </c>
      <c r="D128" s="1" t="str">
        <f t="shared" si="11"/>
        <v>21:0123</v>
      </c>
      <c r="E128" t="s">
        <v>516</v>
      </c>
      <c r="F128" t="s">
        <v>517</v>
      </c>
      <c r="H128">
        <v>49.382801700000002</v>
      </c>
      <c r="I128">
        <v>-116.6286447</v>
      </c>
      <c r="J128" s="1" t="str">
        <f t="shared" si="8"/>
        <v>NGR bulk stream sediment</v>
      </c>
      <c r="K128" s="1" t="str">
        <f t="shared" si="9"/>
        <v>&lt;177 micron (NGR)</v>
      </c>
      <c r="L128">
        <v>29</v>
      </c>
      <c r="M128" t="s">
        <v>20</v>
      </c>
      <c r="N128">
        <v>30</v>
      </c>
      <c r="O128">
        <v>2</v>
      </c>
    </row>
    <row r="129" spans="1:15" hidden="1" x14ac:dyDescent="0.3">
      <c r="A129" t="s">
        <v>518</v>
      </c>
      <c r="B129" t="s">
        <v>519</v>
      </c>
      <c r="C129" s="1" t="str">
        <f t="shared" si="10"/>
        <v>21:0677</v>
      </c>
      <c r="D129" s="1" t="str">
        <f t="shared" si="11"/>
        <v>21:0123</v>
      </c>
      <c r="E129" t="s">
        <v>520</v>
      </c>
      <c r="F129" t="s">
        <v>521</v>
      </c>
      <c r="H129">
        <v>49.539604300000001</v>
      </c>
      <c r="I129">
        <v>-116.8472952</v>
      </c>
      <c r="J129" s="1" t="str">
        <f t="shared" si="8"/>
        <v>NGR bulk stream sediment</v>
      </c>
      <c r="K129" s="1" t="str">
        <f t="shared" si="9"/>
        <v>&lt;177 micron (NGR)</v>
      </c>
      <c r="L129">
        <v>30</v>
      </c>
      <c r="M129" t="s">
        <v>20</v>
      </c>
      <c r="N129">
        <v>31</v>
      </c>
      <c r="O129">
        <v>8</v>
      </c>
    </row>
    <row r="130" spans="1:15" hidden="1" x14ac:dyDescent="0.3">
      <c r="A130" t="s">
        <v>522</v>
      </c>
      <c r="B130" t="s">
        <v>523</v>
      </c>
      <c r="C130" s="1" t="str">
        <f t="shared" si="10"/>
        <v>21:0677</v>
      </c>
      <c r="D130" s="1" t="str">
        <f t="shared" si="11"/>
        <v>21:0123</v>
      </c>
      <c r="E130" t="s">
        <v>524</v>
      </c>
      <c r="F130" t="s">
        <v>525</v>
      </c>
      <c r="H130">
        <v>49.661594899999997</v>
      </c>
      <c r="I130">
        <v>-116.8705259</v>
      </c>
      <c r="J130" s="1" t="str">
        <f t="shared" ref="J130:J193" si="12">HYPERLINK("http://geochem.nrcan.gc.ca/cdogs/content/kwd/kwd020030_e.htm", "NGR bulk stream sediment")</f>
        <v>NGR bulk stream sediment</v>
      </c>
      <c r="K130" s="1" t="str">
        <f t="shared" ref="K130:K193" si="13">HYPERLINK("http://geochem.nrcan.gc.ca/cdogs/content/kwd/kwd080006_e.htm", "&lt;177 micron (NGR)")</f>
        <v>&lt;177 micron (NGR)</v>
      </c>
      <c r="L130">
        <v>31</v>
      </c>
      <c r="M130" t="s">
        <v>20</v>
      </c>
      <c r="N130">
        <v>32</v>
      </c>
      <c r="O130">
        <v>2</v>
      </c>
    </row>
    <row r="131" spans="1:15" hidden="1" x14ac:dyDescent="0.3">
      <c r="A131" t="s">
        <v>526</v>
      </c>
      <c r="B131" t="s">
        <v>527</v>
      </c>
      <c r="C131" s="1" t="str">
        <f t="shared" ref="C131:C162" si="14">HYPERLINK("http://geochem.nrcan.gc.ca/cdogs/content/bdl/bdl210677_e.htm", "21:0677")</f>
        <v>21:0677</v>
      </c>
      <c r="D131" s="1" t="str">
        <f t="shared" ref="D131:D162" si="15">HYPERLINK("http://geochem.nrcan.gc.ca/cdogs/content/svy/svy210123_e.htm", "21:0123")</f>
        <v>21:0123</v>
      </c>
      <c r="E131" t="s">
        <v>528</v>
      </c>
      <c r="F131" t="s">
        <v>529</v>
      </c>
      <c r="H131">
        <v>49.920012300000003</v>
      </c>
      <c r="I131">
        <v>-117.8879747</v>
      </c>
      <c r="J131" s="1" t="str">
        <f t="shared" si="12"/>
        <v>NGR bulk stream sediment</v>
      </c>
      <c r="K131" s="1" t="str">
        <f t="shared" si="13"/>
        <v>&lt;177 micron (NGR)</v>
      </c>
      <c r="L131">
        <v>32</v>
      </c>
      <c r="M131" t="s">
        <v>20</v>
      </c>
      <c r="N131">
        <v>33</v>
      </c>
      <c r="O131">
        <v>2</v>
      </c>
    </row>
    <row r="132" spans="1:15" hidden="1" x14ac:dyDescent="0.3">
      <c r="A132" t="s">
        <v>530</v>
      </c>
      <c r="B132" t="s">
        <v>531</v>
      </c>
      <c r="C132" s="1" t="str">
        <f t="shared" si="14"/>
        <v>21:0677</v>
      </c>
      <c r="D132" s="1" t="str">
        <f t="shared" si="15"/>
        <v>21:0123</v>
      </c>
      <c r="E132" t="s">
        <v>532</v>
      </c>
      <c r="F132" t="s">
        <v>533</v>
      </c>
      <c r="H132">
        <v>49.139346400000001</v>
      </c>
      <c r="I132">
        <v>-117.79597819999999</v>
      </c>
      <c r="J132" s="1" t="str">
        <f t="shared" si="12"/>
        <v>NGR bulk stream sediment</v>
      </c>
      <c r="K132" s="1" t="str">
        <f t="shared" si="13"/>
        <v>&lt;177 micron (NGR)</v>
      </c>
      <c r="L132">
        <v>33</v>
      </c>
      <c r="M132" t="s">
        <v>20</v>
      </c>
      <c r="N132">
        <v>34</v>
      </c>
      <c r="O132">
        <v>4</v>
      </c>
    </row>
    <row r="133" spans="1:15" hidden="1" x14ac:dyDescent="0.3">
      <c r="A133" t="s">
        <v>534</v>
      </c>
      <c r="B133" t="s">
        <v>535</v>
      </c>
      <c r="C133" s="1" t="str">
        <f t="shared" si="14"/>
        <v>21:0677</v>
      </c>
      <c r="D133" s="1" t="str">
        <f t="shared" si="15"/>
        <v>21:0123</v>
      </c>
      <c r="E133" t="s">
        <v>536</v>
      </c>
      <c r="F133" t="s">
        <v>537</v>
      </c>
      <c r="H133">
        <v>49.293920800000002</v>
      </c>
      <c r="I133">
        <v>-117.7766809</v>
      </c>
      <c r="J133" s="1" t="str">
        <f t="shared" si="12"/>
        <v>NGR bulk stream sediment</v>
      </c>
      <c r="K133" s="1" t="str">
        <f t="shared" si="13"/>
        <v>&lt;177 micron (NGR)</v>
      </c>
      <c r="L133">
        <v>34</v>
      </c>
      <c r="M133" t="s">
        <v>20</v>
      </c>
      <c r="N133">
        <v>35</v>
      </c>
      <c r="O133">
        <v>2</v>
      </c>
    </row>
    <row r="134" spans="1:15" hidden="1" x14ac:dyDescent="0.3">
      <c r="A134" t="s">
        <v>538</v>
      </c>
      <c r="B134" t="s">
        <v>539</v>
      </c>
      <c r="C134" s="1" t="str">
        <f t="shared" si="14"/>
        <v>21:0677</v>
      </c>
      <c r="D134" s="1" t="str">
        <f t="shared" si="15"/>
        <v>21:0123</v>
      </c>
      <c r="E134" t="s">
        <v>540</v>
      </c>
      <c r="F134" t="s">
        <v>541</v>
      </c>
      <c r="H134">
        <v>49.262420400000003</v>
      </c>
      <c r="I134">
        <v>-116.893591</v>
      </c>
      <c r="J134" s="1" t="str">
        <f t="shared" si="12"/>
        <v>NGR bulk stream sediment</v>
      </c>
      <c r="K134" s="1" t="str">
        <f t="shared" si="13"/>
        <v>&lt;177 micron (NGR)</v>
      </c>
      <c r="L134">
        <v>35</v>
      </c>
      <c r="M134" t="s">
        <v>20</v>
      </c>
      <c r="N134">
        <v>36</v>
      </c>
      <c r="O134">
        <v>2</v>
      </c>
    </row>
    <row r="135" spans="1:15" hidden="1" x14ac:dyDescent="0.3">
      <c r="A135" t="s">
        <v>542</v>
      </c>
      <c r="B135" t="s">
        <v>543</v>
      </c>
      <c r="C135" s="1" t="str">
        <f t="shared" si="14"/>
        <v>21:0677</v>
      </c>
      <c r="D135" s="1" t="str">
        <f t="shared" si="15"/>
        <v>21:0123</v>
      </c>
      <c r="E135" t="s">
        <v>544</v>
      </c>
      <c r="F135" t="s">
        <v>545</v>
      </c>
      <c r="H135">
        <v>49.302646899999999</v>
      </c>
      <c r="I135">
        <v>-116.942393</v>
      </c>
      <c r="J135" s="1" t="str">
        <f t="shared" si="12"/>
        <v>NGR bulk stream sediment</v>
      </c>
      <c r="K135" s="1" t="str">
        <f t="shared" si="13"/>
        <v>&lt;177 micron (NGR)</v>
      </c>
      <c r="L135">
        <v>36</v>
      </c>
      <c r="M135" t="s">
        <v>20</v>
      </c>
      <c r="N135">
        <v>37</v>
      </c>
      <c r="O135">
        <v>2</v>
      </c>
    </row>
    <row r="136" spans="1:15" hidden="1" x14ac:dyDescent="0.3">
      <c r="A136" t="s">
        <v>546</v>
      </c>
      <c r="B136" t="s">
        <v>547</v>
      </c>
      <c r="C136" s="1" t="str">
        <f t="shared" si="14"/>
        <v>21:0677</v>
      </c>
      <c r="D136" s="1" t="str">
        <f t="shared" si="15"/>
        <v>21:0123</v>
      </c>
      <c r="E136" t="s">
        <v>548</v>
      </c>
      <c r="F136" t="s">
        <v>549</v>
      </c>
      <c r="H136">
        <v>49.166691999999998</v>
      </c>
      <c r="I136">
        <v>-116.8844789</v>
      </c>
      <c r="J136" s="1" t="str">
        <f t="shared" si="12"/>
        <v>NGR bulk stream sediment</v>
      </c>
      <c r="K136" s="1" t="str">
        <f t="shared" si="13"/>
        <v>&lt;177 micron (NGR)</v>
      </c>
      <c r="L136">
        <v>37</v>
      </c>
      <c r="M136" t="s">
        <v>20</v>
      </c>
      <c r="N136">
        <v>38</v>
      </c>
      <c r="O136">
        <v>12</v>
      </c>
    </row>
    <row r="137" spans="1:15" hidden="1" x14ac:dyDescent="0.3">
      <c r="A137" t="s">
        <v>550</v>
      </c>
      <c r="B137" t="s">
        <v>551</v>
      </c>
      <c r="C137" s="1" t="str">
        <f t="shared" si="14"/>
        <v>21:0677</v>
      </c>
      <c r="D137" s="1" t="str">
        <f t="shared" si="15"/>
        <v>21:0123</v>
      </c>
      <c r="E137" t="s">
        <v>552</v>
      </c>
      <c r="F137" t="s">
        <v>553</v>
      </c>
      <c r="H137">
        <v>49.521452799999999</v>
      </c>
      <c r="I137">
        <v>-116.2223717</v>
      </c>
      <c r="J137" s="1" t="str">
        <f t="shared" si="12"/>
        <v>NGR bulk stream sediment</v>
      </c>
      <c r="K137" s="1" t="str">
        <f t="shared" si="13"/>
        <v>&lt;177 micron (NGR)</v>
      </c>
      <c r="L137">
        <v>38</v>
      </c>
      <c r="M137" t="s">
        <v>20</v>
      </c>
      <c r="N137">
        <v>39</v>
      </c>
      <c r="O137">
        <v>2</v>
      </c>
    </row>
    <row r="138" spans="1:15" hidden="1" x14ac:dyDescent="0.3">
      <c r="A138" t="s">
        <v>554</v>
      </c>
      <c r="B138" t="s">
        <v>555</v>
      </c>
      <c r="C138" s="1" t="str">
        <f t="shared" si="14"/>
        <v>21:0677</v>
      </c>
      <c r="D138" s="1" t="str">
        <f t="shared" si="15"/>
        <v>21:0123</v>
      </c>
      <c r="E138" t="s">
        <v>556</v>
      </c>
      <c r="F138" t="s">
        <v>557</v>
      </c>
      <c r="H138">
        <v>49.433492200000003</v>
      </c>
      <c r="I138">
        <v>-116.1220206</v>
      </c>
      <c r="J138" s="1" t="str">
        <f t="shared" si="12"/>
        <v>NGR bulk stream sediment</v>
      </c>
      <c r="K138" s="1" t="str">
        <f t="shared" si="13"/>
        <v>&lt;177 micron (NGR)</v>
      </c>
      <c r="L138">
        <v>39</v>
      </c>
      <c r="M138" t="s">
        <v>20</v>
      </c>
      <c r="N138">
        <v>40</v>
      </c>
      <c r="O138">
        <v>4</v>
      </c>
    </row>
    <row r="139" spans="1:15" hidden="1" x14ac:dyDescent="0.3">
      <c r="A139" t="s">
        <v>558</v>
      </c>
      <c r="B139" t="s">
        <v>559</v>
      </c>
      <c r="C139" s="1" t="str">
        <f t="shared" si="14"/>
        <v>21:0677</v>
      </c>
      <c r="D139" s="1" t="str">
        <f t="shared" si="15"/>
        <v>21:0123</v>
      </c>
      <c r="E139" t="s">
        <v>560</v>
      </c>
      <c r="F139" t="s">
        <v>561</v>
      </c>
      <c r="H139">
        <v>49.565975000000002</v>
      </c>
      <c r="I139">
        <v>-116.0047002</v>
      </c>
      <c r="J139" s="1" t="str">
        <f t="shared" si="12"/>
        <v>NGR bulk stream sediment</v>
      </c>
      <c r="K139" s="1" t="str">
        <f t="shared" si="13"/>
        <v>&lt;177 micron (NGR)</v>
      </c>
      <c r="L139">
        <v>40</v>
      </c>
      <c r="M139" t="s">
        <v>37</v>
      </c>
      <c r="N139">
        <v>41</v>
      </c>
      <c r="O139">
        <v>2</v>
      </c>
    </row>
    <row r="140" spans="1:15" hidden="1" x14ac:dyDescent="0.3">
      <c r="A140" t="s">
        <v>562</v>
      </c>
      <c r="B140" t="s">
        <v>563</v>
      </c>
      <c r="C140" s="1" t="str">
        <f t="shared" si="14"/>
        <v>21:0677</v>
      </c>
      <c r="D140" s="1" t="str">
        <f t="shared" si="15"/>
        <v>21:0123</v>
      </c>
      <c r="E140" t="s">
        <v>560</v>
      </c>
      <c r="F140" t="s">
        <v>564</v>
      </c>
      <c r="H140">
        <v>49.565975000000002</v>
      </c>
      <c r="I140">
        <v>-116.0047002</v>
      </c>
      <c r="J140" s="1" t="str">
        <f t="shared" si="12"/>
        <v>NGR bulk stream sediment</v>
      </c>
      <c r="K140" s="1" t="str">
        <f t="shared" si="13"/>
        <v>&lt;177 micron (NGR)</v>
      </c>
      <c r="L140">
        <v>40</v>
      </c>
      <c r="M140" t="s">
        <v>41</v>
      </c>
      <c r="N140">
        <v>42</v>
      </c>
    </row>
    <row r="141" spans="1:15" hidden="1" x14ac:dyDescent="0.3">
      <c r="A141" t="s">
        <v>565</v>
      </c>
      <c r="B141" t="s">
        <v>566</v>
      </c>
      <c r="C141" s="1" t="str">
        <f t="shared" si="14"/>
        <v>21:0677</v>
      </c>
      <c r="D141" s="1" t="str">
        <f t="shared" si="15"/>
        <v>21:0123</v>
      </c>
      <c r="E141" t="s">
        <v>567</v>
      </c>
      <c r="F141" t="s">
        <v>568</v>
      </c>
      <c r="H141">
        <v>49.550465899999999</v>
      </c>
      <c r="I141">
        <v>-116.6679556</v>
      </c>
      <c r="J141" s="1" t="str">
        <f t="shared" si="12"/>
        <v>NGR bulk stream sediment</v>
      </c>
      <c r="K141" s="1" t="str">
        <f t="shared" si="13"/>
        <v>&lt;177 micron (NGR)</v>
      </c>
      <c r="L141">
        <v>41</v>
      </c>
      <c r="M141" t="s">
        <v>20</v>
      </c>
      <c r="N141">
        <v>43</v>
      </c>
      <c r="O141">
        <v>2</v>
      </c>
    </row>
    <row r="142" spans="1:15" hidden="1" x14ac:dyDescent="0.3">
      <c r="A142" t="s">
        <v>569</v>
      </c>
      <c r="B142" t="s">
        <v>570</v>
      </c>
      <c r="C142" s="1" t="str">
        <f t="shared" si="14"/>
        <v>21:0677</v>
      </c>
      <c r="D142" s="1" t="str">
        <f t="shared" si="15"/>
        <v>21:0123</v>
      </c>
      <c r="E142" t="s">
        <v>571</v>
      </c>
      <c r="F142" t="s">
        <v>572</v>
      </c>
      <c r="H142">
        <v>49.756701399999997</v>
      </c>
      <c r="I142">
        <v>-117.4859294</v>
      </c>
      <c r="J142" s="1" t="str">
        <f t="shared" si="12"/>
        <v>NGR bulk stream sediment</v>
      </c>
      <c r="K142" s="1" t="str">
        <f t="shared" si="13"/>
        <v>&lt;177 micron (NGR)</v>
      </c>
      <c r="L142">
        <v>42</v>
      </c>
      <c r="M142" t="s">
        <v>20</v>
      </c>
      <c r="N142">
        <v>44</v>
      </c>
      <c r="O142">
        <v>2</v>
      </c>
    </row>
    <row r="143" spans="1:15" hidden="1" x14ac:dyDescent="0.3">
      <c r="A143" t="s">
        <v>573</v>
      </c>
      <c r="B143" t="s">
        <v>574</v>
      </c>
      <c r="C143" s="1" t="str">
        <f t="shared" si="14"/>
        <v>21:0677</v>
      </c>
      <c r="D143" s="1" t="str">
        <f t="shared" si="15"/>
        <v>21:0123</v>
      </c>
      <c r="E143" t="s">
        <v>575</v>
      </c>
      <c r="F143" t="s">
        <v>576</v>
      </c>
      <c r="H143">
        <v>49.796710099999999</v>
      </c>
      <c r="I143">
        <v>-116.1478745</v>
      </c>
      <c r="J143" s="1" t="str">
        <f t="shared" si="12"/>
        <v>NGR bulk stream sediment</v>
      </c>
      <c r="K143" s="1" t="str">
        <f t="shared" si="13"/>
        <v>&lt;177 micron (NGR)</v>
      </c>
      <c r="L143">
        <v>43</v>
      </c>
      <c r="M143" t="s">
        <v>20</v>
      </c>
      <c r="N143">
        <v>45</v>
      </c>
      <c r="O143">
        <v>2</v>
      </c>
    </row>
    <row r="144" spans="1:15" hidden="1" x14ac:dyDescent="0.3">
      <c r="A144" t="s">
        <v>577</v>
      </c>
      <c r="B144" t="s">
        <v>578</v>
      </c>
      <c r="C144" s="1" t="str">
        <f t="shared" si="14"/>
        <v>21:0677</v>
      </c>
      <c r="D144" s="1" t="str">
        <f t="shared" si="15"/>
        <v>21:0123</v>
      </c>
      <c r="E144" t="s">
        <v>579</v>
      </c>
      <c r="F144" t="s">
        <v>580</v>
      </c>
      <c r="H144">
        <v>49.9742429</v>
      </c>
      <c r="I144">
        <v>-116.1630236</v>
      </c>
      <c r="J144" s="1" t="str">
        <f t="shared" si="12"/>
        <v>NGR bulk stream sediment</v>
      </c>
      <c r="K144" s="1" t="str">
        <f t="shared" si="13"/>
        <v>&lt;177 micron (NGR)</v>
      </c>
      <c r="L144">
        <v>44</v>
      </c>
      <c r="M144" t="s">
        <v>20</v>
      </c>
      <c r="N144">
        <v>46</v>
      </c>
      <c r="O144">
        <v>4</v>
      </c>
    </row>
    <row r="145" spans="1:15" hidden="1" x14ac:dyDescent="0.3">
      <c r="A145" t="s">
        <v>581</v>
      </c>
      <c r="B145" t="s">
        <v>582</v>
      </c>
      <c r="C145" s="1" t="str">
        <f t="shared" si="14"/>
        <v>21:0677</v>
      </c>
      <c r="D145" s="1" t="str">
        <f t="shared" si="15"/>
        <v>21:0123</v>
      </c>
      <c r="E145" t="s">
        <v>583</v>
      </c>
      <c r="F145" t="s">
        <v>584</v>
      </c>
      <c r="H145">
        <v>49.388441899999997</v>
      </c>
      <c r="I145">
        <v>-116.01391940000001</v>
      </c>
      <c r="J145" s="1" t="str">
        <f t="shared" si="12"/>
        <v>NGR bulk stream sediment</v>
      </c>
      <c r="K145" s="1" t="str">
        <f t="shared" si="13"/>
        <v>&lt;177 micron (NGR)</v>
      </c>
      <c r="L145">
        <v>45</v>
      </c>
      <c r="M145" t="s">
        <v>37</v>
      </c>
      <c r="N145">
        <v>47</v>
      </c>
      <c r="O145">
        <v>4</v>
      </c>
    </row>
    <row r="146" spans="1:15" hidden="1" x14ac:dyDescent="0.3">
      <c r="A146" t="s">
        <v>585</v>
      </c>
      <c r="B146" t="s">
        <v>586</v>
      </c>
      <c r="C146" s="1" t="str">
        <f t="shared" si="14"/>
        <v>21:0677</v>
      </c>
      <c r="D146" s="1" t="str">
        <f t="shared" si="15"/>
        <v>21:0123</v>
      </c>
      <c r="E146" t="s">
        <v>583</v>
      </c>
      <c r="F146" t="s">
        <v>587</v>
      </c>
      <c r="H146">
        <v>49.388441899999997</v>
      </c>
      <c r="I146">
        <v>-116.01391940000001</v>
      </c>
      <c r="J146" s="1" t="str">
        <f t="shared" si="12"/>
        <v>NGR bulk stream sediment</v>
      </c>
      <c r="K146" s="1" t="str">
        <f t="shared" si="13"/>
        <v>&lt;177 micron (NGR)</v>
      </c>
      <c r="L146">
        <v>45</v>
      </c>
      <c r="M146" t="s">
        <v>41</v>
      </c>
      <c r="N146">
        <v>48</v>
      </c>
    </row>
    <row r="147" spans="1:15" hidden="1" x14ac:dyDescent="0.3">
      <c r="A147" t="s">
        <v>588</v>
      </c>
      <c r="B147" t="s">
        <v>589</v>
      </c>
      <c r="C147" s="1" t="str">
        <f t="shared" si="14"/>
        <v>21:0677</v>
      </c>
      <c r="D147" s="1" t="str">
        <f t="shared" si="15"/>
        <v>21:0123</v>
      </c>
      <c r="E147" t="s">
        <v>590</v>
      </c>
      <c r="F147" t="s">
        <v>591</v>
      </c>
      <c r="H147">
        <v>49.3295289</v>
      </c>
      <c r="I147">
        <v>-117.3982173</v>
      </c>
      <c r="J147" s="1" t="str">
        <f t="shared" si="12"/>
        <v>NGR bulk stream sediment</v>
      </c>
      <c r="K147" s="1" t="str">
        <f t="shared" si="13"/>
        <v>&lt;177 micron (NGR)</v>
      </c>
      <c r="L147">
        <v>47</v>
      </c>
      <c r="M147" t="s">
        <v>20</v>
      </c>
      <c r="N147">
        <v>49</v>
      </c>
      <c r="O147">
        <v>5</v>
      </c>
    </row>
    <row r="148" spans="1:15" hidden="1" x14ac:dyDescent="0.3">
      <c r="A148" t="s">
        <v>592</v>
      </c>
      <c r="B148" t="s">
        <v>593</v>
      </c>
      <c r="C148" s="1" t="str">
        <f t="shared" si="14"/>
        <v>21:0677</v>
      </c>
      <c r="D148" s="1" t="str">
        <f t="shared" si="15"/>
        <v>21:0123</v>
      </c>
      <c r="E148" t="s">
        <v>594</v>
      </c>
      <c r="F148" t="s">
        <v>595</v>
      </c>
      <c r="H148">
        <v>49.356070299999999</v>
      </c>
      <c r="I148">
        <v>-116.61561089999999</v>
      </c>
      <c r="J148" s="1" t="str">
        <f t="shared" si="12"/>
        <v>NGR bulk stream sediment</v>
      </c>
      <c r="K148" s="1" t="str">
        <f t="shared" si="13"/>
        <v>&lt;177 micron (NGR)</v>
      </c>
      <c r="L148">
        <v>48</v>
      </c>
      <c r="M148" t="s">
        <v>20</v>
      </c>
      <c r="N148">
        <v>50</v>
      </c>
      <c r="O148">
        <v>2</v>
      </c>
    </row>
    <row r="149" spans="1:15" hidden="1" x14ac:dyDescent="0.3">
      <c r="A149" t="s">
        <v>596</v>
      </c>
      <c r="B149" t="s">
        <v>597</v>
      </c>
      <c r="C149" s="1" t="str">
        <f t="shared" si="14"/>
        <v>21:0677</v>
      </c>
      <c r="D149" s="1" t="str">
        <f t="shared" si="15"/>
        <v>21:0123</v>
      </c>
      <c r="E149" t="s">
        <v>598</v>
      </c>
      <c r="F149" t="s">
        <v>599</v>
      </c>
      <c r="H149">
        <v>49.843289900000002</v>
      </c>
      <c r="I149">
        <v>-117.6082011</v>
      </c>
      <c r="J149" s="1" t="str">
        <f t="shared" si="12"/>
        <v>NGR bulk stream sediment</v>
      </c>
      <c r="K149" s="1" t="str">
        <f t="shared" si="13"/>
        <v>&lt;177 micron (NGR)</v>
      </c>
      <c r="L149">
        <v>49</v>
      </c>
      <c r="M149" t="s">
        <v>20</v>
      </c>
      <c r="N149">
        <v>51</v>
      </c>
      <c r="O149">
        <v>2</v>
      </c>
    </row>
    <row r="150" spans="1:15" hidden="1" x14ac:dyDescent="0.3">
      <c r="A150" t="s">
        <v>600</v>
      </c>
      <c r="B150" t="s">
        <v>601</v>
      </c>
      <c r="C150" s="1" t="str">
        <f t="shared" si="14"/>
        <v>21:0677</v>
      </c>
      <c r="D150" s="1" t="str">
        <f t="shared" si="15"/>
        <v>21:0123</v>
      </c>
      <c r="E150" t="s">
        <v>602</v>
      </c>
      <c r="F150" t="s">
        <v>603</v>
      </c>
      <c r="H150">
        <v>49.998685500000001</v>
      </c>
      <c r="I150">
        <v>-116.3733902</v>
      </c>
      <c r="J150" s="1" t="str">
        <f t="shared" si="12"/>
        <v>NGR bulk stream sediment</v>
      </c>
      <c r="K150" s="1" t="str">
        <f t="shared" si="13"/>
        <v>&lt;177 micron (NGR)</v>
      </c>
      <c r="L150">
        <v>50</v>
      </c>
      <c r="M150" t="s">
        <v>20</v>
      </c>
      <c r="N150">
        <v>52</v>
      </c>
      <c r="O150">
        <v>3</v>
      </c>
    </row>
    <row r="151" spans="1:15" hidden="1" x14ac:dyDescent="0.3">
      <c r="A151" t="s">
        <v>604</v>
      </c>
      <c r="B151" t="s">
        <v>605</v>
      </c>
      <c r="C151" s="1" t="str">
        <f t="shared" si="14"/>
        <v>21:0677</v>
      </c>
      <c r="D151" s="1" t="str">
        <f t="shared" si="15"/>
        <v>21:0123</v>
      </c>
      <c r="E151" t="s">
        <v>606</v>
      </c>
      <c r="F151" t="s">
        <v>607</v>
      </c>
      <c r="H151">
        <v>49.800887899999999</v>
      </c>
      <c r="I151">
        <v>-116.3366879</v>
      </c>
      <c r="J151" s="1" t="str">
        <f t="shared" si="12"/>
        <v>NGR bulk stream sediment</v>
      </c>
      <c r="K151" s="1" t="str">
        <f t="shared" si="13"/>
        <v>&lt;177 micron (NGR)</v>
      </c>
      <c r="L151">
        <v>51</v>
      </c>
      <c r="M151" t="s">
        <v>20</v>
      </c>
      <c r="N151">
        <v>53</v>
      </c>
      <c r="O151">
        <v>2</v>
      </c>
    </row>
    <row r="152" spans="1:15" hidden="1" x14ac:dyDescent="0.3">
      <c r="A152" t="s">
        <v>608</v>
      </c>
      <c r="B152" t="s">
        <v>609</v>
      </c>
      <c r="C152" s="1" t="str">
        <f t="shared" si="14"/>
        <v>21:0677</v>
      </c>
      <c r="D152" s="1" t="str">
        <f t="shared" si="15"/>
        <v>21:0123</v>
      </c>
      <c r="E152" t="s">
        <v>610</v>
      </c>
      <c r="F152" t="s">
        <v>611</v>
      </c>
      <c r="H152">
        <v>49.503260300000001</v>
      </c>
      <c r="I152">
        <v>-116.61092840000001</v>
      </c>
      <c r="J152" s="1" t="str">
        <f t="shared" si="12"/>
        <v>NGR bulk stream sediment</v>
      </c>
      <c r="K152" s="1" t="str">
        <f t="shared" si="13"/>
        <v>&lt;177 micron (NGR)</v>
      </c>
      <c r="L152">
        <v>52</v>
      </c>
      <c r="M152" t="s">
        <v>20</v>
      </c>
      <c r="N152">
        <v>54</v>
      </c>
      <c r="O152">
        <v>3</v>
      </c>
    </row>
    <row r="153" spans="1:15" hidden="1" x14ac:dyDescent="0.3">
      <c r="A153" t="s">
        <v>612</v>
      </c>
      <c r="B153" t="s">
        <v>613</v>
      </c>
      <c r="C153" s="1" t="str">
        <f t="shared" si="14"/>
        <v>21:0677</v>
      </c>
      <c r="D153" s="1" t="str">
        <f t="shared" si="15"/>
        <v>21:0123</v>
      </c>
      <c r="E153" t="s">
        <v>614</v>
      </c>
      <c r="F153" t="s">
        <v>615</v>
      </c>
      <c r="H153">
        <v>49.858756999999997</v>
      </c>
      <c r="I153">
        <v>-116.5231186</v>
      </c>
      <c r="J153" s="1" t="str">
        <f t="shared" si="12"/>
        <v>NGR bulk stream sediment</v>
      </c>
      <c r="K153" s="1" t="str">
        <f t="shared" si="13"/>
        <v>&lt;177 micron (NGR)</v>
      </c>
      <c r="L153">
        <v>53</v>
      </c>
      <c r="M153" t="s">
        <v>20</v>
      </c>
      <c r="N153">
        <v>55</v>
      </c>
      <c r="O153">
        <v>2</v>
      </c>
    </row>
    <row r="154" spans="1:15" hidden="1" x14ac:dyDescent="0.3">
      <c r="A154" t="s">
        <v>616</v>
      </c>
      <c r="B154" t="s">
        <v>617</v>
      </c>
      <c r="C154" s="1" t="str">
        <f t="shared" si="14"/>
        <v>21:0677</v>
      </c>
      <c r="D154" s="1" t="str">
        <f t="shared" si="15"/>
        <v>21:0123</v>
      </c>
      <c r="E154" t="s">
        <v>618</v>
      </c>
      <c r="F154" t="s">
        <v>619</v>
      </c>
      <c r="H154">
        <v>49.854808400000003</v>
      </c>
      <c r="I154">
        <v>-116.98891329999999</v>
      </c>
      <c r="J154" s="1" t="str">
        <f t="shared" si="12"/>
        <v>NGR bulk stream sediment</v>
      </c>
      <c r="K154" s="1" t="str">
        <f t="shared" si="13"/>
        <v>&lt;177 micron (NGR)</v>
      </c>
      <c r="L154">
        <v>54</v>
      </c>
      <c r="M154" t="s">
        <v>20</v>
      </c>
      <c r="N154">
        <v>56</v>
      </c>
      <c r="O154">
        <v>2</v>
      </c>
    </row>
    <row r="155" spans="1:15" hidden="1" x14ac:dyDescent="0.3">
      <c r="A155" t="s">
        <v>620</v>
      </c>
      <c r="B155" t="s">
        <v>621</v>
      </c>
      <c r="C155" s="1" t="str">
        <f t="shared" si="14"/>
        <v>21:0677</v>
      </c>
      <c r="D155" s="1" t="str">
        <f t="shared" si="15"/>
        <v>21:0123</v>
      </c>
      <c r="E155" t="s">
        <v>622</v>
      </c>
      <c r="F155" t="s">
        <v>623</v>
      </c>
      <c r="H155">
        <v>49.1089305</v>
      </c>
      <c r="I155">
        <v>-117.9610649</v>
      </c>
      <c r="J155" s="1" t="str">
        <f t="shared" si="12"/>
        <v>NGR bulk stream sediment</v>
      </c>
      <c r="K155" s="1" t="str">
        <f t="shared" si="13"/>
        <v>&lt;177 micron (NGR)</v>
      </c>
      <c r="L155">
        <v>56</v>
      </c>
      <c r="M155" t="s">
        <v>20</v>
      </c>
      <c r="N155">
        <v>57</v>
      </c>
      <c r="O155">
        <v>2</v>
      </c>
    </row>
    <row r="156" spans="1:15" hidden="1" x14ac:dyDescent="0.3">
      <c r="A156" t="s">
        <v>624</v>
      </c>
      <c r="B156" t="s">
        <v>625</v>
      </c>
      <c r="C156" s="1" t="str">
        <f t="shared" si="14"/>
        <v>21:0677</v>
      </c>
      <c r="D156" s="1" t="str">
        <f t="shared" si="15"/>
        <v>21:0123</v>
      </c>
      <c r="E156" t="s">
        <v>626</v>
      </c>
      <c r="F156" t="s">
        <v>627</v>
      </c>
      <c r="H156">
        <v>49.243240299999997</v>
      </c>
      <c r="I156">
        <v>-117.9777709</v>
      </c>
      <c r="J156" s="1" t="str">
        <f t="shared" si="12"/>
        <v>NGR bulk stream sediment</v>
      </c>
      <c r="K156" s="1" t="str">
        <f t="shared" si="13"/>
        <v>&lt;177 micron (NGR)</v>
      </c>
      <c r="L156">
        <v>57</v>
      </c>
      <c r="M156" t="s">
        <v>20</v>
      </c>
      <c r="N156">
        <v>58</v>
      </c>
      <c r="O156">
        <v>10</v>
      </c>
    </row>
    <row r="157" spans="1:15" hidden="1" x14ac:dyDescent="0.3">
      <c r="A157" t="s">
        <v>628</v>
      </c>
      <c r="B157" t="s">
        <v>629</v>
      </c>
      <c r="C157" s="1" t="str">
        <f t="shared" si="14"/>
        <v>21:0677</v>
      </c>
      <c r="D157" s="1" t="str">
        <f t="shared" si="15"/>
        <v>21:0123</v>
      </c>
      <c r="E157" t="s">
        <v>630</v>
      </c>
      <c r="F157" t="s">
        <v>631</v>
      </c>
      <c r="H157">
        <v>49.013300700000002</v>
      </c>
      <c r="I157">
        <v>-116.9086527</v>
      </c>
      <c r="J157" s="1" t="str">
        <f t="shared" si="12"/>
        <v>NGR bulk stream sediment</v>
      </c>
      <c r="K157" s="1" t="str">
        <f t="shared" si="13"/>
        <v>&lt;177 micron (NGR)</v>
      </c>
      <c r="L157">
        <v>58</v>
      </c>
      <c r="M157" t="s">
        <v>20</v>
      </c>
      <c r="N157">
        <v>59</v>
      </c>
      <c r="O157">
        <v>2</v>
      </c>
    </row>
    <row r="158" spans="1:15" hidden="1" x14ac:dyDescent="0.3">
      <c r="A158" t="s">
        <v>632</v>
      </c>
      <c r="B158" t="s">
        <v>633</v>
      </c>
      <c r="C158" s="1" t="str">
        <f t="shared" si="14"/>
        <v>21:0677</v>
      </c>
      <c r="D158" s="1" t="str">
        <f t="shared" si="15"/>
        <v>21:0123</v>
      </c>
      <c r="E158" t="s">
        <v>634</v>
      </c>
      <c r="F158" t="s">
        <v>635</v>
      </c>
      <c r="H158">
        <v>49.018194600000001</v>
      </c>
      <c r="I158">
        <v>-116.6293876</v>
      </c>
      <c r="J158" s="1" t="str">
        <f t="shared" si="12"/>
        <v>NGR bulk stream sediment</v>
      </c>
      <c r="K158" s="1" t="str">
        <f t="shared" si="13"/>
        <v>&lt;177 micron (NGR)</v>
      </c>
      <c r="L158">
        <v>59</v>
      </c>
      <c r="M158" t="s">
        <v>20</v>
      </c>
      <c r="N158">
        <v>60</v>
      </c>
      <c r="O158">
        <v>2</v>
      </c>
    </row>
    <row r="159" spans="1:15" hidden="1" x14ac:dyDescent="0.3">
      <c r="A159" t="s">
        <v>636</v>
      </c>
      <c r="B159" t="s">
        <v>637</v>
      </c>
      <c r="C159" s="1" t="str">
        <f t="shared" si="14"/>
        <v>21:0677</v>
      </c>
      <c r="D159" s="1" t="str">
        <f t="shared" si="15"/>
        <v>21:0123</v>
      </c>
      <c r="E159" t="s">
        <v>638</v>
      </c>
      <c r="F159" t="s">
        <v>639</v>
      </c>
      <c r="H159">
        <v>49.024853499999999</v>
      </c>
      <c r="I159">
        <v>-117.0344219</v>
      </c>
      <c r="J159" s="1" t="str">
        <f t="shared" si="12"/>
        <v>NGR bulk stream sediment</v>
      </c>
      <c r="K159" s="1" t="str">
        <f t="shared" si="13"/>
        <v>&lt;177 micron (NGR)</v>
      </c>
      <c r="L159">
        <v>60</v>
      </c>
      <c r="M159" t="s">
        <v>37</v>
      </c>
      <c r="N159">
        <v>61</v>
      </c>
      <c r="O159">
        <v>2</v>
      </c>
    </row>
    <row r="160" spans="1:15" hidden="1" x14ac:dyDescent="0.3">
      <c r="A160" t="s">
        <v>640</v>
      </c>
      <c r="B160" t="s">
        <v>641</v>
      </c>
      <c r="C160" s="1" t="str">
        <f t="shared" si="14"/>
        <v>21:0677</v>
      </c>
      <c r="D160" s="1" t="str">
        <f t="shared" si="15"/>
        <v>21:0123</v>
      </c>
      <c r="E160" t="s">
        <v>638</v>
      </c>
      <c r="F160" t="s">
        <v>642</v>
      </c>
      <c r="H160">
        <v>49.024853499999999</v>
      </c>
      <c r="I160">
        <v>-117.0344219</v>
      </c>
      <c r="J160" s="1" t="str">
        <f t="shared" si="12"/>
        <v>NGR bulk stream sediment</v>
      </c>
      <c r="K160" s="1" t="str">
        <f t="shared" si="13"/>
        <v>&lt;177 micron (NGR)</v>
      </c>
      <c r="L160">
        <v>60</v>
      </c>
      <c r="M160" t="s">
        <v>41</v>
      </c>
      <c r="N160">
        <v>62</v>
      </c>
    </row>
    <row r="161" spans="1:15" hidden="1" x14ac:dyDescent="0.3">
      <c r="A161" t="s">
        <v>643</v>
      </c>
      <c r="B161" t="s">
        <v>644</v>
      </c>
      <c r="C161" s="1" t="str">
        <f t="shared" si="14"/>
        <v>21:0677</v>
      </c>
      <c r="D161" s="1" t="str">
        <f t="shared" si="15"/>
        <v>21:0123</v>
      </c>
      <c r="E161" t="s">
        <v>645</v>
      </c>
      <c r="F161" t="s">
        <v>646</v>
      </c>
      <c r="H161">
        <v>49.706806100000001</v>
      </c>
      <c r="I161">
        <v>-116.14341109999999</v>
      </c>
      <c r="J161" s="1" t="str">
        <f t="shared" si="12"/>
        <v>NGR bulk stream sediment</v>
      </c>
      <c r="K161" s="1" t="str">
        <f t="shared" si="13"/>
        <v>&lt;177 micron (NGR)</v>
      </c>
      <c r="L161">
        <v>61</v>
      </c>
      <c r="M161" t="s">
        <v>20</v>
      </c>
      <c r="N161">
        <v>63</v>
      </c>
      <c r="O161">
        <v>2</v>
      </c>
    </row>
    <row r="162" spans="1:15" hidden="1" x14ac:dyDescent="0.3">
      <c r="A162" t="s">
        <v>647</v>
      </c>
      <c r="B162" t="s">
        <v>648</v>
      </c>
      <c r="C162" s="1" t="str">
        <f t="shared" si="14"/>
        <v>21:0677</v>
      </c>
      <c r="D162" s="1" t="str">
        <f t="shared" si="15"/>
        <v>21:0123</v>
      </c>
      <c r="E162" t="s">
        <v>649</v>
      </c>
      <c r="F162" t="s">
        <v>650</v>
      </c>
      <c r="H162">
        <v>49.902212200000001</v>
      </c>
      <c r="I162">
        <v>-116.4620865</v>
      </c>
      <c r="J162" s="1" t="str">
        <f t="shared" si="12"/>
        <v>NGR bulk stream sediment</v>
      </c>
      <c r="K162" s="1" t="str">
        <f t="shared" si="13"/>
        <v>&lt;177 micron (NGR)</v>
      </c>
      <c r="L162">
        <v>62</v>
      </c>
      <c r="M162" t="s">
        <v>37</v>
      </c>
      <c r="N162">
        <v>64</v>
      </c>
    </row>
    <row r="163" spans="1:15" hidden="1" x14ac:dyDescent="0.3">
      <c r="A163" t="s">
        <v>651</v>
      </c>
      <c r="B163" t="s">
        <v>652</v>
      </c>
      <c r="C163" s="1" t="str">
        <f t="shared" ref="C163:C184" si="16">HYPERLINK("http://geochem.nrcan.gc.ca/cdogs/content/bdl/bdl210677_e.htm", "21:0677")</f>
        <v>21:0677</v>
      </c>
      <c r="D163" s="1" t="str">
        <f t="shared" ref="D163:D184" si="17">HYPERLINK("http://geochem.nrcan.gc.ca/cdogs/content/svy/svy210123_e.htm", "21:0123")</f>
        <v>21:0123</v>
      </c>
      <c r="E163" t="s">
        <v>649</v>
      </c>
      <c r="F163" t="s">
        <v>653</v>
      </c>
      <c r="H163">
        <v>49.902212200000001</v>
      </c>
      <c r="I163">
        <v>-116.4620865</v>
      </c>
      <c r="J163" s="1" t="str">
        <f t="shared" si="12"/>
        <v>NGR bulk stream sediment</v>
      </c>
      <c r="K163" s="1" t="str">
        <f t="shared" si="13"/>
        <v>&lt;177 micron (NGR)</v>
      </c>
      <c r="L163">
        <v>62</v>
      </c>
      <c r="M163" t="s">
        <v>41</v>
      </c>
      <c r="N163">
        <v>65</v>
      </c>
      <c r="O163">
        <v>2</v>
      </c>
    </row>
    <row r="164" spans="1:15" hidden="1" x14ac:dyDescent="0.3">
      <c r="A164" t="s">
        <v>654</v>
      </c>
      <c r="B164" t="s">
        <v>655</v>
      </c>
      <c r="C164" s="1" t="str">
        <f t="shared" si="16"/>
        <v>21:0677</v>
      </c>
      <c r="D164" s="1" t="str">
        <f t="shared" si="17"/>
        <v>21:0123</v>
      </c>
      <c r="E164" t="s">
        <v>656</v>
      </c>
      <c r="F164" t="s">
        <v>657</v>
      </c>
      <c r="H164">
        <v>49.793438899999998</v>
      </c>
      <c r="I164">
        <v>-116.276062</v>
      </c>
      <c r="J164" s="1" t="str">
        <f t="shared" si="12"/>
        <v>NGR bulk stream sediment</v>
      </c>
      <c r="K164" s="1" t="str">
        <f t="shared" si="13"/>
        <v>&lt;177 micron (NGR)</v>
      </c>
      <c r="L164">
        <v>63</v>
      </c>
      <c r="M164" t="s">
        <v>20</v>
      </c>
      <c r="N164">
        <v>66</v>
      </c>
      <c r="O164">
        <v>2</v>
      </c>
    </row>
    <row r="165" spans="1:15" hidden="1" x14ac:dyDescent="0.3">
      <c r="A165" t="s">
        <v>658</v>
      </c>
      <c r="B165" t="s">
        <v>659</v>
      </c>
      <c r="C165" s="1" t="str">
        <f t="shared" si="16"/>
        <v>21:0677</v>
      </c>
      <c r="D165" s="1" t="str">
        <f t="shared" si="17"/>
        <v>21:0123</v>
      </c>
      <c r="E165" t="s">
        <v>660</v>
      </c>
      <c r="F165" t="s">
        <v>661</v>
      </c>
      <c r="H165">
        <v>49.905594899999997</v>
      </c>
      <c r="I165">
        <v>-116.482089</v>
      </c>
      <c r="J165" s="1" t="str">
        <f t="shared" si="12"/>
        <v>NGR bulk stream sediment</v>
      </c>
      <c r="K165" s="1" t="str">
        <f t="shared" si="13"/>
        <v>&lt;177 micron (NGR)</v>
      </c>
      <c r="L165">
        <v>64</v>
      </c>
      <c r="M165" t="s">
        <v>20</v>
      </c>
      <c r="N165">
        <v>67</v>
      </c>
      <c r="O165">
        <v>2</v>
      </c>
    </row>
    <row r="166" spans="1:15" hidden="1" x14ac:dyDescent="0.3">
      <c r="A166" t="s">
        <v>662</v>
      </c>
      <c r="B166" t="s">
        <v>663</v>
      </c>
      <c r="C166" s="1" t="str">
        <f t="shared" si="16"/>
        <v>21:0677</v>
      </c>
      <c r="D166" s="1" t="str">
        <f t="shared" si="17"/>
        <v>21:0123</v>
      </c>
      <c r="E166" t="s">
        <v>664</v>
      </c>
      <c r="F166" t="s">
        <v>665</v>
      </c>
      <c r="H166">
        <v>49.503797200000001</v>
      </c>
      <c r="I166">
        <v>-117.2580869</v>
      </c>
      <c r="J166" s="1" t="str">
        <f t="shared" si="12"/>
        <v>NGR bulk stream sediment</v>
      </c>
      <c r="K166" s="1" t="str">
        <f t="shared" si="13"/>
        <v>&lt;177 micron (NGR)</v>
      </c>
      <c r="L166">
        <v>65</v>
      </c>
      <c r="M166" t="s">
        <v>20</v>
      </c>
      <c r="N166">
        <v>68</v>
      </c>
      <c r="O166">
        <v>4</v>
      </c>
    </row>
    <row r="167" spans="1:15" hidden="1" x14ac:dyDescent="0.3">
      <c r="A167" t="s">
        <v>666</v>
      </c>
      <c r="B167" t="s">
        <v>667</v>
      </c>
      <c r="C167" s="1" t="str">
        <f t="shared" si="16"/>
        <v>21:0677</v>
      </c>
      <c r="D167" s="1" t="str">
        <f t="shared" si="17"/>
        <v>21:0123</v>
      </c>
      <c r="E167" t="s">
        <v>668</v>
      </c>
      <c r="F167" t="s">
        <v>669</v>
      </c>
      <c r="H167">
        <v>49.628238699999997</v>
      </c>
      <c r="I167">
        <v>-117.0327125</v>
      </c>
      <c r="J167" s="1" t="str">
        <f t="shared" si="12"/>
        <v>NGR bulk stream sediment</v>
      </c>
      <c r="K167" s="1" t="str">
        <f t="shared" si="13"/>
        <v>&lt;177 micron (NGR)</v>
      </c>
      <c r="L167">
        <v>66</v>
      </c>
      <c r="M167" t="s">
        <v>20</v>
      </c>
      <c r="N167">
        <v>69</v>
      </c>
      <c r="O167">
        <v>2</v>
      </c>
    </row>
    <row r="168" spans="1:15" hidden="1" x14ac:dyDescent="0.3">
      <c r="A168" t="s">
        <v>670</v>
      </c>
      <c r="B168" t="s">
        <v>671</v>
      </c>
      <c r="C168" s="1" t="str">
        <f t="shared" si="16"/>
        <v>21:0677</v>
      </c>
      <c r="D168" s="1" t="str">
        <f t="shared" si="17"/>
        <v>21:0123</v>
      </c>
      <c r="E168" t="s">
        <v>672</v>
      </c>
      <c r="F168" t="s">
        <v>673</v>
      </c>
      <c r="H168">
        <v>49.646965700000003</v>
      </c>
      <c r="I168">
        <v>-116.9556743</v>
      </c>
      <c r="J168" s="1" t="str">
        <f t="shared" si="12"/>
        <v>NGR bulk stream sediment</v>
      </c>
      <c r="K168" s="1" t="str">
        <f t="shared" si="13"/>
        <v>&lt;177 micron (NGR)</v>
      </c>
      <c r="L168">
        <v>67</v>
      </c>
      <c r="M168" t="s">
        <v>20</v>
      </c>
      <c r="N168">
        <v>70</v>
      </c>
      <c r="O168">
        <v>3</v>
      </c>
    </row>
    <row r="169" spans="1:15" hidden="1" x14ac:dyDescent="0.3">
      <c r="A169" t="s">
        <v>674</v>
      </c>
      <c r="B169" t="s">
        <v>675</v>
      </c>
      <c r="C169" s="1" t="str">
        <f t="shared" si="16"/>
        <v>21:0677</v>
      </c>
      <c r="D169" s="1" t="str">
        <f t="shared" si="17"/>
        <v>21:0123</v>
      </c>
      <c r="E169" t="s">
        <v>676</v>
      </c>
      <c r="F169" t="s">
        <v>677</v>
      </c>
      <c r="H169">
        <v>49.879585499999997</v>
      </c>
      <c r="I169">
        <v>-116.9287283</v>
      </c>
      <c r="J169" s="1" t="str">
        <f t="shared" si="12"/>
        <v>NGR bulk stream sediment</v>
      </c>
      <c r="K169" s="1" t="str">
        <f t="shared" si="13"/>
        <v>&lt;177 micron (NGR)</v>
      </c>
      <c r="L169">
        <v>68</v>
      </c>
      <c r="M169" t="s">
        <v>20</v>
      </c>
      <c r="N169">
        <v>71</v>
      </c>
      <c r="O169">
        <v>2</v>
      </c>
    </row>
    <row r="170" spans="1:15" hidden="1" x14ac:dyDescent="0.3">
      <c r="A170" t="s">
        <v>678</v>
      </c>
      <c r="B170" t="s">
        <v>679</v>
      </c>
      <c r="C170" s="1" t="str">
        <f t="shared" si="16"/>
        <v>21:0677</v>
      </c>
      <c r="D170" s="1" t="str">
        <f t="shared" si="17"/>
        <v>21:0123</v>
      </c>
      <c r="E170" t="s">
        <v>680</v>
      </c>
      <c r="F170" t="s">
        <v>681</v>
      </c>
      <c r="H170">
        <v>49.596752000000002</v>
      </c>
      <c r="I170">
        <v>-117.1042937</v>
      </c>
      <c r="J170" s="1" t="str">
        <f t="shared" si="12"/>
        <v>NGR bulk stream sediment</v>
      </c>
      <c r="K170" s="1" t="str">
        <f t="shared" si="13"/>
        <v>&lt;177 micron (NGR)</v>
      </c>
      <c r="L170">
        <v>69</v>
      </c>
      <c r="M170" t="s">
        <v>20</v>
      </c>
      <c r="N170">
        <v>72</v>
      </c>
      <c r="O170">
        <v>2</v>
      </c>
    </row>
    <row r="171" spans="1:15" hidden="1" x14ac:dyDescent="0.3">
      <c r="A171" t="s">
        <v>682</v>
      </c>
      <c r="B171" t="s">
        <v>683</v>
      </c>
      <c r="C171" s="1" t="str">
        <f t="shared" si="16"/>
        <v>21:0677</v>
      </c>
      <c r="D171" s="1" t="str">
        <f t="shared" si="17"/>
        <v>21:0123</v>
      </c>
      <c r="E171" t="s">
        <v>684</v>
      </c>
      <c r="F171" t="s">
        <v>685</v>
      </c>
      <c r="H171">
        <v>49.517296700000003</v>
      </c>
      <c r="I171">
        <v>-117.4789043</v>
      </c>
      <c r="J171" s="1" t="str">
        <f t="shared" si="12"/>
        <v>NGR bulk stream sediment</v>
      </c>
      <c r="K171" s="1" t="str">
        <f t="shared" si="13"/>
        <v>&lt;177 micron (NGR)</v>
      </c>
      <c r="L171">
        <v>70</v>
      </c>
      <c r="M171" t="s">
        <v>20</v>
      </c>
      <c r="N171">
        <v>73</v>
      </c>
      <c r="O171">
        <v>3</v>
      </c>
    </row>
    <row r="172" spans="1:15" hidden="1" x14ac:dyDescent="0.3">
      <c r="A172" t="s">
        <v>686</v>
      </c>
      <c r="B172" t="s">
        <v>687</v>
      </c>
      <c r="C172" s="1" t="str">
        <f t="shared" si="16"/>
        <v>21:0677</v>
      </c>
      <c r="D172" s="1" t="str">
        <f t="shared" si="17"/>
        <v>21:0123</v>
      </c>
      <c r="E172" t="s">
        <v>688</v>
      </c>
      <c r="F172" t="s">
        <v>689</v>
      </c>
      <c r="H172">
        <v>49.613279800000001</v>
      </c>
      <c r="I172">
        <v>-117.7089946</v>
      </c>
      <c r="J172" s="1" t="str">
        <f t="shared" si="12"/>
        <v>NGR bulk stream sediment</v>
      </c>
      <c r="K172" s="1" t="str">
        <f t="shared" si="13"/>
        <v>&lt;177 micron (NGR)</v>
      </c>
      <c r="L172">
        <v>71</v>
      </c>
      <c r="M172" t="s">
        <v>37</v>
      </c>
      <c r="N172">
        <v>74</v>
      </c>
      <c r="O172">
        <v>4</v>
      </c>
    </row>
    <row r="173" spans="1:15" hidden="1" x14ac:dyDescent="0.3">
      <c r="A173" t="s">
        <v>690</v>
      </c>
      <c r="B173" t="s">
        <v>691</v>
      </c>
      <c r="C173" s="1" t="str">
        <f t="shared" si="16"/>
        <v>21:0677</v>
      </c>
      <c r="D173" s="1" t="str">
        <f t="shared" si="17"/>
        <v>21:0123</v>
      </c>
      <c r="E173" t="s">
        <v>688</v>
      </c>
      <c r="F173" t="s">
        <v>692</v>
      </c>
      <c r="H173">
        <v>49.613279800000001</v>
      </c>
      <c r="I173">
        <v>-117.7089946</v>
      </c>
      <c r="J173" s="1" t="str">
        <f t="shared" si="12"/>
        <v>NGR bulk stream sediment</v>
      </c>
      <c r="K173" s="1" t="str">
        <f t="shared" si="13"/>
        <v>&lt;177 micron (NGR)</v>
      </c>
      <c r="L173">
        <v>71</v>
      </c>
      <c r="M173" t="s">
        <v>41</v>
      </c>
      <c r="N173">
        <v>75</v>
      </c>
    </row>
    <row r="174" spans="1:15" hidden="1" x14ac:dyDescent="0.3">
      <c r="A174" t="s">
        <v>693</v>
      </c>
      <c r="B174" t="s">
        <v>694</v>
      </c>
      <c r="C174" s="1" t="str">
        <f t="shared" si="16"/>
        <v>21:0677</v>
      </c>
      <c r="D174" s="1" t="str">
        <f t="shared" si="17"/>
        <v>21:0123</v>
      </c>
      <c r="E174" t="s">
        <v>695</v>
      </c>
      <c r="F174" t="s">
        <v>696</v>
      </c>
      <c r="H174">
        <v>49.204806099999999</v>
      </c>
      <c r="I174">
        <v>-117.6717005</v>
      </c>
      <c r="J174" s="1" t="str">
        <f t="shared" si="12"/>
        <v>NGR bulk stream sediment</v>
      </c>
      <c r="K174" s="1" t="str">
        <f t="shared" si="13"/>
        <v>&lt;177 micron (NGR)</v>
      </c>
      <c r="L174">
        <v>72</v>
      </c>
      <c r="M174" t="s">
        <v>20</v>
      </c>
      <c r="N174">
        <v>76</v>
      </c>
      <c r="O174">
        <v>4</v>
      </c>
    </row>
    <row r="175" spans="1:15" hidden="1" x14ac:dyDescent="0.3">
      <c r="A175" t="s">
        <v>697</v>
      </c>
      <c r="B175" t="s">
        <v>698</v>
      </c>
      <c r="C175" s="1" t="str">
        <f t="shared" si="16"/>
        <v>21:0677</v>
      </c>
      <c r="D175" s="1" t="str">
        <f t="shared" si="17"/>
        <v>21:0123</v>
      </c>
      <c r="E175" t="s">
        <v>699</v>
      </c>
      <c r="F175" t="s">
        <v>700</v>
      </c>
      <c r="H175">
        <v>49.240975900000002</v>
      </c>
      <c r="I175">
        <v>-117.6137056</v>
      </c>
      <c r="J175" s="1" t="str">
        <f t="shared" si="12"/>
        <v>NGR bulk stream sediment</v>
      </c>
      <c r="K175" s="1" t="str">
        <f t="shared" si="13"/>
        <v>&lt;177 micron (NGR)</v>
      </c>
      <c r="L175">
        <v>73</v>
      </c>
      <c r="M175" t="s">
        <v>20</v>
      </c>
      <c r="N175">
        <v>77</v>
      </c>
      <c r="O175">
        <v>2</v>
      </c>
    </row>
    <row r="176" spans="1:15" hidden="1" x14ac:dyDescent="0.3">
      <c r="A176" t="s">
        <v>701</v>
      </c>
      <c r="B176" t="s">
        <v>702</v>
      </c>
      <c r="C176" s="1" t="str">
        <f t="shared" si="16"/>
        <v>21:0677</v>
      </c>
      <c r="D176" s="1" t="str">
        <f t="shared" si="17"/>
        <v>21:0123</v>
      </c>
      <c r="E176" t="s">
        <v>703</v>
      </c>
      <c r="F176" t="s">
        <v>704</v>
      </c>
      <c r="H176">
        <v>49.480756399999997</v>
      </c>
      <c r="I176">
        <v>-117.2760497</v>
      </c>
      <c r="J176" s="1" t="str">
        <f t="shared" si="12"/>
        <v>NGR bulk stream sediment</v>
      </c>
      <c r="K176" s="1" t="str">
        <f t="shared" si="13"/>
        <v>&lt;177 micron (NGR)</v>
      </c>
      <c r="L176">
        <v>74</v>
      </c>
      <c r="M176" t="s">
        <v>20</v>
      </c>
      <c r="N176">
        <v>78</v>
      </c>
      <c r="O176">
        <v>2</v>
      </c>
    </row>
    <row r="177" spans="1:15" hidden="1" x14ac:dyDescent="0.3">
      <c r="A177" t="s">
        <v>705</v>
      </c>
      <c r="B177" t="s">
        <v>706</v>
      </c>
      <c r="C177" s="1" t="str">
        <f t="shared" si="16"/>
        <v>21:0677</v>
      </c>
      <c r="D177" s="1" t="str">
        <f t="shared" si="17"/>
        <v>21:0123</v>
      </c>
      <c r="E177" t="s">
        <v>707</v>
      </c>
      <c r="F177" t="s">
        <v>708</v>
      </c>
      <c r="H177">
        <v>49.363281800000003</v>
      </c>
      <c r="I177">
        <v>-117.9856027</v>
      </c>
      <c r="J177" s="1" t="str">
        <f t="shared" si="12"/>
        <v>NGR bulk stream sediment</v>
      </c>
      <c r="K177" s="1" t="str">
        <f t="shared" si="13"/>
        <v>&lt;177 micron (NGR)</v>
      </c>
      <c r="L177">
        <v>75</v>
      </c>
      <c r="M177" t="s">
        <v>20</v>
      </c>
      <c r="N177">
        <v>79</v>
      </c>
      <c r="O177">
        <v>2</v>
      </c>
    </row>
    <row r="178" spans="1:15" hidden="1" x14ac:dyDescent="0.3">
      <c r="A178" t="s">
        <v>709</v>
      </c>
      <c r="B178" t="s">
        <v>710</v>
      </c>
      <c r="C178" s="1" t="str">
        <f t="shared" si="16"/>
        <v>21:0677</v>
      </c>
      <c r="D178" s="1" t="str">
        <f t="shared" si="17"/>
        <v>21:0123</v>
      </c>
      <c r="E178" t="s">
        <v>711</v>
      </c>
      <c r="F178" t="s">
        <v>712</v>
      </c>
      <c r="H178">
        <v>49.413670099999997</v>
      </c>
      <c r="I178">
        <v>-117.69190089999999</v>
      </c>
      <c r="J178" s="1" t="str">
        <f t="shared" si="12"/>
        <v>NGR bulk stream sediment</v>
      </c>
      <c r="K178" s="1" t="str">
        <f t="shared" si="13"/>
        <v>&lt;177 micron (NGR)</v>
      </c>
      <c r="L178">
        <v>76</v>
      </c>
      <c r="M178" t="s">
        <v>20</v>
      </c>
      <c r="N178">
        <v>80</v>
      </c>
      <c r="O178">
        <v>2</v>
      </c>
    </row>
    <row r="179" spans="1:15" hidden="1" x14ac:dyDescent="0.3">
      <c r="A179" t="s">
        <v>713</v>
      </c>
      <c r="B179" t="s">
        <v>714</v>
      </c>
      <c r="C179" s="1" t="str">
        <f t="shared" si="16"/>
        <v>21:0677</v>
      </c>
      <c r="D179" s="1" t="str">
        <f t="shared" si="17"/>
        <v>21:0123</v>
      </c>
      <c r="E179" t="s">
        <v>715</v>
      </c>
      <c r="F179" t="s">
        <v>716</v>
      </c>
      <c r="H179">
        <v>49.641351999999998</v>
      </c>
      <c r="I179">
        <v>-116.5436436</v>
      </c>
      <c r="J179" s="1" t="str">
        <f t="shared" si="12"/>
        <v>NGR bulk stream sediment</v>
      </c>
      <c r="K179" s="1" t="str">
        <f t="shared" si="13"/>
        <v>&lt;177 micron (NGR)</v>
      </c>
      <c r="L179">
        <v>77</v>
      </c>
      <c r="M179" t="s">
        <v>20</v>
      </c>
      <c r="N179">
        <v>81</v>
      </c>
      <c r="O179">
        <v>2</v>
      </c>
    </row>
    <row r="180" spans="1:15" hidden="1" x14ac:dyDescent="0.3">
      <c r="A180" t="s">
        <v>717</v>
      </c>
      <c r="B180" t="s">
        <v>718</v>
      </c>
      <c r="C180" s="1" t="str">
        <f t="shared" si="16"/>
        <v>21:0677</v>
      </c>
      <c r="D180" s="1" t="str">
        <f t="shared" si="17"/>
        <v>21:0123</v>
      </c>
      <c r="E180" t="s">
        <v>719</v>
      </c>
      <c r="F180" t="s">
        <v>720</v>
      </c>
      <c r="H180">
        <v>49.6688841</v>
      </c>
      <c r="I180">
        <v>-116.58892350000001</v>
      </c>
      <c r="J180" s="1" t="str">
        <f t="shared" si="12"/>
        <v>NGR bulk stream sediment</v>
      </c>
      <c r="K180" s="1" t="str">
        <f t="shared" si="13"/>
        <v>&lt;177 micron (NGR)</v>
      </c>
      <c r="L180">
        <v>78</v>
      </c>
      <c r="M180" t="s">
        <v>20</v>
      </c>
      <c r="N180">
        <v>82</v>
      </c>
      <c r="O180">
        <v>2</v>
      </c>
    </row>
    <row r="181" spans="1:15" hidden="1" x14ac:dyDescent="0.3">
      <c r="A181" t="s">
        <v>721</v>
      </c>
      <c r="B181" t="s">
        <v>722</v>
      </c>
      <c r="C181" s="1" t="str">
        <f t="shared" si="16"/>
        <v>21:0677</v>
      </c>
      <c r="D181" s="1" t="str">
        <f t="shared" si="17"/>
        <v>21:0123</v>
      </c>
      <c r="E181" t="s">
        <v>723</v>
      </c>
      <c r="F181" t="s">
        <v>724</v>
      </c>
      <c r="H181">
        <v>49.7248211</v>
      </c>
      <c r="I181">
        <v>-116.41042210000001</v>
      </c>
      <c r="J181" s="1" t="str">
        <f t="shared" si="12"/>
        <v>NGR bulk stream sediment</v>
      </c>
      <c r="K181" s="1" t="str">
        <f t="shared" si="13"/>
        <v>&lt;177 micron (NGR)</v>
      </c>
      <c r="L181">
        <v>79</v>
      </c>
      <c r="M181" t="s">
        <v>20</v>
      </c>
      <c r="N181">
        <v>83</v>
      </c>
      <c r="O181">
        <v>2</v>
      </c>
    </row>
    <row r="182" spans="1:15" hidden="1" x14ac:dyDescent="0.3">
      <c r="A182" t="s">
        <v>725</v>
      </c>
      <c r="B182" t="s">
        <v>726</v>
      </c>
      <c r="C182" s="1" t="str">
        <f t="shared" si="16"/>
        <v>21:0677</v>
      </c>
      <c r="D182" s="1" t="str">
        <f t="shared" si="17"/>
        <v>21:0123</v>
      </c>
      <c r="E182" t="s">
        <v>727</v>
      </c>
      <c r="F182" t="s">
        <v>728</v>
      </c>
      <c r="H182">
        <v>49.951168299999999</v>
      </c>
      <c r="I182">
        <v>-117.88231450000001</v>
      </c>
      <c r="J182" s="1" t="str">
        <f t="shared" si="12"/>
        <v>NGR bulk stream sediment</v>
      </c>
      <c r="K182" s="1" t="str">
        <f t="shared" si="13"/>
        <v>&lt;177 micron (NGR)</v>
      </c>
      <c r="L182">
        <v>80</v>
      </c>
      <c r="M182" t="s">
        <v>20</v>
      </c>
      <c r="N182">
        <v>84</v>
      </c>
      <c r="O182">
        <v>2</v>
      </c>
    </row>
    <row r="183" spans="1:15" hidden="1" x14ac:dyDescent="0.3">
      <c r="A183" t="s">
        <v>729</v>
      </c>
      <c r="B183" t="s">
        <v>730</v>
      </c>
      <c r="C183" s="1" t="str">
        <f t="shared" si="16"/>
        <v>21:0677</v>
      </c>
      <c r="D183" s="1" t="str">
        <f t="shared" si="17"/>
        <v>21:0123</v>
      </c>
      <c r="E183" t="s">
        <v>731</v>
      </c>
      <c r="F183" t="s">
        <v>732</v>
      </c>
      <c r="H183">
        <v>49.7621927</v>
      </c>
      <c r="I183">
        <v>-116.65704390000001</v>
      </c>
      <c r="J183" s="1" t="str">
        <f t="shared" si="12"/>
        <v>NGR bulk stream sediment</v>
      </c>
      <c r="K183" s="1" t="str">
        <f t="shared" si="13"/>
        <v>&lt;177 micron (NGR)</v>
      </c>
      <c r="L183">
        <v>81</v>
      </c>
      <c r="M183" t="s">
        <v>20</v>
      </c>
      <c r="N183">
        <v>85</v>
      </c>
      <c r="O183">
        <v>2</v>
      </c>
    </row>
    <row r="184" spans="1:15" hidden="1" x14ac:dyDescent="0.3">
      <c r="A184" t="s">
        <v>733</v>
      </c>
      <c r="B184" t="s">
        <v>734</v>
      </c>
      <c r="C184" s="1" t="str">
        <f t="shared" si="16"/>
        <v>21:0677</v>
      </c>
      <c r="D184" s="1" t="str">
        <f t="shared" si="17"/>
        <v>21:0123</v>
      </c>
      <c r="E184" t="s">
        <v>735</v>
      </c>
      <c r="F184" t="s">
        <v>736</v>
      </c>
      <c r="H184">
        <v>49.3739512</v>
      </c>
      <c r="I184">
        <v>-116.8485007</v>
      </c>
      <c r="J184" s="1" t="str">
        <f t="shared" si="12"/>
        <v>NGR bulk stream sediment</v>
      </c>
      <c r="K184" s="1" t="str">
        <f t="shared" si="13"/>
        <v>&lt;177 micron (NGR)</v>
      </c>
      <c r="L184">
        <v>82</v>
      </c>
      <c r="M184" t="s">
        <v>20</v>
      </c>
      <c r="N184">
        <v>86</v>
      </c>
      <c r="O184">
        <v>9</v>
      </c>
    </row>
    <row r="185" spans="1:15" hidden="1" x14ac:dyDescent="0.3">
      <c r="A185" t="s">
        <v>737</v>
      </c>
      <c r="B185" t="s">
        <v>738</v>
      </c>
      <c r="C185" s="1" t="str">
        <f t="shared" ref="C185:C216" si="18">HYPERLINK("http://geochem.nrcan.gc.ca/cdogs/content/bdl/bdl210678_e.htm", "21:0678")</f>
        <v>21:0678</v>
      </c>
      <c r="D185" s="1" t="str">
        <f t="shared" ref="D185:D216" si="19">HYPERLINK("http://geochem.nrcan.gc.ca/cdogs/content/svy/svy210124_e.htm", "21:0124")</f>
        <v>21:0124</v>
      </c>
      <c r="E185" t="s">
        <v>739</v>
      </c>
      <c r="F185" t="s">
        <v>740</v>
      </c>
      <c r="H185">
        <v>50.366216399999999</v>
      </c>
      <c r="I185">
        <v>-117.2167424</v>
      </c>
      <c r="J185" s="1" t="str">
        <f t="shared" si="12"/>
        <v>NGR bulk stream sediment</v>
      </c>
      <c r="K185" s="1" t="str">
        <f t="shared" si="13"/>
        <v>&lt;177 micron (NGR)</v>
      </c>
      <c r="L185">
        <v>1</v>
      </c>
      <c r="M185" t="s">
        <v>20</v>
      </c>
      <c r="N185">
        <v>1</v>
      </c>
      <c r="O185">
        <v>8</v>
      </c>
    </row>
    <row r="186" spans="1:15" hidden="1" x14ac:dyDescent="0.3">
      <c r="A186" t="s">
        <v>741</v>
      </c>
      <c r="B186" t="s">
        <v>742</v>
      </c>
      <c r="C186" s="1" t="str">
        <f t="shared" si="18"/>
        <v>21:0678</v>
      </c>
      <c r="D186" s="1" t="str">
        <f t="shared" si="19"/>
        <v>21:0124</v>
      </c>
      <c r="E186" t="s">
        <v>743</v>
      </c>
      <c r="F186" t="s">
        <v>744</v>
      </c>
      <c r="H186">
        <v>50.333707099999998</v>
      </c>
      <c r="I186">
        <v>-117.0661496</v>
      </c>
      <c r="J186" s="1" t="str">
        <f t="shared" si="12"/>
        <v>NGR bulk stream sediment</v>
      </c>
      <c r="K186" s="1" t="str">
        <f t="shared" si="13"/>
        <v>&lt;177 micron (NGR)</v>
      </c>
      <c r="L186">
        <v>2</v>
      </c>
      <c r="M186" t="s">
        <v>37</v>
      </c>
      <c r="N186">
        <v>2</v>
      </c>
    </row>
    <row r="187" spans="1:15" hidden="1" x14ac:dyDescent="0.3">
      <c r="A187" t="s">
        <v>745</v>
      </c>
      <c r="B187" t="s">
        <v>746</v>
      </c>
      <c r="C187" s="1" t="str">
        <f t="shared" si="18"/>
        <v>21:0678</v>
      </c>
      <c r="D187" s="1" t="str">
        <f t="shared" si="19"/>
        <v>21:0124</v>
      </c>
      <c r="E187" t="s">
        <v>743</v>
      </c>
      <c r="F187" t="s">
        <v>747</v>
      </c>
      <c r="H187">
        <v>50.333707099999998</v>
      </c>
      <c r="I187">
        <v>-117.0661496</v>
      </c>
      <c r="J187" s="1" t="str">
        <f t="shared" si="12"/>
        <v>NGR bulk stream sediment</v>
      </c>
      <c r="K187" s="1" t="str">
        <f t="shared" si="13"/>
        <v>&lt;177 micron (NGR)</v>
      </c>
      <c r="L187">
        <v>2</v>
      </c>
      <c r="M187" t="s">
        <v>41</v>
      </c>
      <c r="N187">
        <v>3</v>
      </c>
      <c r="O187">
        <v>2</v>
      </c>
    </row>
    <row r="188" spans="1:15" hidden="1" x14ac:dyDescent="0.3">
      <c r="A188" t="s">
        <v>748</v>
      </c>
      <c r="B188" t="s">
        <v>749</v>
      </c>
      <c r="C188" s="1" t="str">
        <f t="shared" si="18"/>
        <v>21:0678</v>
      </c>
      <c r="D188" s="1" t="str">
        <f t="shared" si="19"/>
        <v>21:0124</v>
      </c>
      <c r="E188" t="s">
        <v>750</v>
      </c>
      <c r="F188" t="s">
        <v>751</v>
      </c>
      <c r="H188">
        <v>50.5389707</v>
      </c>
      <c r="I188">
        <v>-117.38561970000001</v>
      </c>
      <c r="J188" s="1" t="str">
        <f t="shared" si="12"/>
        <v>NGR bulk stream sediment</v>
      </c>
      <c r="K188" s="1" t="str">
        <f t="shared" si="13"/>
        <v>&lt;177 micron (NGR)</v>
      </c>
      <c r="L188">
        <v>3</v>
      </c>
      <c r="M188" t="s">
        <v>20</v>
      </c>
      <c r="N188">
        <v>4</v>
      </c>
      <c r="O188">
        <v>3</v>
      </c>
    </row>
    <row r="189" spans="1:15" hidden="1" x14ac:dyDescent="0.3">
      <c r="A189" t="s">
        <v>752</v>
      </c>
      <c r="B189" t="s">
        <v>753</v>
      </c>
      <c r="C189" s="1" t="str">
        <f t="shared" si="18"/>
        <v>21:0678</v>
      </c>
      <c r="D189" s="1" t="str">
        <f t="shared" si="19"/>
        <v>21:0124</v>
      </c>
      <c r="E189" t="s">
        <v>754</v>
      </c>
      <c r="F189" t="s">
        <v>755</v>
      </c>
      <c r="H189">
        <v>50.347967699999998</v>
      </c>
      <c r="I189">
        <v>-116.5473829</v>
      </c>
      <c r="J189" s="1" t="str">
        <f t="shared" si="12"/>
        <v>NGR bulk stream sediment</v>
      </c>
      <c r="K189" s="1" t="str">
        <f t="shared" si="13"/>
        <v>&lt;177 micron (NGR)</v>
      </c>
      <c r="L189">
        <v>5</v>
      </c>
      <c r="M189" t="s">
        <v>20</v>
      </c>
      <c r="N189">
        <v>5</v>
      </c>
      <c r="O189">
        <v>2</v>
      </c>
    </row>
    <row r="190" spans="1:15" hidden="1" x14ac:dyDescent="0.3">
      <c r="A190" t="s">
        <v>756</v>
      </c>
      <c r="B190" t="s">
        <v>757</v>
      </c>
      <c r="C190" s="1" t="str">
        <f t="shared" si="18"/>
        <v>21:0678</v>
      </c>
      <c r="D190" s="1" t="str">
        <f t="shared" si="19"/>
        <v>21:0124</v>
      </c>
      <c r="E190" t="s">
        <v>758</v>
      </c>
      <c r="F190" t="s">
        <v>759</v>
      </c>
      <c r="H190">
        <v>50.4406538</v>
      </c>
      <c r="I190">
        <v>-116.0701929</v>
      </c>
      <c r="J190" s="1" t="str">
        <f t="shared" si="12"/>
        <v>NGR bulk stream sediment</v>
      </c>
      <c r="K190" s="1" t="str">
        <f t="shared" si="13"/>
        <v>&lt;177 micron (NGR)</v>
      </c>
      <c r="L190">
        <v>6</v>
      </c>
      <c r="M190" t="s">
        <v>20</v>
      </c>
      <c r="N190">
        <v>6</v>
      </c>
      <c r="O190">
        <v>8</v>
      </c>
    </row>
    <row r="191" spans="1:15" hidden="1" x14ac:dyDescent="0.3">
      <c r="A191" t="s">
        <v>760</v>
      </c>
      <c r="B191" t="s">
        <v>761</v>
      </c>
      <c r="C191" s="1" t="str">
        <f t="shared" si="18"/>
        <v>21:0678</v>
      </c>
      <c r="D191" s="1" t="str">
        <f t="shared" si="19"/>
        <v>21:0124</v>
      </c>
      <c r="E191" t="s">
        <v>762</v>
      </c>
      <c r="F191" t="s">
        <v>763</v>
      </c>
      <c r="H191">
        <v>50.064530099999999</v>
      </c>
      <c r="I191">
        <v>-117.3869323</v>
      </c>
      <c r="J191" s="1" t="str">
        <f t="shared" si="12"/>
        <v>NGR bulk stream sediment</v>
      </c>
      <c r="K191" s="1" t="str">
        <f t="shared" si="13"/>
        <v>&lt;177 micron (NGR)</v>
      </c>
      <c r="L191">
        <v>8</v>
      </c>
      <c r="M191" t="s">
        <v>20</v>
      </c>
      <c r="N191">
        <v>7</v>
      </c>
      <c r="O191">
        <v>8</v>
      </c>
    </row>
    <row r="192" spans="1:15" hidden="1" x14ac:dyDescent="0.3">
      <c r="A192" t="s">
        <v>764</v>
      </c>
      <c r="B192" t="s">
        <v>765</v>
      </c>
      <c r="C192" s="1" t="str">
        <f t="shared" si="18"/>
        <v>21:0678</v>
      </c>
      <c r="D192" s="1" t="str">
        <f t="shared" si="19"/>
        <v>21:0124</v>
      </c>
      <c r="E192" t="s">
        <v>766</v>
      </c>
      <c r="F192" t="s">
        <v>767</v>
      </c>
      <c r="H192">
        <v>50.3585329</v>
      </c>
      <c r="I192">
        <v>-117.71860789999999</v>
      </c>
      <c r="J192" s="1" t="str">
        <f t="shared" si="12"/>
        <v>NGR bulk stream sediment</v>
      </c>
      <c r="K192" s="1" t="str">
        <f t="shared" si="13"/>
        <v>&lt;177 micron (NGR)</v>
      </c>
      <c r="L192">
        <v>9</v>
      </c>
      <c r="M192" t="s">
        <v>20</v>
      </c>
      <c r="N192">
        <v>8</v>
      </c>
      <c r="O192">
        <v>2</v>
      </c>
    </row>
    <row r="193" spans="1:15" hidden="1" x14ac:dyDescent="0.3">
      <c r="A193" t="s">
        <v>768</v>
      </c>
      <c r="B193" t="s">
        <v>769</v>
      </c>
      <c r="C193" s="1" t="str">
        <f t="shared" si="18"/>
        <v>21:0678</v>
      </c>
      <c r="D193" s="1" t="str">
        <f t="shared" si="19"/>
        <v>21:0124</v>
      </c>
      <c r="E193" t="s">
        <v>770</v>
      </c>
      <c r="F193" t="s">
        <v>771</v>
      </c>
      <c r="H193">
        <v>50.287658299999997</v>
      </c>
      <c r="I193">
        <v>-117.4325237</v>
      </c>
      <c r="J193" s="1" t="str">
        <f t="shared" si="12"/>
        <v>NGR bulk stream sediment</v>
      </c>
      <c r="K193" s="1" t="str">
        <f t="shared" si="13"/>
        <v>&lt;177 micron (NGR)</v>
      </c>
      <c r="L193">
        <v>10</v>
      </c>
      <c r="M193" t="s">
        <v>20</v>
      </c>
      <c r="N193">
        <v>9</v>
      </c>
      <c r="O193">
        <v>2</v>
      </c>
    </row>
    <row r="194" spans="1:15" hidden="1" x14ac:dyDescent="0.3">
      <c r="A194" t="s">
        <v>772</v>
      </c>
      <c r="B194" t="s">
        <v>773</v>
      </c>
      <c r="C194" s="1" t="str">
        <f t="shared" si="18"/>
        <v>21:0678</v>
      </c>
      <c r="D194" s="1" t="str">
        <f t="shared" si="19"/>
        <v>21:0124</v>
      </c>
      <c r="E194" t="s">
        <v>774</v>
      </c>
      <c r="F194" t="s">
        <v>775</v>
      </c>
      <c r="H194">
        <v>50.221345599999999</v>
      </c>
      <c r="I194">
        <v>-117.63927990000001</v>
      </c>
      <c r="J194" s="1" t="str">
        <f t="shared" ref="J194:J257" si="20">HYPERLINK("http://geochem.nrcan.gc.ca/cdogs/content/kwd/kwd020030_e.htm", "NGR bulk stream sediment")</f>
        <v>NGR bulk stream sediment</v>
      </c>
      <c r="K194" s="1" t="str">
        <f t="shared" ref="K194:K257" si="21">HYPERLINK("http://geochem.nrcan.gc.ca/cdogs/content/kwd/kwd080006_e.htm", "&lt;177 micron (NGR)")</f>
        <v>&lt;177 micron (NGR)</v>
      </c>
      <c r="L194">
        <v>11</v>
      </c>
      <c r="M194" t="s">
        <v>20</v>
      </c>
      <c r="N194">
        <v>10</v>
      </c>
      <c r="O194">
        <v>2</v>
      </c>
    </row>
    <row r="195" spans="1:15" hidden="1" x14ac:dyDescent="0.3">
      <c r="A195" t="s">
        <v>776</v>
      </c>
      <c r="B195" t="s">
        <v>777</v>
      </c>
      <c r="C195" s="1" t="str">
        <f t="shared" si="18"/>
        <v>21:0678</v>
      </c>
      <c r="D195" s="1" t="str">
        <f t="shared" si="19"/>
        <v>21:0124</v>
      </c>
      <c r="E195" t="s">
        <v>778</v>
      </c>
      <c r="F195" t="s">
        <v>779</v>
      </c>
      <c r="H195">
        <v>50.487438500000003</v>
      </c>
      <c r="I195">
        <v>-117.620346</v>
      </c>
      <c r="J195" s="1" t="str">
        <f t="shared" si="20"/>
        <v>NGR bulk stream sediment</v>
      </c>
      <c r="K195" s="1" t="str">
        <f t="shared" si="21"/>
        <v>&lt;177 micron (NGR)</v>
      </c>
      <c r="L195">
        <v>12</v>
      </c>
      <c r="M195" t="s">
        <v>20</v>
      </c>
      <c r="N195">
        <v>11</v>
      </c>
      <c r="O195">
        <v>2</v>
      </c>
    </row>
    <row r="196" spans="1:15" hidden="1" x14ac:dyDescent="0.3">
      <c r="A196" t="s">
        <v>780</v>
      </c>
      <c r="B196" t="s">
        <v>781</v>
      </c>
      <c r="C196" s="1" t="str">
        <f t="shared" si="18"/>
        <v>21:0678</v>
      </c>
      <c r="D196" s="1" t="str">
        <f t="shared" si="19"/>
        <v>21:0124</v>
      </c>
      <c r="E196" t="s">
        <v>782</v>
      </c>
      <c r="F196" t="s">
        <v>783</v>
      </c>
      <c r="H196">
        <v>50.548895000000002</v>
      </c>
      <c r="I196">
        <v>-117.8876576</v>
      </c>
      <c r="J196" s="1" t="str">
        <f t="shared" si="20"/>
        <v>NGR bulk stream sediment</v>
      </c>
      <c r="K196" s="1" t="str">
        <f t="shared" si="21"/>
        <v>&lt;177 micron (NGR)</v>
      </c>
      <c r="L196">
        <v>13</v>
      </c>
      <c r="M196" t="s">
        <v>20</v>
      </c>
      <c r="N196">
        <v>12</v>
      </c>
      <c r="O196">
        <v>2</v>
      </c>
    </row>
    <row r="197" spans="1:15" hidden="1" x14ac:dyDescent="0.3">
      <c r="A197" t="s">
        <v>784</v>
      </c>
      <c r="B197" t="s">
        <v>785</v>
      </c>
      <c r="C197" s="1" t="str">
        <f t="shared" si="18"/>
        <v>21:0678</v>
      </c>
      <c r="D197" s="1" t="str">
        <f t="shared" si="19"/>
        <v>21:0124</v>
      </c>
      <c r="E197" t="s">
        <v>786</v>
      </c>
      <c r="F197" t="s">
        <v>787</v>
      </c>
      <c r="H197">
        <v>50.093096899999999</v>
      </c>
      <c r="I197">
        <v>-116.9824182</v>
      </c>
      <c r="J197" s="1" t="str">
        <f t="shared" si="20"/>
        <v>NGR bulk stream sediment</v>
      </c>
      <c r="K197" s="1" t="str">
        <f t="shared" si="21"/>
        <v>&lt;177 micron (NGR)</v>
      </c>
      <c r="L197">
        <v>14</v>
      </c>
      <c r="M197" t="s">
        <v>20</v>
      </c>
      <c r="N197">
        <v>13</v>
      </c>
      <c r="O197">
        <v>4</v>
      </c>
    </row>
    <row r="198" spans="1:15" hidden="1" x14ac:dyDescent="0.3">
      <c r="A198" t="s">
        <v>788</v>
      </c>
      <c r="B198" t="s">
        <v>789</v>
      </c>
      <c r="C198" s="1" t="str">
        <f t="shared" si="18"/>
        <v>21:0678</v>
      </c>
      <c r="D198" s="1" t="str">
        <f t="shared" si="19"/>
        <v>21:0124</v>
      </c>
      <c r="E198" t="s">
        <v>790</v>
      </c>
      <c r="F198" t="s">
        <v>791</v>
      </c>
      <c r="H198">
        <v>50.655394299999998</v>
      </c>
      <c r="I198">
        <v>-117.3780273</v>
      </c>
      <c r="J198" s="1" t="str">
        <f t="shared" si="20"/>
        <v>NGR bulk stream sediment</v>
      </c>
      <c r="K198" s="1" t="str">
        <f t="shared" si="21"/>
        <v>&lt;177 micron (NGR)</v>
      </c>
      <c r="L198">
        <v>15</v>
      </c>
      <c r="M198" t="s">
        <v>20</v>
      </c>
      <c r="N198">
        <v>14</v>
      </c>
      <c r="O198">
        <v>281</v>
      </c>
    </row>
    <row r="199" spans="1:15" hidden="1" x14ac:dyDescent="0.3">
      <c r="A199" t="s">
        <v>792</v>
      </c>
      <c r="B199" t="s">
        <v>793</v>
      </c>
      <c r="C199" s="1" t="str">
        <f t="shared" si="18"/>
        <v>21:0678</v>
      </c>
      <c r="D199" s="1" t="str">
        <f t="shared" si="19"/>
        <v>21:0124</v>
      </c>
      <c r="E199" t="s">
        <v>794</v>
      </c>
      <c r="F199" t="s">
        <v>795</v>
      </c>
      <c r="H199">
        <v>50.779635800000001</v>
      </c>
      <c r="I199">
        <v>-117.59517839999999</v>
      </c>
      <c r="J199" s="1" t="str">
        <f t="shared" si="20"/>
        <v>NGR bulk stream sediment</v>
      </c>
      <c r="K199" s="1" t="str">
        <f t="shared" si="21"/>
        <v>&lt;177 micron (NGR)</v>
      </c>
      <c r="L199">
        <v>16</v>
      </c>
      <c r="M199" t="s">
        <v>20</v>
      </c>
      <c r="N199">
        <v>15</v>
      </c>
      <c r="O199">
        <v>20</v>
      </c>
    </row>
    <row r="200" spans="1:15" hidden="1" x14ac:dyDescent="0.3">
      <c r="A200" t="s">
        <v>796</v>
      </c>
      <c r="B200" t="s">
        <v>797</v>
      </c>
      <c r="C200" s="1" t="str">
        <f t="shared" si="18"/>
        <v>21:0678</v>
      </c>
      <c r="D200" s="1" t="str">
        <f t="shared" si="19"/>
        <v>21:0124</v>
      </c>
      <c r="E200" t="s">
        <v>798</v>
      </c>
      <c r="F200" t="s">
        <v>799</v>
      </c>
      <c r="H200">
        <v>50.794733800000003</v>
      </c>
      <c r="I200">
        <v>-117.9789681</v>
      </c>
      <c r="J200" s="1" t="str">
        <f t="shared" si="20"/>
        <v>NGR bulk stream sediment</v>
      </c>
      <c r="K200" s="1" t="str">
        <f t="shared" si="21"/>
        <v>&lt;177 micron (NGR)</v>
      </c>
      <c r="L200">
        <v>17</v>
      </c>
      <c r="M200" t="s">
        <v>20</v>
      </c>
      <c r="N200">
        <v>16</v>
      </c>
      <c r="O200">
        <v>2</v>
      </c>
    </row>
    <row r="201" spans="1:15" hidden="1" x14ac:dyDescent="0.3">
      <c r="A201" t="s">
        <v>800</v>
      </c>
      <c r="B201" t="s">
        <v>801</v>
      </c>
      <c r="C201" s="1" t="str">
        <f t="shared" si="18"/>
        <v>21:0678</v>
      </c>
      <c r="D201" s="1" t="str">
        <f t="shared" si="19"/>
        <v>21:0124</v>
      </c>
      <c r="E201" t="s">
        <v>802</v>
      </c>
      <c r="F201" t="s">
        <v>803</v>
      </c>
      <c r="H201">
        <v>50.459456400000001</v>
      </c>
      <c r="I201">
        <v>-117.1876668</v>
      </c>
      <c r="J201" s="1" t="str">
        <f t="shared" si="20"/>
        <v>NGR bulk stream sediment</v>
      </c>
      <c r="K201" s="1" t="str">
        <f t="shared" si="21"/>
        <v>&lt;177 micron (NGR)</v>
      </c>
      <c r="L201">
        <v>18</v>
      </c>
      <c r="M201" t="s">
        <v>20</v>
      </c>
      <c r="N201">
        <v>17</v>
      </c>
      <c r="O201">
        <v>2</v>
      </c>
    </row>
    <row r="202" spans="1:15" hidden="1" x14ac:dyDescent="0.3">
      <c r="A202" t="s">
        <v>804</v>
      </c>
      <c r="B202" t="s">
        <v>805</v>
      </c>
      <c r="C202" s="1" t="str">
        <f t="shared" si="18"/>
        <v>21:0678</v>
      </c>
      <c r="D202" s="1" t="str">
        <f t="shared" si="19"/>
        <v>21:0124</v>
      </c>
      <c r="E202" t="s">
        <v>806</v>
      </c>
      <c r="F202" t="s">
        <v>807</v>
      </c>
      <c r="H202">
        <v>50.535145100000001</v>
      </c>
      <c r="I202">
        <v>-116.282572</v>
      </c>
      <c r="J202" s="1" t="str">
        <f t="shared" si="20"/>
        <v>NGR bulk stream sediment</v>
      </c>
      <c r="K202" s="1" t="str">
        <f t="shared" si="21"/>
        <v>&lt;177 micron (NGR)</v>
      </c>
      <c r="L202">
        <v>19</v>
      </c>
      <c r="M202" t="s">
        <v>20</v>
      </c>
      <c r="N202">
        <v>18</v>
      </c>
      <c r="O202">
        <v>3</v>
      </c>
    </row>
    <row r="203" spans="1:15" hidden="1" x14ac:dyDescent="0.3">
      <c r="A203" t="s">
        <v>808</v>
      </c>
      <c r="B203" t="s">
        <v>809</v>
      </c>
      <c r="C203" s="1" t="str">
        <f t="shared" si="18"/>
        <v>21:0678</v>
      </c>
      <c r="D203" s="1" t="str">
        <f t="shared" si="19"/>
        <v>21:0124</v>
      </c>
      <c r="E203" t="s">
        <v>810</v>
      </c>
      <c r="F203" t="s">
        <v>811</v>
      </c>
      <c r="H203">
        <v>50.428838900000002</v>
      </c>
      <c r="I203">
        <v>-116.4966295</v>
      </c>
      <c r="J203" s="1" t="str">
        <f t="shared" si="20"/>
        <v>NGR bulk stream sediment</v>
      </c>
      <c r="K203" s="1" t="str">
        <f t="shared" si="21"/>
        <v>&lt;177 micron (NGR)</v>
      </c>
      <c r="L203">
        <v>20</v>
      </c>
      <c r="M203" t="s">
        <v>20</v>
      </c>
      <c r="N203">
        <v>19</v>
      </c>
      <c r="O203">
        <v>2</v>
      </c>
    </row>
    <row r="204" spans="1:15" hidden="1" x14ac:dyDescent="0.3">
      <c r="A204" t="s">
        <v>812</v>
      </c>
      <c r="B204" t="s">
        <v>813</v>
      </c>
      <c r="C204" s="1" t="str">
        <f t="shared" si="18"/>
        <v>21:0678</v>
      </c>
      <c r="D204" s="1" t="str">
        <f t="shared" si="19"/>
        <v>21:0124</v>
      </c>
      <c r="E204" t="s">
        <v>814</v>
      </c>
      <c r="F204" t="s">
        <v>815</v>
      </c>
      <c r="H204">
        <v>50.501663000000001</v>
      </c>
      <c r="I204">
        <v>-116.5360233</v>
      </c>
      <c r="J204" s="1" t="str">
        <f t="shared" si="20"/>
        <v>NGR bulk stream sediment</v>
      </c>
      <c r="K204" s="1" t="str">
        <f t="shared" si="21"/>
        <v>&lt;177 micron (NGR)</v>
      </c>
      <c r="L204">
        <v>21</v>
      </c>
      <c r="M204" t="s">
        <v>37</v>
      </c>
      <c r="N204">
        <v>20</v>
      </c>
      <c r="O204">
        <v>2</v>
      </c>
    </row>
    <row r="205" spans="1:15" hidden="1" x14ac:dyDescent="0.3">
      <c r="A205" t="s">
        <v>816</v>
      </c>
      <c r="B205" t="s">
        <v>817</v>
      </c>
      <c r="C205" s="1" t="str">
        <f t="shared" si="18"/>
        <v>21:0678</v>
      </c>
      <c r="D205" s="1" t="str">
        <f t="shared" si="19"/>
        <v>21:0124</v>
      </c>
      <c r="E205" t="s">
        <v>814</v>
      </c>
      <c r="F205" t="s">
        <v>818</v>
      </c>
      <c r="H205">
        <v>50.501663000000001</v>
      </c>
      <c r="I205">
        <v>-116.5360233</v>
      </c>
      <c r="J205" s="1" t="str">
        <f t="shared" si="20"/>
        <v>NGR bulk stream sediment</v>
      </c>
      <c r="K205" s="1" t="str">
        <f t="shared" si="21"/>
        <v>&lt;177 micron (NGR)</v>
      </c>
      <c r="L205">
        <v>21</v>
      </c>
      <c r="M205" t="s">
        <v>41</v>
      </c>
      <c r="N205">
        <v>21</v>
      </c>
    </row>
    <row r="206" spans="1:15" hidden="1" x14ac:dyDescent="0.3">
      <c r="A206" t="s">
        <v>819</v>
      </c>
      <c r="B206" t="s">
        <v>820</v>
      </c>
      <c r="C206" s="1" t="str">
        <f t="shared" si="18"/>
        <v>21:0678</v>
      </c>
      <c r="D206" s="1" t="str">
        <f t="shared" si="19"/>
        <v>21:0124</v>
      </c>
      <c r="E206" t="s">
        <v>821</v>
      </c>
      <c r="F206" t="s">
        <v>822</v>
      </c>
      <c r="H206">
        <v>50.978293600000001</v>
      </c>
      <c r="I206">
        <v>-116.1904974</v>
      </c>
      <c r="J206" s="1" t="str">
        <f t="shared" si="20"/>
        <v>NGR bulk stream sediment</v>
      </c>
      <c r="K206" s="1" t="str">
        <f t="shared" si="21"/>
        <v>&lt;177 micron (NGR)</v>
      </c>
      <c r="L206">
        <v>22</v>
      </c>
      <c r="M206" t="s">
        <v>20</v>
      </c>
      <c r="N206">
        <v>22</v>
      </c>
      <c r="O206">
        <v>3</v>
      </c>
    </row>
    <row r="207" spans="1:15" hidden="1" x14ac:dyDescent="0.3">
      <c r="A207" t="s">
        <v>823</v>
      </c>
      <c r="B207" t="s">
        <v>824</v>
      </c>
      <c r="C207" s="1" t="str">
        <f t="shared" si="18"/>
        <v>21:0678</v>
      </c>
      <c r="D207" s="1" t="str">
        <f t="shared" si="19"/>
        <v>21:0124</v>
      </c>
      <c r="E207" t="s">
        <v>825</v>
      </c>
      <c r="F207" t="s">
        <v>826</v>
      </c>
      <c r="H207">
        <v>50.981916300000002</v>
      </c>
      <c r="I207">
        <v>-116.9167588</v>
      </c>
      <c r="J207" s="1" t="str">
        <f t="shared" si="20"/>
        <v>NGR bulk stream sediment</v>
      </c>
      <c r="K207" s="1" t="str">
        <f t="shared" si="21"/>
        <v>&lt;177 micron (NGR)</v>
      </c>
      <c r="L207">
        <v>23</v>
      </c>
      <c r="M207" t="s">
        <v>37</v>
      </c>
      <c r="N207">
        <v>23</v>
      </c>
    </row>
    <row r="208" spans="1:15" hidden="1" x14ac:dyDescent="0.3">
      <c r="A208" t="s">
        <v>827</v>
      </c>
      <c r="B208" t="s">
        <v>828</v>
      </c>
      <c r="C208" s="1" t="str">
        <f t="shared" si="18"/>
        <v>21:0678</v>
      </c>
      <c r="D208" s="1" t="str">
        <f t="shared" si="19"/>
        <v>21:0124</v>
      </c>
      <c r="E208" t="s">
        <v>825</v>
      </c>
      <c r="F208" t="s">
        <v>829</v>
      </c>
      <c r="H208">
        <v>50.981916300000002</v>
      </c>
      <c r="I208">
        <v>-116.9167588</v>
      </c>
      <c r="J208" s="1" t="str">
        <f t="shared" si="20"/>
        <v>NGR bulk stream sediment</v>
      </c>
      <c r="K208" s="1" t="str">
        <f t="shared" si="21"/>
        <v>&lt;177 micron (NGR)</v>
      </c>
      <c r="L208">
        <v>23</v>
      </c>
      <c r="M208" t="s">
        <v>41</v>
      </c>
      <c r="N208">
        <v>24</v>
      </c>
      <c r="O208">
        <v>4</v>
      </c>
    </row>
    <row r="209" spans="1:15" hidden="1" x14ac:dyDescent="0.3">
      <c r="A209" t="s">
        <v>830</v>
      </c>
      <c r="B209" t="s">
        <v>831</v>
      </c>
      <c r="C209" s="1" t="str">
        <f t="shared" si="18"/>
        <v>21:0678</v>
      </c>
      <c r="D209" s="1" t="str">
        <f t="shared" si="19"/>
        <v>21:0124</v>
      </c>
      <c r="E209" t="s">
        <v>832</v>
      </c>
      <c r="F209" t="s">
        <v>833</v>
      </c>
      <c r="H209">
        <v>50.098384000000003</v>
      </c>
      <c r="I209">
        <v>-116.7685877</v>
      </c>
      <c r="J209" s="1" t="str">
        <f t="shared" si="20"/>
        <v>NGR bulk stream sediment</v>
      </c>
      <c r="K209" s="1" t="str">
        <f t="shared" si="21"/>
        <v>&lt;177 micron (NGR)</v>
      </c>
      <c r="L209">
        <v>24</v>
      </c>
      <c r="M209" t="s">
        <v>20</v>
      </c>
      <c r="N209">
        <v>25</v>
      </c>
      <c r="O209">
        <v>2</v>
      </c>
    </row>
    <row r="210" spans="1:15" hidden="1" x14ac:dyDescent="0.3">
      <c r="A210" t="s">
        <v>834</v>
      </c>
      <c r="B210" t="s">
        <v>835</v>
      </c>
      <c r="C210" s="1" t="str">
        <f t="shared" si="18"/>
        <v>21:0678</v>
      </c>
      <c r="D210" s="1" t="str">
        <f t="shared" si="19"/>
        <v>21:0124</v>
      </c>
      <c r="E210" t="s">
        <v>836</v>
      </c>
      <c r="F210" t="s">
        <v>837</v>
      </c>
      <c r="H210">
        <v>50.930097500000002</v>
      </c>
      <c r="I210">
        <v>-117.903004</v>
      </c>
      <c r="J210" s="1" t="str">
        <f t="shared" si="20"/>
        <v>NGR bulk stream sediment</v>
      </c>
      <c r="K210" s="1" t="str">
        <f t="shared" si="21"/>
        <v>&lt;177 micron (NGR)</v>
      </c>
      <c r="L210">
        <v>25</v>
      </c>
      <c r="M210" t="s">
        <v>20</v>
      </c>
      <c r="N210">
        <v>26</v>
      </c>
      <c r="O210">
        <v>2</v>
      </c>
    </row>
    <row r="211" spans="1:15" hidden="1" x14ac:dyDescent="0.3">
      <c r="A211" t="s">
        <v>838</v>
      </c>
      <c r="B211" t="s">
        <v>839</v>
      </c>
      <c r="C211" s="1" t="str">
        <f t="shared" si="18"/>
        <v>21:0678</v>
      </c>
      <c r="D211" s="1" t="str">
        <f t="shared" si="19"/>
        <v>21:0124</v>
      </c>
      <c r="E211" t="s">
        <v>840</v>
      </c>
      <c r="F211" t="s">
        <v>841</v>
      </c>
      <c r="H211">
        <v>50.992713700000003</v>
      </c>
      <c r="I211">
        <v>-117.71792309999999</v>
      </c>
      <c r="J211" s="1" t="str">
        <f t="shared" si="20"/>
        <v>NGR bulk stream sediment</v>
      </c>
      <c r="K211" s="1" t="str">
        <f t="shared" si="21"/>
        <v>&lt;177 micron (NGR)</v>
      </c>
      <c r="L211">
        <v>26</v>
      </c>
      <c r="M211" t="s">
        <v>37</v>
      </c>
      <c r="N211">
        <v>27</v>
      </c>
    </row>
    <row r="212" spans="1:15" hidden="1" x14ac:dyDescent="0.3">
      <c r="A212" t="s">
        <v>842</v>
      </c>
      <c r="B212" t="s">
        <v>843</v>
      </c>
      <c r="C212" s="1" t="str">
        <f t="shared" si="18"/>
        <v>21:0678</v>
      </c>
      <c r="D212" s="1" t="str">
        <f t="shared" si="19"/>
        <v>21:0124</v>
      </c>
      <c r="E212" t="s">
        <v>840</v>
      </c>
      <c r="F212" t="s">
        <v>844</v>
      </c>
      <c r="H212">
        <v>50.992713700000003</v>
      </c>
      <c r="I212">
        <v>-117.71792309999999</v>
      </c>
      <c r="J212" s="1" t="str">
        <f t="shared" si="20"/>
        <v>NGR bulk stream sediment</v>
      </c>
      <c r="K212" s="1" t="str">
        <f t="shared" si="21"/>
        <v>&lt;177 micron (NGR)</v>
      </c>
      <c r="L212">
        <v>26</v>
      </c>
      <c r="M212" t="s">
        <v>41</v>
      </c>
      <c r="N212">
        <v>28</v>
      </c>
      <c r="O212">
        <v>27</v>
      </c>
    </row>
    <row r="213" spans="1:15" hidden="1" x14ac:dyDescent="0.3">
      <c r="A213" t="s">
        <v>845</v>
      </c>
      <c r="B213" t="s">
        <v>846</v>
      </c>
      <c r="C213" s="1" t="str">
        <f t="shared" si="18"/>
        <v>21:0678</v>
      </c>
      <c r="D213" s="1" t="str">
        <f t="shared" si="19"/>
        <v>21:0124</v>
      </c>
      <c r="E213" t="s">
        <v>847</v>
      </c>
      <c r="F213" t="s">
        <v>848</v>
      </c>
      <c r="H213">
        <v>50.887098100000003</v>
      </c>
      <c r="I213">
        <v>-117.5867102</v>
      </c>
      <c r="J213" s="1" t="str">
        <f t="shared" si="20"/>
        <v>NGR bulk stream sediment</v>
      </c>
      <c r="K213" s="1" t="str">
        <f t="shared" si="21"/>
        <v>&lt;177 micron (NGR)</v>
      </c>
      <c r="L213">
        <v>27</v>
      </c>
      <c r="M213" t="s">
        <v>20</v>
      </c>
      <c r="N213">
        <v>29</v>
      </c>
      <c r="O213">
        <v>2</v>
      </c>
    </row>
    <row r="214" spans="1:15" hidden="1" x14ac:dyDescent="0.3">
      <c r="A214" t="s">
        <v>849</v>
      </c>
      <c r="B214" t="s">
        <v>850</v>
      </c>
      <c r="C214" s="1" t="str">
        <f t="shared" si="18"/>
        <v>21:0678</v>
      </c>
      <c r="D214" s="1" t="str">
        <f t="shared" si="19"/>
        <v>21:0124</v>
      </c>
      <c r="E214" t="s">
        <v>851</v>
      </c>
      <c r="F214" t="s">
        <v>852</v>
      </c>
      <c r="H214">
        <v>50.569727999999998</v>
      </c>
      <c r="I214">
        <v>-117.7709832</v>
      </c>
      <c r="J214" s="1" t="str">
        <f t="shared" si="20"/>
        <v>NGR bulk stream sediment</v>
      </c>
      <c r="K214" s="1" t="str">
        <f t="shared" si="21"/>
        <v>&lt;177 micron (NGR)</v>
      </c>
      <c r="L214">
        <v>28</v>
      </c>
      <c r="M214" t="s">
        <v>20</v>
      </c>
      <c r="N214">
        <v>30</v>
      </c>
      <c r="O214">
        <v>2</v>
      </c>
    </row>
    <row r="215" spans="1:15" hidden="1" x14ac:dyDescent="0.3">
      <c r="A215" t="s">
        <v>853</v>
      </c>
      <c r="B215" t="s">
        <v>854</v>
      </c>
      <c r="C215" s="1" t="str">
        <f t="shared" si="18"/>
        <v>21:0678</v>
      </c>
      <c r="D215" s="1" t="str">
        <f t="shared" si="19"/>
        <v>21:0124</v>
      </c>
      <c r="E215" t="s">
        <v>855</v>
      </c>
      <c r="F215" t="s">
        <v>856</v>
      </c>
      <c r="H215">
        <v>50.5680592</v>
      </c>
      <c r="I215">
        <v>-117.5684638</v>
      </c>
      <c r="J215" s="1" t="str">
        <f t="shared" si="20"/>
        <v>NGR bulk stream sediment</v>
      </c>
      <c r="K215" s="1" t="str">
        <f t="shared" si="21"/>
        <v>&lt;177 micron (NGR)</v>
      </c>
      <c r="L215">
        <v>29</v>
      </c>
      <c r="M215" t="s">
        <v>20</v>
      </c>
      <c r="N215">
        <v>31</v>
      </c>
      <c r="O215">
        <v>18</v>
      </c>
    </row>
    <row r="216" spans="1:15" hidden="1" x14ac:dyDescent="0.3">
      <c r="A216" t="s">
        <v>857</v>
      </c>
      <c r="B216" t="s">
        <v>858</v>
      </c>
      <c r="C216" s="1" t="str">
        <f t="shared" si="18"/>
        <v>21:0678</v>
      </c>
      <c r="D216" s="1" t="str">
        <f t="shared" si="19"/>
        <v>21:0124</v>
      </c>
      <c r="E216" t="s">
        <v>859</v>
      </c>
      <c r="F216" t="s">
        <v>860</v>
      </c>
      <c r="H216">
        <v>50.629402599999999</v>
      </c>
      <c r="I216">
        <v>-117.3122444</v>
      </c>
      <c r="J216" s="1" t="str">
        <f t="shared" si="20"/>
        <v>NGR bulk stream sediment</v>
      </c>
      <c r="K216" s="1" t="str">
        <f t="shared" si="21"/>
        <v>&lt;177 micron (NGR)</v>
      </c>
      <c r="L216">
        <v>30</v>
      </c>
      <c r="M216" t="s">
        <v>20</v>
      </c>
      <c r="N216">
        <v>32</v>
      </c>
      <c r="O216">
        <v>21</v>
      </c>
    </row>
    <row r="217" spans="1:15" hidden="1" x14ac:dyDescent="0.3">
      <c r="A217" t="s">
        <v>861</v>
      </c>
      <c r="B217" t="s">
        <v>862</v>
      </c>
      <c r="C217" s="1" t="str">
        <f t="shared" ref="C217:C248" si="22">HYPERLINK("http://geochem.nrcan.gc.ca/cdogs/content/bdl/bdl210678_e.htm", "21:0678")</f>
        <v>21:0678</v>
      </c>
      <c r="D217" s="1" t="str">
        <f t="shared" ref="D217:D248" si="23">HYPERLINK("http://geochem.nrcan.gc.ca/cdogs/content/svy/svy210124_e.htm", "21:0124")</f>
        <v>21:0124</v>
      </c>
      <c r="E217" t="s">
        <v>863</v>
      </c>
      <c r="F217" t="s">
        <v>864</v>
      </c>
      <c r="H217">
        <v>50.760534700000001</v>
      </c>
      <c r="I217">
        <v>-117.4431077</v>
      </c>
      <c r="J217" s="1" t="str">
        <f t="shared" si="20"/>
        <v>NGR bulk stream sediment</v>
      </c>
      <c r="K217" s="1" t="str">
        <f t="shared" si="21"/>
        <v>&lt;177 micron (NGR)</v>
      </c>
      <c r="L217">
        <v>31</v>
      </c>
      <c r="M217" t="s">
        <v>20</v>
      </c>
      <c r="N217">
        <v>33</v>
      </c>
      <c r="O217">
        <v>16</v>
      </c>
    </row>
    <row r="218" spans="1:15" hidden="1" x14ac:dyDescent="0.3">
      <c r="A218" t="s">
        <v>865</v>
      </c>
      <c r="B218" t="s">
        <v>866</v>
      </c>
      <c r="C218" s="1" t="str">
        <f t="shared" si="22"/>
        <v>21:0678</v>
      </c>
      <c r="D218" s="1" t="str">
        <f t="shared" si="23"/>
        <v>21:0124</v>
      </c>
      <c r="E218" t="s">
        <v>867</v>
      </c>
      <c r="F218" t="s">
        <v>868</v>
      </c>
      <c r="H218">
        <v>50.797826899999997</v>
      </c>
      <c r="I218">
        <v>-117.3203609</v>
      </c>
      <c r="J218" s="1" t="str">
        <f t="shared" si="20"/>
        <v>NGR bulk stream sediment</v>
      </c>
      <c r="K218" s="1" t="str">
        <f t="shared" si="21"/>
        <v>&lt;177 micron (NGR)</v>
      </c>
      <c r="L218">
        <v>32</v>
      </c>
      <c r="M218" t="s">
        <v>20</v>
      </c>
      <c r="N218">
        <v>34</v>
      </c>
      <c r="O218">
        <v>4</v>
      </c>
    </row>
    <row r="219" spans="1:15" hidden="1" x14ac:dyDescent="0.3">
      <c r="A219" t="s">
        <v>869</v>
      </c>
      <c r="B219" t="s">
        <v>870</v>
      </c>
      <c r="C219" s="1" t="str">
        <f t="shared" si="22"/>
        <v>21:0678</v>
      </c>
      <c r="D219" s="1" t="str">
        <f t="shared" si="23"/>
        <v>21:0124</v>
      </c>
      <c r="E219" t="s">
        <v>871</v>
      </c>
      <c r="F219" t="s">
        <v>872</v>
      </c>
      <c r="H219">
        <v>50.930614400000003</v>
      </c>
      <c r="I219">
        <v>-117.1019191</v>
      </c>
      <c r="J219" s="1" t="str">
        <f t="shared" si="20"/>
        <v>NGR bulk stream sediment</v>
      </c>
      <c r="K219" s="1" t="str">
        <f t="shared" si="21"/>
        <v>&lt;177 micron (NGR)</v>
      </c>
      <c r="L219">
        <v>33</v>
      </c>
      <c r="M219" t="s">
        <v>20</v>
      </c>
      <c r="N219">
        <v>35</v>
      </c>
      <c r="O219">
        <v>2</v>
      </c>
    </row>
    <row r="220" spans="1:15" hidden="1" x14ac:dyDescent="0.3">
      <c r="A220" t="s">
        <v>873</v>
      </c>
      <c r="B220" t="s">
        <v>874</v>
      </c>
      <c r="C220" s="1" t="str">
        <f t="shared" si="22"/>
        <v>21:0678</v>
      </c>
      <c r="D220" s="1" t="str">
        <f t="shared" si="23"/>
        <v>21:0124</v>
      </c>
      <c r="E220" t="s">
        <v>875</v>
      </c>
      <c r="F220" t="s">
        <v>876</v>
      </c>
      <c r="H220">
        <v>50.812004199999997</v>
      </c>
      <c r="I220">
        <v>-117.081941</v>
      </c>
      <c r="J220" s="1" t="str">
        <f t="shared" si="20"/>
        <v>NGR bulk stream sediment</v>
      </c>
      <c r="K220" s="1" t="str">
        <f t="shared" si="21"/>
        <v>&lt;177 micron (NGR)</v>
      </c>
      <c r="L220">
        <v>34</v>
      </c>
      <c r="M220" t="s">
        <v>20</v>
      </c>
      <c r="N220">
        <v>36</v>
      </c>
      <c r="O220">
        <v>2</v>
      </c>
    </row>
    <row r="221" spans="1:15" hidden="1" x14ac:dyDescent="0.3">
      <c r="A221" t="s">
        <v>877</v>
      </c>
      <c r="B221" t="s">
        <v>878</v>
      </c>
      <c r="C221" s="1" t="str">
        <f t="shared" si="22"/>
        <v>21:0678</v>
      </c>
      <c r="D221" s="1" t="str">
        <f t="shared" si="23"/>
        <v>21:0124</v>
      </c>
      <c r="E221" t="s">
        <v>879</v>
      </c>
      <c r="F221" t="s">
        <v>880</v>
      </c>
      <c r="H221">
        <v>50.670255699999998</v>
      </c>
      <c r="I221">
        <v>-117.1560013</v>
      </c>
      <c r="J221" s="1" t="str">
        <f t="shared" si="20"/>
        <v>NGR bulk stream sediment</v>
      </c>
      <c r="K221" s="1" t="str">
        <f t="shared" si="21"/>
        <v>&lt;177 micron (NGR)</v>
      </c>
      <c r="L221">
        <v>35</v>
      </c>
      <c r="M221" t="s">
        <v>20</v>
      </c>
      <c r="N221">
        <v>37</v>
      </c>
      <c r="O221">
        <v>2</v>
      </c>
    </row>
    <row r="222" spans="1:15" hidden="1" x14ac:dyDescent="0.3">
      <c r="A222" t="s">
        <v>881</v>
      </c>
      <c r="B222" t="s">
        <v>882</v>
      </c>
      <c r="C222" s="1" t="str">
        <f t="shared" si="22"/>
        <v>21:0678</v>
      </c>
      <c r="D222" s="1" t="str">
        <f t="shared" si="23"/>
        <v>21:0124</v>
      </c>
      <c r="E222" t="s">
        <v>883</v>
      </c>
      <c r="F222" t="s">
        <v>884</v>
      </c>
      <c r="H222">
        <v>50.702629899999998</v>
      </c>
      <c r="I222">
        <v>-116.92293069999999</v>
      </c>
      <c r="J222" s="1" t="str">
        <f t="shared" si="20"/>
        <v>NGR bulk stream sediment</v>
      </c>
      <c r="K222" s="1" t="str">
        <f t="shared" si="21"/>
        <v>&lt;177 micron (NGR)</v>
      </c>
      <c r="L222">
        <v>36</v>
      </c>
      <c r="M222" t="s">
        <v>37</v>
      </c>
      <c r="N222">
        <v>38</v>
      </c>
    </row>
    <row r="223" spans="1:15" hidden="1" x14ac:dyDescent="0.3">
      <c r="A223" t="s">
        <v>885</v>
      </c>
      <c r="B223" t="s">
        <v>886</v>
      </c>
      <c r="C223" s="1" t="str">
        <f t="shared" si="22"/>
        <v>21:0678</v>
      </c>
      <c r="D223" s="1" t="str">
        <f t="shared" si="23"/>
        <v>21:0124</v>
      </c>
      <c r="E223" t="s">
        <v>883</v>
      </c>
      <c r="F223" t="s">
        <v>887</v>
      </c>
      <c r="H223">
        <v>50.702629899999998</v>
      </c>
      <c r="I223">
        <v>-116.92293069999999</v>
      </c>
      <c r="J223" s="1" t="str">
        <f t="shared" si="20"/>
        <v>NGR bulk stream sediment</v>
      </c>
      <c r="K223" s="1" t="str">
        <f t="shared" si="21"/>
        <v>&lt;177 micron (NGR)</v>
      </c>
      <c r="L223">
        <v>36</v>
      </c>
      <c r="M223" t="s">
        <v>41</v>
      </c>
      <c r="N223">
        <v>39</v>
      </c>
      <c r="O223">
        <v>3</v>
      </c>
    </row>
    <row r="224" spans="1:15" hidden="1" x14ac:dyDescent="0.3">
      <c r="A224" t="s">
        <v>888</v>
      </c>
      <c r="B224" t="s">
        <v>889</v>
      </c>
      <c r="C224" s="1" t="str">
        <f t="shared" si="22"/>
        <v>21:0678</v>
      </c>
      <c r="D224" s="1" t="str">
        <f t="shared" si="23"/>
        <v>21:0124</v>
      </c>
      <c r="E224" t="s">
        <v>890</v>
      </c>
      <c r="F224" t="s">
        <v>891</v>
      </c>
      <c r="H224">
        <v>50.988669600000001</v>
      </c>
      <c r="I224">
        <v>-116.2888648</v>
      </c>
      <c r="J224" s="1" t="str">
        <f t="shared" si="20"/>
        <v>NGR bulk stream sediment</v>
      </c>
      <c r="K224" s="1" t="str">
        <f t="shared" si="21"/>
        <v>&lt;177 micron (NGR)</v>
      </c>
      <c r="L224">
        <v>38</v>
      </c>
      <c r="M224" t="s">
        <v>20</v>
      </c>
      <c r="N224">
        <v>40</v>
      </c>
      <c r="O224">
        <v>16</v>
      </c>
    </row>
    <row r="225" spans="1:15" hidden="1" x14ac:dyDescent="0.3">
      <c r="A225" t="s">
        <v>892</v>
      </c>
      <c r="B225" t="s">
        <v>893</v>
      </c>
      <c r="C225" s="1" t="str">
        <f t="shared" si="22"/>
        <v>21:0678</v>
      </c>
      <c r="D225" s="1" t="str">
        <f t="shared" si="23"/>
        <v>21:0124</v>
      </c>
      <c r="E225" t="s">
        <v>894</v>
      </c>
      <c r="F225" t="s">
        <v>895</v>
      </c>
      <c r="H225">
        <v>50.757422200000001</v>
      </c>
      <c r="I225">
        <v>-116.3762053</v>
      </c>
      <c r="J225" s="1" t="str">
        <f t="shared" si="20"/>
        <v>NGR bulk stream sediment</v>
      </c>
      <c r="K225" s="1" t="str">
        <f t="shared" si="21"/>
        <v>&lt;177 micron (NGR)</v>
      </c>
      <c r="L225">
        <v>39</v>
      </c>
      <c r="M225" t="s">
        <v>20</v>
      </c>
      <c r="N225">
        <v>41</v>
      </c>
      <c r="O225">
        <v>4</v>
      </c>
    </row>
    <row r="226" spans="1:15" hidden="1" x14ac:dyDescent="0.3">
      <c r="A226" t="s">
        <v>896</v>
      </c>
      <c r="B226" t="s">
        <v>897</v>
      </c>
      <c r="C226" s="1" t="str">
        <f t="shared" si="22"/>
        <v>21:0678</v>
      </c>
      <c r="D226" s="1" t="str">
        <f t="shared" si="23"/>
        <v>21:0124</v>
      </c>
      <c r="E226" t="s">
        <v>898</v>
      </c>
      <c r="F226" t="s">
        <v>899</v>
      </c>
      <c r="H226">
        <v>50.850639999999999</v>
      </c>
      <c r="I226">
        <v>-116.9332115</v>
      </c>
      <c r="J226" s="1" t="str">
        <f t="shared" si="20"/>
        <v>NGR bulk stream sediment</v>
      </c>
      <c r="K226" s="1" t="str">
        <f t="shared" si="21"/>
        <v>&lt;177 micron (NGR)</v>
      </c>
      <c r="L226">
        <v>40</v>
      </c>
      <c r="M226" t="s">
        <v>20</v>
      </c>
      <c r="N226">
        <v>42</v>
      </c>
      <c r="O226">
        <v>4</v>
      </c>
    </row>
    <row r="227" spans="1:15" hidden="1" x14ac:dyDescent="0.3">
      <c r="A227" t="s">
        <v>900</v>
      </c>
      <c r="B227" t="s">
        <v>901</v>
      </c>
      <c r="C227" s="1" t="str">
        <f t="shared" si="22"/>
        <v>21:0678</v>
      </c>
      <c r="D227" s="1" t="str">
        <f t="shared" si="23"/>
        <v>21:0124</v>
      </c>
      <c r="E227" t="s">
        <v>902</v>
      </c>
      <c r="F227" t="s">
        <v>903</v>
      </c>
      <c r="H227">
        <v>50.816427099999999</v>
      </c>
      <c r="I227">
        <v>-116.6300624</v>
      </c>
      <c r="J227" s="1" t="str">
        <f t="shared" si="20"/>
        <v>NGR bulk stream sediment</v>
      </c>
      <c r="K227" s="1" t="str">
        <f t="shared" si="21"/>
        <v>&lt;177 micron (NGR)</v>
      </c>
      <c r="L227">
        <v>41</v>
      </c>
      <c r="M227" t="s">
        <v>20</v>
      </c>
      <c r="N227">
        <v>43</v>
      </c>
      <c r="O227">
        <v>2</v>
      </c>
    </row>
    <row r="228" spans="1:15" hidden="1" x14ac:dyDescent="0.3">
      <c r="A228" t="s">
        <v>904</v>
      </c>
      <c r="B228" t="s">
        <v>905</v>
      </c>
      <c r="C228" s="1" t="str">
        <f t="shared" si="22"/>
        <v>21:0678</v>
      </c>
      <c r="D228" s="1" t="str">
        <f t="shared" si="23"/>
        <v>21:0124</v>
      </c>
      <c r="E228" t="s">
        <v>906</v>
      </c>
      <c r="F228" t="s">
        <v>907</v>
      </c>
      <c r="H228">
        <v>50.192737800000003</v>
      </c>
      <c r="I228">
        <v>-116.39945229999999</v>
      </c>
      <c r="J228" s="1" t="str">
        <f t="shared" si="20"/>
        <v>NGR bulk stream sediment</v>
      </c>
      <c r="K228" s="1" t="str">
        <f t="shared" si="21"/>
        <v>&lt;177 micron (NGR)</v>
      </c>
      <c r="L228">
        <v>42</v>
      </c>
      <c r="M228" t="s">
        <v>20</v>
      </c>
      <c r="N228">
        <v>44</v>
      </c>
      <c r="O228">
        <v>2</v>
      </c>
    </row>
    <row r="229" spans="1:15" hidden="1" x14ac:dyDescent="0.3">
      <c r="A229" t="s">
        <v>908</v>
      </c>
      <c r="B229" t="s">
        <v>909</v>
      </c>
      <c r="C229" s="1" t="str">
        <f t="shared" si="22"/>
        <v>21:0678</v>
      </c>
      <c r="D229" s="1" t="str">
        <f t="shared" si="23"/>
        <v>21:0124</v>
      </c>
      <c r="E229" t="s">
        <v>910</v>
      </c>
      <c r="F229" t="s">
        <v>911</v>
      </c>
      <c r="H229">
        <v>50.028993999999997</v>
      </c>
      <c r="I229">
        <v>-116.26530390000001</v>
      </c>
      <c r="J229" s="1" t="str">
        <f t="shared" si="20"/>
        <v>NGR bulk stream sediment</v>
      </c>
      <c r="K229" s="1" t="str">
        <f t="shared" si="21"/>
        <v>&lt;177 micron (NGR)</v>
      </c>
      <c r="L229">
        <v>44</v>
      </c>
      <c r="M229" t="s">
        <v>20</v>
      </c>
      <c r="N229">
        <v>45</v>
      </c>
      <c r="O229">
        <v>2</v>
      </c>
    </row>
    <row r="230" spans="1:15" hidden="1" x14ac:dyDescent="0.3">
      <c r="A230" t="s">
        <v>912</v>
      </c>
      <c r="B230" t="s">
        <v>913</v>
      </c>
      <c r="C230" s="1" t="str">
        <f t="shared" si="22"/>
        <v>21:0678</v>
      </c>
      <c r="D230" s="1" t="str">
        <f t="shared" si="23"/>
        <v>21:0124</v>
      </c>
      <c r="E230" t="s">
        <v>914</v>
      </c>
      <c r="F230" t="s">
        <v>915</v>
      </c>
      <c r="H230">
        <v>50.063720099999998</v>
      </c>
      <c r="I230">
        <v>-116.27028660000001</v>
      </c>
      <c r="J230" s="1" t="str">
        <f t="shared" si="20"/>
        <v>NGR bulk stream sediment</v>
      </c>
      <c r="K230" s="1" t="str">
        <f t="shared" si="21"/>
        <v>&lt;177 micron (NGR)</v>
      </c>
      <c r="L230">
        <v>45</v>
      </c>
      <c r="M230" t="s">
        <v>20</v>
      </c>
      <c r="N230">
        <v>46</v>
      </c>
      <c r="O230">
        <v>25</v>
      </c>
    </row>
    <row r="231" spans="1:15" hidden="1" x14ac:dyDescent="0.3">
      <c r="A231" t="s">
        <v>916</v>
      </c>
      <c r="B231" t="s">
        <v>917</v>
      </c>
      <c r="C231" s="1" t="str">
        <f t="shared" si="22"/>
        <v>21:0678</v>
      </c>
      <c r="D231" s="1" t="str">
        <f t="shared" si="23"/>
        <v>21:0124</v>
      </c>
      <c r="E231" t="s">
        <v>918</v>
      </c>
      <c r="F231" t="s">
        <v>919</v>
      </c>
      <c r="H231">
        <v>50.0216365</v>
      </c>
      <c r="I231">
        <v>-116.3677141</v>
      </c>
      <c r="J231" s="1" t="str">
        <f t="shared" si="20"/>
        <v>NGR bulk stream sediment</v>
      </c>
      <c r="K231" s="1" t="str">
        <f t="shared" si="21"/>
        <v>&lt;177 micron (NGR)</v>
      </c>
      <c r="L231">
        <v>46</v>
      </c>
      <c r="M231" t="s">
        <v>20</v>
      </c>
      <c r="N231">
        <v>47</v>
      </c>
      <c r="O231">
        <v>2</v>
      </c>
    </row>
    <row r="232" spans="1:15" hidden="1" x14ac:dyDescent="0.3">
      <c r="A232" t="s">
        <v>920</v>
      </c>
      <c r="B232" t="s">
        <v>921</v>
      </c>
      <c r="C232" s="1" t="str">
        <f t="shared" si="22"/>
        <v>21:0678</v>
      </c>
      <c r="D232" s="1" t="str">
        <f t="shared" si="23"/>
        <v>21:0124</v>
      </c>
      <c r="E232" t="s">
        <v>922</v>
      </c>
      <c r="F232" t="s">
        <v>923</v>
      </c>
      <c r="H232">
        <v>50.141727899999999</v>
      </c>
      <c r="I232">
        <v>-116.7550919</v>
      </c>
      <c r="J232" s="1" t="str">
        <f t="shared" si="20"/>
        <v>NGR bulk stream sediment</v>
      </c>
      <c r="K232" s="1" t="str">
        <f t="shared" si="21"/>
        <v>&lt;177 micron (NGR)</v>
      </c>
      <c r="L232">
        <v>47</v>
      </c>
      <c r="M232" t="s">
        <v>20</v>
      </c>
      <c r="N232">
        <v>48</v>
      </c>
      <c r="O232">
        <v>2</v>
      </c>
    </row>
    <row r="233" spans="1:15" hidden="1" x14ac:dyDescent="0.3">
      <c r="A233" t="s">
        <v>924</v>
      </c>
      <c r="B233" t="s">
        <v>925</v>
      </c>
      <c r="C233" s="1" t="str">
        <f t="shared" si="22"/>
        <v>21:0678</v>
      </c>
      <c r="D233" s="1" t="str">
        <f t="shared" si="23"/>
        <v>21:0124</v>
      </c>
      <c r="E233" t="s">
        <v>926</v>
      </c>
      <c r="F233" t="s">
        <v>927</v>
      </c>
      <c r="H233">
        <v>50.6621521</v>
      </c>
      <c r="I233">
        <v>-116.7916113</v>
      </c>
      <c r="J233" s="1" t="str">
        <f t="shared" si="20"/>
        <v>NGR bulk stream sediment</v>
      </c>
      <c r="K233" s="1" t="str">
        <f t="shared" si="21"/>
        <v>&lt;177 micron (NGR)</v>
      </c>
      <c r="L233">
        <v>48</v>
      </c>
      <c r="M233" t="s">
        <v>20</v>
      </c>
      <c r="N233">
        <v>49</v>
      </c>
      <c r="O233">
        <v>19</v>
      </c>
    </row>
    <row r="234" spans="1:15" hidden="1" x14ac:dyDescent="0.3">
      <c r="A234" t="s">
        <v>928</v>
      </c>
      <c r="B234" t="s">
        <v>929</v>
      </c>
      <c r="C234" s="1" t="str">
        <f t="shared" si="22"/>
        <v>21:0678</v>
      </c>
      <c r="D234" s="1" t="str">
        <f t="shared" si="23"/>
        <v>21:0124</v>
      </c>
      <c r="E234" t="s">
        <v>930</v>
      </c>
      <c r="F234" t="s">
        <v>931</v>
      </c>
      <c r="H234">
        <v>50.480911200000001</v>
      </c>
      <c r="I234">
        <v>-116.8314242</v>
      </c>
      <c r="J234" s="1" t="str">
        <f t="shared" si="20"/>
        <v>NGR bulk stream sediment</v>
      </c>
      <c r="K234" s="1" t="str">
        <f t="shared" si="21"/>
        <v>&lt;177 micron (NGR)</v>
      </c>
      <c r="L234">
        <v>49</v>
      </c>
      <c r="M234" t="s">
        <v>20</v>
      </c>
      <c r="N234">
        <v>50</v>
      </c>
      <c r="O234">
        <v>2</v>
      </c>
    </row>
    <row r="235" spans="1:15" hidden="1" x14ac:dyDescent="0.3">
      <c r="A235" t="s">
        <v>932</v>
      </c>
      <c r="B235" t="s">
        <v>933</v>
      </c>
      <c r="C235" s="1" t="str">
        <f t="shared" si="22"/>
        <v>21:0678</v>
      </c>
      <c r="D235" s="1" t="str">
        <f t="shared" si="23"/>
        <v>21:0124</v>
      </c>
      <c r="E235" t="s">
        <v>934</v>
      </c>
      <c r="F235" t="s">
        <v>935</v>
      </c>
      <c r="H235">
        <v>50.015771899999997</v>
      </c>
      <c r="I235">
        <v>-116.4139503</v>
      </c>
      <c r="J235" s="1" t="str">
        <f t="shared" si="20"/>
        <v>NGR bulk stream sediment</v>
      </c>
      <c r="K235" s="1" t="str">
        <f t="shared" si="21"/>
        <v>&lt;177 micron (NGR)</v>
      </c>
      <c r="L235">
        <v>50</v>
      </c>
      <c r="M235" t="s">
        <v>20</v>
      </c>
      <c r="N235">
        <v>51</v>
      </c>
      <c r="O235">
        <v>2</v>
      </c>
    </row>
    <row r="236" spans="1:15" hidden="1" x14ac:dyDescent="0.3">
      <c r="A236" t="s">
        <v>936</v>
      </c>
      <c r="B236" t="s">
        <v>937</v>
      </c>
      <c r="C236" s="1" t="str">
        <f t="shared" si="22"/>
        <v>21:0678</v>
      </c>
      <c r="D236" s="1" t="str">
        <f t="shared" si="23"/>
        <v>21:0124</v>
      </c>
      <c r="E236" t="s">
        <v>938</v>
      </c>
      <c r="F236" t="s">
        <v>939</v>
      </c>
      <c r="H236">
        <v>50.4346538</v>
      </c>
      <c r="I236">
        <v>-117.3907437</v>
      </c>
      <c r="J236" s="1" t="str">
        <f t="shared" si="20"/>
        <v>NGR bulk stream sediment</v>
      </c>
      <c r="K236" s="1" t="str">
        <f t="shared" si="21"/>
        <v>&lt;177 micron (NGR)</v>
      </c>
      <c r="L236">
        <v>51</v>
      </c>
      <c r="M236" t="s">
        <v>20</v>
      </c>
      <c r="N236">
        <v>52</v>
      </c>
      <c r="O236">
        <v>5</v>
      </c>
    </row>
    <row r="237" spans="1:15" hidden="1" x14ac:dyDescent="0.3">
      <c r="A237" t="s">
        <v>940</v>
      </c>
      <c r="B237" t="s">
        <v>941</v>
      </c>
      <c r="C237" s="1" t="str">
        <f t="shared" si="22"/>
        <v>21:0678</v>
      </c>
      <c r="D237" s="1" t="str">
        <f t="shared" si="23"/>
        <v>21:0124</v>
      </c>
      <c r="E237" t="s">
        <v>942</v>
      </c>
      <c r="F237" t="s">
        <v>943</v>
      </c>
      <c r="H237">
        <v>50.333450499999998</v>
      </c>
      <c r="I237">
        <v>-117.1755642</v>
      </c>
      <c r="J237" s="1" t="str">
        <f t="shared" si="20"/>
        <v>NGR bulk stream sediment</v>
      </c>
      <c r="K237" s="1" t="str">
        <f t="shared" si="21"/>
        <v>&lt;177 micron (NGR)</v>
      </c>
      <c r="L237">
        <v>52</v>
      </c>
      <c r="M237" t="s">
        <v>20</v>
      </c>
      <c r="N237">
        <v>53</v>
      </c>
      <c r="O237">
        <v>2</v>
      </c>
    </row>
    <row r="238" spans="1:15" hidden="1" x14ac:dyDescent="0.3">
      <c r="A238" t="s">
        <v>944</v>
      </c>
      <c r="B238" t="s">
        <v>945</v>
      </c>
      <c r="C238" s="1" t="str">
        <f t="shared" si="22"/>
        <v>21:0678</v>
      </c>
      <c r="D238" s="1" t="str">
        <f t="shared" si="23"/>
        <v>21:0124</v>
      </c>
      <c r="E238" t="s">
        <v>946</v>
      </c>
      <c r="F238" t="s">
        <v>947</v>
      </c>
      <c r="H238">
        <v>50.498111700000003</v>
      </c>
      <c r="I238">
        <v>-117.5297528</v>
      </c>
      <c r="J238" s="1" t="str">
        <f t="shared" si="20"/>
        <v>NGR bulk stream sediment</v>
      </c>
      <c r="K238" s="1" t="str">
        <f t="shared" si="21"/>
        <v>&lt;177 micron (NGR)</v>
      </c>
      <c r="L238">
        <v>53</v>
      </c>
      <c r="M238" t="s">
        <v>20</v>
      </c>
      <c r="N238">
        <v>54</v>
      </c>
      <c r="O238">
        <v>2</v>
      </c>
    </row>
    <row r="239" spans="1:15" hidden="1" x14ac:dyDescent="0.3">
      <c r="A239" t="s">
        <v>948</v>
      </c>
      <c r="B239" t="s">
        <v>949</v>
      </c>
      <c r="C239" s="1" t="str">
        <f t="shared" si="22"/>
        <v>21:0678</v>
      </c>
      <c r="D239" s="1" t="str">
        <f t="shared" si="23"/>
        <v>21:0124</v>
      </c>
      <c r="E239" t="s">
        <v>950</v>
      </c>
      <c r="F239" t="s">
        <v>951</v>
      </c>
      <c r="H239">
        <v>50.2496352</v>
      </c>
      <c r="I239">
        <v>-117.3004026</v>
      </c>
      <c r="J239" s="1" t="str">
        <f t="shared" si="20"/>
        <v>NGR bulk stream sediment</v>
      </c>
      <c r="K239" s="1" t="str">
        <f t="shared" si="21"/>
        <v>&lt;177 micron (NGR)</v>
      </c>
      <c r="L239">
        <v>54</v>
      </c>
      <c r="M239" t="s">
        <v>20</v>
      </c>
      <c r="N239">
        <v>55</v>
      </c>
      <c r="O239">
        <v>2</v>
      </c>
    </row>
    <row r="240" spans="1:15" hidden="1" x14ac:dyDescent="0.3">
      <c r="A240" t="s">
        <v>952</v>
      </c>
      <c r="B240" t="s">
        <v>953</v>
      </c>
      <c r="C240" s="1" t="str">
        <f t="shared" si="22"/>
        <v>21:0678</v>
      </c>
      <c r="D240" s="1" t="str">
        <f t="shared" si="23"/>
        <v>21:0124</v>
      </c>
      <c r="E240" t="s">
        <v>954</v>
      </c>
      <c r="F240" t="s">
        <v>955</v>
      </c>
      <c r="H240">
        <v>50.0812703</v>
      </c>
      <c r="I240">
        <v>-117.2399018</v>
      </c>
      <c r="J240" s="1" t="str">
        <f t="shared" si="20"/>
        <v>NGR bulk stream sediment</v>
      </c>
      <c r="K240" s="1" t="str">
        <f t="shared" si="21"/>
        <v>&lt;177 micron (NGR)</v>
      </c>
      <c r="L240">
        <v>56</v>
      </c>
      <c r="M240" t="s">
        <v>20</v>
      </c>
      <c r="N240">
        <v>56</v>
      </c>
      <c r="O240">
        <v>8</v>
      </c>
    </row>
    <row r="241" spans="1:15" hidden="1" x14ac:dyDescent="0.3">
      <c r="A241" t="s">
        <v>956</v>
      </c>
      <c r="B241" t="s">
        <v>957</v>
      </c>
      <c r="C241" s="1" t="str">
        <f t="shared" si="22"/>
        <v>21:0678</v>
      </c>
      <c r="D241" s="1" t="str">
        <f t="shared" si="23"/>
        <v>21:0124</v>
      </c>
      <c r="E241" t="s">
        <v>958</v>
      </c>
      <c r="F241" t="s">
        <v>959</v>
      </c>
      <c r="H241">
        <v>50.521119499999998</v>
      </c>
      <c r="I241">
        <v>-117.3423504</v>
      </c>
      <c r="J241" s="1" t="str">
        <f t="shared" si="20"/>
        <v>NGR bulk stream sediment</v>
      </c>
      <c r="K241" s="1" t="str">
        <f t="shared" si="21"/>
        <v>&lt;177 micron (NGR)</v>
      </c>
      <c r="L241">
        <v>57</v>
      </c>
      <c r="M241" t="s">
        <v>20</v>
      </c>
      <c r="N241">
        <v>57</v>
      </c>
      <c r="O241">
        <v>2</v>
      </c>
    </row>
    <row r="242" spans="1:15" hidden="1" x14ac:dyDescent="0.3">
      <c r="A242" t="s">
        <v>960</v>
      </c>
      <c r="B242" t="s">
        <v>961</v>
      </c>
      <c r="C242" s="1" t="str">
        <f t="shared" si="22"/>
        <v>21:0678</v>
      </c>
      <c r="D242" s="1" t="str">
        <f t="shared" si="23"/>
        <v>21:0124</v>
      </c>
      <c r="E242" t="s">
        <v>962</v>
      </c>
      <c r="F242" t="s">
        <v>963</v>
      </c>
      <c r="H242">
        <v>50.640439999999998</v>
      </c>
      <c r="I242">
        <v>-117.0443349</v>
      </c>
      <c r="J242" s="1" t="str">
        <f t="shared" si="20"/>
        <v>NGR bulk stream sediment</v>
      </c>
      <c r="K242" s="1" t="str">
        <f t="shared" si="21"/>
        <v>&lt;177 micron (NGR)</v>
      </c>
      <c r="L242">
        <v>58</v>
      </c>
      <c r="M242" t="s">
        <v>20</v>
      </c>
      <c r="N242">
        <v>58</v>
      </c>
      <c r="O242">
        <v>303</v>
      </c>
    </row>
    <row r="243" spans="1:15" hidden="1" x14ac:dyDescent="0.3">
      <c r="A243" t="s">
        <v>964</v>
      </c>
      <c r="B243" t="s">
        <v>965</v>
      </c>
      <c r="C243" s="1" t="str">
        <f t="shared" si="22"/>
        <v>21:0678</v>
      </c>
      <c r="D243" s="1" t="str">
        <f t="shared" si="23"/>
        <v>21:0124</v>
      </c>
      <c r="E243" t="s">
        <v>966</v>
      </c>
      <c r="F243" t="s">
        <v>967</v>
      </c>
      <c r="H243">
        <v>50.1558803</v>
      </c>
      <c r="I243">
        <v>-117.9854205</v>
      </c>
      <c r="J243" s="1" t="str">
        <f t="shared" si="20"/>
        <v>NGR bulk stream sediment</v>
      </c>
      <c r="K243" s="1" t="str">
        <f t="shared" si="21"/>
        <v>&lt;177 micron (NGR)</v>
      </c>
      <c r="L243">
        <v>64</v>
      </c>
      <c r="M243" t="s">
        <v>20</v>
      </c>
      <c r="N243">
        <v>59</v>
      </c>
      <c r="O243">
        <v>2</v>
      </c>
    </row>
    <row r="244" spans="1:15" hidden="1" x14ac:dyDescent="0.3">
      <c r="A244" t="s">
        <v>968</v>
      </c>
      <c r="B244" t="s">
        <v>969</v>
      </c>
      <c r="C244" s="1" t="str">
        <f t="shared" si="22"/>
        <v>21:0678</v>
      </c>
      <c r="D244" s="1" t="str">
        <f t="shared" si="23"/>
        <v>21:0124</v>
      </c>
      <c r="E244" t="s">
        <v>970</v>
      </c>
      <c r="F244" t="s">
        <v>971</v>
      </c>
      <c r="H244">
        <v>50.161161200000002</v>
      </c>
      <c r="I244">
        <v>-117.8509395</v>
      </c>
      <c r="J244" s="1" t="str">
        <f t="shared" si="20"/>
        <v>NGR bulk stream sediment</v>
      </c>
      <c r="K244" s="1" t="str">
        <f t="shared" si="21"/>
        <v>&lt;177 micron (NGR)</v>
      </c>
      <c r="L244">
        <v>65</v>
      </c>
      <c r="M244" t="s">
        <v>20</v>
      </c>
      <c r="N244">
        <v>60</v>
      </c>
      <c r="O244">
        <v>2</v>
      </c>
    </row>
    <row r="245" spans="1:15" hidden="1" x14ac:dyDescent="0.3">
      <c r="A245" t="s">
        <v>972</v>
      </c>
      <c r="B245" t="s">
        <v>973</v>
      </c>
      <c r="C245" s="1" t="str">
        <f t="shared" si="22"/>
        <v>21:0678</v>
      </c>
      <c r="D245" s="1" t="str">
        <f t="shared" si="23"/>
        <v>21:0124</v>
      </c>
      <c r="E245" t="s">
        <v>974</v>
      </c>
      <c r="F245" t="s">
        <v>975</v>
      </c>
      <c r="H245">
        <v>50.193443100000003</v>
      </c>
      <c r="I245">
        <v>-117.7773571</v>
      </c>
      <c r="J245" s="1" t="str">
        <f t="shared" si="20"/>
        <v>NGR bulk stream sediment</v>
      </c>
      <c r="K245" s="1" t="str">
        <f t="shared" si="21"/>
        <v>&lt;177 micron (NGR)</v>
      </c>
      <c r="L245">
        <v>66</v>
      </c>
      <c r="M245" t="s">
        <v>37</v>
      </c>
      <c r="N245">
        <v>61</v>
      </c>
    </row>
    <row r="246" spans="1:15" hidden="1" x14ac:dyDescent="0.3">
      <c r="A246" t="s">
        <v>976</v>
      </c>
      <c r="B246" t="s">
        <v>977</v>
      </c>
      <c r="C246" s="1" t="str">
        <f t="shared" si="22"/>
        <v>21:0678</v>
      </c>
      <c r="D246" s="1" t="str">
        <f t="shared" si="23"/>
        <v>21:0124</v>
      </c>
      <c r="E246" t="s">
        <v>974</v>
      </c>
      <c r="F246" t="s">
        <v>978</v>
      </c>
      <c r="H246">
        <v>50.193443100000003</v>
      </c>
      <c r="I246">
        <v>-117.7773571</v>
      </c>
      <c r="J246" s="1" t="str">
        <f t="shared" si="20"/>
        <v>NGR bulk stream sediment</v>
      </c>
      <c r="K246" s="1" t="str">
        <f t="shared" si="21"/>
        <v>&lt;177 micron (NGR)</v>
      </c>
      <c r="L246">
        <v>66</v>
      </c>
      <c r="M246" t="s">
        <v>41</v>
      </c>
      <c r="N246">
        <v>62</v>
      </c>
      <c r="O246">
        <v>16</v>
      </c>
    </row>
    <row r="247" spans="1:15" hidden="1" x14ac:dyDescent="0.3">
      <c r="A247" t="s">
        <v>979</v>
      </c>
      <c r="B247" t="s">
        <v>980</v>
      </c>
      <c r="C247" s="1" t="str">
        <f t="shared" si="22"/>
        <v>21:0678</v>
      </c>
      <c r="D247" s="1" t="str">
        <f t="shared" si="23"/>
        <v>21:0124</v>
      </c>
      <c r="E247" t="s">
        <v>981</v>
      </c>
      <c r="F247" t="s">
        <v>982</v>
      </c>
      <c r="H247">
        <v>50.122548899999998</v>
      </c>
      <c r="I247">
        <v>-117.7736657</v>
      </c>
      <c r="J247" s="1" t="str">
        <f t="shared" si="20"/>
        <v>NGR bulk stream sediment</v>
      </c>
      <c r="K247" s="1" t="str">
        <f t="shared" si="21"/>
        <v>&lt;177 micron (NGR)</v>
      </c>
      <c r="L247">
        <v>67</v>
      </c>
      <c r="M247" t="s">
        <v>20</v>
      </c>
      <c r="N247">
        <v>63</v>
      </c>
      <c r="O247">
        <v>5</v>
      </c>
    </row>
    <row r="248" spans="1:15" hidden="1" x14ac:dyDescent="0.3">
      <c r="A248" t="s">
        <v>983</v>
      </c>
      <c r="B248" t="s">
        <v>984</v>
      </c>
      <c r="C248" s="1" t="str">
        <f t="shared" si="22"/>
        <v>21:0678</v>
      </c>
      <c r="D248" s="1" t="str">
        <f t="shared" si="23"/>
        <v>21:0124</v>
      </c>
      <c r="E248" t="s">
        <v>985</v>
      </c>
      <c r="F248" t="s">
        <v>986</v>
      </c>
      <c r="H248">
        <v>50.206724999999999</v>
      </c>
      <c r="I248">
        <v>-117.72475350000001</v>
      </c>
      <c r="J248" s="1" t="str">
        <f t="shared" si="20"/>
        <v>NGR bulk stream sediment</v>
      </c>
      <c r="K248" s="1" t="str">
        <f t="shared" si="21"/>
        <v>&lt;177 micron (NGR)</v>
      </c>
      <c r="L248">
        <v>68</v>
      </c>
      <c r="M248" t="s">
        <v>20</v>
      </c>
      <c r="N248">
        <v>64</v>
      </c>
      <c r="O248">
        <v>4</v>
      </c>
    </row>
    <row r="249" spans="1:15" hidden="1" x14ac:dyDescent="0.3">
      <c r="A249" t="s">
        <v>987</v>
      </c>
      <c r="B249" t="s">
        <v>988</v>
      </c>
      <c r="C249" s="1" t="str">
        <f t="shared" ref="C249:C255" si="24">HYPERLINK("http://geochem.nrcan.gc.ca/cdogs/content/bdl/bdl210678_e.htm", "21:0678")</f>
        <v>21:0678</v>
      </c>
      <c r="D249" s="1" t="str">
        <f t="shared" ref="D249:D255" si="25">HYPERLINK("http://geochem.nrcan.gc.ca/cdogs/content/svy/svy210124_e.htm", "21:0124")</f>
        <v>21:0124</v>
      </c>
      <c r="E249" t="s">
        <v>989</v>
      </c>
      <c r="F249" t="s">
        <v>990</v>
      </c>
      <c r="H249">
        <v>50.343412600000001</v>
      </c>
      <c r="I249">
        <v>-116.8470921</v>
      </c>
      <c r="J249" s="1" t="str">
        <f t="shared" si="20"/>
        <v>NGR bulk stream sediment</v>
      </c>
      <c r="K249" s="1" t="str">
        <f t="shared" si="21"/>
        <v>&lt;177 micron (NGR)</v>
      </c>
      <c r="L249">
        <v>70</v>
      </c>
      <c r="M249" t="s">
        <v>37</v>
      </c>
      <c r="N249">
        <v>65</v>
      </c>
    </row>
    <row r="250" spans="1:15" hidden="1" x14ac:dyDescent="0.3">
      <c r="A250" t="s">
        <v>991</v>
      </c>
      <c r="B250" t="s">
        <v>992</v>
      </c>
      <c r="C250" s="1" t="str">
        <f t="shared" si="24"/>
        <v>21:0678</v>
      </c>
      <c r="D250" s="1" t="str">
        <f t="shared" si="25"/>
        <v>21:0124</v>
      </c>
      <c r="E250" t="s">
        <v>989</v>
      </c>
      <c r="F250" t="s">
        <v>993</v>
      </c>
      <c r="H250">
        <v>50.343412600000001</v>
      </c>
      <c r="I250">
        <v>-116.8470921</v>
      </c>
      <c r="J250" s="1" t="str">
        <f t="shared" si="20"/>
        <v>NGR bulk stream sediment</v>
      </c>
      <c r="K250" s="1" t="str">
        <f t="shared" si="21"/>
        <v>&lt;177 micron (NGR)</v>
      </c>
      <c r="L250">
        <v>70</v>
      </c>
      <c r="M250" t="s">
        <v>41</v>
      </c>
      <c r="N250">
        <v>66</v>
      </c>
      <c r="O250">
        <v>2</v>
      </c>
    </row>
    <row r="251" spans="1:15" hidden="1" x14ac:dyDescent="0.3">
      <c r="A251" t="s">
        <v>994</v>
      </c>
      <c r="B251" t="s">
        <v>995</v>
      </c>
      <c r="C251" s="1" t="str">
        <f t="shared" si="24"/>
        <v>21:0678</v>
      </c>
      <c r="D251" s="1" t="str">
        <f t="shared" si="25"/>
        <v>21:0124</v>
      </c>
      <c r="E251" t="s">
        <v>996</v>
      </c>
      <c r="F251" t="s">
        <v>997</v>
      </c>
      <c r="H251">
        <v>50.367066299999998</v>
      </c>
      <c r="I251">
        <v>-116.34819760000001</v>
      </c>
      <c r="J251" s="1" t="str">
        <f t="shared" si="20"/>
        <v>NGR bulk stream sediment</v>
      </c>
      <c r="K251" s="1" t="str">
        <f t="shared" si="21"/>
        <v>&lt;177 micron (NGR)</v>
      </c>
      <c r="L251">
        <v>71</v>
      </c>
      <c r="M251" t="s">
        <v>20</v>
      </c>
      <c r="N251">
        <v>67</v>
      </c>
      <c r="O251">
        <v>2</v>
      </c>
    </row>
    <row r="252" spans="1:15" hidden="1" x14ac:dyDescent="0.3">
      <c r="A252" t="s">
        <v>998</v>
      </c>
      <c r="B252" t="s">
        <v>999</v>
      </c>
      <c r="C252" s="1" t="str">
        <f t="shared" si="24"/>
        <v>21:0678</v>
      </c>
      <c r="D252" s="1" t="str">
        <f t="shared" si="25"/>
        <v>21:0124</v>
      </c>
      <c r="E252" t="s">
        <v>1000</v>
      </c>
      <c r="F252" t="s">
        <v>1001</v>
      </c>
      <c r="H252">
        <v>50.433531799999997</v>
      </c>
      <c r="I252">
        <v>-116.2905717</v>
      </c>
      <c r="J252" s="1" t="str">
        <f t="shared" si="20"/>
        <v>NGR bulk stream sediment</v>
      </c>
      <c r="K252" s="1" t="str">
        <f t="shared" si="21"/>
        <v>&lt;177 micron (NGR)</v>
      </c>
      <c r="L252">
        <v>72</v>
      </c>
      <c r="M252" t="s">
        <v>20</v>
      </c>
      <c r="N252">
        <v>68</v>
      </c>
      <c r="O252">
        <v>2</v>
      </c>
    </row>
    <row r="253" spans="1:15" hidden="1" x14ac:dyDescent="0.3">
      <c r="A253" t="s">
        <v>1002</v>
      </c>
      <c r="B253" t="s">
        <v>1003</v>
      </c>
      <c r="C253" s="1" t="str">
        <f t="shared" si="24"/>
        <v>21:0678</v>
      </c>
      <c r="D253" s="1" t="str">
        <f t="shared" si="25"/>
        <v>21:0124</v>
      </c>
      <c r="E253" t="s">
        <v>1004</v>
      </c>
      <c r="F253" t="s">
        <v>1005</v>
      </c>
      <c r="H253">
        <v>50.819847099999997</v>
      </c>
      <c r="I253">
        <v>-116.6709529</v>
      </c>
      <c r="J253" s="1" t="str">
        <f t="shared" si="20"/>
        <v>NGR bulk stream sediment</v>
      </c>
      <c r="K253" s="1" t="str">
        <f t="shared" si="21"/>
        <v>&lt;177 micron (NGR)</v>
      </c>
      <c r="L253">
        <v>73</v>
      </c>
      <c r="M253" t="s">
        <v>20</v>
      </c>
      <c r="N253">
        <v>69</v>
      </c>
      <c r="O253">
        <v>2</v>
      </c>
    </row>
    <row r="254" spans="1:15" hidden="1" x14ac:dyDescent="0.3">
      <c r="A254" t="s">
        <v>1006</v>
      </c>
      <c r="B254" t="s">
        <v>1007</v>
      </c>
      <c r="C254" s="1" t="str">
        <f t="shared" si="24"/>
        <v>21:0678</v>
      </c>
      <c r="D254" s="1" t="str">
        <f t="shared" si="25"/>
        <v>21:0124</v>
      </c>
      <c r="E254" t="s">
        <v>1008</v>
      </c>
      <c r="F254" t="s">
        <v>1009</v>
      </c>
      <c r="H254">
        <v>50.937965699999999</v>
      </c>
      <c r="I254">
        <v>-116.64919639999999</v>
      </c>
      <c r="J254" s="1" t="str">
        <f t="shared" si="20"/>
        <v>NGR bulk stream sediment</v>
      </c>
      <c r="K254" s="1" t="str">
        <f t="shared" si="21"/>
        <v>&lt;177 micron (NGR)</v>
      </c>
      <c r="L254">
        <v>74</v>
      </c>
      <c r="M254" t="s">
        <v>20</v>
      </c>
      <c r="N254">
        <v>70</v>
      </c>
      <c r="O254">
        <v>5</v>
      </c>
    </row>
    <row r="255" spans="1:15" hidden="1" x14ac:dyDescent="0.3">
      <c r="A255" t="s">
        <v>1010</v>
      </c>
      <c r="B255" t="s">
        <v>1011</v>
      </c>
      <c r="C255" s="1" t="str">
        <f t="shared" si="24"/>
        <v>21:0678</v>
      </c>
      <c r="D255" s="1" t="str">
        <f t="shared" si="25"/>
        <v>21:0124</v>
      </c>
      <c r="E255" t="s">
        <v>1012</v>
      </c>
      <c r="F255" t="s">
        <v>1013</v>
      </c>
      <c r="H255">
        <v>50.317913699999998</v>
      </c>
      <c r="I255">
        <v>-116.46255909999999</v>
      </c>
      <c r="J255" s="1" t="str">
        <f t="shared" si="20"/>
        <v>NGR bulk stream sediment</v>
      </c>
      <c r="K255" s="1" t="str">
        <f t="shared" si="21"/>
        <v>&lt;177 micron (NGR)</v>
      </c>
      <c r="L255">
        <v>75</v>
      </c>
      <c r="M255" t="s">
        <v>20</v>
      </c>
      <c r="N255">
        <v>71</v>
      </c>
      <c r="O255">
        <v>2</v>
      </c>
    </row>
    <row r="256" spans="1:15" hidden="1" x14ac:dyDescent="0.3">
      <c r="A256" t="s">
        <v>1014</v>
      </c>
      <c r="B256" t="s">
        <v>1015</v>
      </c>
      <c r="C256" s="1" t="str">
        <f t="shared" ref="C256:C287" si="26">HYPERLINK("http://geochem.nrcan.gc.ca/cdogs/content/bdl/bdl210679_e.htm", "21:0679")</f>
        <v>21:0679</v>
      </c>
      <c r="D256" s="1" t="str">
        <f t="shared" ref="D256:D287" si="27">HYPERLINK("http://geochem.nrcan.gc.ca/cdogs/content/svy/svy210107_e.htm", "21:0107")</f>
        <v>21:0107</v>
      </c>
      <c r="E256" t="s">
        <v>1016</v>
      </c>
      <c r="F256" t="s">
        <v>1017</v>
      </c>
      <c r="H256">
        <v>50.112800900000003</v>
      </c>
      <c r="I256">
        <v>-119.5687499</v>
      </c>
      <c r="J256" s="1" t="str">
        <f t="shared" si="20"/>
        <v>NGR bulk stream sediment</v>
      </c>
      <c r="K256" s="1" t="str">
        <f t="shared" si="21"/>
        <v>&lt;177 micron (NGR)</v>
      </c>
      <c r="L256">
        <v>1</v>
      </c>
      <c r="M256" t="s">
        <v>20</v>
      </c>
      <c r="N256">
        <v>1</v>
      </c>
      <c r="O256">
        <v>2</v>
      </c>
    </row>
    <row r="257" spans="1:15" hidden="1" x14ac:dyDescent="0.3">
      <c r="A257" t="s">
        <v>1018</v>
      </c>
      <c r="B257" t="s">
        <v>1019</v>
      </c>
      <c r="C257" s="1" t="str">
        <f t="shared" si="26"/>
        <v>21:0679</v>
      </c>
      <c r="D257" s="1" t="str">
        <f t="shared" si="27"/>
        <v>21:0107</v>
      </c>
      <c r="E257" t="s">
        <v>1020</v>
      </c>
      <c r="F257" t="s">
        <v>1021</v>
      </c>
      <c r="H257">
        <v>50.375284999999998</v>
      </c>
      <c r="I257">
        <v>-119.9122129</v>
      </c>
      <c r="J257" s="1" t="str">
        <f t="shared" si="20"/>
        <v>NGR bulk stream sediment</v>
      </c>
      <c r="K257" s="1" t="str">
        <f t="shared" si="21"/>
        <v>&lt;177 micron (NGR)</v>
      </c>
      <c r="L257">
        <v>2</v>
      </c>
      <c r="M257" t="s">
        <v>20</v>
      </c>
      <c r="N257">
        <v>2</v>
      </c>
      <c r="O257">
        <v>2</v>
      </c>
    </row>
    <row r="258" spans="1:15" hidden="1" x14ac:dyDescent="0.3">
      <c r="A258" t="s">
        <v>1022</v>
      </c>
      <c r="B258" t="s">
        <v>1023</v>
      </c>
      <c r="C258" s="1" t="str">
        <f t="shared" si="26"/>
        <v>21:0679</v>
      </c>
      <c r="D258" s="1" t="str">
        <f t="shared" si="27"/>
        <v>21:0107</v>
      </c>
      <c r="E258" t="s">
        <v>1024</v>
      </c>
      <c r="F258" t="s">
        <v>1025</v>
      </c>
      <c r="H258">
        <v>50.352454799999997</v>
      </c>
      <c r="I258">
        <v>-119.9343382</v>
      </c>
      <c r="J258" s="1" t="str">
        <f t="shared" ref="J258:J321" si="28">HYPERLINK("http://geochem.nrcan.gc.ca/cdogs/content/kwd/kwd020030_e.htm", "NGR bulk stream sediment")</f>
        <v>NGR bulk stream sediment</v>
      </c>
      <c r="K258" s="1" t="str">
        <f t="shared" ref="K258:K321" si="29">HYPERLINK("http://geochem.nrcan.gc.ca/cdogs/content/kwd/kwd080006_e.htm", "&lt;177 micron (NGR)")</f>
        <v>&lt;177 micron (NGR)</v>
      </c>
      <c r="L258">
        <v>4</v>
      </c>
      <c r="M258" t="s">
        <v>20</v>
      </c>
      <c r="N258">
        <v>3</v>
      </c>
      <c r="O258">
        <v>3</v>
      </c>
    </row>
    <row r="259" spans="1:15" hidden="1" x14ac:dyDescent="0.3">
      <c r="A259" t="s">
        <v>1026</v>
      </c>
      <c r="B259" t="s">
        <v>1027</v>
      </c>
      <c r="C259" s="1" t="str">
        <f t="shared" si="26"/>
        <v>21:0679</v>
      </c>
      <c r="D259" s="1" t="str">
        <f t="shared" si="27"/>
        <v>21:0107</v>
      </c>
      <c r="E259" t="s">
        <v>1028</v>
      </c>
      <c r="F259" t="s">
        <v>1029</v>
      </c>
      <c r="H259">
        <v>50.227677</v>
      </c>
      <c r="I259">
        <v>-119.7636826</v>
      </c>
      <c r="J259" s="1" t="str">
        <f t="shared" si="28"/>
        <v>NGR bulk stream sediment</v>
      </c>
      <c r="K259" s="1" t="str">
        <f t="shared" si="29"/>
        <v>&lt;177 micron (NGR)</v>
      </c>
      <c r="L259">
        <v>6</v>
      </c>
      <c r="M259" t="s">
        <v>20</v>
      </c>
      <c r="N259">
        <v>4</v>
      </c>
      <c r="O259">
        <v>3</v>
      </c>
    </row>
    <row r="260" spans="1:15" hidden="1" x14ac:dyDescent="0.3">
      <c r="A260" t="s">
        <v>1030</v>
      </c>
      <c r="B260" t="s">
        <v>1031</v>
      </c>
      <c r="C260" s="1" t="str">
        <f t="shared" si="26"/>
        <v>21:0679</v>
      </c>
      <c r="D260" s="1" t="str">
        <f t="shared" si="27"/>
        <v>21:0107</v>
      </c>
      <c r="E260" t="s">
        <v>1032</v>
      </c>
      <c r="F260" t="s">
        <v>1033</v>
      </c>
      <c r="H260">
        <v>50.572063</v>
      </c>
      <c r="I260">
        <v>-119.52524219999999</v>
      </c>
      <c r="J260" s="1" t="str">
        <f t="shared" si="28"/>
        <v>NGR bulk stream sediment</v>
      </c>
      <c r="K260" s="1" t="str">
        <f t="shared" si="29"/>
        <v>&lt;177 micron (NGR)</v>
      </c>
      <c r="L260">
        <v>7</v>
      </c>
      <c r="M260" t="s">
        <v>20</v>
      </c>
      <c r="N260">
        <v>5</v>
      </c>
      <c r="O260">
        <v>2</v>
      </c>
    </row>
    <row r="261" spans="1:15" hidden="1" x14ac:dyDescent="0.3">
      <c r="A261" t="s">
        <v>1034</v>
      </c>
      <c r="B261" t="s">
        <v>1035</v>
      </c>
      <c r="C261" s="1" t="str">
        <f t="shared" si="26"/>
        <v>21:0679</v>
      </c>
      <c r="D261" s="1" t="str">
        <f t="shared" si="27"/>
        <v>21:0107</v>
      </c>
      <c r="E261" t="s">
        <v>1036</v>
      </c>
      <c r="F261" t="s">
        <v>1037</v>
      </c>
      <c r="H261">
        <v>50.553409199999997</v>
      </c>
      <c r="I261">
        <v>-119.9613676</v>
      </c>
      <c r="J261" s="1" t="str">
        <f t="shared" si="28"/>
        <v>NGR bulk stream sediment</v>
      </c>
      <c r="K261" s="1" t="str">
        <f t="shared" si="29"/>
        <v>&lt;177 micron (NGR)</v>
      </c>
      <c r="L261">
        <v>8</v>
      </c>
      <c r="M261" t="s">
        <v>20</v>
      </c>
      <c r="N261">
        <v>6</v>
      </c>
      <c r="O261">
        <v>2</v>
      </c>
    </row>
    <row r="262" spans="1:15" hidden="1" x14ac:dyDescent="0.3">
      <c r="A262" t="s">
        <v>1038</v>
      </c>
      <c r="B262" t="s">
        <v>1039</v>
      </c>
      <c r="C262" s="1" t="str">
        <f t="shared" si="26"/>
        <v>21:0679</v>
      </c>
      <c r="D262" s="1" t="str">
        <f t="shared" si="27"/>
        <v>21:0107</v>
      </c>
      <c r="E262" t="s">
        <v>1040</v>
      </c>
      <c r="F262" t="s">
        <v>1041</v>
      </c>
      <c r="H262">
        <v>50.669848199999997</v>
      </c>
      <c r="I262">
        <v>-119.59522560000001</v>
      </c>
      <c r="J262" s="1" t="str">
        <f t="shared" si="28"/>
        <v>NGR bulk stream sediment</v>
      </c>
      <c r="K262" s="1" t="str">
        <f t="shared" si="29"/>
        <v>&lt;177 micron (NGR)</v>
      </c>
      <c r="L262">
        <v>9</v>
      </c>
      <c r="M262" t="s">
        <v>20</v>
      </c>
      <c r="N262">
        <v>7</v>
      </c>
      <c r="O262">
        <v>2</v>
      </c>
    </row>
    <row r="263" spans="1:15" hidden="1" x14ac:dyDescent="0.3">
      <c r="A263" t="s">
        <v>1042</v>
      </c>
      <c r="B263" t="s">
        <v>1043</v>
      </c>
      <c r="C263" s="1" t="str">
        <f t="shared" si="26"/>
        <v>21:0679</v>
      </c>
      <c r="D263" s="1" t="str">
        <f t="shared" si="27"/>
        <v>21:0107</v>
      </c>
      <c r="E263" t="s">
        <v>1044</v>
      </c>
      <c r="F263" t="s">
        <v>1045</v>
      </c>
      <c r="H263">
        <v>50.827794400000002</v>
      </c>
      <c r="I263">
        <v>-119.3501828</v>
      </c>
      <c r="J263" s="1" t="str">
        <f t="shared" si="28"/>
        <v>NGR bulk stream sediment</v>
      </c>
      <c r="K263" s="1" t="str">
        <f t="shared" si="29"/>
        <v>&lt;177 micron (NGR)</v>
      </c>
      <c r="L263">
        <v>10</v>
      </c>
      <c r="M263" t="s">
        <v>20</v>
      </c>
      <c r="N263">
        <v>8</v>
      </c>
      <c r="O263">
        <v>2</v>
      </c>
    </row>
    <row r="264" spans="1:15" hidden="1" x14ac:dyDescent="0.3">
      <c r="A264" t="s">
        <v>1046</v>
      </c>
      <c r="B264" t="s">
        <v>1047</v>
      </c>
      <c r="C264" s="1" t="str">
        <f t="shared" si="26"/>
        <v>21:0679</v>
      </c>
      <c r="D264" s="1" t="str">
        <f t="shared" si="27"/>
        <v>21:0107</v>
      </c>
      <c r="E264" t="s">
        <v>1048</v>
      </c>
      <c r="F264" t="s">
        <v>1049</v>
      </c>
      <c r="H264">
        <v>50.877866300000001</v>
      </c>
      <c r="I264">
        <v>-119.1801723</v>
      </c>
      <c r="J264" s="1" t="str">
        <f t="shared" si="28"/>
        <v>NGR bulk stream sediment</v>
      </c>
      <c r="K264" s="1" t="str">
        <f t="shared" si="29"/>
        <v>&lt;177 micron (NGR)</v>
      </c>
      <c r="L264">
        <v>11</v>
      </c>
      <c r="M264" t="s">
        <v>20</v>
      </c>
      <c r="N264">
        <v>9</v>
      </c>
      <c r="O264">
        <v>2</v>
      </c>
    </row>
    <row r="265" spans="1:15" hidden="1" x14ac:dyDescent="0.3">
      <c r="A265" t="s">
        <v>1050</v>
      </c>
      <c r="B265" t="s">
        <v>1051</v>
      </c>
      <c r="C265" s="1" t="str">
        <f t="shared" si="26"/>
        <v>21:0679</v>
      </c>
      <c r="D265" s="1" t="str">
        <f t="shared" si="27"/>
        <v>21:0107</v>
      </c>
      <c r="E265" t="s">
        <v>1052</v>
      </c>
      <c r="F265" t="s">
        <v>1053</v>
      </c>
      <c r="H265">
        <v>50.788125299999997</v>
      </c>
      <c r="I265">
        <v>-119.352605</v>
      </c>
      <c r="J265" s="1" t="str">
        <f t="shared" si="28"/>
        <v>NGR bulk stream sediment</v>
      </c>
      <c r="K265" s="1" t="str">
        <f t="shared" si="29"/>
        <v>&lt;177 micron (NGR)</v>
      </c>
      <c r="L265">
        <v>12</v>
      </c>
      <c r="M265" t="s">
        <v>37</v>
      </c>
      <c r="N265">
        <v>10</v>
      </c>
      <c r="O265">
        <v>2</v>
      </c>
    </row>
    <row r="266" spans="1:15" hidden="1" x14ac:dyDescent="0.3">
      <c r="A266" t="s">
        <v>1054</v>
      </c>
      <c r="B266" t="s">
        <v>1055</v>
      </c>
      <c r="C266" s="1" t="str">
        <f t="shared" si="26"/>
        <v>21:0679</v>
      </c>
      <c r="D266" s="1" t="str">
        <f t="shared" si="27"/>
        <v>21:0107</v>
      </c>
      <c r="E266" t="s">
        <v>1052</v>
      </c>
      <c r="F266" t="s">
        <v>1056</v>
      </c>
      <c r="H266">
        <v>50.788125299999997</v>
      </c>
      <c r="I266">
        <v>-119.352605</v>
      </c>
      <c r="J266" s="1" t="str">
        <f t="shared" si="28"/>
        <v>NGR bulk stream sediment</v>
      </c>
      <c r="K266" s="1" t="str">
        <f t="shared" si="29"/>
        <v>&lt;177 micron (NGR)</v>
      </c>
      <c r="L266">
        <v>12</v>
      </c>
      <c r="M266" t="s">
        <v>41</v>
      </c>
      <c r="N266">
        <v>11</v>
      </c>
    </row>
    <row r="267" spans="1:15" hidden="1" x14ac:dyDescent="0.3">
      <c r="A267" t="s">
        <v>1057</v>
      </c>
      <c r="B267" t="s">
        <v>1058</v>
      </c>
      <c r="C267" s="1" t="str">
        <f t="shared" si="26"/>
        <v>21:0679</v>
      </c>
      <c r="D267" s="1" t="str">
        <f t="shared" si="27"/>
        <v>21:0107</v>
      </c>
      <c r="E267" t="s">
        <v>1059</v>
      </c>
      <c r="F267" t="s">
        <v>1060</v>
      </c>
      <c r="H267">
        <v>50.975047500000002</v>
      </c>
      <c r="I267">
        <v>-119.64146460000001</v>
      </c>
      <c r="J267" s="1" t="str">
        <f t="shared" si="28"/>
        <v>NGR bulk stream sediment</v>
      </c>
      <c r="K267" s="1" t="str">
        <f t="shared" si="29"/>
        <v>&lt;177 micron (NGR)</v>
      </c>
      <c r="L267">
        <v>13</v>
      </c>
      <c r="M267" t="s">
        <v>20</v>
      </c>
      <c r="N267">
        <v>12</v>
      </c>
      <c r="O267">
        <v>5</v>
      </c>
    </row>
    <row r="268" spans="1:15" hidden="1" x14ac:dyDescent="0.3">
      <c r="A268" t="s">
        <v>1061</v>
      </c>
      <c r="B268" t="s">
        <v>1062</v>
      </c>
      <c r="C268" s="1" t="str">
        <f t="shared" si="26"/>
        <v>21:0679</v>
      </c>
      <c r="D268" s="1" t="str">
        <f t="shared" si="27"/>
        <v>21:0107</v>
      </c>
      <c r="E268" t="s">
        <v>1063</v>
      </c>
      <c r="F268" t="s">
        <v>1064</v>
      </c>
      <c r="H268">
        <v>50.296542000000002</v>
      </c>
      <c r="I268">
        <v>-118.3848751</v>
      </c>
      <c r="J268" s="1" t="str">
        <f t="shared" si="28"/>
        <v>NGR bulk stream sediment</v>
      </c>
      <c r="K268" s="1" t="str">
        <f t="shared" si="29"/>
        <v>&lt;177 micron (NGR)</v>
      </c>
      <c r="L268">
        <v>14</v>
      </c>
      <c r="M268" t="s">
        <v>20</v>
      </c>
      <c r="N268">
        <v>13</v>
      </c>
      <c r="O268">
        <v>2</v>
      </c>
    </row>
    <row r="269" spans="1:15" hidden="1" x14ac:dyDescent="0.3">
      <c r="A269" t="s">
        <v>1065</v>
      </c>
      <c r="B269" t="s">
        <v>1066</v>
      </c>
      <c r="C269" s="1" t="str">
        <f t="shared" si="26"/>
        <v>21:0679</v>
      </c>
      <c r="D269" s="1" t="str">
        <f t="shared" si="27"/>
        <v>21:0107</v>
      </c>
      <c r="E269" t="s">
        <v>1067</v>
      </c>
      <c r="F269" t="s">
        <v>1068</v>
      </c>
      <c r="H269">
        <v>50.178365300000003</v>
      </c>
      <c r="I269">
        <v>-118.3176498</v>
      </c>
      <c r="J269" s="1" t="str">
        <f t="shared" si="28"/>
        <v>NGR bulk stream sediment</v>
      </c>
      <c r="K269" s="1" t="str">
        <f t="shared" si="29"/>
        <v>&lt;177 micron (NGR)</v>
      </c>
      <c r="L269">
        <v>15</v>
      </c>
      <c r="M269" t="s">
        <v>20</v>
      </c>
      <c r="N269">
        <v>14</v>
      </c>
      <c r="O269">
        <v>8</v>
      </c>
    </row>
    <row r="270" spans="1:15" hidden="1" x14ac:dyDescent="0.3">
      <c r="A270" t="s">
        <v>1069</v>
      </c>
      <c r="B270" t="s">
        <v>1070</v>
      </c>
      <c r="C270" s="1" t="str">
        <f t="shared" si="26"/>
        <v>21:0679</v>
      </c>
      <c r="D270" s="1" t="str">
        <f t="shared" si="27"/>
        <v>21:0107</v>
      </c>
      <c r="E270" t="s">
        <v>1071</v>
      </c>
      <c r="F270" t="s">
        <v>1072</v>
      </c>
      <c r="H270">
        <v>50.126128799999996</v>
      </c>
      <c r="I270">
        <v>-118.1132879</v>
      </c>
      <c r="J270" s="1" t="str">
        <f t="shared" si="28"/>
        <v>NGR bulk stream sediment</v>
      </c>
      <c r="K270" s="1" t="str">
        <f t="shared" si="29"/>
        <v>&lt;177 micron (NGR)</v>
      </c>
      <c r="L270">
        <v>16</v>
      </c>
      <c r="M270" t="s">
        <v>20</v>
      </c>
      <c r="N270">
        <v>15</v>
      </c>
      <c r="O270">
        <v>2</v>
      </c>
    </row>
    <row r="271" spans="1:15" hidden="1" x14ac:dyDescent="0.3">
      <c r="A271" t="s">
        <v>1073</v>
      </c>
      <c r="B271" t="s">
        <v>1074</v>
      </c>
      <c r="C271" s="1" t="str">
        <f t="shared" si="26"/>
        <v>21:0679</v>
      </c>
      <c r="D271" s="1" t="str">
        <f t="shared" si="27"/>
        <v>21:0107</v>
      </c>
      <c r="E271" t="s">
        <v>1075</v>
      </c>
      <c r="F271" t="s">
        <v>1076</v>
      </c>
      <c r="H271">
        <v>50.112328099999999</v>
      </c>
      <c r="I271">
        <v>-118.01896240000001</v>
      </c>
      <c r="J271" s="1" t="str">
        <f t="shared" si="28"/>
        <v>NGR bulk stream sediment</v>
      </c>
      <c r="K271" s="1" t="str">
        <f t="shared" si="29"/>
        <v>&lt;177 micron (NGR)</v>
      </c>
      <c r="L271">
        <v>17</v>
      </c>
      <c r="M271" t="s">
        <v>20</v>
      </c>
      <c r="N271">
        <v>16</v>
      </c>
      <c r="O271">
        <v>2</v>
      </c>
    </row>
    <row r="272" spans="1:15" hidden="1" x14ac:dyDescent="0.3">
      <c r="A272" t="s">
        <v>1077</v>
      </c>
      <c r="B272" t="s">
        <v>1078</v>
      </c>
      <c r="C272" s="1" t="str">
        <f t="shared" si="26"/>
        <v>21:0679</v>
      </c>
      <c r="D272" s="1" t="str">
        <f t="shared" si="27"/>
        <v>21:0107</v>
      </c>
      <c r="E272" t="s">
        <v>1079</v>
      </c>
      <c r="F272" t="s">
        <v>1080</v>
      </c>
      <c r="H272">
        <v>50.325512199999999</v>
      </c>
      <c r="I272">
        <v>-118.0836094</v>
      </c>
      <c r="J272" s="1" t="str">
        <f t="shared" si="28"/>
        <v>NGR bulk stream sediment</v>
      </c>
      <c r="K272" s="1" t="str">
        <f t="shared" si="29"/>
        <v>&lt;177 micron (NGR)</v>
      </c>
      <c r="L272">
        <v>18</v>
      </c>
      <c r="M272" t="s">
        <v>37</v>
      </c>
      <c r="N272">
        <v>17</v>
      </c>
    </row>
    <row r="273" spans="1:15" hidden="1" x14ac:dyDescent="0.3">
      <c r="A273" t="s">
        <v>1081</v>
      </c>
      <c r="B273" t="s">
        <v>1082</v>
      </c>
      <c r="C273" s="1" t="str">
        <f t="shared" si="26"/>
        <v>21:0679</v>
      </c>
      <c r="D273" s="1" t="str">
        <f t="shared" si="27"/>
        <v>21:0107</v>
      </c>
      <c r="E273" t="s">
        <v>1079</v>
      </c>
      <c r="F273" t="s">
        <v>1083</v>
      </c>
      <c r="H273">
        <v>50.325512199999999</v>
      </c>
      <c r="I273">
        <v>-118.0836094</v>
      </c>
      <c r="J273" s="1" t="str">
        <f t="shared" si="28"/>
        <v>NGR bulk stream sediment</v>
      </c>
      <c r="K273" s="1" t="str">
        <f t="shared" si="29"/>
        <v>&lt;177 micron (NGR)</v>
      </c>
      <c r="L273">
        <v>18</v>
      </c>
      <c r="M273" t="s">
        <v>41</v>
      </c>
      <c r="N273">
        <v>18</v>
      </c>
      <c r="O273">
        <v>2</v>
      </c>
    </row>
    <row r="274" spans="1:15" hidden="1" x14ac:dyDescent="0.3">
      <c r="A274" t="s">
        <v>1084</v>
      </c>
      <c r="B274" t="s">
        <v>1085</v>
      </c>
      <c r="C274" s="1" t="str">
        <f t="shared" si="26"/>
        <v>21:0679</v>
      </c>
      <c r="D274" s="1" t="str">
        <f t="shared" si="27"/>
        <v>21:0107</v>
      </c>
      <c r="E274" t="s">
        <v>1086</v>
      </c>
      <c r="F274" t="s">
        <v>1087</v>
      </c>
      <c r="H274">
        <v>50.329075899999999</v>
      </c>
      <c r="I274">
        <v>-118.15945019999999</v>
      </c>
      <c r="J274" s="1" t="str">
        <f t="shared" si="28"/>
        <v>NGR bulk stream sediment</v>
      </c>
      <c r="K274" s="1" t="str">
        <f t="shared" si="29"/>
        <v>&lt;177 micron (NGR)</v>
      </c>
      <c r="L274">
        <v>19</v>
      </c>
      <c r="M274" t="s">
        <v>20</v>
      </c>
      <c r="N274">
        <v>19</v>
      </c>
      <c r="O274">
        <v>2</v>
      </c>
    </row>
    <row r="275" spans="1:15" hidden="1" x14ac:dyDescent="0.3">
      <c r="A275" t="s">
        <v>1088</v>
      </c>
      <c r="B275" t="s">
        <v>1089</v>
      </c>
      <c r="C275" s="1" t="str">
        <f t="shared" si="26"/>
        <v>21:0679</v>
      </c>
      <c r="D275" s="1" t="str">
        <f t="shared" si="27"/>
        <v>21:0107</v>
      </c>
      <c r="E275" t="s">
        <v>1090</v>
      </c>
      <c r="F275" t="s">
        <v>1091</v>
      </c>
      <c r="H275">
        <v>50.141006300000001</v>
      </c>
      <c r="I275">
        <v>-119.0749036</v>
      </c>
      <c r="J275" s="1" t="str">
        <f t="shared" si="28"/>
        <v>NGR bulk stream sediment</v>
      </c>
      <c r="K275" s="1" t="str">
        <f t="shared" si="29"/>
        <v>&lt;177 micron (NGR)</v>
      </c>
      <c r="L275">
        <v>20</v>
      </c>
      <c r="M275" t="s">
        <v>20</v>
      </c>
      <c r="N275">
        <v>20</v>
      </c>
      <c r="O275">
        <v>2</v>
      </c>
    </row>
    <row r="276" spans="1:15" hidden="1" x14ac:dyDescent="0.3">
      <c r="A276" t="s">
        <v>1092</v>
      </c>
      <c r="B276" t="s">
        <v>1093</v>
      </c>
      <c r="C276" s="1" t="str">
        <f t="shared" si="26"/>
        <v>21:0679</v>
      </c>
      <c r="D276" s="1" t="str">
        <f t="shared" si="27"/>
        <v>21:0107</v>
      </c>
      <c r="E276" t="s">
        <v>1094</v>
      </c>
      <c r="F276" t="s">
        <v>1095</v>
      </c>
      <c r="H276">
        <v>50.371643800000001</v>
      </c>
      <c r="I276">
        <v>-119.3435731</v>
      </c>
      <c r="J276" s="1" t="str">
        <f t="shared" si="28"/>
        <v>NGR bulk stream sediment</v>
      </c>
      <c r="K276" s="1" t="str">
        <f t="shared" si="29"/>
        <v>&lt;177 micron (NGR)</v>
      </c>
      <c r="L276">
        <v>21</v>
      </c>
      <c r="M276" t="s">
        <v>20</v>
      </c>
      <c r="N276">
        <v>21</v>
      </c>
      <c r="O276">
        <v>47</v>
      </c>
    </row>
    <row r="277" spans="1:15" hidden="1" x14ac:dyDescent="0.3">
      <c r="A277" t="s">
        <v>1096</v>
      </c>
      <c r="B277" t="s">
        <v>1097</v>
      </c>
      <c r="C277" s="1" t="str">
        <f t="shared" si="26"/>
        <v>21:0679</v>
      </c>
      <c r="D277" s="1" t="str">
        <f t="shared" si="27"/>
        <v>21:0107</v>
      </c>
      <c r="E277" t="s">
        <v>1098</v>
      </c>
      <c r="F277" t="s">
        <v>1099</v>
      </c>
      <c r="H277">
        <v>50.020139</v>
      </c>
      <c r="I277">
        <v>-119.35551169999999</v>
      </c>
      <c r="J277" s="1" t="str">
        <f t="shared" si="28"/>
        <v>NGR bulk stream sediment</v>
      </c>
      <c r="K277" s="1" t="str">
        <f t="shared" si="29"/>
        <v>&lt;177 micron (NGR)</v>
      </c>
      <c r="L277">
        <v>22</v>
      </c>
      <c r="M277" t="s">
        <v>20</v>
      </c>
      <c r="N277">
        <v>22</v>
      </c>
      <c r="O277">
        <v>2</v>
      </c>
    </row>
    <row r="278" spans="1:15" hidden="1" x14ac:dyDescent="0.3">
      <c r="A278" t="s">
        <v>1100</v>
      </c>
      <c r="B278" t="s">
        <v>1101</v>
      </c>
      <c r="C278" s="1" t="str">
        <f t="shared" si="26"/>
        <v>21:0679</v>
      </c>
      <c r="D278" s="1" t="str">
        <f t="shared" si="27"/>
        <v>21:0107</v>
      </c>
      <c r="E278" t="s">
        <v>1102</v>
      </c>
      <c r="F278" t="s">
        <v>1103</v>
      </c>
      <c r="H278">
        <v>50.175635300000003</v>
      </c>
      <c r="I278">
        <v>-118.7654442</v>
      </c>
      <c r="J278" s="1" t="str">
        <f t="shared" si="28"/>
        <v>NGR bulk stream sediment</v>
      </c>
      <c r="K278" s="1" t="str">
        <f t="shared" si="29"/>
        <v>&lt;177 micron (NGR)</v>
      </c>
      <c r="L278">
        <v>23</v>
      </c>
      <c r="M278" t="s">
        <v>20</v>
      </c>
      <c r="N278">
        <v>23</v>
      </c>
      <c r="O278">
        <v>4</v>
      </c>
    </row>
    <row r="279" spans="1:15" hidden="1" x14ac:dyDescent="0.3">
      <c r="A279" t="s">
        <v>1104</v>
      </c>
      <c r="B279" t="s">
        <v>1105</v>
      </c>
      <c r="C279" s="1" t="str">
        <f t="shared" si="26"/>
        <v>21:0679</v>
      </c>
      <c r="D279" s="1" t="str">
        <f t="shared" si="27"/>
        <v>21:0107</v>
      </c>
      <c r="E279" t="s">
        <v>1106</v>
      </c>
      <c r="F279" t="s">
        <v>1107</v>
      </c>
      <c r="H279">
        <v>50.2082142</v>
      </c>
      <c r="I279">
        <v>-118.86745999999999</v>
      </c>
      <c r="J279" s="1" t="str">
        <f t="shared" si="28"/>
        <v>NGR bulk stream sediment</v>
      </c>
      <c r="K279" s="1" t="str">
        <f t="shared" si="29"/>
        <v>&lt;177 micron (NGR)</v>
      </c>
      <c r="L279">
        <v>24</v>
      </c>
      <c r="M279" t="s">
        <v>20</v>
      </c>
      <c r="N279">
        <v>24</v>
      </c>
      <c r="O279">
        <v>2</v>
      </c>
    </row>
    <row r="280" spans="1:15" hidden="1" x14ac:dyDescent="0.3">
      <c r="A280" t="s">
        <v>1108</v>
      </c>
      <c r="B280" t="s">
        <v>1109</v>
      </c>
      <c r="C280" s="1" t="str">
        <f t="shared" si="26"/>
        <v>21:0679</v>
      </c>
      <c r="D280" s="1" t="str">
        <f t="shared" si="27"/>
        <v>21:0107</v>
      </c>
      <c r="E280" t="s">
        <v>1110</v>
      </c>
      <c r="F280" t="s">
        <v>1111</v>
      </c>
      <c r="H280">
        <v>50.346677800000002</v>
      </c>
      <c r="I280">
        <v>-119.240247</v>
      </c>
      <c r="J280" s="1" t="str">
        <f t="shared" si="28"/>
        <v>NGR bulk stream sediment</v>
      </c>
      <c r="K280" s="1" t="str">
        <f t="shared" si="29"/>
        <v>&lt;177 micron (NGR)</v>
      </c>
      <c r="L280">
        <v>25</v>
      </c>
      <c r="M280" t="s">
        <v>20</v>
      </c>
      <c r="N280">
        <v>25</v>
      </c>
      <c r="O280">
        <v>2</v>
      </c>
    </row>
    <row r="281" spans="1:15" hidden="1" x14ac:dyDescent="0.3">
      <c r="A281" t="s">
        <v>1112</v>
      </c>
      <c r="B281" t="s">
        <v>1113</v>
      </c>
      <c r="C281" s="1" t="str">
        <f t="shared" si="26"/>
        <v>21:0679</v>
      </c>
      <c r="D281" s="1" t="str">
        <f t="shared" si="27"/>
        <v>21:0107</v>
      </c>
      <c r="E281" t="s">
        <v>1114</v>
      </c>
      <c r="F281" t="s">
        <v>1115</v>
      </c>
      <c r="H281">
        <v>50.6034577</v>
      </c>
      <c r="I281">
        <v>-119.005377</v>
      </c>
      <c r="J281" s="1" t="str">
        <f t="shared" si="28"/>
        <v>NGR bulk stream sediment</v>
      </c>
      <c r="K281" s="1" t="str">
        <f t="shared" si="29"/>
        <v>&lt;177 micron (NGR)</v>
      </c>
      <c r="L281">
        <v>26</v>
      </c>
      <c r="M281" t="s">
        <v>37</v>
      </c>
      <c r="N281">
        <v>26</v>
      </c>
      <c r="O281">
        <v>2</v>
      </c>
    </row>
    <row r="282" spans="1:15" hidden="1" x14ac:dyDescent="0.3">
      <c r="A282" t="s">
        <v>1116</v>
      </c>
      <c r="B282" t="s">
        <v>1117</v>
      </c>
      <c r="C282" s="1" t="str">
        <f t="shared" si="26"/>
        <v>21:0679</v>
      </c>
      <c r="D282" s="1" t="str">
        <f t="shared" si="27"/>
        <v>21:0107</v>
      </c>
      <c r="E282" t="s">
        <v>1114</v>
      </c>
      <c r="F282" t="s">
        <v>1118</v>
      </c>
      <c r="H282">
        <v>50.6034577</v>
      </c>
      <c r="I282">
        <v>-119.005377</v>
      </c>
      <c r="J282" s="1" t="str">
        <f t="shared" si="28"/>
        <v>NGR bulk stream sediment</v>
      </c>
      <c r="K282" s="1" t="str">
        <f t="shared" si="29"/>
        <v>&lt;177 micron (NGR)</v>
      </c>
      <c r="L282">
        <v>26</v>
      </c>
      <c r="M282" t="s">
        <v>41</v>
      </c>
      <c r="N282">
        <v>27</v>
      </c>
    </row>
    <row r="283" spans="1:15" hidden="1" x14ac:dyDescent="0.3">
      <c r="A283" t="s">
        <v>1119</v>
      </c>
      <c r="B283" t="s">
        <v>1120</v>
      </c>
      <c r="C283" s="1" t="str">
        <f t="shared" si="26"/>
        <v>21:0679</v>
      </c>
      <c r="D283" s="1" t="str">
        <f t="shared" si="27"/>
        <v>21:0107</v>
      </c>
      <c r="E283" t="s">
        <v>1121</v>
      </c>
      <c r="F283" t="s">
        <v>1122</v>
      </c>
      <c r="H283">
        <v>50.515092500000002</v>
      </c>
      <c r="I283">
        <v>-118.98212479999999</v>
      </c>
      <c r="J283" s="1" t="str">
        <f t="shared" si="28"/>
        <v>NGR bulk stream sediment</v>
      </c>
      <c r="K283" s="1" t="str">
        <f t="shared" si="29"/>
        <v>&lt;177 micron (NGR)</v>
      </c>
      <c r="L283">
        <v>27</v>
      </c>
      <c r="M283" t="s">
        <v>20</v>
      </c>
      <c r="N283">
        <v>28</v>
      </c>
      <c r="O283">
        <v>2</v>
      </c>
    </row>
    <row r="284" spans="1:15" hidden="1" x14ac:dyDescent="0.3">
      <c r="A284" t="s">
        <v>1123</v>
      </c>
      <c r="B284" t="s">
        <v>1124</v>
      </c>
      <c r="C284" s="1" t="str">
        <f t="shared" si="26"/>
        <v>21:0679</v>
      </c>
      <c r="D284" s="1" t="str">
        <f t="shared" si="27"/>
        <v>21:0107</v>
      </c>
      <c r="E284" t="s">
        <v>1125</v>
      </c>
      <c r="F284" t="s">
        <v>1126</v>
      </c>
      <c r="H284">
        <v>50.735319199999999</v>
      </c>
      <c r="I284">
        <v>-118.78929599999999</v>
      </c>
      <c r="J284" s="1" t="str">
        <f t="shared" si="28"/>
        <v>NGR bulk stream sediment</v>
      </c>
      <c r="K284" s="1" t="str">
        <f t="shared" si="29"/>
        <v>&lt;177 micron (NGR)</v>
      </c>
      <c r="L284">
        <v>28</v>
      </c>
      <c r="M284" t="s">
        <v>20</v>
      </c>
      <c r="N284">
        <v>29</v>
      </c>
      <c r="O284">
        <v>8</v>
      </c>
    </row>
    <row r="285" spans="1:15" hidden="1" x14ac:dyDescent="0.3">
      <c r="A285" t="s">
        <v>1127</v>
      </c>
      <c r="B285" t="s">
        <v>1128</v>
      </c>
      <c r="C285" s="1" t="str">
        <f t="shared" si="26"/>
        <v>21:0679</v>
      </c>
      <c r="D285" s="1" t="str">
        <f t="shared" si="27"/>
        <v>21:0107</v>
      </c>
      <c r="E285" t="s">
        <v>1129</v>
      </c>
      <c r="F285" t="s">
        <v>1130</v>
      </c>
      <c r="H285">
        <v>50.784502600000003</v>
      </c>
      <c r="I285">
        <v>-118.654695</v>
      </c>
      <c r="J285" s="1" t="str">
        <f t="shared" si="28"/>
        <v>NGR bulk stream sediment</v>
      </c>
      <c r="K285" s="1" t="str">
        <f t="shared" si="29"/>
        <v>&lt;177 micron (NGR)</v>
      </c>
      <c r="L285">
        <v>29</v>
      </c>
      <c r="M285" t="s">
        <v>20</v>
      </c>
      <c r="N285">
        <v>30</v>
      </c>
      <c r="O285">
        <v>2</v>
      </c>
    </row>
    <row r="286" spans="1:15" hidden="1" x14ac:dyDescent="0.3">
      <c r="A286" t="s">
        <v>1131</v>
      </c>
      <c r="B286" t="s">
        <v>1132</v>
      </c>
      <c r="C286" s="1" t="str">
        <f t="shared" si="26"/>
        <v>21:0679</v>
      </c>
      <c r="D286" s="1" t="str">
        <f t="shared" si="27"/>
        <v>21:0107</v>
      </c>
      <c r="E286" t="s">
        <v>1133</v>
      </c>
      <c r="F286" t="s">
        <v>1134</v>
      </c>
      <c r="H286">
        <v>50.660735099999997</v>
      </c>
      <c r="I286">
        <v>-118.6447364</v>
      </c>
      <c r="J286" s="1" t="str">
        <f t="shared" si="28"/>
        <v>NGR bulk stream sediment</v>
      </c>
      <c r="K286" s="1" t="str">
        <f t="shared" si="29"/>
        <v>&lt;177 micron (NGR)</v>
      </c>
      <c r="L286">
        <v>30</v>
      </c>
      <c r="M286" t="s">
        <v>37</v>
      </c>
      <c r="N286">
        <v>31</v>
      </c>
    </row>
    <row r="287" spans="1:15" hidden="1" x14ac:dyDescent="0.3">
      <c r="A287" t="s">
        <v>1135</v>
      </c>
      <c r="B287" t="s">
        <v>1136</v>
      </c>
      <c r="C287" s="1" t="str">
        <f t="shared" si="26"/>
        <v>21:0679</v>
      </c>
      <c r="D287" s="1" t="str">
        <f t="shared" si="27"/>
        <v>21:0107</v>
      </c>
      <c r="E287" t="s">
        <v>1133</v>
      </c>
      <c r="F287" t="s">
        <v>1137</v>
      </c>
      <c r="H287">
        <v>50.660735099999997</v>
      </c>
      <c r="I287">
        <v>-118.6447364</v>
      </c>
      <c r="J287" s="1" t="str">
        <f t="shared" si="28"/>
        <v>NGR bulk stream sediment</v>
      </c>
      <c r="K287" s="1" t="str">
        <f t="shared" si="29"/>
        <v>&lt;177 micron (NGR)</v>
      </c>
      <c r="L287">
        <v>30</v>
      </c>
      <c r="M287" t="s">
        <v>41</v>
      </c>
      <c r="N287">
        <v>32</v>
      </c>
      <c r="O287">
        <v>2</v>
      </c>
    </row>
    <row r="288" spans="1:15" hidden="1" x14ac:dyDescent="0.3">
      <c r="A288" t="s">
        <v>1138</v>
      </c>
      <c r="B288" t="s">
        <v>1139</v>
      </c>
      <c r="C288" s="1" t="str">
        <f t="shared" ref="C288:C319" si="30">HYPERLINK("http://geochem.nrcan.gc.ca/cdogs/content/bdl/bdl210679_e.htm", "21:0679")</f>
        <v>21:0679</v>
      </c>
      <c r="D288" s="1" t="str">
        <f t="shared" ref="D288:D319" si="31">HYPERLINK("http://geochem.nrcan.gc.ca/cdogs/content/svy/svy210107_e.htm", "21:0107")</f>
        <v>21:0107</v>
      </c>
      <c r="E288" t="s">
        <v>1140</v>
      </c>
      <c r="F288" t="s">
        <v>1141</v>
      </c>
      <c r="H288">
        <v>50.733389099999997</v>
      </c>
      <c r="I288">
        <v>-118.6617352</v>
      </c>
      <c r="J288" s="1" t="str">
        <f t="shared" si="28"/>
        <v>NGR bulk stream sediment</v>
      </c>
      <c r="K288" s="1" t="str">
        <f t="shared" si="29"/>
        <v>&lt;177 micron (NGR)</v>
      </c>
      <c r="L288">
        <v>31</v>
      </c>
      <c r="M288" t="s">
        <v>20</v>
      </c>
      <c r="N288">
        <v>33</v>
      </c>
      <c r="O288">
        <v>2</v>
      </c>
    </row>
    <row r="289" spans="1:15" hidden="1" x14ac:dyDescent="0.3">
      <c r="A289" t="s">
        <v>1142</v>
      </c>
      <c r="B289" t="s">
        <v>1143</v>
      </c>
      <c r="C289" s="1" t="str">
        <f t="shared" si="30"/>
        <v>21:0679</v>
      </c>
      <c r="D289" s="1" t="str">
        <f t="shared" si="31"/>
        <v>21:0107</v>
      </c>
      <c r="E289" t="s">
        <v>1144</v>
      </c>
      <c r="F289" t="s">
        <v>1145</v>
      </c>
      <c r="H289">
        <v>50.726864599999999</v>
      </c>
      <c r="I289">
        <v>-118.54506170000001</v>
      </c>
      <c r="J289" s="1" t="str">
        <f t="shared" si="28"/>
        <v>NGR bulk stream sediment</v>
      </c>
      <c r="K289" s="1" t="str">
        <f t="shared" si="29"/>
        <v>&lt;177 micron (NGR)</v>
      </c>
      <c r="L289">
        <v>32</v>
      </c>
      <c r="M289" t="s">
        <v>20</v>
      </c>
      <c r="N289">
        <v>34</v>
      </c>
      <c r="O289">
        <v>2</v>
      </c>
    </row>
    <row r="290" spans="1:15" hidden="1" x14ac:dyDescent="0.3">
      <c r="A290" t="s">
        <v>1146</v>
      </c>
      <c r="B290" t="s">
        <v>1147</v>
      </c>
      <c r="C290" s="1" t="str">
        <f t="shared" si="30"/>
        <v>21:0679</v>
      </c>
      <c r="D290" s="1" t="str">
        <f t="shared" si="31"/>
        <v>21:0107</v>
      </c>
      <c r="E290" t="s">
        <v>1148</v>
      </c>
      <c r="F290" t="s">
        <v>1149</v>
      </c>
      <c r="H290">
        <v>50.223438999999999</v>
      </c>
      <c r="I290">
        <v>-118.657585</v>
      </c>
      <c r="J290" s="1" t="str">
        <f t="shared" si="28"/>
        <v>NGR bulk stream sediment</v>
      </c>
      <c r="K290" s="1" t="str">
        <f t="shared" si="29"/>
        <v>&lt;177 micron (NGR)</v>
      </c>
      <c r="L290">
        <v>33</v>
      </c>
      <c r="M290" t="s">
        <v>20</v>
      </c>
      <c r="N290">
        <v>35</v>
      </c>
      <c r="O290">
        <v>2</v>
      </c>
    </row>
    <row r="291" spans="1:15" hidden="1" x14ac:dyDescent="0.3">
      <c r="A291" t="s">
        <v>1150</v>
      </c>
      <c r="B291" t="s">
        <v>1151</v>
      </c>
      <c r="C291" s="1" t="str">
        <f t="shared" si="30"/>
        <v>21:0679</v>
      </c>
      <c r="D291" s="1" t="str">
        <f t="shared" si="31"/>
        <v>21:0107</v>
      </c>
      <c r="E291" t="s">
        <v>1152</v>
      </c>
      <c r="F291" t="s">
        <v>1153</v>
      </c>
      <c r="H291">
        <v>50.247599600000001</v>
      </c>
      <c r="I291">
        <v>-118.8206457</v>
      </c>
      <c r="J291" s="1" t="str">
        <f t="shared" si="28"/>
        <v>NGR bulk stream sediment</v>
      </c>
      <c r="K291" s="1" t="str">
        <f t="shared" si="29"/>
        <v>&lt;177 micron (NGR)</v>
      </c>
      <c r="L291">
        <v>34</v>
      </c>
      <c r="M291" t="s">
        <v>20</v>
      </c>
      <c r="N291">
        <v>36</v>
      </c>
      <c r="O291">
        <v>2</v>
      </c>
    </row>
    <row r="292" spans="1:15" hidden="1" x14ac:dyDescent="0.3">
      <c r="A292" t="s">
        <v>1154</v>
      </c>
      <c r="B292" t="s">
        <v>1155</v>
      </c>
      <c r="C292" s="1" t="str">
        <f t="shared" si="30"/>
        <v>21:0679</v>
      </c>
      <c r="D292" s="1" t="str">
        <f t="shared" si="31"/>
        <v>21:0107</v>
      </c>
      <c r="E292" t="s">
        <v>1156</v>
      </c>
      <c r="F292" t="s">
        <v>1157</v>
      </c>
      <c r="H292">
        <v>50.491456200000002</v>
      </c>
      <c r="I292">
        <v>-118.7531664</v>
      </c>
      <c r="J292" s="1" t="str">
        <f t="shared" si="28"/>
        <v>NGR bulk stream sediment</v>
      </c>
      <c r="K292" s="1" t="str">
        <f t="shared" si="29"/>
        <v>&lt;177 micron (NGR)</v>
      </c>
      <c r="L292">
        <v>35</v>
      </c>
      <c r="M292" t="s">
        <v>20</v>
      </c>
      <c r="N292">
        <v>37</v>
      </c>
      <c r="O292">
        <v>2</v>
      </c>
    </row>
    <row r="293" spans="1:15" hidden="1" x14ac:dyDescent="0.3">
      <c r="A293" t="s">
        <v>1158</v>
      </c>
      <c r="B293" t="s">
        <v>1159</v>
      </c>
      <c r="C293" s="1" t="str">
        <f t="shared" si="30"/>
        <v>21:0679</v>
      </c>
      <c r="D293" s="1" t="str">
        <f t="shared" si="31"/>
        <v>21:0107</v>
      </c>
      <c r="E293" t="s">
        <v>1160</v>
      </c>
      <c r="F293" t="s">
        <v>1161</v>
      </c>
      <c r="H293">
        <v>50.018944500000003</v>
      </c>
      <c r="I293">
        <v>-118.6038824</v>
      </c>
      <c r="J293" s="1" t="str">
        <f t="shared" si="28"/>
        <v>NGR bulk stream sediment</v>
      </c>
      <c r="K293" s="1" t="str">
        <f t="shared" si="29"/>
        <v>&lt;177 micron (NGR)</v>
      </c>
      <c r="L293">
        <v>36</v>
      </c>
      <c r="M293" t="s">
        <v>37</v>
      </c>
      <c r="N293">
        <v>38</v>
      </c>
      <c r="O293">
        <v>3</v>
      </c>
    </row>
    <row r="294" spans="1:15" hidden="1" x14ac:dyDescent="0.3">
      <c r="A294" t="s">
        <v>1162</v>
      </c>
      <c r="B294" t="s">
        <v>1163</v>
      </c>
      <c r="C294" s="1" t="str">
        <f t="shared" si="30"/>
        <v>21:0679</v>
      </c>
      <c r="D294" s="1" t="str">
        <f t="shared" si="31"/>
        <v>21:0107</v>
      </c>
      <c r="E294" t="s">
        <v>1160</v>
      </c>
      <c r="F294" t="s">
        <v>1164</v>
      </c>
      <c r="H294">
        <v>50.018944500000003</v>
      </c>
      <c r="I294">
        <v>-118.6038824</v>
      </c>
      <c r="J294" s="1" t="str">
        <f t="shared" si="28"/>
        <v>NGR bulk stream sediment</v>
      </c>
      <c r="K294" s="1" t="str">
        <f t="shared" si="29"/>
        <v>&lt;177 micron (NGR)</v>
      </c>
      <c r="L294">
        <v>36</v>
      </c>
      <c r="M294" t="s">
        <v>41</v>
      </c>
      <c r="N294">
        <v>39</v>
      </c>
    </row>
    <row r="295" spans="1:15" hidden="1" x14ac:dyDescent="0.3">
      <c r="A295" t="s">
        <v>1165</v>
      </c>
      <c r="B295" t="s">
        <v>1166</v>
      </c>
      <c r="C295" s="1" t="str">
        <f t="shared" si="30"/>
        <v>21:0679</v>
      </c>
      <c r="D295" s="1" t="str">
        <f t="shared" si="31"/>
        <v>21:0107</v>
      </c>
      <c r="E295" t="s">
        <v>1167</v>
      </c>
      <c r="F295" t="s">
        <v>1168</v>
      </c>
      <c r="H295">
        <v>50.175463999999998</v>
      </c>
      <c r="I295">
        <v>-119.7622695</v>
      </c>
      <c r="J295" s="1" t="str">
        <f t="shared" si="28"/>
        <v>NGR bulk stream sediment</v>
      </c>
      <c r="K295" s="1" t="str">
        <f t="shared" si="29"/>
        <v>&lt;177 micron (NGR)</v>
      </c>
      <c r="L295">
        <v>37</v>
      </c>
      <c r="M295" t="s">
        <v>20</v>
      </c>
      <c r="N295">
        <v>40</v>
      </c>
      <c r="O295">
        <v>8</v>
      </c>
    </row>
    <row r="296" spans="1:15" hidden="1" x14ac:dyDescent="0.3">
      <c r="A296" t="s">
        <v>1169</v>
      </c>
      <c r="B296" t="s">
        <v>1170</v>
      </c>
      <c r="C296" s="1" t="str">
        <f t="shared" si="30"/>
        <v>21:0679</v>
      </c>
      <c r="D296" s="1" t="str">
        <f t="shared" si="31"/>
        <v>21:0107</v>
      </c>
      <c r="E296" t="s">
        <v>1171</v>
      </c>
      <c r="F296" t="s">
        <v>1172</v>
      </c>
      <c r="H296">
        <v>50.552492999999998</v>
      </c>
      <c r="I296">
        <v>-119.6963027</v>
      </c>
      <c r="J296" s="1" t="str">
        <f t="shared" si="28"/>
        <v>NGR bulk stream sediment</v>
      </c>
      <c r="K296" s="1" t="str">
        <f t="shared" si="29"/>
        <v>&lt;177 micron (NGR)</v>
      </c>
      <c r="L296">
        <v>38</v>
      </c>
      <c r="M296" t="s">
        <v>20</v>
      </c>
      <c r="N296">
        <v>41</v>
      </c>
      <c r="O296">
        <v>2</v>
      </c>
    </row>
    <row r="297" spans="1:15" hidden="1" x14ac:dyDescent="0.3">
      <c r="A297" t="s">
        <v>1173</v>
      </c>
      <c r="B297" t="s">
        <v>1174</v>
      </c>
      <c r="C297" s="1" t="str">
        <f t="shared" si="30"/>
        <v>21:0679</v>
      </c>
      <c r="D297" s="1" t="str">
        <f t="shared" si="31"/>
        <v>21:0107</v>
      </c>
      <c r="E297" t="s">
        <v>1175</v>
      </c>
      <c r="F297" t="s">
        <v>1176</v>
      </c>
      <c r="H297">
        <v>50.306469999999997</v>
      </c>
      <c r="I297">
        <v>-118.9694982</v>
      </c>
      <c r="J297" s="1" t="str">
        <f t="shared" si="28"/>
        <v>NGR bulk stream sediment</v>
      </c>
      <c r="K297" s="1" t="str">
        <f t="shared" si="29"/>
        <v>&lt;177 micron (NGR)</v>
      </c>
      <c r="L297">
        <v>39</v>
      </c>
      <c r="M297" t="s">
        <v>20</v>
      </c>
      <c r="N297">
        <v>42</v>
      </c>
      <c r="O297">
        <v>4</v>
      </c>
    </row>
    <row r="298" spans="1:15" hidden="1" x14ac:dyDescent="0.3">
      <c r="A298" t="s">
        <v>1177</v>
      </c>
      <c r="B298" t="s">
        <v>1178</v>
      </c>
      <c r="C298" s="1" t="str">
        <f t="shared" si="30"/>
        <v>21:0679</v>
      </c>
      <c r="D298" s="1" t="str">
        <f t="shared" si="31"/>
        <v>21:0107</v>
      </c>
      <c r="E298" t="s">
        <v>1179</v>
      </c>
      <c r="F298" t="s">
        <v>1180</v>
      </c>
      <c r="H298">
        <v>50.455319600000003</v>
      </c>
      <c r="I298">
        <v>-118.8583538</v>
      </c>
      <c r="J298" s="1" t="str">
        <f t="shared" si="28"/>
        <v>NGR bulk stream sediment</v>
      </c>
      <c r="K298" s="1" t="str">
        <f t="shared" si="29"/>
        <v>&lt;177 micron (NGR)</v>
      </c>
      <c r="L298">
        <v>40</v>
      </c>
      <c r="M298" t="s">
        <v>37</v>
      </c>
      <c r="N298">
        <v>43</v>
      </c>
      <c r="O298">
        <v>4</v>
      </c>
    </row>
    <row r="299" spans="1:15" hidden="1" x14ac:dyDescent="0.3">
      <c r="A299" t="s">
        <v>1181</v>
      </c>
      <c r="B299" t="s">
        <v>1182</v>
      </c>
      <c r="C299" s="1" t="str">
        <f t="shared" si="30"/>
        <v>21:0679</v>
      </c>
      <c r="D299" s="1" t="str">
        <f t="shared" si="31"/>
        <v>21:0107</v>
      </c>
      <c r="E299" t="s">
        <v>1179</v>
      </c>
      <c r="F299" t="s">
        <v>1183</v>
      </c>
      <c r="H299">
        <v>50.455319600000003</v>
      </c>
      <c r="I299">
        <v>-118.8583538</v>
      </c>
      <c r="J299" s="1" t="str">
        <f t="shared" si="28"/>
        <v>NGR bulk stream sediment</v>
      </c>
      <c r="K299" s="1" t="str">
        <f t="shared" si="29"/>
        <v>&lt;177 micron (NGR)</v>
      </c>
      <c r="L299">
        <v>40</v>
      </c>
      <c r="M299" t="s">
        <v>41</v>
      </c>
      <c r="N299">
        <v>44</v>
      </c>
    </row>
    <row r="300" spans="1:15" hidden="1" x14ac:dyDescent="0.3">
      <c r="A300" t="s">
        <v>1184</v>
      </c>
      <c r="B300" t="s">
        <v>1185</v>
      </c>
      <c r="C300" s="1" t="str">
        <f t="shared" si="30"/>
        <v>21:0679</v>
      </c>
      <c r="D300" s="1" t="str">
        <f t="shared" si="31"/>
        <v>21:0107</v>
      </c>
      <c r="E300" t="s">
        <v>1186</v>
      </c>
      <c r="F300" t="s">
        <v>1187</v>
      </c>
      <c r="H300">
        <v>50.200703300000001</v>
      </c>
      <c r="I300">
        <v>-119.1006682</v>
      </c>
      <c r="J300" s="1" t="str">
        <f t="shared" si="28"/>
        <v>NGR bulk stream sediment</v>
      </c>
      <c r="K300" s="1" t="str">
        <f t="shared" si="29"/>
        <v>&lt;177 micron (NGR)</v>
      </c>
      <c r="L300">
        <v>41</v>
      </c>
      <c r="M300" t="s">
        <v>20</v>
      </c>
      <c r="N300">
        <v>45</v>
      </c>
      <c r="O300">
        <v>10</v>
      </c>
    </row>
    <row r="301" spans="1:15" hidden="1" x14ac:dyDescent="0.3">
      <c r="A301" t="s">
        <v>1188</v>
      </c>
      <c r="B301" t="s">
        <v>1189</v>
      </c>
      <c r="C301" s="1" t="str">
        <f t="shared" si="30"/>
        <v>21:0679</v>
      </c>
      <c r="D301" s="1" t="str">
        <f t="shared" si="31"/>
        <v>21:0107</v>
      </c>
      <c r="E301" t="s">
        <v>1190</v>
      </c>
      <c r="F301" t="s">
        <v>1191</v>
      </c>
      <c r="H301">
        <v>50.787867200000001</v>
      </c>
      <c r="I301">
        <v>-119.13951470000001</v>
      </c>
      <c r="J301" s="1" t="str">
        <f t="shared" si="28"/>
        <v>NGR bulk stream sediment</v>
      </c>
      <c r="K301" s="1" t="str">
        <f t="shared" si="29"/>
        <v>&lt;177 micron (NGR)</v>
      </c>
      <c r="L301">
        <v>42</v>
      </c>
      <c r="M301" t="s">
        <v>20</v>
      </c>
      <c r="N301">
        <v>46</v>
      </c>
      <c r="O301">
        <v>2</v>
      </c>
    </row>
    <row r="302" spans="1:15" hidden="1" x14ac:dyDescent="0.3">
      <c r="A302" t="s">
        <v>1192</v>
      </c>
      <c r="B302" t="s">
        <v>1193</v>
      </c>
      <c r="C302" s="1" t="str">
        <f t="shared" si="30"/>
        <v>21:0679</v>
      </c>
      <c r="D302" s="1" t="str">
        <f t="shared" si="31"/>
        <v>21:0107</v>
      </c>
      <c r="E302" t="s">
        <v>1194</v>
      </c>
      <c r="F302" t="s">
        <v>1195</v>
      </c>
      <c r="H302">
        <v>50.968928599999998</v>
      </c>
      <c r="I302">
        <v>-118.85019490000001</v>
      </c>
      <c r="J302" s="1" t="str">
        <f t="shared" si="28"/>
        <v>NGR bulk stream sediment</v>
      </c>
      <c r="K302" s="1" t="str">
        <f t="shared" si="29"/>
        <v>&lt;177 micron (NGR)</v>
      </c>
      <c r="L302">
        <v>43</v>
      </c>
      <c r="M302" t="s">
        <v>20</v>
      </c>
      <c r="N302">
        <v>47</v>
      </c>
      <c r="O302">
        <v>2</v>
      </c>
    </row>
    <row r="303" spans="1:15" hidden="1" x14ac:dyDescent="0.3">
      <c r="A303" t="s">
        <v>1196</v>
      </c>
      <c r="B303" t="s">
        <v>1197</v>
      </c>
      <c r="C303" s="1" t="str">
        <f t="shared" si="30"/>
        <v>21:0679</v>
      </c>
      <c r="D303" s="1" t="str">
        <f t="shared" si="31"/>
        <v>21:0107</v>
      </c>
      <c r="E303" t="s">
        <v>1198</v>
      </c>
      <c r="F303" t="s">
        <v>1199</v>
      </c>
      <c r="H303">
        <v>50.900675</v>
      </c>
      <c r="I303">
        <v>-118.59582399999999</v>
      </c>
      <c r="J303" s="1" t="str">
        <f t="shared" si="28"/>
        <v>NGR bulk stream sediment</v>
      </c>
      <c r="K303" s="1" t="str">
        <f t="shared" si="29"/>
        <v>&lt;177 micron (NGR)</v>
      </c>
      <c r="L303">
        <v>45</v>
      </c>
      <c r="M303" t="s">
        <v>20</v>
      </c>
      <c r="N303">
        <v>48</v>
      </c>
      <c r="O303">
        <v>2</v>
      </c>
    </row>
    <row r="304" spans="1:15" hidden="1" x14ac:dyDescent="0.3">
      <c r="A304" t="s">
        <v>1200</v>
      </c>
      <c r="B304" t="s">
        <v>1201</v>
      </c>
      <c r="C304" s="1" t="str">
        <f t="shared" si="30"/>
        <v>21:0679</v>
      </c>
      <c r="D304" s="1" t="str">
        <f t="shared" si="31"/>
        <v>21:0107</v>
      </c>
      <c r="E304" t="s">
        <v>1202</v>
      </c>
      <c r="F304" t="s">
        <v>1203</v>
      </c>
      <c r="H304">
        <v>50.877859200000003</v>
      </c>
      <c r="I304">
        <v>-119.08714139999999</v>
      </c>
      <c r="J304" s="1" t="str">
        <f t="shared" si="28"/>
        <v>NGR bulk stream sediment</v>
      </c>
      <c r="K304" s="1" t="str">
        <f t="shared" si="29"/>
        <v>&lt;177 micron (NGR)</v>
      </c>
      <c r="L304">
        <v>46</v>
      </c>
      <c r="M304" t="s">
        <v>20</v>
      </c>
      <c r="N304">
        <v>49</v>
      </c>
      <c r="O304">
        <v>7</v>
      </c>
    </row>
    <row r="305" spans="1:15" hidden="1" x14ac:dyDescent="0.3">
      <c r="A305" t="s">
        <v>1204</v>
      </c>
      <c r="B305" t="s">
        <v>1205</v>
      </c>
      <c r="C305" s="1" t="str">
        <f t="shared" si="30"/>
        <v>21:0679</v>
      </c>
      <c r="D305" s="1" t="str">
        <f t="shared" si="31"/>
        <v>21:0107</v>
      </c>
      <c r="E305" t="s">
        <v>1206</v>
      </c>
      <c r="F305" t="s">
        <v>1207</v>
      </c>
      <c r="H305">
        <v>50.588902400000002</v>
      </c>
      <c r="I305">
        <v>-118.4044226</v>
      </c>
      <c r="J305" s="1" t="str">
        <f t="shared" si="28"/>
        <v>NGR bulk stream sediment</v>
      </c>
      <c r="K305" s="1" t="str">
        <f t="shared" si="29"/>
        <v>&lt;177 micron (NGR)</v>
      </c>
      <c r="L305">
        <v>47</v>
      </c>
      <c r="M305" t="s">
        <v>37</v>
      </c>
      <c r="N305">
        <v>50</v>
      </c>
    </row>
    <row r="306" spans="1:15" hidden="1" x14ac:dyDescent="0.3">
      <c r="A306" t="s">
        <v>1208</v>
      </c>
      <c r="B306" t="s">
        <v>1209</v>
      </c>
      <c r="C306" s="1" t="str">
        <f t="shared" si="30"/>
        <v>21:0679</v>
      </c>
      <c r="D306" s="1" t="str">
        <f t="shared" si="31"/>
        <v>21:0107</v>
      </c>
      <c r="E306" t="s">
        <v>1206</v>
      </c>
      <c r="F306" t="s">
        <v>1210</v>
      </c>
      <c r="H306">
        <v>50.588902400000002</v>
      </c>
      <c r="I306">
        <v>-118.4044226</v>
      </c>
      <c r="J306" s="1" t="str">
        <f t="shared" si="28"/>
        <v>NGR bulk stream sediment</v>
      </c>
      <c r="K306" s="1" t="str">
        <f t="shared" si="29"/>
        <v>&lt;177 micron (NGR)</v>
      </c>
      <c r="L306">
        <v>47</v>
      </c>
      <c r="M306" t="s">
        <v>41</v>
      </c>
      <c r="N306">
        <v>51</v>
      </c>
      <c r="O306">
        <v>2</v>
      </c>
    </row>
    <row r="307" spans="1:15" hidden="1" x14ac:dyDescent="0.3">
      <c r="A307" t="s">
        <v>1211</v>
      </c>
      <c r="B307" t="s">
        <v>1212</v>
      </c>
      <c r="C307" s="1" t="str">
        <f t="shared" si="30"/>
        <v>21:0679</v>
      </c>
      <c r="D307" s="1" t="str">
        <f t="shared" si="31"/>
        <v>21:0107</v>
      </c>
      <c r="E307" t="s">
        <v>1213</v>
      </c>
      <c r="F307" t="s">
        <v>1214</v>
      </c>
      <c r="H307">
        <v>50.335494599999997</v>
      </c>
      <c r="I307">
        <v>-118.72831859999999</v>
      </c>
      <c r="J307" s="1" t="str">
        <f t="shared" si="28"/>
        <v>NGR bulk stream sediment</v>
      </c>
      <c r="K307" s="1" t="str">
        <f t="shared" si="29"/>
        <v>&lt;177 micron (NGR)</v>
      </c>
      <c r="L307">
        <v>48</v>
      </c>
      <c r="M307" t="s">
        <v>20</v>
      </c>
      <c r="N307">
        <v>52</v>
      </c>
      <c r="O307">
        <v>3</v>
      </c>
    </row>
    <row r="308" spans="1:15" hidden="1" x14ac:dyDescent="0.3">
      <c r="A308" t="s">
        <v>1215</v>
      </c>
      <c r="B308" t="s">
        <v>1216</v>
      </c>
      <c r="C308" s="1" t="str">
        <f t="shared" si="30"/>
        <v>21:0679</v>
      </c>
      <c r="D308" s="1" t="str">
        <f t="shared" si="31"/>
        <v>21:0107</v>
      </c>
      <c r="E308" t="s">
        <v>1217</v>
      </c>
      <c r="F308" t="s">
        <v>1218</v>
      </c>
      <c r="H308">
        <v>50.068865600000002</v>
      </c>
      <c r="I308">
        <v>-118.1968011</v>
      </c>
      <c r="J308" s="1" t="str">
        <f t="shared" si="28"/>
        <v>NGR bulk stream sediment</v>
      </c>
      <c r="K308" s="1" t="str">
        <f t="shared" si="29"/>
        <v>&lt;177 micron (NGR)</v>
      </c>
      <c r="L308">
        <v>49</v>
      </c>
      <c r="M308" t="s">
        <v>37</v>
      </c>
      <c r="N308">
        <v>53</v>
      </c>
      <c r="O308">
        <v>17</v>
      </c>
    </row>
    <row r="309" spans="1:15" hidden="1" x14ac:dyDescent="0.3">
      <c r="A309" t="s">
        <v>1219</v>
      </c>
      <c r="B309" t="s">
        <v>1220</v>
      </c>
      <c r="C309" s="1" t="str">
        <f t="shared" si="30"/>
        <v>21:0679</v>
      </c>
      <c r="D309" s="1" t="str">
        <f t="shared" si="31"/>
        <v>21:0107</v>
      </c>
      <c r="E309" t="s">
        <v>1217</v>
      </c>
      <c r="F309" t="s">
        <v>1221</v>
      </c>
      <c r="H309">
        <v>50.068865600000002</v>
      </c>
      <c r="I309">
        <v>-118.1968011</v>
      </c>
      <c r="J309" s="1" t="str">
        <f t="shared" si="28"/>
        <v>NGR bulk stream sediment</v>
      </c>
      <c r="K309" s="1" t="str">
        <f t="shared" si="29"/>
        <v>&lt;177 micron (NGR)</v>
      </c>
      <c r="L309">
        <v>49</v>
      </c>
      <c r="M309" t="s">
        <v>41</v>
      </c>
      <c r="N309">
        <v>54</v>
      </c>
    </row>
    <row r="310" spans="1:15" hidden="1" x14ac:dyDescent="0.3">
      <c r="A310" t="s">
        <v>1222</v>
      </c>
      <c r="B310" t="s">
        <v>1223</v>
      </c>
      <c r="C310" s="1" t="str">
        <f t="shared" si="30"/>
        <v>21:0679</v>
      </c>
      <c r="D310" s="1" t="str">
        <f t="shared" si="31"/>
        <v>21:0107</v>
      </c>
      <c r="E310" t="s">
        <v>1224</v>
      </c>
      <c r="F310" t="s">
        <v>1225</v>
      </c>
      <c r="H310">
        <v>50.726719699999997</v>
      </c>
      <c r="I310">
        <v>-118.02990370000001</v>
      </c>
      <c r="J310" s="1" t="str">
        <f t="shared" si="28"/>
        <v>NGR bulk stream sediment</v>
      </c>
      <c r="K310" s="1" t="str">
        <f t="shared" si="29"/>
        <v>&lt;177 micron (NGR)</v>
      </c>
      <c r="L310">
        <v>50</v>
      </c>
      <c r="M310" t="s">
        <v>20</v>
      </c>
      <c r="N310">
        <v>55</v>
      </c>
      <c r="O310">
        <v>2</v>
      </c>
    </row>
    <row r="311" spans="1:15" hidden="1" x14ac:dyDescent="0.3">
      <c r="A311" t="s">
        <v>1226</v>
      </c>
      <c r="B311" t="s">
        <v>1227</v>
      </c>
      <c r="C311" s="1" t="str">
        <f t="shared" si="30"/>
        <v>21:0679</v>
      </c>
      <c r="D311" s="1" t="str">
        <f t="shared" si="31"/>
        <v>21:0107</v>
      </c>
      <c r="E311" t="s">
        <v>1228</v>
      </c>
      <c r="F311" t="s">
        <v>1229</v>
      </c>
      <c r="H311">
        <v>50.628777100000001</v>
      </c>
      <c r="I311">
        <v>-118.09468440000001</v>
      </c>
      <c r="J311" s="1" t="str">
        <f t="shared" si="28"/>
        <v>NGR bulk stream sediment</v>
      </c>
      <c r="K311" s="1" t="str">
        <f t="shared" si="29"/>
        <v>&lt;177 micron (NGR)</v>
      </c>
      <c r="L311">
        <v>51</v>
      </c>
      <c r="M311" t="s">
        <v>20</v>
      </c>
      <c r="N311">
        <v>56</v>
      </c>
      <c r="O311">
        <v>4</v>
      </c>
    </row>
    <row r="312" spans="1:15" hidden="1" x14ac:dyDescent="0.3">
      <c r="A312" t="s">
        <v>1230</v>
      </c>
      <c r="B312" t="s">
        <v>1231</v>
      </c>
      <c r="C312" s="1" t="str">
        <f t="shared" si="30"/>
        <v>21:0679</v>
      </c>
      <c r="D312" s="1" t="str">
        <f t="shared" si="31"/>
        <v>21:0107</v>
      </c>
      <c r="E312" t="s">
        <v>1232</v>
      </c>
      <c r="F312" t="s">
        <v>1233</v>
      </c>
      <c r="H312">
        <v>50.972183899999997</v>
      </c>
      <c r="I312">
        <v>-118.36020550000001</v>
      </c>
      <c r="J312" s="1" t="str">
        <f t="shared" si="28"/>
        <v>NGR bulk stream sediment</v>
      </c>
      <c r="K312" s="1" t="str">
        <f t="shared" si="29"/>
        <v>&lt;177 micron (NGR)</v>
      </c>
      <c r="L312">
        <v>52</v>
      </c>
      <c r="M312" t="s">
        <v>20</v>
      </c>
      <c r="N312">
        <v>57</v>
      </c>
      <c r="O312">
        <v>2</v>
      </c>
    </row>
    <row r="313" spans="1:15" hidden="1" x14ac:dyDescent="0.3">
      <c r="A313" t="s">
        <v>1234</v>
      </c>
      <c r="B313" t="s">
        <v>1235</v>
      </c>
      <c r="C313" s="1" t="str">
        <f t="shared" si="30"/>
        <v>21:0679</v>
      </c>
      <c r="D313" s="1" t="str">
        <f t="shared" si="31"/>
        <v>21:0107</v>
      </c>
      <c r="E313" t="s">
        <v>1236</v>
      </c>
      <c r="F313" t="s">
        <v>1237</v>
      </c>
      <c r="H313">
        <v>50.939083799999999</v>
      </c>
      <c r="I313">
        <v>-118.1555707</v>
      </c>
      <c r="J313" s="1" t="str">
        <f t="shared" si="28"/>
        <v>NGR bulk stream sediment</v>
      </c>
      <c r="K313" s="1" t="str">
        <f t="shared" si="29"/>
        <v>&lt;177 micron (NGR)</v>
      </c>
      <c r="L313">
        <v>53</v>
      </c>
      <c r="M313" t="s">
        <v>20</v>
      </c>
      <c r="N313">
        <v>58</v>
      </c>
      <c r="O313">
        <v>2</v>
      </c>
    </row>
    <row r="314" spans="1:15" hidden="1" x14ac:dyDescent="0.3">
      <c r="A314" t="s">
        <v>1238</v>
      </c>
      <c r="B314" t="s">
        <v>1239</v>
      </c>
      <c r="C314" s="1" t="str">
        <f t="shared" si="30"/>
        <v>21:0679</v>
      </c>
      <c r="D314" s="1" t="str">
        <f t="shared" si="31"/>
        <v>21:0107</v>
      </c>
      <c r="E314" t="s">
        <v>1240</v>
      </c>
      <c r="F314" t="s">
        <v>1241</v>
      </c>
      <c r="H314">
        <v>50.679599000000003</v>
      </c>
      <c r="I314">
        <v>-119.29802189999999</v>
      </c>
      <c r="J314" s="1" t="str">
        <f t="shared" si="28"/>
        <v>NGR bulk stream sediment</v>
      </c>
      <c r="K314" s="1" t="str">
        <f t="shared" si="29"/>
        <v>&lt;177 micron (NGR)</v>
      </c>
      <c r="L314">
        <v>54</v>
      </c>
      <c r="M314" t="s">
        <v>37</v>
      </c>
      <c r="N314">
        <v>59</v>
      </c>
      <c r="O314">
        <v>2</v>
      </c>
    </row>
    <row r="315" spans="1:15" hidden="1" x14ac:dyDescent="0.3">
      <c r="A315" t="s">
        <v>1242</v>
      </c>
      <c r="B315" t="s">
        <v>1243</v>
      </c>
      <c r="C315" s="1" t="str">
        <f t="shared" si="30"/>
        <v>21:0679</v>
      </c>
      <c r="D315" s="1" t="str">
        <f t="shared" si="31"/>
        <v>21:0107</v>
      </c>
      <c r="E315" t="s">
        <v>1240</v>
      </c>
      <c r="F315" t="s">
        <v>1244</v>
      </c>
      <c r="H315">
        <v>50.679599000000003</v>
      </c>
      <c r="I315">
        <v>-119.29802189999999</v>
      </c>
      <c r="J315" s="1" t="str">
        <f t="shared" si="28"/>
        <v>NGR bulk stream sediment</v>
      </c>
      <c r="K315" s="1" t="str">
        <f t="shared" si="29"/>
        <v>&lt;177 micron (NGR)</v>
      </c>
      <c r="L315">
        <v>54</v>
      </c>
      <c r="M315" t="s">
        <v>41</v>
      </c>
      <c r="N315">
        <v>60</v>
      </c>
    </row>
    <row r="316" spans="1:15" hidden="1" x14ac:dyDescent="0.3">
      <c r="A316" t="s">
        <v>1245</v>
      </c>
      <c r="B316" t="s">
        <v>1246</v>
      </c>
      <c r="C316" s="1" t="str">
        <f t="shared" si="30"/>
        <v>21:0679</v>
      </c>
      <c r="D316" s="1" t="str">
        <f t="shared" si="31"/>
        <v>21:0107</v>
      </c>
      <c r="E316" t="s">
        <v>1247</v>
      </c>
      <c r="F316" t="s">
        <v>1248</v>
      </c>
      <c r="H316">
        <v>50.609169399999999</v>
      </c>
      <c r="I316">
        <v>-119.28161110000001</v>
      </c>
      <c r="J316" s="1" t="str">
        <f t="shared" si="28"/>
        <v>NGR bulk stream sediment</v>
      </c>
      <c r="K316" s="1" t="str">
        <f t="shared" si="29"/>
        <v>&lt;177 micron (NGR)</v>
      </c>
      <c r="L316">
        <v>55</v>
      </c>
      <c r="M316" t="s">
        <v>20</v>
      </c>
      <c r="N316">
        <v>61</v>
      </c>
      <c r="O316">
        <v>2</v>
      </c>
    </row>
    <row r="317" spans="1:15" hidden="1" x14ac:dyDescent="0.3">
      <c r="A317" t="s">
        <v>1249</v>
      </c>
      <c r="B317" t="s">
        <v>1250</v>
      </c>
      <c r="C317" s="1" t="str">
        <f t="shared" si="30"/>
        <v>21:0679</v>
      </c>
      <c r="D317" s="1" t="str">
        <f t="shared" si="31"/>
        <v>21:0107</v>
      </c>
      <c r="E317" t="s">
        <v>1251</v>
      </c>
      <c r="F317" t="s">
        <v>1252</v>
      </c>
      <c r="H317">
        <v>50.300949299999999</v>
      </c>
      <c r="I317">
        <v>-119.2119766</v>
      </c>
      <c r="J317" s="1" t="str">
        <f t="shared" si="28"/>
        <v>NGR bulk stream sediment</v>
      </c>
      <c r="K317" s="1" t="str">
        <f t="shared" si="29"/>
        <v>&lt;177 micron (NGR)</v>
      </c>
      <c r="L317">
        <v>56</v>
      </c>
      <c r="M317" t="s">
        <v>20</v>
      </c>
      <c r="N317">
        <v>62</v>
      </c>
      <c r="O317">
        <v>81</v>
      </c>
    </row>
    <row r="318" spans="1:15" hidden="1" x14ac:dyDescent="0.3">
      <c r="A318" t="s">
        <v>1253</v>
      </c>
      <c r="B318" t="s">
        <v>1254</v>
      </c>
      <c r="C318" s="1" t="str">
        <f t="shared" si="30"/>
        <v>21:0679</v>
      </c>
      <c r="D318" s="1" t="str">
        <f t="shared" si="31"/>
        <v>21:0107</v>
      </c>
      <c r="E318" t="s">
        <v>1255</v>
      </c>
      <c r="F318" t="s">
        <v>1256</v>
      </c>
      <c r="H318">
        <v>50.519578799999998</v>
      </c>
      <c r="I318">
        <v>-119.22502780000001</v>
      </c>
      <c r="J318" s="1" t="str">
        <f t="shared" si="28"/>
        <v>NGR bulk stream sediment</v>
      </c>
      <c r="K318" s="1" t="str">
        <f t="shared" si="29"/>
        <v>&lt;177 micron (NGR)</v>
      </c>
      <c r="L318">
        <v>57</v>
      </c>
      <c r="M318" t="s">
        <v>37</v>
      </c>
      <c r="N318">
        <v>63</v>
      </c>
    </row>
    <row r="319" spans="1:15" hidden="1" x14ac:dyDescent="0.3">
      <c r="A319" t="s">
        <v>1257</v>
      </c>
      <c r="B319" t="s">
        <v>1258</v>
      </c>
      <c r="C319" s="1" t="str">
        <f t="shared" si="30"/>
        <v>21:0679</v>
      </c>
      <c r="D319" s="1" t="str">
        <f t="shared" si="31"/>
        <v>21:0107</v>
      </c>
      <c r="E319" t="s">
        <v>1255</v>
      </c>
      <c r="F319" t="s">
        <v>1259</v>
      </c>
      <c r="H319">
        <v>50.519578799999998</v>
      </c>
      <c r="I319">
        <v>-119.22502780000001</v>
      </c>
      <c r="J319" s="1" t="str">
        <f t="shared" si="28"/>
        <v>NGR bulk stream sediment</v>
      </c>
      <c r="K319" s="1" t="str">
        <f t="shared" si="29"/>
        <v>&lt;177 micron (NGR)</v>
      </c>
      <c r="L319">
        <v>57</v>
      </c>
      <c r="M319" t="s">
        <v>41</v>
      </c>
      <c r="N319">
        <v>64</v>
      </c>
      <c r="O319">
        <v>2</v>
      </c>
    </row>
    <row r="320" spans="1:15" hidden="1" x14ac:dyDescent="0.3">
      <c r="A320" t="s">
        <v>1260</v>
      </c>
      <c r="B320" t="s">
        <v>1261</v>
      </c>
      <c r="C320" s="1" t="str">
        <f t="shared" ref="C320:C344" si="32">HYPERLINK("http://geochem.nrcan.gc.ca/cdogs/content/bdl/bdl210679_e.htm", "21:0679")</f>
        <v>21:0679</v>
      </c>
      <c r="D320" s="1" t="str">
        <f t="shared" ref="D320:D344" si="33">HYPERLINK("http://geochem.nrcan.gc.ca/cdogs/content/svy/svy210107_e.htm", "21:0107")</f>
        <v>21:0107</v>
      </c>
      <c r="E320" t="s">
        <v>1262</v>
      </c>
      <c r="F320" t="s">
        <v>1263</v>
      </c>
      <c r="H320">
        <v>50.671629299999999</v>
      </c>
      <c r="I320">
        <v>-119.1387837</v>
      </c>
      <c r="J320" s="1" t="str">
        <f t="shared" si="28"/>
        <v>NGR bulk stream sediment</v>
      </c>
      <c r="K320" s="1" t="str">
        <f t="shared" si="29"/>
        <v>&lt;177 micron (NGR)</v>
      </c>
      <c r="L320">
        <v>58</v>
      </c>
      <c r="M320" t="s">
        <v>20</v>
      </c>
      <c r="N320">
        <v>65</v>
      </c>
      <c r="O320">
        <v>2</v>
      </c>
    </row>
    <row r="321" spans="1:15" hidden="1" x14ac:dyDescent="0.3">
      <c r="A321" t="s">
        <v>1264</v>
      </c>
      <c r="B321" t="s">
        <v>1265</v>
      </c>
      <c r="C321" s="1" t="str">
        <f t="shared" si="32"/>
        <v>21:0679</v>
      </c>
      <c r="D321" s="1" t="str">
        <f t="shared" si="33"/>
        <v>21:0107</v>
      </c>
      <c r="E321" t="s">
        <v>1266</v>
      </c>
      <c r="F321" t="s">
        <v>1267</v>
      </c>
      <c r="H321">
        <v>50.665085599999998</v>
      </c>
      <c r="I321">
        <v>-119.9021924</v>
      </c>
      <c r="J321" s="1" t="str">
        <f t="shared" si="28"/>
        <v>NGR bulk stream sediment</v>
      </c>
      <c r="K321" s="1" t="str">
        <f t="shared" si="29"/>
        <v>&lt;177 micron (NGR)</v>
      </c>
      <c r="L321">
        <v>59</v>
      </c>
      <c r="M321" t="s">
        <v>20</v>
      </c>
      <c r="N321">
        <v>66</v>
      </c>
      <c r="O321">
        <v>2</v>
      </c>
    </row>
    <row r="322" spans="1:15" hidden="1" x14ac:dyDescent="0.3">
      <c r="A322" t="s">
        <v>1268</v>
      </c>
      <c r="B322" t="s">
        <v>1269</v>
      </c>
      <c r="C322" s="1" t="str">
        <f t="shared" si="32"/>
        <v>21:0679</v>
      </c>
      <c r="D322" s="1" t="str">
        <f t="shared" si="33"/>
        <v>21:0107</v>
      </c>
      <c r="E322" t="s">
        <v>1270</v>
      </c>
      <c r="F322" t="s">
        <v>1271</v>
      </c>
      <c r="H322">
        <v>50.725695299999998</v>
      </c>
      <c r="I322">
        <v>-119.9495142</v>
      </c>
      <c r="J322" s="1" t="str">
        <f t="shared" ref="J322:J385" si="34">HYPERLINK("http://geochem.nrcan.gc.ca/cdogs/content/kwd/kwd020030_e.htm", "NGR bulk stream sediment")</f>
        <v>NGR bulk stream sediment</v>
      </c>
      <c r="K322" s="1" t="str">
        <f t="shared" ref="K322:K385" si="35">HYPERLINK("http://geochem.nrcan.gc.ca/cdogs/content/kwd/kwd080006_e.htm", "&lt;177 micron (NGR)")</f>
        <v>&lt;177 micron (NGR)</v>
      </c>
      <c r="L322">
        <v>60</v>
      </c>
      <c r="M322" t="s">
        <v>20</v>
      </c>
      <c r="N322">
        <v>67</v>
      </c>
      <c r="O322">
        <v>6</v>
      </c>
    </row>
    <row r="323" spans="1:15" hidden="1" x14ac:dyDescent="0.3">
      <c r="A323" t="s">
        <v>1272</v>
      </c>
      <c r="B323" t="s">
        <v>1273</v>
      </c>
      <c r="C323" s="1" t="str">
        <f t="shared" si="32"/>
        <v>21:0679</v>
      </c>
      <c r="D323" s="1" t="str">
        <f t="shared" si="33"/>
        <v>21:0107</v>
      </c>
      <c r="E323" t="s">
        <v>1274</v>
      </c>
      <c r="F323" t="s">
        <v>1275</v>
      </c>
      <c r="H323">
        <v>50.827607399999998</v>
      </c>
      <c r="I323">
        <v>-119.9490186</v>
      </c>
      <c r="J323" s="1" t="str">
        <f t="shared" si="34"/>
        <v>NGR bulk stream sediment</v>
      </c>
      <c r="K323" s="1" t="str">
        <f t="shared" si="35"/>
        <v>&lt;177 micron (NGR)</v>
      </c>
      <c r="L323">
        <v>61</v>
      </c>
      <c r="M323" t="s">
        <v>20</v>
      </c>
      <c r="N323">
        <v>68</v>
      </c>
      <c r="O323">
        <v>11</v>
      </c>
    </row>
    <row r="324" spans="1:15" hidden="1" x14ac:dyDescent="0.3">
      <c r="A324" t="s">
        <v>1276</v>
      </c>
      <c r="B324" t="s">
        <v>1277</v>
      </c>
      <c r="C324" s="1" t="str">
        <f t="shared" si="32"/>
        <v>21:0679</v>
      </c>
      <c r="D324" s="1" t="str">
        <f t="shared" si="33"/>
        <v>21:0107</v>
      </c>
      <c r="E324" t="s">
        <v>1278</v>
      </c>
      <c r="F324" t="s">
        <v>1279</v>
      </c>
      <c r="H324">
        <v>50.909325000000003</v>
      </c>
      <c r="I324">
        <v>-119.5940914</v>
      </c>
      <c r="J324" s="1" t="str">
        <f t="shared" si="34"/>
        <v>NGR bulk stream sediment</v>
      </c>
      <c r="K324" s="1" t="str">
        <f t="shared" si="35"/>
        <v>&lt;177 micron (NGR)</v>
      </c>
      <c r="L324">
        <v>62</v>
      </c>
      <c r="M324" t="s">
        <v>20</v>
      </c>
      <c r="N324">
        <v>69</v>
      </c>
      <c r="O324">
        <v>2</v>
      </c>
    </row>
    <row r="325" spans="1:15" hidden="1" x14ac:dyDescent="0.3">
      <c r="A325" t="s">
        <v>1280</v>
      </c>
      <c r="B325" t="s">
        <v>1281</v>
      </c>
      <c r="C325" s="1" t="str">
        <f t="shared" si="32"/>
        <v>21:0679</v>
      </c>
      <c r="D325" s="1" t="str">
        <f t="shared" si="33"/>
        <v>21:0107</v>
      </c>
      <c r="E325" t="s">
        <v>1282</v>
      </c>
      <c r="F325" t="s">
        <v>1283</v>
      </c>
      <c r="H325">
        <v>50.9076989</v>
      </c>
      <c r="I325">
        <v>-119.675276</v>
      </c>
      <c r="J325" s="1" t="str">
        <f t="shared" si="34"/>
        <v>NGR bulk stream sediment</v>
      </c>
      <c r="K325" s="1" t="str">
        <f t="shared" si="35"/>
        <v>&lt;177 micron (NGR)</v>
      </c>
      <c r="L325">
        <v>63</v>
      </c>
      <c r="M325" t="s">
        <v>20</v>
      </c>
      <c r="N325">
        <v>70</v>
      </c>
      <c r="O325">
        <v>2</v>
      </c>
    </row>
    <row r="326" spans="1:15" hidden="1" x14ac:dyDescent="0.3">
      <c r="A326" t="s">
        <v>1284</v>
      </c>
      <c r="B326" t="s">
        <v>1285</v>
      </c>
      <c r="C326" s="1" t="str">
        <f t="shared" si="32"/>
        <v>21:0679</v>
      </c>
      <c r="D326" s="1" t="str">
        <f t="shared" si="33"/>
        <v>21:0107</v>
      </c>
      <c r="E326" t="s">
        <v>1286</v>
      </c>
      <c r="F326" t="s">
        <v>1287</v>
      </c>
      <c r="H326">
        <v>50.953927399999998</v>
      </c>
      <c r="I326">
        <v>-119.9286293</v>
      </c>
      <c r="J326" s="1" t="str">
        <f t="shared" si="34"/>
        <v>NGR bulk stream sediment</v>
      </c>
      <c r="K326" s="1" t="str">
        <f t="shared" si="35"/>
        <v>&lt;177 micron (NGR)</v>
      </c>
      <c r="L326">
        <v>64</v>
      </c>
      <c r="M326" t="s">
        <v>37</v>
      </c>
      <c r="N326">
        <v>71</v>
      </c>
    </row>
    <row r="327" spans="1:15" hidden="1" x14ac:dyDescent="0.3">
      <c r="A327" t="s">
        <v>1288</v>
      </c>
      <c r="B327" t="s">
        <v>1289</v>
      </c>
      <c r="C327" s="1" t="str">
        <f t="shared" si="32"/>
        <v>21:0679</v>
      </c>
      <c r="D327" s="1" t="str">
        <f t="shared" si="33"/>
        <v>21:0107</v>
      </c>
      <c r="E327" t="s">
        <v>1286</v>
      </c>
      <c r="F327" t="s">
        <v>1290</v>
      </c>
      <c r="H327">
        <v>50.953927399999998</v>
      </c>
      <c r="I327">
        <v>-119.9286293</v>
      </c>
      <c r="J327" s="1" t="str">
        <f t="shared" si="34"/>
        <v>NGR bulk stream sediment</v>
      </c>
      <c r="K327" s="1" t="str">
        <f t="shared" si="35"/>
        <v>&lt;177 micron (NGR)</v>
      </c>
      <c r="L327">
        <v>64</v>
      </c>
      <c r="M327" t="s">
        <v>41</v>
      </c>
      <c r="N327">
        <v>72</v>
      </c>
      <c r="O327">
        <v>10</v>
      </c>
    </row>
    <row r="328" spans="1:15" hidden="1" x14ac:dyDescent="0.3">
      <c r="A328" t="s">
        <v>1291</v>
      </c>
      <c r="B328" t="s">
        <v>1292</v>
      </c>
      <c r="C328" s="1" t="str">
        <f t="shared" si="32"/>
        <v>21:0679</v>
      </c>
      <c r="D328" s="1" t="str">
        <f t="shared" si="33"/>
        <v>21:0107</v>
      </c>
      <c r="E328" t="s">
        <v>1293</v>
      </c>
      <c r="F328" t="s">
        <v>1294</v>
      </c>
      <c r="H328">
        <v>50.282874499999998</v>
      </c>
      <c r="I328">
        <v>-118.585956</v>
      </c>
      <c r="J328" s="1" t="str">
        <f t="shared" si="34"/>
        <v>NGR bulk stream sediment</v>
      </c>
      <c r="K328" s="1" t="str">
        <f t="shared" si="35"/>
        <v>&lt;177 micron (NGR)</v>
      </c>
      <c r="L328">
        <v>65</v>
      </c>
      <c r="M328" t="s">
        <v>20</v>
      </c>
      <c r="N328">
        <v>73</v>
      </c>
      <c r="O328">
        <v>5</v>
      </c>
    </row>
    <row r="329" spans="1:15" hidden="1" x14ac:dyDescent="0.3">
      <c r="A329" t="s">
        <v>1295</v>
      </c>
      <c r="B329" t="s">
        <v>1296</v>
      </c>
      <c r="C329" s="1" t="str">
        <f t="shared" si="32"/>
        <v>21:0679</v>
      </c>
      <c r="D329" s="1" t="str">
        <f t="shared" si="33"/>
        <v>21:0107</v>
      </c>
      <c r="E329" t="s">
        <v>1297</v>
      </c>
      <c r="F329" t="s">
        <v>1298</v>
      </c>
      <c r="H329">
        <v>50.269038199999997</v>
      </c>
      <c r="I329">
        <v>-118.75031420000001</v>
      </c>
      <c r="J329" s="1" t="str">
        <f t="shared" si="34"/>
        <v>NGR bulk stream sediment</v>
      </c>
      <c r="K329" s="1" t="str">
        <f t="shared" si="35"/>
        <v>&lt;177 micron (NGR)</v>
      </c>
      <c r="L329">
        <v>66</v>
      </c>
      <c r="M329" t="s">
        <v>20</v>
      </c>
      <c r="N329">
        <v>74</v>
      </c>
      <c r="O329">
        <v>2</v>
      </c>
    </row>
    <row r="330" spans="1:15" hidden="1" x14ac:dyDescent="0.3">
      <c r="A330" t="s">
        <v>1299</v>
      </c>
      <c r="B330" t="s">
        <v>1300</v>
      </c>
      <c r="C330" s="1" t="str">
        <f t="shared" si="32"/>
        <v>21:0679</v>
      </c>
      <c r="D330" s="1" t="str">
        <f t="shared" si="33"/>
        <v>21:0107</v>
      </c>
      <c r="E330" t="s">
        <v>1301</v>
      </c>
      <c r="F330" t="s">
        <v>1302</v>
      </c>
      <c r="H330">
        <v>50.098265699999999</v>
      </c>
      <c r="I330">
        <v>-118.44947329999999</v>
      </c>
      <c r="J330" s="1" t="str">
        <f t="shared" si="34"/>
        <v>NGR bulk stream sediment</v>
      </c>
      <c r="K330" s="1" t="str">
        <f t="shared" si="35"/>
        <v>&lt;177 micron (NGR)</v>
      </c>
      <c r="L330">
        <v>67</v>
      </c>
      <c r="M330" t="s">
        <v>20</v>
      </c>
      <c r="N330">
        <v>75</v>
      </c>
      <c r="O330">
        <v>10</v>
      </c>
    </row>
    <row r="331" spans="1:15" hidden="1" x14ac:dyDescent="0.3">
      <c r="A331" t="s">
        <v>1303</v>
      </c>
      <c r="B331" t="s">
        <v>1304</v>
      </c>
      <c r="C331" s="1" t="str">
        <f t="shared" si="32"/>
        <v>21:0679</v>
      </c>
      <c r="D331" s="1" t="str">
        <f t="shared" si="33"/>
        <v>21:0107</v>
      </c>
      <c r="E331" t="s">
        <v>1305</v>
      </c>
      <c r="F331" t="s">
        <v>1306</v>
      </c>
      <c r="H331">
        <v>50.036063800000001</v>
      </c>
      <c r="I331">
        <v>-118.37476270000001</v>
      </c>
      <c r="J331" s="1" t="str">
        <f t="shared" si="34"/>
        <v>NGR bulk stream sediment</v>
      </c>
      <c r="K331" s="1" t="str">
        <f t="shared" si="35"/>
        <v>&lt;177 micron (NGR)</v>
      </c>
      <c r="L331">
        <v>68</v>
      </c>
      <c r="M331" t="s">
        <v>20</v>
      </c>
      <c r="N331">
        <v>76</v>
      </c>
      <c r="O331">
        <v>6</v>
      </c>
    </row>
    <row r="332" spans="1:15" hidden="1" x14ac:dyDescent="0.3">
      <c r="A332" t="s">
        <v>1307</v>
      </c>
      <c r="B332" t="s">
        <v>1308</v>
      </c>
      <c r="C332" s="1" t="str">
        <f t="shared" si="32"/>
        <v>21:0679</v>
      </c>
      <c r="D332" s="1" t="str">
        <f t="shared" si="33"/>
        <v>21:0107</v>
      </c>
      <c r="E332" t="s">
        <v>1309</v>
      </c>
      <c r="F332" t="s">
        <v>1310</v>
      </c>
      <c r="H332">
        <v>50.407094200000003</v>
      </c>
      <c r="I332">
        <v>-118.310091</v>
      </c>
      <c r="J332" s="1" t="str">
        <f t="shared" si="34"/>
        <v>NGR bulk stream sediment</v>
      </c>
      <c r="K332" s="1" t="str">
        <f t="shared" si="35"/>
        <v>&lt;177 micron (NGR)</v>
      </c>
      <c r="L332">
        <v>69</v>
      </c>
      <c r="M332" t="s">
        <v>20</v>
      </c>
      <c r="N332">
        <v>77</v>
      </c>
      <c r="O332">
        <v>3</v>
      </c>
    </row>
    <row r="333" spans="1:15" hidden="1" x14ac:dyDescent="0.3">
      <c r="A333" t="s">
        <v>1311</v>
      </c>
      <c r="B333" t="s">
        <v>1312</v>
      </c>
      <c r="C333" s="1" t="str">
        <f t="shared" si="32"/>
        <v>21:0679</v>
      </c>
      <c r="D333" s="1" t="str">
        <f t="shared" si="33"/>
        <v>21:0107</v>
      </c>
      <c r="E333" t="s">
        <v>1313</v>
      </c>
      <c r="F333" t="s">
        <v>1314</v>
      </c>
      <c r="H333">
        <v>50.5032231</v>
      </c>
      <c r="I333">
        <v>-118.34388199999999</v>
      </c>
      <c r="J333" s="1" t="str">
        <f t="shared" si="34"/>
        <v>NGR bulk stream sediment</v>
      </c>
      <c r="K333" s="1" t="str">
        <f t="shared" si="35"/>
        <v>&lt;177 micron (NGR)</v>
      </c>
      <c r="L333">
        <v>70</v>
      </c>
      <c r="M333" t="s">
        <v>20</v>
      </c>
      <c r="N333">
        <v>78</v>
      </c>
      <c r="O333">
        <v>2</v>
      </c>
    </row>
    <row r="334" spans="1:15" hidden="1" x14ac:dyDescent="0.3">
      <c r="A334" t="s">
        <v>1315</v>
      </c>
      <c r="B334" t="s">
        <v>1316</v>
      </c>
      <c r="C334" s="1" t="str">
        <f t="shared" si="32"/>
        <v>21:0679</v>
      </c>
      <c r="D334" s="1" t="str">
        <f t="shared" si="33"/>
        <v>21:0107</v>
      </c>
      <c r="E334" t="s">
        <v>1317</v>
      </c>
      <c r="F334" t="s">
        <v>1318</v>
      </c>
      <c r="H334">
        <v>50.601584600000002</v>
      </c>
      <c r="I334">
        <v>-118.2450599</v>
      </c>
      <c r="J334" s="1" t="str">
        <f t="shared" si="34"/>
        <v>NGR bulk stream sediment</v>
      </c>
      <c r="K334" s="1" t="str">
        <f t="shared" si="35"/>
        <v>&lt;177 micron (NGR)</v>
      </c>
      <c r="L334">
        <v>71</v>
      </c>
      <c r="M334" t="s">
        <v>20</v>
      </c>
      <c r="N334">
        <v>79</v>
      </c>
      <c r="O334">
        <v>2</v>
      </c>
    </row>
    <row r="335" spans="1:15" hidden="1" x14ac:dyDescent="0.3">
      <c r="A335" t="s">
        <v>1319</v>
      </c>
      <c r="B335" t="s">
        <v>1320</v>
      </c>
      <c r="C335" s="1" t="str">
        <f t="shared" si="32"/>
        <v>21:0679</v>
      </c>
      <c r="D335" s="1" t="str">
        <f t="shared" si="33"/>
        <v>21:0107</v>
      </c>
      <c r="E335" t="s">
        <v>1321</v>
      </c>
      <c r="F335" t="s">
        <v>1322</v>
      </c>
      <c r="H335">
        <v>50.007689999999997</v>
      </c>
      <c r="I335">
        <v>-118.7786543</v>
      </c>
      <c r="J335" s="1" t="str">
        <f t="shared" si="34"/>
        <v>NGR bulk stream sediment</v>
      </c>
      <c r="K335" s="1" t="str">
        <f t="shared" si="35"/>
        <v>&lt;177 micron (NGR)</v>
      </c>
      <c r="L335">
        <v>72</v>
      </c>
      <c r="M335" t="s">
        <v>37</v>
      </c>
      <c r="N335">
        <v>80</v>
      </c>
      <c r="O335">
        <v>2</v>
      </c>
    </row>
    <row r="336" spans="1:15" hidden="1" x14ac:dyDescent="0.3">
      <c r="A336" t="s">
        <v>1323</v>
      </c>
      <c r="B336" t="s">
        <v>1324</v>
      </c>
      <c r="C336" s="1" t="str">
        <f t="shared" si="32"/>
        <v>21:0679</v>
      </c>
      <c r="D336" s="1" t="str">
        <f t="shared" si="33"/>
        <v>21:0107</v>
      </c>
      <c r="E336" t="s">
        <v>1321</v>
      </c>
      <c r="F336" t="s">
        <v>1325</v>
      </c>
      <c r="H336">
        <v>50.007689999999997</v>
      </c>
      <c r="I336">
        <v>-118.7786543</v>
      </c>
      <c r="J336" s="1" t="str">
        <f t="shared" si="34"/>
        <v>NGR bulk stream sediment</v>
      </c>
      <c r="K336" s="1" t="str">
        <f t="shared" si="35"/>
        <v>&lt;177 micron (NGR)</v>
      </c>
      <c r="L336">
        <v>72</v>
      </c>
      <c r="M336" t="s">
        <v>41</v>
      </c>
      <c r="N336">
        <v>81</v>
      </c>
    </row>
    <row r="337" spans="1:15" hidden="1" x14ac:dyDescent="0.3">
      <c r="A337" t="s">
        <v>1326</v>
      </c>
      <c r="B337" t="s">
        <v>1327</v>
      </c>
      <c r="C337" s="1" t="str">
        <f t="shared" si="32"/>
        <v>21:0679</v>
      </c>
      <c r="D337" s="1" t="str">
        <f t="shared" si="33"/>
        <v>21:0107</v>
      </c>
      <c r="E337" t="s">
        <v>1328</v>
      </c>
      <c r="F337" t="s">
        <v>1329</v>
      </c>
      <c r="H337">
        <v>50.078182499999997</v>
      </c>
      <c r="I337">
        <v>-118.63872929999999</v>
      </c>
      <c r="J337" s="1" t="str">
        <f t="shared" si="34"/>
        <v>NGR bulk stream sediment</v>
      </c>
      <c r="K337" s="1" t="str">
        <f t="shared" si="35"/>
        <v>&lt;177 micron (NGR)</v>
      </c>
      <c r="L337">
        <v>73</v>
      </c>
      <c r="M337" t="s">
        <v>20</v>
      </c>
      <c r="N337">
        <v>82</v>
      </c>
      <c r="O337">
        <v>30</v>
      </c>
    </row>
    <row r="338" spans="1:15" hidden="1" x14ac:dyDescent="0.3">
      <c r="A338" t="s">
        <v>1330</v>
      </c>
      <c r="B338" t="s">
        <v>1331</v>
      </c>
      <c r="C338" s="1" t="str">
        <f t="shared" si="32"/>
        <v>21:0679</v>
      </c>
      <c r="D338" s="1" t="str">
        <f t="shared" si="33"/>
        <v>21:0107</v>
      </c>
      <c r="E338" t="s">
        <v>1332</v>
      </c>
      <c r="F338" t="s">
        <v>1333</v>
      </c>
      <c r="H338">
        <v>50.6763166</v>
      </c>
      <c r="I338">
        <v>-118.3029416</v>
      </c>
      <c r="J338" s="1" t="str">
        <f t="shared" si="34"/>
        <v>NGR bulk stream sediment</v>
      </c>
      <c r="K338" s="1" t="str">
        <f t="shared" si="35"/>
        <v>&lt;177 micron (NGR)</v>
      </c>
      <c r="L338">
        <v>74</v>
      </c>
      <c r="M338" t="s">
        <v>20</v>
      </c>
      <c r="N338">
        <v>83</v>
      </c>
      <c r="O338">
        <v>2</v>
      </c>
    </row>
    <row r="339" spans="1:15" hidden="1" x14ac:dyDescent="0.3">
      <c r="A339" t="s">
        <v>1334</v>
      </c>
      <c r="B339" t="s">
        <v>1335</v>
      </c>
      <c r="C339" s="1" t="str">
        <f t="shared" si="32"/>
        <v>21:0679</v>
      </c>
      <c r="D339" s="1" t="str">
        <f t="shared" si="33"/>
        <v>21:0107</v>
      </c>
      <c r="E339" t="s">
        <v>1336</v>
      </c>
      <c r="F339" t="s">
        <v>1337</v>
      </c>
      <c r="H339">
        <v>50.734335799999997</v>
      </c>
      <c r="I339">
        <v>-118.4709218</v>
      </c>
      <c r="J339" s="1" t="str">
        <f t="shared" si="34"/>
        <v>NGR bulk stream sediment</v>
      </c>
      <c r="K339" s="1" t="str">
        <f t="shared" si="35"/>
        <v>&lt;177 micron (NGR)</v>
      </c>
      <c r="L339">
        <v>75</v>
      </c>
      <c r="M339" t="s">
        <v>20</v>
      </c>
      <c r="N339">
        <v>84</v>
      </c>
      <c r="O339">
        <v>2</v>
      </c>
    </row>
    <row r="340" spans="1:15" hidden="1" x14ac:dyDescent="0.3">
      <c r="A340" t="s">
        <v>1338</v>
      </c>
      <c r="B340" t="s">
        <v>1339</v>
      </c>
      <c r="C340" s="1" t="str">
        <f t="shared" si="32"/>
        <v>21:0679</v>
      </c>
      <c r="D340" s="1" t="str">
        <f t="shared" si="33"/>
        <v>21:0107</v>
      </c>
      <c r="E340" t="s">
        <v>1340</v>
      </c>
      <c r="F340" t="s">
        <v>1341</v>
      </c>
      <c r="H340">
        <v>50.024619899999998</v>
      </c>
      <c r="I340">
        <v>-119.225054</v>
      </c>
      <c r="J340" s="1" t="str">
        <f t="shared" si="34"/>
        <v>NGR bulk stream sediment</v>
      </c>
      <c r="K340" s="1" t="str">
        <f t="shared" si="35"/>
        <v>&lt;177 micron (NGR)</v>
      </c>
      <c r="L340">
        <v>76</v>
      </c>
      <c r="M340" t="s">
        <v>20</v>
      </c>
      <c r="N340">
        <v>85</v>
      </c>
      <c r="O340">
        <v>3</v>
      </c>
    </row>
    <row r="341" spans="1:15" hidden="1" x14ac:dyDescent="0.3">
      <c r="A341" t="s">
        <v>1342</v>
      </c>
      <c r="B341" t="s">
        <v>1343</v>
      </c>
      <c r="C341" s="1" t="str">
        <f t="shared" si="32"/>
        <v>21:0679</v>
      </c>
      <c r="D341" s="1" t="str">
        <f t="shared" si="33"/>
        <v>21:0107</v>
      </c>
      <c r="E341" t="s">
        <v>1344</v>
      </c>
      <c r="F341" t="s">
        <v>1345</v>
      </c>
      <c r="H341">
        <v>50.235231400000004</v>
      </c>
      <c r="I341">
        <v>-118.171888</v>
      </c>
      <c r="J341" s="1" t="str">
        <f t="shared" si="34"/>
        <v>NGR bulk stream sediment</v>
      </c>
      <c r="K341" s="1" t="str">
        <f t="shared" si="35"/>
        <v>&lt;177 micron (NGR)</v>
      </c>
      <c r="L341">
        <v>77</v>
      </c>
      <c r="M341" t="s">
        <v>20</v>
      </c>
      <c r="N341">
        <v>86</v>
      </c>
      <c r="O341">
        <v>2</v>
      </c>
    </row>
    <row r="342" spans="1:15" hidden="1" x14ac:dyDescent="0.3">
      <c r="A342" t="s">
        <v>1346</v>
      </c>
      <c r="B342" t="s">
        <v>1347</v>
      </c>
      <c r="C342" s="1" t="str">
        <f t="shared" si="32"/>
        <v>21:0679</v>
      </c>
      <c r="D342" s="1" t="str">
        <f t="shared" si="33"/>
        <v>21:0107</v>
      </c>
      <c r="E342" t="s">
        <v>1348</v>
      </c>
      <c r="F342" t="s">
        <v>1349</v>
      </c>
      <c r="H342">
        <v>50.7711386</v>
      </c>
      <c r="I342">
        <v>-118.1100287</v>
      </c>
      <c r="J342" s="1" t="str">
        <f t="shared" si="34"/>
        <v>NGR bulk stream sediment</v>
      </c>
      <c r="K342" s="1" t="str">
        <f t="shared" si="35"/>
        <v>&lt;177 micron (NGR)</v>
      </c>
      <c r="L342">
        <v>78</v>
      </c>
      <c r="M342" t="s">
        <v>20</v>
      </c>
      <c r="N342">
        <v>87</v>
      </c>
      <c r="O342">
        <v>2</v>
      </c>
    </row>
    <row r="343" spans="1:15" hidden="1" x14ac:dyDescent="0.3">
      <c r="A343" t="s">
        <v>1350</v>
      </c>
      <c r="B343" t="s">
        <v>1351</v>
      </c>
      <c r="C343" s="1" t="str">
        <f t="shared" si="32"/>
        <v>21:0679</v>
      </c>
      <c r="D343" s="1" t="str">
        <f t="shared" si="33"/>
        <v>21:0107</v>
      </c>
      <c r="E343" t="s">
        <v>1352</v>
      </c>
      <c r="F343" t="s">
        <v>1353</v>
      </c>
      <c r="H343">
        <v>50.988458700000002</v>
      </c>
      <c r="I343">
        <v>-118.0525743</v>
      </c>
      <c r="J343" s="1" t="str">
        <f t="shared" si="34"/>
        <v>NGR bulk stream sediment</v>
      </c>
      <c r="K343" s="1" t="str">
        <f t="shared" si="35"/>
        <v>&lt;177 micron (NGR)</v>
      </c>
      <c r="L343">
        <v>79</v>
      </c>
      <c r="M343" t="s">
        <v>20</v>
      </c>
      <c r="N343">
        <v>88</v>
      </c>
      <c r="O343">
        <v>2</v>
      </c>
    </row>
    <row r="344" spans="1:15" hidden="1" x14ac:dyDescent="0.3">
      <c r="A344" t="s">
        <v>1354</v>
      </c>
      <c r="B344" t="s">
        <v>1355</v>
      </c>
      <c r="C344" s="1" t="str">
        <f t="shared" si="32"/>
        <v>21:0679</v>
      </c>
      <c r="D344" s="1" t="str">
        <f t="shared" si="33"/>
        <v>21:0107</v>
      </c>
      <c r="E344" t="s">
        <v>1356</v>
      </c>
      <c r="F344" t="s">
        <v>1357</v>
      </c>
      <c r="H344">
        <v>50.951172700000001</v>
      </c>
      <c r="I344">
        <v>-118.2843196</v>
      </c>
      <c r="J344" s="1" t="str">
        <f t="shared" si="34"/>
        <v>NGR bulk stream sediment</v>
      </c>
      <c r="K344" s="1" t="str">
        <f t="shared" si="35"/>
        <v>&lt;177 micron (NGR)</v>
      </c>
      <c r="L344">
        <v>80</v>
      </c>
      <c r="M344" t="s">
        <v>20</v>
      </c>
      <c r="N344">
        <v>89</v>
      </c>
      <c r="O344">
        <v>2</v>
      </c>
    </row>
    <row r="345" spans="1:15" hidden="1" x14ac:dyDescent="0.3">
      <c r="A345" t="s">
        <v>1358</v>
      </c>
      <c r="B345" t="s">
        <v>1359</v>
      </c>
      <c r="C345" s="1" t="str">
        <f t="shared" ref="C345:C376" si="36">HYPERLINK("http://geochem.nrcan.gc.ca/cdogs/content/bdl/bdl210680_e.htm", "21:0680")</f>
        <v>21:0680</v>
      </c>
      <c r="D345" s="1" t="str">
        <f t="shared" ref="D345:D376" si="37">HYPERLINK("http://geochem.nrcan.gc.ca/cdogs/content/svy/svy210108_e.htm", "21:0108")</f>
        <v>21:0108</v>
      </c>
      <c r="E345" t="s">
        <v>1360</v>
      </c>
      <c r="F345" t="s">
        <v>1361</v>
      </c>
      <c r="H345">
        <v>51.107192599999998</v>
      </c>
      <c r="I345">
        <v>-119.29088640000001</v>
      </c>
      <c r="J345" s="1" t="str">
        <f t="shared" si="34"/>
        <v>NGR bulk stream sediment</v>
      </c>
      <c r="K345" s="1" t="str">
        <f t="shared" si="35"/>
        <v>&lt;177 micron (NGR)</v>
      </c>
      <c r="L345">
        <v>1</v>
      </c>
      <c r="M345" t="s">
        <v>20</v>
      </c>
      <c r="N345">
        <v>1</v>
      </c>
      <c r="O345">
        <v>2</v>
      </c>
    </row>
    <row r="346" spans="1:15" hidden="1" x14ac:dyDescent="0.3">
      <c r="A346" t="s">
        <v>1362</v>
      </c>
      <c r="B346" t="s">
        <v>1363</v>
      </c>
      <c r="C346" s="1" t="str">
        <f t="shared" si="36"/>
        <v>21:0680</v>
      </c>
      <c r="D346" s="1" t="str">
        <f t="shared" si="37"/>
        <v>21:0108</v>
      </c>
      <c r="E346" t="s">
        <v>1364</v>
      </c>
      <c r="F346" t="s">
        <v>1365</v>
      </c>
      <c r="H346">
        <v>51.174842599999998</v>
      </c>
      <c r="I346">
        <v>-119.3129532</v>
      </c>
      <c r="J346" s="1" t="str">
        <f t="shared" si="34"/>
        <v>NGR bulk stream sediment</v>
      </c>
      <c r="K346" s="1" t="str">
        <f t="shared" si="35"/>
        <v>&lt;177 micron (NGR)</v>
      </c>
      <c r="L346">
        <v>2</v>
      </c>
      <c r="M346" t="s">
        <v>20</v>
      </c>
      <c r="N346">
        <v>2</v>
      </c>
      <c r="O346">
        <v>2</v>
      </c>
    </row>
    <row r="347" spans="1:15" hidden="1" x14ac:dyDescent="0.3">
      <c r="A347" t="s">
        <v>1366</v>
      </c>
      <c r="B347" t="s">
        <v>1367</v>
      </c>
      <c r="C347" s="1" t="str">
        <f t="shared" si="36"/>
        <v>21:0680</v>
      </c>
      <c r="D347" s="1" t="str">
        <f t="shared" si="37"/>
        <v>21:0108</v>
      </c>
      <c r="E347" t="s">
        <v>1368</v>
      </c>
      <c r="F347" t="s">
        <v>1369</v>
      </c>
      <c r="H347">
        <v>51.102799400000002</v>
      </c>
      <c r="I347">
        <v>-119.46095320000001</v>
      </c>
      <c r="J347" s="1" t="str">
        <f t="shared" si="34"/>
        <v>NGR bulk stream sediment</v>
      </c>
      <c r="K347" s="1" t="str">
        <f t="shared" si="35"/>
        <v>&lt;177 micron (NGR)</v>
      </c>
      <c r="L347">
        <v>3</v>
      </c>
      <c r="M347" t="s">
        <v>37</v>
      </c>
      <c r="N347">
        <v>3</v>
      </c>
    </row>
    <row r="348" spans="1:15" hidden="1" x14ac:dyDescent="0.3">
      <c r="A348" t="s">
        <v>1370</v>
      </c>
      <c r="B348" t="s">
        <v>1371</v>
      </c>
      <c r="C348" s="1" t="str">
        <f t="shared" si="36"/>
        <v>21:0680</v>
      </c>
      <c r="D348" s="1" t="str">
        <f t="shared" si="37"/>
        <v>21:0108</v>
      </c>
      <c r="E348" t="s">
        <v>1368</v>
      </c>
      <c r="F348" t="s">
        <v>1372</v>
      </c>
      <c r="H348">
        <v>51.102799400000002</v>
      </c>
      <c r="I348">
        <v>-119.46095320000001</v>
      </c>
      <c r="J348" s="1" t="str">
        <f t="shared" si="34"/>
        <v>NGR bulk stream sediment</v>
      </c>
      <c r="K348" s="1" t="str">
        <f t="shared" si="35"/>
        <v>&lt;177 micron (NGR)</v>
      </c>
      <c r="L348">
        <v>3</v>
      </c>
      <c r="M348" t="s">
        <v>41</v>
      </c>
      <c r="N348">
        <v>4</v>
      </c>
      <c r="O348">
        <v>2</v>
      </c>
    </row>
    <row r="349" spans="1:15" hidden="1" x14ac:dyDescent="0.3">
      <c r="A349" t="s">
        <v>1373</v>
      </c>
      <c r="B349" t="s">
        <v>1374</v>
      </c>
      <c r="C349" s="1" t="str">
        <f t="shared" si="36"/>
        <v>21:0680</v>
      </c>
      <c r="D349" s="1" t="str">
        <f t="shared" si="37"/>
        <v>21:0108</v>
      </c>
      <c r="E349" t="s">
        <v>1375</v>
      </c>
      <c r="F349" t="s">
        <v>1376</v>
      </c>
      <c r="H349">
        <v>51.333286299999997</v>
      </c>
      <c r="I349">
        <v>-119.9764582</v>
      </c>
      <c r="J349" s="1" t="str">
        <f t="shared" si="34"/>
        <v>NGR bulk stream sediment</v>
      </c>
      <c r="K349" s="1" t="str">
        <f t="shared" si="35"/>
        <v>&lt;177 micron (NGR)</v>
      </c>
      <c r="L349">
        <v>4</v>
      </c>
      <c r="M349" t="s">
        <v>20</v>
      </c>
      <c r="N349">
        <v>5</v>
      </c>
      <c r="O349">
        <v>15</v>
      </c>
    </row>
    <row r="350" spans="1:15" hidden="1" x14ac:dyDescent="0.3">
      <c r="A350" t="s">
        <v>1377</v>
      </c>
      <c r="B350" t="s">
        <v>1378</v>
      </c>
      <c r="C350" s="1" t="str">
        <f t="shared" si="36"/>
        <v>21:0680</v>
      </c>
      <c r="D350" s="1" t="str">
        <f t="shared" si="37"/>
        <v>21:0108</v>
      </c>
      <c r="E350" t="s">
        <v>1379</v>
      </c>
      <c r="F350" t="s">
        <v>1380</v>
      </c>
      <c r="H350">
        <v>51.346412100000002</v>
      </c>
      <c r="I350">
        <v>-119.7564974</v>
      </c>
      <c r="J350" s="1" t="str">
        <f t="shared" si="34"/>
        <v>NGR bulk stream sediment</v>
      </c>
      <c r="K350" s="1" t="str">
        <f t="shared" si="35"/>
        <v>&lt;177 micron (NGR)</v>
      </c>
      <c r="L350">
        <v>5</v>
      </c>
      <c r="M350" t="s">
        <v>20</v>
      </c>
      <c r="N350">
        <v>6</v>
      </c>
      <c r="O350">
        <v>3</v>
      </c>
    </row>
    <row r="351" spans="1:15" hidden="1" x14ac:dyDescent="0.3">
      <c r="A351" t="s">
        <v>1381</v>
      </c>
      <c r="B351" t="s">
        <v>1382</v>
      </c>
      <c r="C351" s="1" t="str">
        <f t="shared" si="36"/>
        <v>21:0680</v>
      </c>
      <c r="D351" s="1" t="str">
        <f t="shared" si="37"/>
        <v>21:0108</v>
      </c>
      <c r="E351" t="s">
        <v>1383</v>
      </c>
      <c r="F351" t="s">
        <v>1384</v>
      </c>
      <c r="H351">
        <v>51.590928900000002</v>
      </c>
      <c r="I351">
        <v>-119.63070930000001</v>
      </c>
      <c r="J351" s="1" t="str">
        <f t="shared" si="34"/>
        <v>NGR bulk stream sediment</v>
      </c>
      <c r="K351" s="1" t="str">
        <f t="shared" si="35"/>
        <v>&lt;177 micron (NGR)</v>
      </c>
      <c r="L351">
        <v>6</v>
      </c>
      <c r="M351" t="s">
        <v>20</v>
      </c>
      <c r="N351">
        <v>7</v>
      </c>
      <c r="O351">
        <v>2</v>
      </c>
    </row>
    <row r="352" spans="1:15" hidden="1" x14ac:dyDescent="0.3">
      <c r="A352" t="s">
        <v>1385</v>
      </c>
      <c r="B352" t="s">
        <v>1386</v>
      </c>
      <c r="C352" s="1" t="str">
        <f t="shared" si="36"/>
        <v>21:0680</v>
      </c>
      <c r="D352" s="1" t="str">
        <f t="shared" si="37"/>
        <v>21:0108</v>
      </c>
      <c r="E352" t="s">
        <v>1387</v>
      </c>
      <c r="F352" t="s">
        <v>1388</v>
      </c>
      <c r="H352">
        <v>51.599556</v>
      </c>
      <c r="I352">
        <v>-119.4769842</v>
      </c>
      <c r="J352" s="1" t="str">
        <f t="shared" si="34"/>
        <v>NGR bulk stream sediment</v>
      </c>
      <c r="K352" s="1" t="str">
        <f t="shared" si="35"/>
        <v>&lt;177 micron (NGR)</v>
      </c>
      <c r="L352">
        <v>7</v>
      </c>
      <c r="M352" t="s">
        <v>37</v>
      </c>
      <c r="N352">
        <v>8</v>
      </c>
    </row>
    <row r="353" spans="1:15" hidden="1" x14ac:dyDescent="0.3">
      <c r="A353" t="s">
        <v>1389</v>
      </c>
      <c r="B353" t="s">
        <v>1390</v>
      </c>
      <c r="C353" s="1" t="str">
        <f t="shared" si="36"/>
        <v>21:0680</v>
      </c>
      <c r="D353" s="1" t="str">
        <f t="shared" si="37"/>
        <v>21:0108</v>
      </c>
      <c r="E353" t="s">
        <v>1387</v>
      </c>
      <c r="F353" t="s">
        <v>1391</v>
      </c>
      <c r="H353">
        <v>51.599556</v>
      </c>
      <c r="I353">
        <v>-119.4769842</v>
      </c>
      <c r="J353" s="1" t="str">
        <f t="shared" si="34"/>
        <v>NGR bulk stream sediment</v>
      </c>
      <c r="K353" s="1" t="str">
        <f t="shared" si="35"/>
        <v>&lt;177 micron (NGR)</v>
      </c>
      <c r="L353">
        <v>7</v>
      </c>
      <c r="M353" t="s">
        <v>41</v>
      </c>
      <c r="N353">
        <v>9</v>
      </c>
      <c r="O353">
        <v>2</v>
      </c>
    </row>
    <row r="354" spans="1:15" hidden="1" x14ac:dyDescent="0.3">
      <c r="A354" t="s">
        <v>1392</v>
      </c>
      <c r="B354" t="s">
        <v>1393</v>
      </c>
      <c r="C354" s="1" t="str">
        <f t="shared" si="36"/>
        <v>21:0680</v>
      </c>
      <c r="D354" s="1" t="str">
        <f t="shared" si="37"/>
        <v>21:0108</v>
      </c>
      <c r="E354" t="s">
        <v>1394</v>
      </c>
      <c r="F354" t="s">
        <v>1395</v>
      </c>
      <c r="H354">
        <v>51.222845</v>
      </c>
      <c r="I354">
        <v>-119.8921198</v>
      </c>
      <c r="J354" s="1" t="str">
        <f t="shared" si="34"/>
        <v>NGR bulk stream sediment</v>
      </c>
      <c r="K354" s="1" t="str">
        <f t="shared" si="35"/>
        <v>&lt;177 micron (NGR)</v>
      </c>
      <c r="L354">
        <v>8</v>
      </c>
      <c r="M354" t="s">
        <v>20</v>
      </c>
      <c r="N354">
        <v>10</v>
      </c>
      <c r="O354">
        <v>2</v>
      </c>
    </row>
    <row r="355" spans="1:15" hidden="1" x14ac:dyDescent="0.3">
      <c r="A355" t="s">
        <v>1396</v>
      </c>
      <c r="B355" t="s">
        <v>1397</v>
      </c>
      <c r="C355" s="1" t="str">
        <f t="shared" si="36"/>
        <v>21:0680</v>
      </c>
      <c r="D355" s="1" t="str">
        <f t="shared" si="37"/>
        <v>21:0108</v>
      </c>
      <c r="E355" t="s">
        <v>1398</v>
      </c>
      <c r="F355" t="s">
        <v>1399</v>
      </c>
      <c r="H355">
        <v>51.036934899999999</v>
      </c>
      <c r="I355">
        <v>-119.1354415</v>
      </c>
      <c r="J355" s="1" t="str">
        <f t="shared" si="34"/>
        <v>NGR bulk stream sediment</v>
      </c>
      <c r="K355" s="1" t="str">
        <f t="shared" si="35"/>
        <v>&lt;177 micron (NGR)</v>
      </c>
      <c r="L355">
        <v>9</v>
      </c>
      <c r="M355" t="s">
        <v>20</v>
      </c>
      <c r="N355">
        <v>11</v>
      </c>
      <c r="O355">
        <v>2</v>
      </c>
    </row>
    <row r="356" spans="1:15" hidden="1" x14ac:dyDescent="0.3">
      <c r="A356" t="s">
        <v>1400</v>
      </c>
      <c r="B356" t="s">
        <v>1401</v>
      </c>
      <c r="C356" s="1" t="str">
        <f t="shared" si="36"/>
        <v>21:0680</v>
      </c>
      <c r="D356" s="1" t="str">
        <f t="shared" si="37"/>
        <v>21:0108</v>
      </c>
      <c r="E356" t="s">
        <v>1402</v>
      </c>
      <c r="F356" t="s">
        <v>1403</v>
      </c>
      <c r="H356">
        <v>51.118961499999997</v>
      </c>
      <c r="I356">
        <v>-119.92216860000001</v>
      </c>
      <c r="J356" s="1" t="str">
        <f t="shared" si="34"/>
        <v>NGR bulk stream sediment</v>
      </c>
      <c r="K356" s="1" t="str">
        <f t="shared" si="35"/>
        <v>&lt;177 micron (NGR)</v>
      </c>
      <c r="L356">
        <v>10</v>
      </c>
      <c r="M356" t="s">
        <v>20</v>
      </c>
      <c r="N356">
        <v>12</v>
      </c>
      <c r="O356">
        <v>2</v>
      </c>
    </row>
    <row r="357" spans="1:15" hidden="1" x14ac:dyDescent="0.3">
      <c r="A357" t="s">
        <v>1404</v>
      </c>
      <c r="B357" t="s">
        <v>1405</v>
      </c>
      <c r="C357" s="1" t="str">
        <f t="shared" si="36"/>
        <v>21:0680</v>
      </c>
      <c r="D357" s="1" t="str">
        <f t="shared" si="37"/>
        <v>21:0108</v>
      </c>
      <c r="E357" t="s">
        <v>1406</v>
      </c>
      <c r="F357" t="s">
        <v>1407</v>
      </c>
      <c r="H357">
        <v>51.1379473</v>
      </c>
      <c r="I357">
        <v>-119.6884714</v>
      </c>
      <c r="J357" s="1" t="str">
        <f t="shared" si="34"/>
        <v>NGR bulk stream sediment</v>
      </c>
      <c r="K357" s="1" t="str">
        <f t="shared" si="35"/>
        <v>&lt;177 micron (NGR)</v>
      </c>
      <c r="L357">
        <v>11</v>
      </c>
      <c r="M357" t="s">
        <v>37</v>
      </c>
      <c r="N357">
        <v>13</v>
      </c>
    </row>
    <row r="358" spans="1:15" hidden="1" x14ac:dyDescent="0.3">
      <c r="A358" t="s">
        <v>1408</v>
      </c>
      <c r="B358" t="s">
        <v>1409</v>
      </c>
      <c r="C358" s="1" t="str">
        <f t="shared" si="36"/>
        <v>21:0680</v>
      </c>
      <c r="D358" s="1" t="str">
        <f t="shared" si="37"/>
        <v>21:0108</v>
      </c>
      <c r="E358" t="s">
        <v>1406</v>
      </c>
      <c r="F358" t="s">
        <v>1410</v>
      </c>
      <c r="H358">
        <v>51.1379473</v>
      </c>
      <c r="I358">
        <v>-119.6884714</v>
      </c>
      <c r="J358" s="1" t="str">
        <f t="shared" si="34"/>
        <v>NGR bulk stream sediment</v>
      </c>
      <c r="K358" s="1" t="str">
        <f t="shared" si="35"/>
        <v>&lt;177 micron (NGR)</v>
      </c>
      <c r="L358">
        <v>11</v>
      </c>
      <c r="M358" t="s">
        <v>41</v>
      </c>
      <c r="N358">
        <v>14</v>
      </c>
      <c r="O358">
        <v>2</v>
      </c>
    </row>
    <row r="359" spans="1:15" hidden="1" x14ac:dyDescent="0.3">
      <c r="A359" t="s">
        <v>1411</v>
      </c>
      <c r="B359" t="s">
        <v>1412</v>
      </c>
      <c r="C359" s="1" t="str">
        <f t="shared" si="36"/>
        <v>21:0680</v>
      </c>
      <c r="D359" s="1" t="str">
        <f t="shared" si="37"/>
        <v>21:0108</v>
      </c>
      <c r="E359" t="s">
        <v>1413</v>
      </c>
      <c r="F359" t="s">
        <v>1414</v>
      </c>
      <c r="H359">
        <v>51.465733399999998</v>
      </c>
      <c r="I359">
        <v>-119.848643</v>
      </c>
      <c r="J359" s="1" t="str">
        <f t="shared" si="34"/>
        <v>NGR bulk stream sediment</v>
      </c>
      <c r="K359" s="1" t="str">
        <f t="shared" si="35"/>
        <v>&lt;177 micron (NGR)</v>
      </c>
      <c r="L359">
        <v>12</v>
      </c>
      <c r="M359" t="s">
        <v>20</v>
      </c>
      <c r="N359">
        <v>15</v>
      </c>
      <c r="O359">
        <v>7</v>
      </c>
    </row>
    <row r="360" spans="1:15" hidden="1" x14ac:dyDescent="0.3">
      <c r="A360" t="s">
        <v>1415</v>
      </c>
      <c r="B360" t="s">
        <v>1416</v>
      </c>
      <c r="C360" s="1" t="str">
        <f t="shared" si="36"/>
        <v>21:0680</v>
      </c>
      <c r="D360" s="1" t="str">
        <f t="shared" si="37"/>
        <v>21:0108</v>
      </c>
      <c r="E360" t="s">
        <v>1417</v>
      </c>
      <c r="F360" t="s">
        <v>1418</v>
      </c>
      <c r="H360">
        <v>51.760383300000001</v>
      </c>
      <c r="I360">
        <v>-119.6874864</v>
      </c>
      <c r="J360" s="1" t="str">
        <f t="shared" si="34"/>
        <v>NGR bulk stream sediment</v>
      </c>
      <c r="K360" s="1" t="str">
        <f t="shared" si="35"/>
        <v>&lt;177 micron (NGR)</v>
      </c>
      <c r="L360">
        <v>13</v>
      </c>
      <c r="M360" t="s">
        <v>20</v>
      </c>
      <c r="N360">
        <v>16</v>
      </c>
      <c r="O360">
        <v>2</v>
      </c>
    </row>
    <row r="361" spans="1:15" hidden="1" x14ac:dyDescent="0.3">
      <c r="A361" t="s">
        <v>1419</v>
      </c>
      <c r="B361" t="s">
        <v>1420</v>
      </c>
      <c r="C361" s="1" t="str">
        <f t="shared" si="36"/>
        <v>21:0680</v>
      </c>
      <c r="D361" s="1" t="str">
        <f t="shared" si="37"/>
        <v>21:0108</v>
      </c>
      <c r="E361" t="s">
        <v>1421</v>
      </c>
      <c r="F361" t="s">
        <v>1422</v>
      </c>
      <c r="H361">
        <v>51.707765100000003</v>
      </c>
      <c r="I361">
        <v>-119.72319160000001</v>
      </c>
      <c r="J361" s="1" t="str">
        <f t="shared" si="34"/>
        <v>NGR bulk stream sediment</v>
      </c>
      <c r="K361" s="1" t="str">
        <f t="shared" si="35"/>
        <v>&lt;177 micron (NGR)</v>
      </c>
      <c r="L361">
        <v>14</v>
      </c>
      <c r="M361" t="s">
        <v>37</v>
      </c>
      <c r="N361">
        <v>17</v>
      </c>
      <c r="O361">
        <v>3</v>
      </c>
    </row>
    <row r="362" spans="1:15" hidden="1" x14ac:dyDescent="0.3">
      <c r="A362" t="s">
        <v>1423</v>
      </c>
      <c r="B362" t="s">
        <v>1424</v>
      </c>
      <c r="C362" s="1" t="str">
        <f t="shared" si="36"/>
        <v>21:0680</v>
      </c>
      <c r="D362" s="1" t="str">
        <f t="shared" si="37"/>
        <v>21:0108</v>
      </c>
      <c r="E362" t="s">
        <v>1421</v>
      </c>
      <c r="F362" t="s">
        <v>1425</v>
      </c>
      <c r="H362">
        <v>51.707765100000003</v>
      </c>
      <c r="I362">
        <v>-119.72319160000001</v>
      </c>
      <c r="J362" s="1" t="str">
        <f t="shared" si="34"/>
        <v>NGR bulk stream sediment</v>
      </c>
      <c r="K362" s="1" t="str">
        <f t="shared" si="35"/>
        <v>&lt;177 micron (NGR)</v>
      </c>
      <c r="L362">
        <v>14</v>
      </c>
      <c r="M362" t="s">
        <v>41</v>
      </c>
      <c r="N362">
        <v>18</v>
      </c>
    </row>
    <row r="363" spans="1:15" hidden="1" x14ac:dyDescent="0.3">
      <c r="A363" t="s">
        <v>1426</v>
      </c>
      <c r="B363" t="s">
        <v>1427</v>
      </c>
      <c r="C363" s="1" t="str">
        <f t="shared" si="36"/>
        <v>21:0680</v>
      </c>
      <c r="D363" s="1" t="str">
        <f t="shared" si="37"/>
        <v>21:0108</v>
      </c>
      <c r="E363" t="s">
        <v>1428</v>
      </c>
      <c r="F363" t="s">
        <v>1429</v>
      </c>
      <c r="H363">
        <v>51.081487600000003</v>
      </c>
      <c r="I363">
        <v>-118.3072578</v>
      </c>
      <c r="J363" s="1" t="str">
        <f t="shared" si="34"/>
        <v>NGR bulk stream sediment</v>
      </c>
      <c r="K363" s="1" t="str">
        <f t="shared" si="35"/>
        <v>&lt;177 micron (NGR)</v>
      </c>
      <c r="L363">
        <v>15</v>
      </c>
      <c r="M363" t="s">
        <v>37</v>
      </c>
      <c r="N363">
        <v>19</v>
      </c>
      <c r="O363">
        <v>2</v>
      </c>
    </row>
    <row r="364" spans="1:15" hidden="1" x14ac:dyDescent="0.3">
      <c r="A364" t="s">
        <v>1430</v>
      </c>
      <c r="B364" t="s">
        <v>1431</v>
      </c>
      <c r="C364" s="1" t="str">
        <f t="shared" si="36"/>
        <v>21:0680</v>
      </c>
      <c r="D364" s="1" t="str">
        <f t="shared" si="37"/>
        <v>21:0108</v>
      </c>
      <c r="E364" t="s">
        <v>1428</v>
      </c>
      <c r="F364" t="s">
        <v>1432</v>
      </c>
      <c r="H364">
        <v>51.081487600000003</v>
      </c>
      <c r="I364">
        <v>-118.3072578</v>
      </c>
      <c r="J364" s="1" t="str">
        <f t="shared" si="34"/>
        <v>NGR bulk stream sediment</v>
      </c>
      <c r="K364" s="1" t="str">
        <f t="shared" si="35"/>
        <v>&lt;177 micron (NGR)</v>
      </c>
      <c r="L364">
        <v>15</v>
      </c>
      <c r="M364" t="s">
        <v>41</v>
      </c>
      <c r="N364">
        <v>20</v>
      </c>
    </row>
    <row r="365" spans="1:15" hidden="1" x14ac:dyDescent="0.3">
      <c r="A365" t="s">
        <v>1433</v>
      </c>
      <c r="B365" t="s">
        <v>1434</v>
      </c>
      <c r="C365" s="1" t="str">
        <f t="shared" si="36"/>
        <v>21:0680</v>
      </c>
      <c r="D365" s="1" t="str">
        <f t="shared" si="37"/>
        <v>21:0108</v>
      </c>
      <c r="E365" t="s">
        <v>1435</v>
      </c>
      <c r="F365" t="s">
        <v>1436</v>
      </c>
      <c r="H365">
        <v>51.208460700000003</v>
      </c>
      <c r="I365">
        <v>-118.22306380000001</v>
      </c>
      <c r="J365" s="1" t="str">
        <f t="shared" si="34"/>
        <v>NGR bulk stream sediment</v>
      </c>
      <c r="K365" s="1" t="str">
        <f t="shared" si="35"/>
        <v>&lt;177 micron (NGR)</v>
      </c>
      <c r="L365">
        <v>16</v>
      </c>
      <c r="M365" t="s">
        <v>20</v>
      </c>
      <c r="N365">
        <v>21</v>
      </c>
      <c r="O365">
        <v>2</v>
      </c>
    </row>
    <row r="366" spans="1:15" hidden="1" x14ac:dyDescent="0.3">
      <c r="A366" t="s">
        <v>1437</v>
      </c>
      <c r="B366" t="s">
        <v>1438</v>
      </c>
      <c r="C366" s="1" t="str">
        <f t="shared" si="36"/>
        <v>21:0680</v>
      </c>
      <c r="D366" s="1" t="str">
        <f t="shared" si="37"/>
        <v>21:0108</v>
      </c>
      <c r="E366" t="s">
        <v>1439</v>
      </c>
      <c r="F366" t="s">
        <v>1440</v>
      </c>
      <c r="H366">
        <v>51.790523100000001</v>
      </c>
      <c r="I366">
        <v>-118.6545563</v>
      </c>
      <c r="J366" s="1" t="str">
        <f t="shared" si="34"/>
        <v>NGR bulk stream sediment</v>
      </c>
      <c r="K366" s="1" t="str">
        <f t="shared" si="35"/>
        <v>&lt;177 micron (NGR)</v>
      </c>
      <c r="L366">
        <v>17</v>
      </c>
      <c r="M366" t="s">
        <v>20</v>
      </c>
      <c r="N366">
        <v>22</v>
      </c>
      <c r="O366">
        <v>2</v>
      </c>
    </row>
    <row r="367" spans="1:15" hidden="1" x14ac:dyDescent="0.3">
      <c r="A367" t="s">
        <v>1441</v>
      </c>
      <c r="B367" t="s">
        <v>1442</v>
      </c>
      <c r="C367" s="1" t="str">
        <f t="shared" si="36"/>
        <v>21:0680</v>
      </c>
      <c r="D367" s="1" t="str">
        <f t="shared" si="37"/>
        <v>21:0108</v>
      </c>
      <c r="E367" t="s">
        <v>1443</v>
      </c>
      <c r="F367" t="s">
        <v>1444</v>
      </c>
      <c r="H367">
        <v>51.673831100000001</v>
      </c>
      <c r="I367">
        <v>-118.54768439999999</v>
      </c>
      <c r="J367" s="1" t="str">
        <f t="shared" si="34"/>
        <v>NGR bulk stream sediment</v>
      </c>
      <c r="K367" s="1" t="str">
        <f t="shared" si="35"/>
        <v>&lt;177 micron (NGR)</v>
      </c>
      <c r="L367">
        <v>18</v>
      </c>
      <c r="M367" t="s">
        <v>20</v>
      </c>
      <c r="N367">
        <v>23</v>
      </c>
      <c r="O367">
        <v>8</v>
      </c>
    </row>
    <row r="368" spans="1:15" hidden="1" x14ac:dyDescent="0.3">
      <c r="A368" t="s">
        <v>1445</v>
      </c>
      <c r="B368" t="s">
        <v>1446</v>
      </c>
      <c r="C368" s="1" t="str">
        <f t="shared" si="36"/>
        <v>21:0680</v>
      </c>
      <c r="D368" s="1" t="str">
        <f t="shared" si="37"/>
        <v>21:0108</v>
      </c>
      <c r="E368" t="s">
        <v>1447</v>
      </c>
      <c r="F368" t="s">
        <v>1448</v>
      </c>
      <c r="H368">
        <v>51.206213400000003</v>
      </c>
      <c r="I368">
        <v>-118.1969072</v>
      </c>
      <c r="J368" s="1" t="str">
        <f t="shared" si="34"/>
        <v>NGR bulk stream sediment</v>
      </c>
      <c r="K368" s="1" t="str">
        <f t="shared" si="35"/>
        <v>&lt;177 micron (NGR)</v>
      </c>
      <c r="L368">
        <v>19</v>
      </c>
      <c r="M368" t="s">
        <v>20</v>
      </c>
      <c r="N368">
        <v>24</v>
      </c>
      <c r="O368">
        <v>2</v>
      </c>
    </row>
    <row r="369" spans="1:15" hidden="1" x14ac:dyDescent="0.3">
      <c r="A369" t="s">
        <v>1449</v>
      </c>
      <c r="B369" t="s">
        <v>1450</v>
      </c>
      <c r="C369" s="1" t="str">
        <f t="shared" si="36"/>
        <v>21:0680</v>
      </c>
      <c r="D369" s="1" t="str">
        <f t="shared" si="37"/>
        <v>21:0108</v>
      </c>
      <c r="E369" t="s">
        <v>1451</v>
      </c>
      <c r="F369" t="s">
        <v>1452</v>
      </c>
      <c r="H369">
        <v>51.007043199999998</v>
      </c>
      <c r="I369">
        <v>-118.08634910000001</v>
      </c>
      <c r="J369" s="1" t="str">
        <f t="shared" si="34"/>
        <v>NGR bulk stream sediment</v>
      </c>
      <c r="K369" s="1" t="str">
        <f t="shared" si="35"/>
        <v>&lt;177 micron (NGR)</v>
      </c>
      <c r="L369">
        <v>20</v>
      </c>
      <c r="M369" t="s">
        <v>20</v>
      </c>
      <c r="N369">
        <v>25</v>
      </c>
      <c r="O369">
        <v>2</v>
      </c>
    </row>
    <row r="370" spans="1:15" hidden="1" x14ac:dyDescent="0.3">
      <c r="A370" t="s">
        <v>1453</v>
      </c>
      <c r="B370" t="s">
        <v>1454</v>
      </c>
      <c r="C370" s="1" t="str">
        <f t="shared" si="36"/>
        <v>21:0680</v>
      </c>
      <c r="D370" s="1" t="str">
        <f t="shared" si="37"/>
        <v>21:0108</v>
      </c>
      <c r="E370" t="s">
        <v>1455</v>
      </c>
      <c r="F370" t="s">
        <v>1456</v>
      </c>
      <c r="H370">
        <v>51.025546599999998</v>
      </c>
      <c r="I370">
        <v>-118.95750940000001</v>
      </c>
      <c r="J370" s="1" t="str">
        <f t="shared" si="34"/>
        <v>NGR bulk stream sediment</v>
      </c>
      <c r="K370" s="1" t="str">
        <f t="shared" si="35"/>
        <v>&lt;177 micron (NGR)</v>
      </c>
      <c r="L370">
        <v>21</v>
      </c>
      <c r="M370" t="s">
        <v>20</v>
      </c>
      <c r="N370">
        <v>26</v>
      </c>
      <c r="O370">
        <v>2</v>
      </c>
    </row>
    <row r="371" spans="1:15" hidden="1" x14ac:dyDescent="0.3">
      <c r="A371" t="s">
        <v>1457</v>
      </c>
      <c r="B371" t="s">
        <v>1458</v>
      </c>
      <c r="C371" s="1" t="str">
        <f t="shared" si="36"/>
        <v>21:0680</v>
      </c>
      <c r="D371" s="1" t="str">
        <f t="shared" si="37"/>
        <v>21:0108</v>
      </c>
      <c r="E371" t="s">
        <v>1459</v>
      </c>
      <c r="F371" t="s">
        <v>1460</v>
      </c>
      <c r="H371">
        <v>51.021356900000001</v>
      </c>
      <c r="I371">
        <v>-118.6214839</v>
      </c>
      <c r="J371" s="1" t="str">
        <f t="shared" si="34"/>
        <v>NGR bulk stream sediment</v>
      </c>
      <c r="K371" s="1" t="str">
        <f t="shared" si="35"/>
        <v>&lt;177 micron (NGR)</v>
      </c>
      <c r="L371">
        <v>22</v>
      </c>
      <c r="M371" t="s">
        <v>20</v>
      </c>
      <c r="N371">
        <v>27</v>
      </c>
      <c r="O371">
        <v>2</v>
      </c>
    </row>
    <row r="372" spans="1:15" hidden="1" x14ac:dyDescent="0.3">
      <c r="A372" t="s">
        <v>1461</v>
      </c>
      <c r="B372" t="s">
        <v>1462</v>
      </c>
      <c r="C372" s="1" t="str">
        <f t="shared" si="36"/>
        <v>21:0680</v>
      </c>
      <c r="D372" s="1" t="str">
        <f t="shared" si="37"/>
        <v>21:0108</v>
      </c>
      <c r="E372" t="s">
        <v>1463</v>
      </c>
      <c r="F372" t="s">
        <v>1464</v>
      </c>
      <c r="H372">
        <v>51.197579900000001</v>
      </c>
      <c r="I372">
        <v>-119.07674400000001</v>
      </c>
      <c r="J372" s="1" t="str">
        <f t="shared" si="34"/>
        <v>NGR bulk stream sediment</v>
      </c>
      <c r="K372" s="1" t="str">
        <f t="shared" si="35"/>
        <v>&lt;177 micron (NGR)</v>
      </c>
      <c r="L372">
        <v>23</v>
      </c>
      <c r="M372" t="s">
        <v>20</v>
      </c>
      <c r="N372">
        <v>28</v>
      </c>
      <c r="O372">
        <v>2</v>
      </c>
    </row>
    <row r="373" spans="1:15" hidden="1" x14ac:dyDescent="0.3">
      <c r="A373" t="s">
        <v>1465</v>
      </c>
      <c r="B373" t="s">
        <v>1466</v>
      </c>
      <c r="C373" s="1" t="str">
        <f t="shared" si="36"/>
        <v>21:0680</v>
      </c>
      <c r="D373" s="1" t="str">
        <f t="shared" si="37"/>
        <v>21:0108</v>
      </c>
      <c r="E373" t="s">
        <v>1467</v>
      </c>
      <c r="F373" t="s">
        <v>1468</v>
      </c>
      <c r="H373">
        <v>51.027606200000001</v>
      </c>
      <c r="I373">
        <v>-119.9917439</v>
      </c>
      <c r="J373" s="1" t="str">
        <f t="shared" si="34"/>
        <v>NGR bulk stream sediment</v>
      </c>
      <c r="K373" s="1" t="str">
        <f t="shared" si="35"/>
        <v>&lt;177 micron (NGR)</v>
      </c>
      <c r="L373">
        <v>24</v>
      </c>
      <c r="M373" t="s">
        <v>20</v>
      </c>
      <c r="N373">
        <v>29</v>
      </c>
      <c r="O373">
        <v>31</v>
      </c>
    </row>
    <row r="374" spans="1:15" hidden="1" x14ac:dyDescent="0.3">
      <c r="A374" t="s">
        <v>1469</v>
      </c>
      <c r="B374" t="s">
        <v>1470</v>
      </c>
      <c r="C374" s="1" t="str">
        <f t="shared" si="36"/>
        <v>21:0680</v>
      </c>
      <c r="D374" s="1" t="str">
        <f t="shared" si="37"/>
        <v>21:0108</v>
      </c>
      <c r="E374" t="s">
        <v>1471</v>
      </c>
      <c r="F374" t="s">
        <v>1472</v>
      </c>
      <c r="H374">
        <v>51.277023800000002</v>
      </c>
      <c r="I374">
        <v>-119.745846</v>
      </c>
      <c r="J374" s="1" t="str">
        <f t="shared" si="34"/>
        <v>NGR bulk stream sediment</v>
      </c>
      <c r="K374" s="1" t="str">
        <f t="shared" si="35"/>
        <v>&lt;177 micron (NGR)</v>
      </c>
      <c r="L374">
        <v>25</v>
      </c>
      <c r="M374" t="s">
        <v>20</v>
      </c>
      <c r="N374">
        <v>30</v>
      </c>
      <c r="O374">
        <v>2</v>
      </c>
    </row>
    <row r="375" spans="1:15" hidden="1" x14ac:dyDescent="0.3">
      <c r="A375" t="s">
        <v>1473</v>
      </c>
      <c r="B375" t="s">
        <v>1474</v>
      </c>
      <c r="C375" s="1" t="str">
        <f t="shared" si="36"/>
        <v>21:0680</v>
      </c>
      <c r="D375" s="1" t="str">
        <f t="shared" si="37"/>
        <v>21:0108</v>
      </c>
      <c r="E375" t="s">
        <v>1475</v>
      </c>
      <c r="F375" t="s">
        <v>1476</v>
      </c>
      <c r="H375">
        <v>51.239418399999998</v>
      </c>
      <c r="I375">
        <v>-119.74075430000001</v>
      </c>
      <c r="J375" s="1" t="str">
        <f t="shared" si="34"/>
        <v>NGR bulk stream sediment</v>
      </c>
      <c r="K375" s="1" t="str">
        <f t="shared" si="35"/>
        <v>&lt;177 micron (NGR)</v>
      </c>
      <c r="L375">
        <v>26</v>
      </c>
      <c r="M375" t="s">
        <v>20</v>
      </c>
      <c r="N375">
        <v>31</v>
      </c>
      <c r="O375">
        <v>6</v>
      </c>
    </row>
    <row r="376" spans="1:15" hidden="1" x14ac:dyDescent="0.3">
      <c r="A376" t="s">
        <v>1477</v>
      </c>
      <c r="B376" t="s">
        <v>1478</v>
      </c>
      <c r="C376" s="1" t="str">
        <f t="shared" si="36"/>
        <v>21:0680</v>
      </c>
      <c r="D376" s="1" t="str">
        <f t="shared" si="37"/>
        <v>21:0108</v>
      </c>
      <c r="E376" t="s">
        <v>1479</v>
      </c>
      <c r="F376" t="s">
        <v>1480</v>
      </c>
      <c r="H376">
        <v>51.661582600000003</v>
      </c>
      <c r="I376">
        <v>-119.48689</v>
      </c>
      <c r="J376" s="1" t="str">
        <f t="shared" si="34"/>
        <v>NGR bulk stream sediment</v>
      </c>
      <c r="K376" s="1" t="str">
        <f t="shared" si="35"/>
        <v>&lt;177 micron (NGR)</v>
      </c>
      <c r="L376">
        <v>27</v>
      </c>
      <c r="M376" t="s">
        <v>20</v>
      </c>
      <c r="N376">
        <v>32</v>
      </c>
      <c r="O376">
        <v>2</v>
      </c>
    </row>
    <row r="377" spans="1:15" hidden="1" x14ac:dyDescent="0.3">
      <c r="A377" t="s">
        <v>1481</v>
      </c>
      <c r="B377" t="s">
        <v>1482</v>
      </c>
      <c r="C377" s="1" t="str">
        <f t="shared" ref="C377:C396" si="38">HYPERLINK("http://geochem.nrcan.gc.ca/cdogs/content/bdl/bdl210680_e.htm", "21:0680")</f>
        <v>21:0680</v>
      </c>
      <c r="D377" s="1" t="str">
        <f t="shared" ref="D377:D396" si="39">HYPERLINK("http://geochem.nrcan.gc.ca/cdogs/content/svy/svy210108_e.htm", "21:0108")</f>
        <v>21:0108</v>
      </c>
      <c r="E377" t="s">
        <v>1483</v>
      </c>
      <c r="F377" t="s">
        <v>1484</v>
      </c>
      <c r="H377">
        <v>51.988828099999999</v>
      </c>
      <c r="I377">
        <v>-119.6014958</v>
      </c>
      <c r="J377" s="1" t="str">
        <f t="shared" si="34"/>
        <v>NGR bulk stream sediment</v>
      </c>
      <c r="K377" s="1" t="str">
        <f t="shared" si="35"/>
        <v>&lt;177 micron (NGR)</v>
      </c>
      <c r="L377">
        <v>28</v>
      </c>
      <c r="M377" t="s">
        <v>20</v>
      </c>
      <c r="N377">
        <v>33</v>
      </c>
      <c r="O377">
        <v>2</v>
      </c>
    </row>
    <row r="378" spans="1:15" hidden="1" x14ac:dyDescent="0.3">
      <c r="A378" t="s">
        <v>1485</v>
      </c>
      <c r="B378" t="s">
        <v>1486</v>
      </c>
      <c r="C378" s="1" t="str">
        <f t="shared" si="38"/>
        <v>21:0680</v>
      </c>
      <c r="D378" s="1" t="str">
        <f t="shared" si="39"/>
        <v>21:0108</v>
      </c>
      <c r="E378" t="s">
        <v>1487</v>
      </c>
      <c r="F378" t="s">
        <v>1488</v>
      </c>
      <c r="H378">
        <v>51.294701099999997</v>
      </c>
      <c r="I378">
        <v>-119.4477648</v>
      </c>
      <c r="J378" s="1" t="str">
        <f t="shared" si="34"/>
        <v>NGR bulk stream sediment</v>
      </c>
      <c r="K378" s="1" t="str">
        <f t="shared" si="35"/>
        <v>&lt;177 micron (NGR)</v>
      </c>
      <c r="L378">
        <v>29</v>
      </c>
      <c r="M378" t="s">
        <v>20</v>
      </c>
      <c r="N378">
        <v>34</v>
      </c>
      <c r="O378">
        <v>2</v>
      </c>
    </row>
    <row r="379" spans="1:15" hidden="1" x14ac:dyDescent="0.3">
      <c r="A379" t="s">
        <v>1489</v>
      </c>
      <c r="B379" t="s">
        <v>1490</v>
      </c>
      <c r="C379" s="1" t="str">
        <f t="shared" si="38"/>
        <v>21:0680</v>
      </c>
      <c r="D379" s="1" t="str">
        <f t="shared" si="39"/>
        <v>21:0108</v>
      </c>
      <c r="E379" t="s">
        <v>1491</v>
      </c>
      <c r="F379" t="s">
        <v>1492</v>
      </c>
      <c r="H379">
        <v>51.031212600000003</v>
      </c>
      <c r="I379">
        <v>-118.7030072</v>
      </c>
      <c r="J379" s="1" t="str">
        <f t="shared" si="34"/>
        <v>NGR bulk stream sediment</v>
      </c>
      <c r="K379" s="1" t="str">
        <f t="shared" si="35"/>
        <v>&lt;177 micron (NGR)</v>
      </c>
      <c r="L379">
        <v>30</v>
      </c>
      <c r="M379" t="s">
        <v>37</v>
      </c>
      <c r="N379">
        <v>35</v>
      </c>
      <c r="O379">
        <v>2</v>
      </c>
    </row>
    <row r="380" spans="1:15" hidden="1" x14ac:dyDescent="0.3">
      <c r="A380" t="s">
        <v>1493</v>
      </c>
      <c r="B380" t="s">
        <v>1494</v>
      </c>
      <c r="C380" s="1" t="str">
        <f t="shared" si="38"/>
        <v>21:0680</v>
      </c>
      <c r="D380" s="1" t="str">
        <f t="shared" si="39"/>
        <v>21:0108</v>
      </c>
      <c r="E380" t="s">
        <v>1491</v>
      </c>
      <c r="F380" t="s">
        <v>1495</v>
      </c>
      <c r="H380">
        <v>51.031212600000003</v>
      </c>
      <c r="I380">
        <v>-118.7030072</v>
      </c>
      <c r="J380" s="1" t="str">
        <f t="shared" si="34"/>
        <v>NGR bulk stream sediment</v>
      </c>
      <c r="K380" s="1" t="str">
        <f t="shared" si="35"/>
        <v>&lt;177 micron (NGR)</v>
      </c>
      <c r="L380">
        <v>30</v>
      </c>
      <c r="M380" t="s">
        <v>41</v>
      </c>
      <c r="N380">
        <v>36</v>
      </c>
    </row>
    <row r="381" spans="1:15" hidden="1" x14ac:dyDescent="0.3">
      <c r="A381" t="s">
        <v>1496</v>
      </c>
      <c r="B381" t="s">
        <v>1497</v>
      </c>
      <c r="C381" s="1" t="str">
        <f t="shared" si="38"/>
        <v>21:0680</v>
      </c>
      <c r="D381" s="1" t="str">
        <f t="shared" si="39"/>
        <v>21:0108</v>
      </c>
      <c r="E381" t="s">
        <v>1498</v>
      </c>
      <c r="F381" t="s">
        <v>1499</v>
      </c>
      <c r="H381">
        <v>51.476131000000002</v>
      </c>
      <c r="I381">
        <v>-119.1852999</v>
      </c>
      <c r="J381" s="1" t="str">
        <f t="shared" si="34"/>
        <v>NGR bulk stream sediment</v>
      </c>
      <c r="K381" s="1" t="str">
        <f t="shared" si="35"/>
        <v>&lt;177 micron (NGR)</v>
      </c>
      <c r="L381">
        <v>31</v>
      </c>
      <c r="M381" t="s">
        <v>20</v>
      </c>
      <c r="N381">
        <v>37</v>
      </c>
      <c r="O381">
        <v>2</v>
      </c>
    </row>
    <row r="382" spans="1:15" hidden="1" x14ac:dyDescent="0.3">
      <c r="A382" t="s">
        <v>1500</v>
      </c>
      <c r="B382" t="s">
        <v>1501</v>
      </c>
      <c r="C382" s="1" t="str">
        <f t="shared" si="38"/>
        <v>21:0680</v>
      </c>
      <c r="D382" s="1" t="str">
        <f t="shared" si="39"/>
        <v>21:0108</v>
      </c>
      <c r="E382" t="s">
        <v>1502</v>
      </c>
      <c r="F382" t="s">
        <v>1503</v>
      </c>
      <c r="H382">
        <v>51.460408000000001</v>
      </c>
      <c r="I382">
        <v>-119.47411289999999</v>
      </c>
      <c r="J382" s="1" t="str">
        <f t="shared" si="34"/>
        <v>NGR bulk stream sediment</v>
      </c>
      <c r="K382" s="1" t="str">
        <f t="shared" si="35"/>
        <v>&lt;177 micron (NGR)</v>
      </c>
      <c r="L382">
        <v>32</v>
      </c>
      <c r="M382" t="s">
        <v>20</v>
      </c>
      <c r="N382">
        <v>38</v>
      </c>
      <c r="O382">
        <v>4</v>
      </c>
    </row>
    <row r="383" spans="1:15" hidden="1" x14ac:dyDescent="0.3">
      <c r="A383" t="s">
        <v>1504</v>
      </c>
      <c r="B383" t="s">
        <v>1505</v>
      </c>
      <c r="C383" s="1" t="str">
        <f t="shared" si="38"/>
        <v>21:0680</v>
      </c>
      <c r="D383" s="1" t="str">
        <f t="shared" si="39"/>
        <v>21:0108</v>
      </c>
      <c r="E383" t="s">
        <v>1506</v>
      </c>
      <c r="F383" t="s">
        <v>1507</v>
      </c>
      <c r="H383">
        <v>51.555556299999999</v>
      </c>
      <c r="I383">
        <v>-119.7852292</v>
      </c>
      <c r="J383" s="1" t="str">
        <f t="shared" si="34"/>
        <v>NGR bulk stream sediment</v>
      </c>
      <c r="K383" s="1" t="str">
        <f t="shared" si="35"/>
        <v>&lt;177 micron (NGR)</v>
      </c>
      <c r="L383">
        <v>33</v>
      </c>
      <c r="M383" t="s">
        <v>20</v>
      </c>
      <c r="N383">
        <v>39</v>
      </c>
      <c r="O383">
        <v>8</v>
      </c>
    </row>
    <row r="384" spans="1:15" hidden="1" x14ac:dyDescent="0.3">
      <c r="A384" t="s">
        <v>1508</v>
      </c>
      <c r="B384" t="s">
        <v>1509</v>
      </c>
      <c r="C384" s="1" t="str">
        <f t="shared" si="38"/>
        <v>21:0680</v>
      </c>
      <c r="D384" s="1" t="str">
        <f t="shared" si="39"/>
        <v>21:0108</v>
      </c>
      <c r="E384" t="s">
        <v>1510</v>
      </c>
      <c r="F384" t="s">
        <v>1511</v>
      </c>
      <c r="H384">
        <v>51.599128999999998</v>
      </c>
      <c r="I384">
        <v>-119.9330001</v>
      </c>
      <c r="J384" s="1" t="str">
        <f t="shared" si="34"/>
        <v>NGR bulk stream sediment</v>
      </c>
      <c r="K384" s="1" t="str">
        <f t="shared" si="35"/>
        <v>&lt;177 micron (NGR)</v>
      </c>
      <c r="L384">
        <v>34</v>
      </c>
      <c r="M384" t="s">
        <v>37</v>
      </c>
      <c r="N384">
        <v>40</v>
      </c>
    </row>
    <row r="385" spans="1:15" hidden="1" x14ac:dyDescent="0.3">
      <c r="A385" t="s">
        <v>1512</v>
      </c>
      <c r="B385" t="s">
        <v>1513</v>
      </c>
      <c r="C385" s="1" t="str">
        <f t="shared" si="38"/>
        <v>21:0680</v>
      </c>
      <c r="D385" s="1" t="str">
        <f t="shared" si="39"/>
        <v>21:0108</v>
      </c>
      <c r="E385" t="s">
        <v>1510</v>
      </c>
      <c r="F385" t="s">
        <v>1514</v>
      </c>
      <c r="H385">
        <v>51.599128999999998</v>
      </c>
      <c r="I385">
        <v>-119.9330001</v>
      </c>
      <c r="J385" s="1" t="str">
        <f t="shared" si="34"/>
        <v>NGR bulk stream sediment</v>
      </c>
      <c r="K385" s="1" t="str">
        <f t="shared" si="35"/>
        <v>&lt;177 micron (NGR)</v>
      </c>
      <c r="L385">
        <v>34</v>
      </c>
      <c r="M385" t="s">
        <v>41</v>
      </c>
      <c r="N385">
        <v>41</v>
      </c>
      <c r="O385">
        <v>18</v>
      </c>
    </row>
    <row r="386" spans="1:15" hidden="1" x14ac:dyDescent="0.3">
      <c r="A386" t="s">
        <v>1515</v>
      </c>
      <c r="B386" t="s">
        <v>1516</v>
      </c>
      <c r="C386" s="1" t="str">
        <f t="shared" si="38"/>
        <v>21:0680</v>
      </c>
      <c r="D386" s="1" t="str">
        <f t="shared" si="39"/>
        <v>21:0108</v>
      </c>
      <c r="E386" t="s">
        <v>1517</v>
      </c>
      <c r="F386" t="s">
        <v>1518</v>
      </c>
      <c r="H386">
        <v>51.728086500000003</v>
      </c>
      <c r="I386">
        <v>-119.3671296</v>
      </c>
      <c r="J386" s="1" t="str">
        <f t="shared" ref="J386:J449" si="40">HYPERLINK("http://geochem.nrcan.gc.ca/cdogs/content/kwd/kwd020030_e.htm", "NGR bulk stream sediment")</f>
        <v>NGR bulk stream sediment</v>
      </c>
      <c r="K386" s="1" t="str">
        <f t="shared" ref="K386:K449" si="41">HYPERLINK("http://geochem.nrcan.gc.ca/cdogs/content/kwd/kwd080006_e.htm", "&lt;177 micron (NGR)")</f>
        <v>&lt;177 micron (NGR)</v>
      </c>
      <c r="L386">
        <v>35</v>
      </c>
      <c r="M386" t="s">
        <v>20</v>
      </c>
      <c r="N386">
        <v>42</v>
      </c>
      <c r="O386">
        <v>2</v>
      </c>
    </row>
    <row r="387" spans="1:15" hidden="1" x14ac:dyDescent="0.3">
      <c r="A387" t="s">
        <v>1519</v>
      </c>
      <c r="B387" t="s">
        <v>1520</v>
      </c>
      <c r="C387" s="1" t="str">
        <f t="shared" si="38"/>
        <v>21:0680</v>
      </c>
      <c r="D387" s="1" t="str">
        <f t="shared" si="39"/>
        <v>21:0108</v>
      </c>
      <c r="E387" t="s">
        <v>1521</v>
      </c>
      <c r="F387" t="s">
        <v>1522</v>
      </c>
      <c r="H387">
        <v>51.370880700000001</v>
      </c>
      <c r="I387">
        <v>-119.3553668</v>
      </c>
      <c r="J387" s="1" t="str">
        <f t="shared" si="40"/>
        <v>NGR bulk stream sediment</v>
      </c>
      <c r="K387" s="1" t="str">
        <f t="shared" si="41"/>
        <v>&lt;177 micron (NGR)</v>
      </c>
      <c r="L387">
        <v>36</v>
      </c>
      <c r="M387" t="s">
        <v>20</v>
      </c>
      <c r="N387">
        <v>43</v>
      </c>
      <c r="O387">
        <v>2</v>
      </c>
    </row>
    <row r="388" spans="1:15" hidden="1" x14ac:dyDescent="0.3">
      <c r="A388" t="s">
        <v>1523</v>
      </c>
      <c r="B388" t="s">
        <v>1524</v>
      </c>
      <c r="C388" s="1" t="str">
        <f t="shared" si="38"/>
        <v>21:0680</v>
      </c>
      <c r="D388" s="1" t="str">
        <f t="shared" si="39"/>
        <v>21:0108</v>
      </c>
      <c r="E388" t="s">
        <v>1525</v>
      </c>
      <c r="F388" t="s">
        <v>1526</v>
      </c>
      <c r="H388">
        <v>51.125678999999998</v>
      </c>
      <c r="I388">
        <v>-118.3745728</v>
      </c>
      <c r="J388" s="1" t="str">
        <f t="shared" si="40"/>
        <v>NGR bulk stream sediment</v>
      </c>
      <c r="K388" s="1" t="str">
        <f t="shared" si="41"/>
        <v>&lt;177 micron (NGR)</v>
      </c>
      <c r="L388">
        <v>37</v>
      </c>
      <c r="M388" t="s">
        <v>20</v>
      </c>
      <c r="N388">
        <v>44</v>
      </c>
      <c r="O388">
        <v>2</v>
      </c>
    </row>
    <row r="389" spans="1:15" hidden="1" x14ac:dyDescent="0.3">
      <c r="A389" t="s">
        <v>1527</v>
      </c>
      <c r="B389" t="s">
        <v>1528</v>
      </c>
      <c r="C389" s="1" t="str">
        <f t="shared" si="38"/>
        <v>21:0680</v>
      </c>
      <c r="D389" s="1" t="str">
        <f t="shared" si="39"/>
        <v>21:0108</v>
      </c>
      <c r="E389" t="s">
        <v>1529</v>
      </c>
      <c r="F389" t="s">
        <v>1530</v>
      </c>
      <c r="H389">
        <v>51.231370200000001</v>
      </c>
      <c r="I389">
        <v>-118.6187438</v>
      </c>
      <c r="J389" s="1" t="str">
        <f t="shared" si="40"/>
        <v>NGR bulk stream sediment</v>
      </c>
      <c r="K389" s="1" t="str">
        <f t="shared" si="41"/>
        <v>&lt;177 micron (NGR)</v>
      </c>
      <c r="L389">
        <v>38</v>
      </c>
      <c r="M389" t="s">
        <v>20</v>
      </c>
      <c r="N389">
        <v>45</v>
      </c>
      <c r="O389">
        <v>2</v>
      </c>
    </row>
    <row r="390" spans="1:15" hidden="1" x14ac:dyDescent="0.3">
      <c r="A390" t="s">
        <v>1531</v>
      </c>
      <c r="B390" t="s">
        <v>1532</v>
      </c>
      <c r="C390" s="1" t="str">
        <f t="shared" si="38"/>
        <v>21:0680</v>
      </c>
      <c r="D390" s="1" t="str">
        <f t="shared" si="39"/>
        <v>21:0108</v>
      </c>
      <c r="E390" t="s">
        <v>1533</v>
      </c>
      <c r="F390" t="s">
        <v>1534</v>
      </c>
      <c r="H390">
        <v>51.308829299999999</v>
      </c>
      <c r="I390">
        <v>-118.94890890000001</v>
      </c>
      <c r="J390" s="1" t="str">
        <f t="shared" si="40"/>
        <v>NGR bulk stream sediment</v>
      </c>
      <c r="K390" s="1" t="str">
        <f t="shared" si="41"/>
        <v>&lt;177 micron (NGR)</v>
      </c>
      <c r="L390">
        <v>39</v>
      </c>
      <c r="M390" t="s">
        <v>20</v>
      </c>
      <c r="N390">
        <v>46</v>
      </c>
      <c r="O390">
        <v>2</v>
      </c>
    </row>
    <row r="391" spans="1:15" hidden="1" x14ac:dyDescent="0.3">
      <c r="A391" t="s">
        <v>1535</v>
      </c>
      <c r="B391" t="s">
        <v>1536</v>
      </c>
      <c r="C391" s="1" t="str">
        <f t="shared" si="38"/>
        <v>21:0680</v>
      </c>
      <c r="D391" s="1" t="str">
        <f t="shared" si="39"/>
        <v>21:0108</v>
      </c>
      <c r="E391" t="s">
        <v>1537</v>
      </c>
      <c r="F391" t="s">
        <v>1538</v>
      </c>
      <c r="H391">
        <v>51.295713399999997</v>
      </c>
      <c r="I391">
        <v>-119.0928033</v>
      </c>
      <c r="J391" s="1" t="str">
        <f t="shared" si="40"/>
        <v>NGR bulk stream sediment</v>
      </c>
      <c r="K391" s="1" t="str">
        <f t="shared" si="41"/>
        <v>&lt;177 micron (NGR)</v>
      </c>
      <c r="L391">
        <v>40</v>
      </c>
      <c r="M391" t="s">
        <v>37</v>
      </c>
      <c r="N391">
        <v>47</v>
      </c>
    </row>
    <row r="392" spans="1:15" hidden="1" x14ac:dyDescent="0.3">
      <c r="A392" t="s">
        <v>1539</v>
      </c>
      <c r="B392" t="s">
        <v>1540</v>
      </c>
      <c r="C392" s="1" t="str">
        <f t="shared" si="38"/>
        <v>21:0680</v>
      </c>
      <c r="D392" s="1" t="str">
        <f t="shared" si="39"/>
        <v>21:0108</v>
      </c>
      <c r="E392" t="s">
        <v>1537</v>
      </c>
      <c r="F392" t="s">
        <v>1541</v>
      </c>
      <c r="H392">
        <v>51.295713399999997</v>
      </c>
      <c r="I392">
        <v>-119.0928033</v>
      </c>
      <c r="J392" s="1" t="str">
        <f t="shared" si="40"/>
        <v>NGR bulk stream sediment</v>
      </c>
      <c r="K392" s="1" t="str">
        <f t="shared" si="41"/>
        <v>&lt;177 micron (NGR)</v>
      </c>
      <c r="L392">
        <v>40</v>
      </c>
      <c r="M392" t="s">
        <v>41</v>
      </c>
      <c r="N392">
        <v>48</v>
      </c>
      <c r="O392">
        <v>2</v>
      </c>
    </row>
    <row r="393" spans="1:15" hidden="1" x14ac:dyDescent="0.3">
      <c r="A393" t="s">
        <v>1542</v>
      </c>
      <c r="B393" t="s">
        <v>1543</v>
      </c>
      <c r="C393" s="1" t="str">
        <f t="shared" si="38"/>
        <v>21:0680</v>
      </c>
      <c r="D393" s="1" t="str">
        <f t="shared" si="39"/>
        <v>21:0108</v>
      </c>
      <c r="E393" t="s">
        <v>1544</v>
      </c>
      <c r="F393" t="s">
        <v>1545</v>
      </c>
      <c r="H393">
        <v>51.938631600000001</v>
      </c>
      <c r="I393">
        <v>-119.1882955</v>
      </c>
      <c r="J393" s="1" t="str">
        <f t="shared" si="40"/>
        <v>NGR bulk stream sediment</v>
      </c>
      <c r="K393" s="1" t="str">
        <f t="shared" si="41"/>
        <v>&lt;177 micron (NGR)</v>
      </c>
      <c r="L393">
        <v>41</v>
      </c>
      <c r="M393" t="s">
        <v>20</v>
      </c>
      <c r="N393">
        <v>49</v>
      </c>
      <c r="O393">
        <v>2</v>
      </c>
    </row>
    <row r="394" spans="1:15" hidden="1" x14ac:dyDescent="0.3">
      <c r="A394" t="s">
        <v>1546</v>
      </c>
      <c r="B394" t="s">
        <v>1547</v>
      </c>
      <c r="C394" s="1" t="str">
        <f t="shared" si="38"/>
        <v>21:0680</v>
      </c>
      <c r="D394" s="1" t="str">
        <f t="shared" si="39"/>
        <v>21:0108</v>
      </c>
      <c r="E394" t="s">
        <v>1548</v>
      </c>
      <c r="F394" t="s">
        <v>1549</v>
      </c>
      <c r="H394">
        <v>51.933608</v>
      </c>
      <c r="I394">
        <v>-119.3344838</v>
      </c>
      <c r="J394" s="1" t="str">
        <f t="shared" si="40"/>
        <v>NGR bulk stream sediment</v>
      </c>
      <c r="K394" s="1" t="str">
        <f t="shared" si="41"/>
        <v>&lt;177 micron (NGR)</v>
      </c>
      <c r="L394">
        <v>42</v>
      </c>
      <c r="M394" t="s">
        <v>20</v>
      </c>
      <c r="N394">
        <v>50</v>
      </c>
      <c r="O394">
        <v>2</v>
      </c>
    </row>
    <row r="395" spans="1:15" hidden="1" x14ac:dyDescent="0.3">
      <c r="A395" t="s">
        <v>1550</v>
      </c>
      <c r="B395" t="s">
        <v>1551</v>
      </c>
      <c r="C395" s="1" t="str">
        <f t="shared" si="38"/>
        <v>21:0680</v>
      </c>
      <c r="D395" s="1" t="str">
        <f t="shared" si="39"/>
        <v>21:0108</v>
      </c>
      <c r="E395" t="s">
        <v>1552</v>
      </c>
      <c r="F395" t="s">
        <v>1553</v>
      </c>
      <c r="H395">
        <v>51.924780900000002</v>
      </c>
      <c r="I395">
        <v>-119.8286875</v>
      </c>
      <c r="J395" s="1" t="str">
        <f t="shared" si="40"/>
        <v>NGR bulk stream sediment</v>
      </c>
      <c r="K395" s="1" t="str">
        <f t="shared" si="41"/>
        <v>&lt;177 micron (NGR)</v>
      </c>
      <c r="L395">
        <v>43</v>
      </c>
      <c r="M395" t="s">
        <v>20</v>
      </c>
      <c r="N395">
        <v>51</v>
      </c>
      <c r="O395">
        <v>2</v>
      </c>
    </row>
    <row r="396" spans="1:15" hidden="1" x14ac:dyDescent="0.3">
      <c r="A396" t="s">
        <v>1554</v>
      </c>
      <c r="B396" t="s">
        <v>1555</v>
      </c>
      <c r="C396" s="1" t="str">
        <f t="shared" si="38"/>
        <v>21:0680</v>
      </c>
      <c r="D396" s="1" t="str">
        <f t="shared" si="39"/>
        <v>21:0108</v>
      </c>
      <c r="E396" t="s">
        <v>1556</v>
      </c>
      <c r="F396" t="s">
        <v>1557</v>
      </c>
      <c r="H396">
        <v>51.312435800000003</v>
      </c>
      <c r="I396">
        <v>-119.5724427</v>
      </c>
      <c r="J396" s="1" t="str">
        <f t="shared" si="40"/>
        <v>NGR bulk stream sediment</v>
      </c>
      <c r="K396" s="1" t="str">
        <f t="shared" si="41"/>
        <v>&lt;177 micron (NGR)</v>
      </c>
      <c r="L396">
        <v>44</v>
      </c>
      <c r="M396" t="s">
        <v>20</v>
      </c>
      <c r="N396">
        <v>52</v>
      </c>
      <c r="O396">
        <v>14</v>
      </c>
    </row>
    <row r="397" spans="1:15" hidden="1" x14ac:dyDescent="0.3">
      <c r="A397" t="s">
        <v>1558</v>
      </c>
      <c r="B397" t="s">
        <v>1559</v>
      </c>
      <c r="C397" s="1" t="str">
        <f t="shared" ref="C397:C422" si="42">HYPERLINK("http://geochem.nrcan.gc.ca/cdogs/content/bdl/bdl210681_e.htm", "21:0681")</f>
        <v>21:0681</v>
      </c>
      <c r="D397" s="1" t="str">
        <f t="shared" ref="D397:D422" si="43">HYPERLINK("http://geochem.nrcan.gc.ca/cdogs/content/svy/svy210125_e.htm", "21:0125")</f>
        <v>21:0125</v>
      </c>
      <c r="E397" t="s">
        <v>1560</v>
      </c>
      <c r="F397" t="s">
        <v>1561</v>
      </c>
      <c r="H397">
        <v>51.246355899999998</v>
      </c>
      <c r="I397">
        <v>-118.3222445</v>
      </c>
      <c r="J397" s="1" t="str">
        <f t="shared" si="40"/>
        <v>NGR bulk stream sediment</v>
      </c>
      <c r="K397" s="1" t="str">
        <f t="shared" si="41"/>
        <v>&lt;177 micron (NGR)</v>
      </c>
      <c r="L397">
        <v>1</v>
      </c>
      <c r="M397" t="s">
        <v>20</v>
      </c>
      <c r="N397">
        <v>1</v>
      </c>
      <c r="O397">
        <v>2</v>
      </c>
    </row>
    <row r="398" spans="1:15" hidden="1" x14ac:dyDescent="0.3">
      <c r="A398" t="s">
        <v>1562</v>
      </c>
      <c r="B398" t="s">
        <v>1563</v>
      </c>
      <c r="C398" s="1" t="str">
        <f t="shared" si="42"/>
        <v>21:0681</v>
      </c>
      <c r="D398" s="1" t="str">
        <f t="shared" si="43"/>
        <v>21:0125</v>
      </c>
      <c r="E398" t="s">
        <v>1564</v>
      </c>
      <c r="F398" t="s">
        <v>1565</v>
      </c>
      <c r="H398">
        <v>51.510419499999998</v>
      </c>
      <c r="I398">
        <v>-118.2904869</v>
      </c>
      <c r="J398" s="1" t="str">
        <f t="shared" si="40"/>
        <v>NGR bulk stream sediment</v>
      </c>
      <c r="K398" s="1" t="str">
        <f t="shared" si="41"/>
        <v>&lt;177 micron (NGR)</v>
      </c>
      <c r="L398">
        <v>2</v>
      </c>
      <c r="M398" t="s">
        <v>20</v>
      </c>
      <c r="N398">
        <v>2</v>
      </c>
      <c r="O398">
        <v>3</v>
      </c>
    </row>
    <row r="399" spans="1:15" hidden="1" x14ac:dyDescent="0.3">
      <c r="A399" t="s">
        <v>1566</v>
      </c>
      <c r="B399" t="s">
        <v>1567</v>
      </c>
      <c r="C399" s="1" t="str">
        <f t="shared" si="42"/>
        <v>21:0681</v>
      </c>
      <c r="D399" s="1" t="str">
        <f t="shared" si="43"/>
        <v>21:0125</v>
      </c>
      <c r="E399" t="s">
        <v>1568</v>
      </c>
      <c r="F399" t="s">
        <v>1569</v>
      </c>
      <c r="H399">
        <v>51.466558200000001</v>
      </c>
      <c r="I399">
        <v>-118.29977510000001</v>
      </c>
      <c r="J399" s="1" t="str">
        <f t="shared" si="40"/>
        <v>NGR bulk stream sediment</v>
      </c>
      <c r="K399" s="1" t="str">
        <f t="shared" si="41"/>
        <v>&lt;177 micron (NGR)</v>
      </c>
      <c r="L399">
        <v>3</v>
      </c>
      <c r="M399" t="s">
        <v>37</v>
      </c>
      <c r="N399">
        <v>3</v>
      </c>
      <c r="O399">
        <v>5</v>
      </c>
    </row>
    <row r="400" spans="1:15" hidden="1" x14ac:dyDescent="0.3">
      <c r="A400" t="s">
        <v>1570</v>
      </c>
      <c r="B400" t="s">
        <v>1571</v>
      </c>
      <c r="C400" s="1" t="str">
        <f t="shared" si="42"/>
        <v>21:0681</v>
      </c>
      <c r="D400" s="1" t="str">
        <f t="shared" si="43"/>
        <v>21:0125</v>
      </c>
      <c r="E400" t="s">
        <v>1568</v>
      </c>
      <c r="F400" t="s">
        <v>1572</v>
      </c>
      <c r="H400">
        <v>51.466558200000001</v>
      </c>
      <c r="I400">
        <v>-118.29977510000001</v>
      </c>
      <c r="J400" s="1" t="str">
        <f t="shared" si="40"/>
        <v>NGR bulk stream sediment</v>
      </c>
      <c r="K400" s="1" t="str">
        <f t="shared" si="41"/>
        <v>&lt;177 micron (NGR)</v>
      </c>
      <c r="L400">
        <v>3</v>
      </c>
      <c r="M400" t="s">
        <v>41</v>
      </c>
      <c r="N400">
        <v>4</v>
      </c>
    </row>
    <row r="401" spans="1:15" hidden="1" x14ac:dyDescent="0.3">
      <c r="A401" t="s">
        <v>1573</v>
      </c>
      <c r="B401" t="s">
        <v>1574</v>
      </c>
      <c r="C401" s="1" t="str">
        <f t="shared" si="42"/>
        <v>21:0681</v>
      </c>
      <c r="D401" s="1" t="str">
        <f t="shared" si="43"/>
        <v>21:0125</v>
      </c>
      <c r="E401" t="s">
        <v>1575</v>
      </c>
      <c r="F401" t="s">
        <v>1576</v>
      </c>
      <c r="H401">
        <v>51.407313899999998</v>
      </c>
      <c r="I401">
        <v>-118.11786119999999</v>
      </c>
      <c r="J401" s="1" t="str">
        <f t="shared" si="40"/>
        <v>NGR bulk stream sediment</v>
      </c>
      <c r="K401" s="1" t="str">
        <f t="shared" si="41"/>
        <v>&lt;177 micron (NGR)</v>
      </c>
      <c r="L401">
        <v>4</v>
      </c>
      <c r="M401" t="s">
        <v>20</v>
      </c>
      <c r="N401">
        <v>5</v>
      </c>
      <c r="O401">
        <v>2</v>
      </c>
    </row>
    <row r="402" spans="1:15" hidden="1" x14ac:dyDescent="0.3">
      <c r="A402" t="s">
        <v>1577</v>
      </c>
      <c r="B402" t="s">
        <v>1578</v>
      </c>
      <c r="C402" s="1" t="str">
        <f t="shared" si="42"/>
        <v>21:0681</v>
      </c>
      <c r="D402" s="1" t="str">
        <f t="shared" si="43"/>
        <v>21:0125</v>
      </c>
      <c r="E402" t="s">
        <v>1579</v>
      </c>
      <c r="F402" t="s">
        <v>1580</v>
      </c>
      <c r="H402">
        <v>51.496393099999999</v>
      </c>
      <c r="I402">
        <v>-118.590311</v>
      </c>
      <c r="J402" s="1" t="str">
        <f t="shared" si="40"/>
        <v>NGR bulk stream sediment</v>
      </c>
      <c r="K402" s="1" t="str">
        <f t="shared" si="41"/>
        <v>&lt;177 micron (NGR)</v>
      </c>
      <c r="L402">
        <v>5</v>
      </c>
      <c r="M402" t="s">
        <v>20</v>
      </c>
      <c r="N402">
        <v>6</v>
      </c>
      <c r="O402">
        <v>2</v>
      </c>
    </row>
    <row r="403" spans="1:15" hidden="1" x14ac:dyDescent="0.3">
      <c r="A403" t="s">
        <v>1581</v>
      </c>
      <c r="B403" t="s">
        <v>1582</v>
      </c>
      <c r="C403" s="1" t="str">
        <f t="shared" si="42"/>
        <v>21:0681</v>
      </c>
      <c r="D403" s="1" t="str">
        <f t="shared" si="43"/>
        <v>21:0125</v>
      </c>
      <c r="E403" t="s">
        <v>1583</v>
      </c>
      <c r="F403" t="s">
        <v>1584</v>
      </c>
      <c r="H403">
        <v>51.600899400000003</v>
      </c>
      <c r="I403">
        <v>-118.2993561</v>
      </c>
      <c r="J403" s="1" t="str">
        <f t="shared" si="40"/>
        <v>NGR bulk stream sediment</v>
      </c>
      <c r="K403" s="1" t="str">
        <f t="shared" si="41"/>
        <v>&lt;177 micron (NGR)</v>
      </c>
      <c r="L403">
        <v>6</v>
      </c>
      <c r="M403" t="s">
        <v>20</v>
      </c>
      <c r="N403">
        <v>7</v>
      </c>
      <c r="O403">
        <v>6</v>
      </c>
    </row>
    <row r="404" spans="1:15" hidden="1" x14ac:dyDescent="0.3">
      <c r="A404" t="s">
        <v>1585</v>
      </c>
      <c r="B404" t="s">
        <v>1586</v>
      </c>
      <c r="C404" s="1" t="str">
        <f t="shared" si="42"/>
        <v>21:0681</v>
      </c>
      <c r="D404" s="1" t="str">
        <f t="shared" si="43"/>
        <v>21:0125</v>
      </c>
      <c r="E404" t="s">
        <v>1587</v>
      </c>
      <c r="F404" t="s">
        <v>1588</v>
      </c>
      <c r="H404">
        <v>51.586408300000002</v>
      </c>
      <c r="I404">
        <v>-118.13504930000001</v>
      </c>
      <c r="J404" s="1" t="str">
        <f t="shared" si="40"/>
        <v>NGR bulk stream sediment</v>
      </c>
      <c r="K404" s="1" t="str">
        <f t="shared" si="41"/>
        <v>&lt;177 micron (NGR)</v>
      </c>
      <c r="L404">
        <v>7</v>
      </c>
      <c r="M404" t="s">
        <v>20</v>
      </c>
      <c r="N404">
        <v>8</v>
      </c>
      <c r="O404">
        <v>2</v>
      </c>
    </row>
    <row r="405" spans="1:15" hidden="1" x14ac:dyDescent="0.3">
      <c r="A405" t="s">
        <v>1589</v>
      </c>
      <c r="B405" t="s">
        <v>1590</v>
      </c>
      <c r="C405" s="1" t="str">
        <f t="shared" si="42"/>
        <v>21:0681</v>
      </c>
      <c r="D405" s="1" t="str">
        <f t="shared" si="43"/>
        <v>21:0125</v>
      </c>
      <c r="E405" t="s">
        <v>1591</v>
      </c>
      <c r="F405" t="s">
        <v>1592</v>
      </c>
      <c r="H405">
        <v>51.684844200000001</v>
      </c>
      <c r="I405">
        <v>-118.0573392</v>
      </c>
      <c r="J405" s="1" t="str">
        <f t="shared" si="40"/>
        <v>NGR bulk stream sediment</v>
      </c>
      <c r="K405" s="1" t="str">
        <f t="shared" si="41"/>
        <v>&lt;177 micron (NGR)</v>
      </c>
      <c r="L405">
        <v>8</v>
      </c>
      <c r="M405" t="s">
        <v>20</v>
      </c>
      <c r="N405">
        <v>9</v>
      </c>
      <c r="O405">
        <v>2</v>
      </c>
    </row>
    <row r="406" spans="1:15" hidden="1" x14ac:dyDescent="0.3">
      <c r="A406" t="s">
        <v>1593</v>
      </c>
      <c r="B406" t="s">
        <v>1594</v>
      </c>
      <c r="C406" s="1" t="str">
        <f t="shared" si="42"/>
        <v>21:0681</v>
      </c>
      <c r="D406" s="1" t="str">
        <f t="shared" si="43"/>
        <v>21:0125</v>
      </c>
      <c r="E406" t="s">
        <v>1595</v>
      </c>
      <c r="F406" t="s">
        <v>1596</v>
      </c>
      <c r="H406">
        <v>51.301374199999998</v>
      </c>
      <c r="I406">
        <v>-118.08242420000001</v>
      </c>
      <c r="J406" s="1" t="str">
        <f t="shared" si="40"/>
        <v>NGR bulk stream sediment</v>
      </c>
      <c r="K406" s="1" t="str">
        <f t="shared" si="41"/>
        <v>&lt;177 micron (NGR)</v>
      </c>
      <c r="L406">
        <v>9</v>
      </c>
      <c r="M406" t="s">
        <v>20</v>
      </c>
      <c r="N406">
        <v>10</v>
      </c>
      <c r="O406">
        <v>2</v>
      </c>
    </row>
    <row r="407" spans="1:15" hidden="1" x14ac:dyDescent="0.3">
      <c r="A407" t="s">
        <v>1597</v>
      </c>
      <c r="B407" t="s">
        <v>1598</v>
      </c>
      <c r="C407" s="1" t="str">
        <f t="shared" si="42"/>
        <v>21:0681</v>
      </c>
      <c r="D407" s="1" t="str">
        <f t="shared" si="43"/>
        <v>21:0125</v>
      </c>
      <c r="E407" t="s">
        <v>1599</v>
      </c>
      <c r="F407" t="s">
        <v>1600</v>
      </c>
      <c r="H407">
        <v>51.829142400000002</v>
      </c>
      <c r="I407">
        <v>-118.5876136</v>
      </c>
      <c r="J407" s="1" t="str">
        <f t="shared" si="40"/>
        <v>NGR bulk stream sediment</v>
      </c>
      <c r="K407" s="1" t="str">
        <f t="shared" si="41"/>
        <v>&lt;177 micron (NGR)</v>
      </c>
      <c r="L407">
        <v>10</v>
      </c>
      <c r="M407" t="s">
        <v>20</v>
      </c>
      <c r="N407">
        <v>11</v>
      </c>
      <c r="O407">
        <v>2</v>
      </c>
    </row>
    <row r="408" spans="1:15" hidden="1" x14ac:dyDescent="0.3">
      <c r="A408" t="s">
        <v>1601</v>
      </c>
      <c r="B408" t="s">
        <v>1602</v>
      </c>
      <c r="C408" s="1" t="str">
        <f t="shared" si="42"/>
        <v>21:0681</v>
      </c>
      <c r="D408" s="1" t="str">
        <f t="shared" si="43"/>
        <v>21:0125</v>
      </c>
      <c r="E408" t="s">
        <v>1603</v>
      </c>
      <c r="F408" t="s">
        <v>1604</v>
      </c>
      <c r="H408">
        <v>51.790342299999999</v>
      </c>
      <c r="I408">
        <v>-118.45103589999999</v>
      </c>
      <c r="J408" s="1" t="str">
        <f t="shared" si="40"/>
        <v>NGR bulk stream sediment</v>
      </c>
      <c r="K408" s="1" t="str">
        <f t="shared" si="41"/>
        <v>&lt;177 micron (NGR)</v>
      </c>
      <c r="L408">
        <v>11</v>
      </c>
      <c r="M408" t="s">
        <v>20</v>
      </c>
      <c r="N408">
        <v>12</v>
      </c>
      <c r="O408">
        <v>2</v>
      </c>
    </row>
    <row r="409" spans="1:15" hidden="1" x14ac:dyDescent="0.3">
      <c r="A409" t="s">
        <v>1605</v>
      </c>
      <c r="B409" t="s">
        <v>1606</v>
      </c>
      <c r="C409" s="1" t="str">
        <f t="shared" si="42"/>
        <v>21:0681</v>
      </c>
      <c r="D409" s="1" t="str">
        <f t="shared" si="43"/>
        <v>21:0125</v>
      </c>
      <c r="E409" t="s">
        <v>1607</v>
      </c>
      <c r="F409" t="s">
        <v>1608</v>
      </c>
      <c r="H409">
        <v>51.891983500000002</v>
      </c>
      <c r="I409">
        <v>-118.42887519999999</v>
      </c>
      <c r="J409" s="1" t="str">
        <f t="shared" si="40"/>
        <v>NGR bulk stream sediment</v>
      </c>
      <c r="K409" s="1" t="str">
        <f t="shared" si="41"/>
        <v>&lt;177 micron (NGR)</v>
      </c>
      <c r="L409">
        <v>12</v>
      </c>
      <c r="M409" t="s">
        <v>20</v>
      </c>
      <c r="N409">
        <v>13</v>
      </c>
      <c r="O409">
        <v>2</v>
      </c>
    </row>
    <row r="410" spans="1:15" hidden="1" x14ac:dyDescent="0.3">
      <c r="A410" t="s">
        <v>1609</v>
      </c>
      <c r="B410" t="s">
        <v>1610</v>
      </c>
      <c r="C410" s="1" t="str">
        <f t="shared" si="42"/>
        <v>21:0681</v>
      </c>
      <c r="D410" s="1" t="str">
        <f t="shared" si="43"/>
        <v>21:0125</v>
      </c>
      <c r="E410" t="s">
        <v>1611</v>
      </c>
      <c r="F410" t="s">
        <v>1612</v>
      </c>
      <c r="H410">
        <v>51.961523100000001</v>
      </c>
      <c r="I410">
        <v>-118.8008274</v>
      </c>
      <c r="J410" s="1" t="str">
        <f t="shared" si="40"/>
        <v>NGR bulk stream sediment</v>
      </c>
      <c r="K410" s="1" t="str">
        <f t="shared" si="41"/>
        <v>&lt;177 micron (NGR)</v>
      </c>
      <c r="L410">
        <v>13</v>
      </c>
      <c r="M410" t="s">
        <v>20</v>
      </c>
      <c r="N410">
        <v>14</v>
      </c>
      <c r="O410">
        <v>2</v>
      </c>
    </row>
    <row r="411" spans="1:15" hidden="1" x14ac:dyDescent="0.3">
      <c r="A411" t="s">
        <v>1613</v>
      </c>
      <c r="B411" t="s">
        <v>1614</v>
      </c>
      <c r="C411" s="1" t="str">
        <f t="shared" si="42"/>
        <v>21:0681</v>
      </c>
      <c r="D411" s="1" t="str">
        <f t="shared" si="43"/>
        <v>21:0125</v>
      </c>
      <c r="E411" t="s">
        <v>1615</v>
      </c>
      <c r="F411" t="s">
        <v>1616</v>
      </c>
      <c r="H411">
        <v>51.214611099999999</v>
      </c>
      <c r="I411">
        <v>-118.079774</v>
      </c>
      <c r="J411" s="1" t="str">
        <f t="shared" si="40"/>
        <v>NGR bulk stream sediment</v>
      </c>
      <c r="K411" s="1" t="str">
        <f t="shared" si="41"/>
        <v>&lt;177 micron (NGR)</v>
      </c>
      <c r="L411">
        <v>14</v>
      </c>
      <c r="M411" t="s">
        <v>20</v>
      </c>
      <c r="N411">
        <v>15</v>
      </c>
      <c r="O411">
        <v>9</v>
      </c>
    </row>
    <row r="412" spans="1:15" hidden="1" x14ac:dyDescent="0.3">
      <c r="A412" t="s">
        <v>1617</v>
      </c>
      <c r="B412" t="s">
        <v>1618</v>
      </c>
      <c r="C412" s="1" t="str">
        <f t="shared" si="42"/>
        <v>21:0681</v>
      </c>
      <c r="D412" s="1" t="str">
        <f t="shared" si="43"/>
        <v>21:0125</v>
      </c>
      <c r="E412" t="s">
        <v>1619</v>
      </c>
      <c r="F412" t="s">
        <v>1620</v>
      </c>
      <c r="H412">
        <v>51.593109499999997</v>
      </c>
      <c r="I412">
        <v>-118.7529437</v>
      </c>
      <c r="J412" s="1" t="str">
        <f t="shared" si="40"/>
        <v>NGR bulk stream sediment</v>
      </c>
      <c r="K412" s="1" t="str">
        <f t="shared" si="41"/>
        <v>&lt;177 micron (NGR)</v>
      </c>
      <c r="L412">
        <v>15</v>
      </c>
      <c r="M412" t="s">
        <v>20</v>
      </c>
      <c r="N412">
        <v>16</v>
      </c>
      <c r="O412">
        <v>6</v>
      </c>
    </row>
    <row r="413" spans="1:15" hidden="1" x14ac:dyDescent="0.3">
      <c r="A413" t="s">
        <v>1621</v>
      </c>
      <c r="B413" t="s">
        <v>1622</v>
      </c>
      <c r="C413" s="1" t="str">
        <f t="shared" si="42"/>
        <v>21:0681</v>
      </c>
      <c r="D413" s="1" t="str">
        <f t="shared" si="43"/>
        <v>21:0125</v>
      </c>
      <c r="E413" t="s">
        <v>1623</v>
      </c>
      <c r="F413" t="s">
        <v>1624</v>
      </c>
      <c r="H413">
        <v>51.781424999999999</v>
      </c>
      <c r="I413">
        <v>-118.0179073</v>
      </c>
      <c r="J413" s="1" t="str">
        <f t="shared" si="40"/>
        <v>NGR bulk stream sediment</v>
      </c>
      <c r="K413" s="1" t="str">
        <f t="shared" si="41"/>
        <v>&lt;177 micron (NGR)</v>
      </c>
      <c r="L413">
        <v>16</v>
      </c>
      <c r="M413" t="s">
        <v>20</v>
      </c>
      <c r="N413">
        <v>17</v>
      </c>
      <c r="O413">
        <v>2</v>
      </c>
    </row>
    <row r="414" spans="1:15" hidden="1" x14ac:dyDescent="0.3">
      <c r="A414" t="s">
        <v>1625</v>
      </c>
      <c r="B414" t="s">
        <v>1626</v>
      </c>
      <c r="C414" s="1" t="str">
        <f t="shared" si="42"/>
        <v>21:0681</v>
      </c>
      <c r="D414" s="1" t="str">
        <f t="shared" si="43"/>
        <v>21:0125</v>
      </c>
      <c r="E414" t="s">
        <v>1627</v>
      </c>
      <c r="F414" t="s">
        <v>1628</v>
      </c>
      <c r="H414">
        <v>51.880672199999999</v>
      </c>
      <c r="I414">
        <v>-118.2753967</v>
      </c>
      <c r="J414" s="1" t="str">
        <f t="shared" si="40"/>
        <v>NGR bulk stream sediment</v>
      </c>
      <c r="K414" s="1" t="str">
        <f t="shared" si="41"/>
        <v>&lt;177 micron (NGR)</v>
      </c>
      <c r="L414">
        <v>17</v>
      </c>
      <c r="M414" t="s">
        <v>20</v>
      </c>
      <c r="N414">
        <v>18</v>
      </c>
      <c r="O414">
        <v>4</v>
      </c>
    </row>
    <row r="415" spans="1:15" hidden="1" x14ac:dyDescent="0.3">
      <c r="A415" t="s">
        <v>1629</v>
      </c>
      <c r="B415" t="s">
        <v>1630</v>
      </c>
      <c r="C415" s="1" t="str">
        <f t="shared" si="42"/>
        <v>21:0681</v>
      </c>
      <c r="D415" s="1" t="str">
        <f t="shared" si="43"/>
        <v>21:0125</v>
      </c>
      <c r="E415" t="s">
        <v>1631</v>
      </c>
      <c r="F415" t="s">
        <v>1632</v>
      </c>
      <c r="H415">
        <v>51.957003399999998</v>
      </c>
      <c r="I415">
        <v>-118.3226628</v>
      </c>
      <c r="J415" s="1" t="str">
        <f t="shared" si="40"/>
        <v>NGR bulk stream sediment</v>
      </c>
      <c r="K415" s="1" t="str">
        <f t="shared" si="41"/>
        <v>&lt;177 micron (NGR)</v>
      </c>
      <c r="L415">
        <v>18</v>
      </c>
      <c r="M415" t="s">
        <v>20</v>
      </c>
      <c r="N415">
        <v>19</v>
      </c>
      <c r="O415">
        <v>6</v>
      </c>
    </row>
    <row r="416" spans="1:15" hidden="1" x14ac:dyDescent="0.3">
      <c r="A416" t="s">
        <v>1633</v>
      </c>
      <c r="B416" t="s">
        <v>1634</v>
      </c>
      <c r="C416" s="1" t="str">
        <f t="shared" si="42"/>
        <v>21:0681</v>
      </c>
      <c r="D416" s="1" t="str">
        <f t="shared" si="43"/>
        <v>21:0125</v>
      </c>
      <c r="E416" t="s">
        <v>1635</v>
      </c>
      <c r="F416" t="s">
        <v>1636</v>
      </c>
      <c r="H416">
        <v>51.075156</v>
      </c>
      <c r="I416">
        <v>-118.05285910000001</v>
      </c>
      <c r="J416" s="1" t="str">
        <f t="shared" si="40"/>
        <v>NGR bulk stream sediment</v>
      </c>
      <c r="K416" s="1" t="str">
        <f t="shared" si="41"/>
        <v>&lt;177 micron (NGR)</v>
      </c>
      <c r="L416">
        <v>19</v>
      </c>
      <c r="M416" t="s">
        <v>20</v>
      </c>
      <c r="N416">
        <v>20</v>
      </c>
      <c r="O416">
        <v>2</v>
      </c>
    </row>
    <row r="417" spans="1:16" hidden="1" x14ac:dyDescent="0.3">
      <c r="A417" t="s">
        <v>1637</v>
      </c>
      <c r="B417" t="s">
        <v>1638</v>
      </c>
      <c r="C417" s="1" t="str">
        <f t="shared" si="42"/>
        <v>21:0681</v>
      </c>
      <c r="D417" s="1" t="str">
        <f t="shared" si="43"/>
        <v>21:0125</v>
      </c>
      <c r="E417" t="s">
        <v>1639</v>
      </c>
      <c r="F417" t="s">
        <v>1640</v>
      </c>
      <c r="H417">
        <v>51.350017999999999</v>
      </c>
      <c r="I417">
        <v>-118.02723159999999</v>
      </c>
      <c r="J417" s="1" t="str">
        <f t="shared" si="40"/>
        <v>NGR bulk stream sediment</v>
      </c>
      <c r="K417" s="1" t="str">
        <f t="shared" si="41"/>
        <v>&lt;177 micron (NGR)</v>
      </c>
      <c r="L417">
        <v>20</v>
      </c>
      <c r="M417" t="s">
        <v>20</v>
      </c>
      <c r="N417">
        <v>21</v>
      </c>
      <c r="O417">
        <v>2</v>
      </c>
    </row>
    <row r="418" spans="1:16" hidden="1" x14ac:dyDescent="0.3">
      <c r="A418" t="s">
        <v>1641</v>
      </c>
      <c r="B418" t="s">
        <v>1642</v>
      </c>
      <c r="C418" s="1" t="str">
        <f t="shared" si="42"/>
        <v>21:0681</v>
      </c>
      <c r="D418" s="1" t="str">
        <f t="shared" si="43"/>
        <v>21:0125</v>
      </c>
      <c r="E418" t="s">
        <v>1643</v>
      </c>
      <c r="F418" t="s">
        <v>1644</v>
      </c>
      <c r="H418">
        <v>51.705315400000003</v>
      </c>
      <c r="I418">
        <v>-118.89066699999999</v>
      </c>
      <c r="J418" s="1" t="str">
        <f t="shared" si="40"/>
        <v>NGR bulk stream sediment</v>
      </c>
      <c r="K418" s="1" t="str">
        <f t="shared" si="41"/>
        <v>&lt;177 micron (NGR)</v>
      </c>
      <c r="L418">
        <v>21</v>
      </c>
      <c r="M418" t="s">
        <v>20</v>
      </c>
      <c r="N418">
        <v>22</v>
      </c>
      <c r="O418">
        <v>5</v>
      </c>
    </row>
    <row r="419" spans="1:16" hidden="1" x14ac:dyDescent="0.3">
      <c r="A419" t="s">
        <v>1645</v>
      </c>
      <c r="B419" t="s">
        <v>1646</v>
      </c>
      <c r="C419" s="1" t="str">
        <f t="shared" si="42"/>
        <v>21:0681</v>
      </c>
      <c r="D419" s="1" t="str">
        <f t="shared" si="43"/>
        <v>21:0125</v>
      </c>
      <c r="E419" t="s">
        <v>1647</v>
      </c>
      <c r="F419" t="s">
        <v>1648</v>
      </c>
      <c r="H419">
        <v>51.814219999999999</v>
      </c>
      <c r="I419">
        <v>-118.9227283</v>
      </c>
      <c r="J419" s="1" t="str">
        <f t="shared" si="40"/>
        <v>NGR bulk stream sediment</v>
      </c>
      <c r="K419" s="1" t="str">
        <f t="shared" si="41"/>
        <v>&lt;177 micron (NGR)</v>
      </c>
      <c r="L419">
        <v>22</v>
      </c>
      <c r="M419" t="s">
        <v>37</v>
      </c>
      <c r="N419">
        <v>23</v>
      </c>
      <c r="O419">
        <v>4</v>
      </c>
    </row>
    <row r="420" spans="1:16" hidden="1" x14ac:dyDescent="0.3">
      <c r="A420" t="s">
        <v>1649</v>
      </c>
      <c r="B420" t="s">
        <v>1650</v>
      </c>
      <c r="C420" s="1" t="str">
        <f t="shared" si="42"/>
        <v>21:0681</v>
      </c>
      <c r="D420" s="1" t="str">
        <f t="shared" si="43"/>
        <v>21:0125</v>
      </c>
      <c r="E420" t="s">
        <v>1647</v>
      </c>
      <c r="F420" t="s">
        <v>1651</v>
      </c>
      <c r="H420">
        <v>51.814219999999999</v>
      </c>
      <c r="I420">
        <v>-118.9227283</v>
      </c>
      <c r="J420" s="1" t="str">
        <f t="shared" si="40"/>
        <v>NGR bulk stream sediment</v>
      </c>
      <c r="K420" s="1" t="str">
        <f t="shared" si="41"/>
        <v>&lt;177 micron (NGR)</v>
      </c>
      <c r="L420">
        <v>22</v>
      </c>
      <c r="M420" t="s">
        <v>41</v>
      </c>
      <c r="N420">
        <v>24</v>
      </c>
    </row>
    <row r="421" spans="1:16" hidden="1" x14ac:dyDescent="0.3">
      <c r="A421" t="s">
        <v>1652</v>
      </c>
      <c r="B421" t="s">
        <v>1653</v>
      </c>
      <c r="C421" s="1" t="str">
        <f t="shared" si="42"/>
        <v>21:0681</v>
      </c>
      <c r="D421" s="1" t="str">
        <f t="shared" si="43"/>
        <v>21:0125</v>
      </c>
      <c r="E421" t="s">
        <v>1654</v>
      </c>
      <c r="F421" t="s">
        <v>1655</v>
      </c>
      <c r="H421">
        <v>51.912956299999998</v>
      </c>
      <c r="I421">
        <v>-119.0844201</v>
      </c>
      <c r="J421" s="1" t="str">
        <f t="shared" si="40"/>
        <v>NGR bulk stream sediment</v>
      </c>
      <c r="K421" s="1" t="str">
        <f t="shared" si="41"/>
        <v>&lt;177 micron (NGR)</v>
      </c>
      <c r="L421">
        <v>23</v>
      </c>
      <c r="M421" t="s">
        <v>20</v>
      </c>
      <c r="N421">
        <v>25</v>
      </c>
      <c r="O421">
        <v>2</v>
      </c>
    </row>
    <row r="422" spans="1:16" hidden="1" x14ac:dyDescent="0.3">
      <c r="A422" t="s">
        <v>1656</v>
      </c>
      <c r="B422" t="s">
        <v>1657</v>
      </c>
      <c r="C422" s="1" t="str">
        <f t="shared" si="42"/>
        <v>21:0681</v>
      </c>
      <c r="D422" s="1" t="str">
        <f t="shared" si="43"/>
        <v>21:0125</v>
      </c>
      <c r="E422" t="s">
        <v>1658</v>
      </c>
      <c r="F422" t="s">
        <v>1659</v>
      </c>
      <c r="H422">
        <v>51.440870799999999</v>
      </c>
      <c r="I422">
        <v>-118.8833808</v>
      </c>
      <c r="J422" s="1" t="str">
        <f t="shared" si="40"/>
        <v>NGR bulk stream sediment</v>
      </c>
      <c r="K422" s="1" t="str">
        <f t="shared" si="41"/>
        <v>&lt;177 micron (NGR)</v>
      </c>
      <c r="L422">
        <v>24</v>
      </c>
      <c r="M422" t="s">
        <v>20</v>
      </c>
      <c r="N422">
        <v>26</v>
      </c>
      <c r="O422">
        <v>2</v>
      </c>
    </row>
    <row r="423" spans="1:16" hidden="1" x14ac:dyDescent="0.3">
      <c r="A423" t="s">
        <v>1660</v>
      </c>
      <c r="B423" t="s">
        <v>1661</v>
      </c>
      <c r="C423" s="1" t="str">
        <f t="shared" ref="C423:C454" si="44">HYPERLINK("http://geochem.nrcan.gc.ca/cdogs/content/bdl/bdl210791_e.htm", "21:0791")</f>
        <v>21:0791</v>
      </c>
      <c r="D423" s="1" t="str">
        <f t="shared" ref="D423:D465" si="45">HYPERLINK("http://geochem.nrcan.gc.ca/cdogs/content/svy/svy210223_e.htm", "21:0223")</f>
        <v>21:0223</v>
      </c>
      <c r="E423" t="s">
        <v>1662</v>
      </c>
      <c r="F423" t="s">
        <v>1663</v>
      </c>
      <c r="H423">
        <v>63.058830999999998</v>
      </c>
      <c r="I423">
        <v>-132.33819819999999</v>
      </c>
      <c r="J423" s="1" t="str">
        <f t="shared" si="40"/>
        <v>NGR bulk stream sediment</v>
      </c>
      <c r="K423" s="1" t="str">
        <f t="shared" si="41"/>
        <v>&lt;177 micron (NGR)</v>
      </c>
      <c r="L423">
        <v>1</v>
      </c>
      <c r="M423" t="s">
        <v>20</v>
      </c>
      <c r="N423">
        <v>1</v>
      </c>
      <c r="O423">
        <v>31</v>
      </c>
      <c r="P423">
        <v>8.92</v>
      </c>
    </row>
    <row r="424" spans="1:16" hidden="1" x14ac:dyDescent="0.3">
      <c r="A424" t="s">
        <v>1664</v>
      </c>
      <c r="B424" t="s">
        <v>1665</v>
      </c>
      <c r="C424" s="1" t="str">
        <f t="shared" si="44"/>
        <v>21:0791</v>
      </c>
      <c r="D424" s="1" t="str">
        <f t="shared" si="45"/>
        <v>21:0223</v>
      </c>
      <c r="E424" t="s">
        <v>1666</v>
      </c>
      <c r="F424" t="s">
        <v>1667</v>
      </c>
      <c r="H424">
        <v>63.172215799999996</v>
      </c>
      <c r="I424">
        <v>-132.09680729999999</v>
      </c>
      <c r="J424" s="1" t="str">
        <f t="shared" si="40"/>
        <v>NGR bulk stream sediment</v>
      </c>
      <c r="K424" s="1" t="str">
        <f t="shared" si="41"/>
        <v>&lt;177 micron (NGR)</v>
      </c>
      <c r="L424">
        <v>2</v>
      </c>
      <c r="M424" t="s">
        <v>1668</v>
      </c>
      <c r="N424">
        <v>2</v>
      </c>
      <c r="O424">
        <v>17</v>
      </c>
      <c r="P424">
        <v>5.67</v>
      </c>
    </row>
    <row r="425" spans="1:16" hidden="1" x14ac:dyDescent="0.3">
      <c r="A425" t="s">
        <v>1669</v>
      </c>
      <c r="B425" t="s">
        <v>1670</v>
      </c>
      <c r="C425" s="1" t="str">
        <f t="shared" si="44"/>
        <v>21:0791</v>
      </c>
      <c r="D425" s="1" t="str">
        <f t="shared" si="45"/>
        <v>21:0223</v>
      </c>
      <c r="E425" t="s">
        <v>1666</v>
      </c>
      <c r="F425" t="s">
        <v>1671</v>
      </c>
      <c r="H425">
        <v>63.172215799999996</v>
      </c>
      <c r="I425">
        <v>-132.09680729999999</v>
      </c>
      <c r="J425" s="1" t="str">
        <f t="shared" si="40"/>
        <v>NGR bulk stream sediment</v>
      </c>
      <c r="K425" s="1" t="str">
        <f t="shared" si="41"/>
        <v>&lt;177 micron (NGR)</v>
      </c>
      <c r="L425">
        <v>2</v>
      </c>
      <c r="M425" t="s">
        <v>1672</v>
      </c>
      <c r="N425">
        <v>3</v>
      </c>
      <c r="O425">
        <v>22</v>
      </c>
      <c r="P425">
        <v>6.68</v>
      </c>
    </row>
    <row r="426" spans="1:16" hidden="1" x14ac:dyDescent="0.3">
      <c r="A426" t="s">
        <v>1673</v>
      </c>
      <c r="B426" t="s">
        <v>1674</v>
      </c>
      <c r="C426" s="1" t="str">
        <f t="shared" si="44"/>
        <v>21:0791</v>
      </c>
      <c r="D426" s="1" t="str">
        <f t="shared" si="45"/>
        <v>21:0223</v>
      </c>
      <c r="E426" t="s">
        <v>1666</v>
      </c>
      <c r="F426" t="s">
        <v>1675</v>
      </c>
      <c r="H426">
        <v>63.172215799999996</v>
      </c>
      <c r="I426">
        <v>-132.09680729999999</v>
      </c>
      <c r="J426" s="1" t="str">
        <f t="shared" si="40"/>
        <v>NGR bulk stream sediment</v>
      </c>
      <c r="K426" s="1" t="str">
        <f t="shared" si="41"/>
        <v>&lt;177 micron (NGR)</v>
      </c>
      <c r="L426">
        <v>2</v>
      </c>
      <c r="M426" t="s">
        <v>1676</v>
      </c>
      <c r="N426">
        <v>4</v>
      </c>
      <c r="O426">
        <v>10</v>
      </c>
      <c r="P426">
        <v>12.01</v>
      </c>
    </row>
    <row r="427" spans="1:16" hidden="1" x14ac:dyDescent="0.3">
      <c r="A427" t="s">
        <v>1677</v>
      </c>
      <c r="B427" t="s">
        <v>1678</v>
      </c>
      <c r="C427" s="1" t="str">
        <f t="shared" si="44"/>
        <v>21:0791</v>
      </c>
      <c r="D427" s="1" t="str">
        <f t="shared" si="45"/>
        <v>21:0223</v>
      </c>
      <c r="E427" t="s">
        <v>1679</v>
      </c>
      <c r="F427" t="s">
        <v>1680</v>
      </c>
      <c r="H427">
        <v>63.134232900000001</v>
      </c>
      <c r="I427">
        <v>-132.07946699999999</v>
      </c>
      <c r="J427" s="1" t="str">
        <f t="shared" si="40"/>
        <v>NGR bulk stream sediment</v>
      </c>
      <c r="K427" s="1" t="str">
        <f t="shared" si="41"/>
        <v>&lt;177 micron (NGR)</v>
      </c>
      <c r="L427">
        <v>2</v>
      </c>
      <c r="M427" t="s">
        <v>20</v>
      </c>
      <c r="N427">
        <v>5</v>
      </c>
      <c r="O427">
        <v>6</v>
      </c>
      <c r="P427">
        <v>12.93</v>
      </c>
    </row>
    <row r="428" spans="1:16" hidden="1" x14ac:dyDescent="0.3">
      <c r="A428" t="s">
        <v>1681</v>
      </c>
      <c r="B428" t="s">
        <v>1682</v>
      </c>
      <c r="C428" s="1" t="str">
        <f t="shared" si="44"/>
        <v>21:0791</v>
      </c>
      <c r="D428" s="1" t="str">
        <f t="shared" si="45"/>
        <v>21:0223</v>
      </c>
      <c r="E428" t="s">
        <v>1683</v>
      </c>
      <c r="F428" t="s">
        <v>1684</v>
      </c>
      <c r="H428">
        <v>63.302964199999998</v>
      </c>
      <c r="I428">
        <v>-133.3091958</v>
      </c>
      <c r="J428" s="1" t="str">
        <f t="shared" si="40"/>
        <v>NGR bulk stream sediment</v>
      </c>
      <c r="K428" s="1" t="str">
        <f t="shared" si="41"/>
        <v>&lt;177 micron (NGR)</v>
      </c>
      <c r="L428">
        <v>4</v>
      </c>
      <c r="M428" t="s">
        <v>37</v>
      </c>
      <c r="N428">
        <v>6</v>
      </c>
      <c r="O428">
        <v>-2</v>
      </c>
      <c r="P428">
        <v>0.33800000000000002</v>
      </c>
    </row>
    <row r="429" spans="1:16" hidden="1" x14ac:dyDescent="0.3">
      <c r="A429" t="s">
        <v>1685</v>
      </c>
      <c r="B429" t="s">
        <v>1686</v>
      </c>
      <c r="C429" s="1" t="str">
        <f t="shared" si="44"/>
        <v>21:0791</v>
      </c>
      <c r="D429" s="1" t="str">
        <f t="shared" si="45"/>
        <v>21:0223</v>
      </c>
      <c r="E429" t="s">
        <v>1683</v>
      </c>
      <c r="F429" t="s">
        <v>1687</v>
      </c>
      <c r="H429">
        <v>63.302964199999998</v>
      </c>
      <c r="I429">
        <v>-133.3091958</v>
      </c>
      <c r="J429" s="1" t="str">
        <f t="shared" si="40"/>
        <v>NGR bulk stream sediment</v>
      </c>
      <c r="K429" s="1" t="str">
        <f t="shared" si="41"/>
        <v>&lt;177 micron (NGR)</v>
      </c>
      <c r="L429">
        <v>4</v>
      </c>
      <c r="M429" t="s">
        <v>41</v>
      </c>
      <c r="N429">
        <v>7</v>
      </c>
      <c r="O429">
        <v>-2</v>
      </c>
      <c r="P429">
        <v>12.84</v>
      </c>
    </row>
    <row r="430" spans="1:16" hidden="1" x14ac:dyDescent="0.3">
      <c r="A430" t="s">
        <v>1688</v>
      </c>
      <c r="B430" t="s">
        <v>1689</v>
      </c>
      <c r="C430" s="1" t="str">
        <f t="shared" si="44"/>
        <v>21:0791</v>
      </c>
      <c r="D430" s="1" t="str">
        <f t="shared" si="45"/>
        <v>21:0223</v>
      </c>
      <c r="E430" t="s">
        <v>1690</v>
      </c>
      <c r="F430" t="s">
        <v>1691</v>
      </c>
      <c r="H430">
        <v>63.304372100000002</v>
      </c>
      <c r="I430">
        <v>-133.36209310000001</v>
      </c>
      <c r="J430" s="1" t="str">
        <f t="shared" si="40"/>
        <v>NGR bulk stream sediment</v>
      </c>
      <c r="K430" s="1" t="str">
        <f t="shared" si="41"/>
        <v>&lt;177 micron (NGR)</v>
      </c>
      <c r="L430">
        <v>4</v>
      </c>
      <c r="M430" t="s">
        <v>20</v>
      </c>
      <c r="N430">
        <v>8</v>
      </c>
      <c r="O430">
        <v>20</v>
      </c>
      <c r="P430">
        <v>10.43</v>
      </c>
    </row>
    <row r="431" spans="1:16" hidden="1" x14ac:dyDescent="0.3">
      <c r="A431" t="s">
        <v>1692</v>
      </c>
      <c r="B431" t="s">
        <v>1693</v>
      </c>
      <c r="C431" s="1" t="str">
        <f t="shared" si="44"/>
        <v>21:0791</v>
      </c>
      <c r="D431" s="1" t="str">
        <f t="shared" si="45"/>
        <v>21:0223</v>
      </c>
      <c r="E431" t="s">
        <v>1694</v>
      </c>
      <c r="F431" t="s">
        <v>1695</v>
      </c>
      <c r="H431">
        <v>63.340937099999998</v>
      </c>
      <c r="I431">
        <v>-133.88009170000001</v>
      </c>
      <c r="J431" s="1" t="str">
        <f t="shared" si="40"/>
        <v>NGR bulk stream sediment</v>
      </c>
      <c r="K431" s="1" t="str">
        <f t="shared" si="41"/>
        <v>&lt;177 micron (NGR)</v>
      </c>
      <c r="L431">
        <v>4</v>
      </c>
      <c r="M431" t="s">
        <v>1696</v>
      </c>
      <c r="N431">
        <v>9</v>
      </c>
      <c r="O431">
        <v>12</v>
      </c>
      <c r="P431">
        <v>10.27</v>
      </c>
    </row>
    <row r="432" spans="1:16" hidden="1" x14ac:dyDescent="0.3">
      <c r="A432" t="s">
        <v>1697</v>
      </c>
      <c r="B432" t="s">
        <v>1698</v>
      </c>
      <c r="C432" s="1" t="str">
        <f t="shared" si="44"/>
        <v>21:0791</v>
      </c>
      <c r="D432" s="1" t="str">
        <f t="shared" si="45"/>
        <v>21:0223</v>
      </c>
      <c r="E432" t="s">
        <v>1699</v>
      </c>
      <c r="F432" t="s">
        <v>1700</v>
      </c>
      <c r="H432">
        <v>63.345921500000003</v>
      </c>
      <c r="I432">
        <v>-133.8600165</v>
      </c>
      <c r="J432" s="1" t="str">
        <f t="shared" si="40"/>
        <v>NGR bulk stream sediment</v>
      </c>
      <c r="K432" s="1" t="str">
        <f t="shared" si="41"/>
        <v>&lt;177 micron (NGR)</v>
      </c>
      <c r="L432">
        <v>4</v>
      </c>
      <c r="M432" t="s">
        <v>1701</v>
      </c>
      <c r="N432">
        <v>10</v>
      </c>
      <c r="O432">
        <v>-2</v>
      </c>
      <c r="P432">
        <v>12.29</v>
      </c>
    </row>
    <row r="433" spans="1:16" hidden="1" x14ac:dyDescent="0.3">
      <c r="A433" t="s">
        <v>1702</v>
      </c>
      <c r="B433" t="s">
        <v>1703</v>
      </c>
      <c r="C433" s="1" t="str">
        <f t="shared" si="44"/>
        <v>21:0791</v>
      </c>
      <c r="D433" s="1" t="str">
        <f t="shared" si="45"/>
        <v>21:0223</v>
      </c>
      <c r="E433" t="s">
        <v>1704</v>
      </c>
      <c r="F433" t="s">
        <v>1705</v>
      </c>
      <c r="H433">
        <v>63.1967201</v>
      </c>
      <c r="I433">
        <v>-133.9536219</v>
      </c>
      <c r="J433" s="1" t="str">
        <f t="shared" si="40"/>
        <v>NGR bulk stream sediment</v>
      </c>
      <c r="K433" s="1" t="str">
        <f t="shared" si="41"/>
        <v>&lt;177 micron (NGR)</v>
      </c>
      <c r="L433">
        <v>6</v>
      </c>
      <c r="M433" t="s">
        <v>20</v>
      </c>
      <c r="N433">
        <v>11</v>
      </c>
      <c r="O433">
        <v>226</v>
      </c>
      <c r="P433">
        <v>7.93</v>
      </c>
    </row>
    <row r="434" spans="1:16" hidden="1" x14ac:dyDescent="0.3">
      <c r="A434" t="s">
        <v>1706</v>
      </c>
      <c r="B434" t="s">
        <v>1707</v>
      </c>
      <c r="C434" s="1" t="str">
        <f t="shared" si="44"/>
        <v>21:0791</v>
      </c>
      <c r="D434" s="1" t="str">
        <f t="shared" si="45"/>
        <v>21:0223</v>
      </c>
      <c r="E434" t="s">
        <v>1708</v>
      </c>
      <c r="F434" t="s">
        <v>1709</v>
      </c>
      <c r="H434">
        <v>63.1366795</v>
      </c>
      <c r="I434">
        <v>-133.96223430000001</v>
      </c>
      <c r="J434" s="1" t="str">
        <f t="shared" si="40"/>
        <v>NGR bulk stream sediment</v>
      </c>
      <c r="K434" s="1" t="str">
        <f t="shared" si="41"/>
        <v>&lt;177 micron (NGR)</v>
      </c>
      <c r="L434">
        <v>6</v>
      </c>
      <c r="M434" t="s">
        <v>1696</v>
      </c>
      <c r="N434">
        <v>12</v>
      </c>
      <c r="O434">
        <v>-2</v>
      </c>
      <c r="P434">
        <v>9.01</v>
      </c>
    </row>
    <row r="435" spans="1:16" hidden="1" x14ac:dyDescent="0.3">
      <c r="A435" t="s">
        <v>1710</v>
      </c>
      <c r="B435" t="s">
        <v>1711</v>
      </c>
      <c r="C435" s="1" t="str">
        <f t="shared" si="44"/>
        <v>21:0791</v>
      </c>
      <c r="D435" s="1" t="str">
        <f t="shared" si="45"/>
        <v>21:0223</v>
      </c>
      <c r="E435" t="s">
        <v>1712</v>
      </c>
      <c r="F435" t="s">
        <v>1713</v>
      </c>
      <c r="H435">
        <v>63.016192500000002</v>
      </c>
      <c r="I435">
        <v>-133.85417559999999</v>
      </c>
      <c r="J435" s="1" t="str">
        <f t="shared" si="40"/>
        <v>NGR bulk stream sediment</v>
      </c>
      <c r="K435" s="1" t="str">
        <f t="shared" si="41"/>
        <v>&lt;177 micron (NGR)</v>
      </c>
      <c r="L435">
        <v>7</v>
      </c>
      <c r="M435" t="s">
        <v>20</v>
      </c>
      <c r="N435">
        <v>13</v>
      </c>
      <c r="O435">
        <v>4</v>
      </c>
      <c r="P435">
        <v>2.78</v>
      </c>
    </row>
    <row r="436" spans="1:16" hidden="1" x14ac:dyDescent="0.3">
      <c r="A436" t="s">
        <v>1714</v>
      </c>
      <c r="B436" t="s">
        <v>1715</v>
      </c>
      <c r="C436" s="1" t="str">
        <f t="shared" si="44"/>
        <v>21:0791</v>
      </c>
      <c r="D436" s="1" t="str">
        <f t="shared" si="45"/>
        <v>21:0223</v>
      </c>
      <c r="E436" t="s">
        <v>1716</v>
      </c>
      <c r="F436" t="s">
        <v>1717</v>
      </c>
      <c r="H436">
        <v>63.371842200000003</v>
      </c>
      <c r="I436">
        <v>-133.02164980000001</v>
      </c>
      <c r="J436" s="1" t="str">
        <f t="shared" si="40"/>
        <v>NGR bulk stream sediment</v>
      </c>
      <c r="K436" s="1" t="str">
        <f t="shared" si="41"/>
        <v>&lt;177 micron (NGR)</v>
      </c>
      <c r="L436">
        <v>7</v>
      </c>
      <c r="M436" t="s">
        <v>1696</v>
      </c>
      <c r="N436">
        <v>14</v>
      </c>
      <c r="O436">
        <v>6</v>
      </c>
      <c r="P436">
        <v>2.58</v>
      </c>
    </row>
    <row r="437" spans="1:16" hidden="1" x14ac:dyDescent="0.3">
      <c r="A437" t="s">
        <v>1718</v>
      </c>
      <c r="B437" t="s">
        <v>1719</v>
      </c>
      <c r="C437" s="1" t="str">
        <f t="shared" si="44"/>
        <v>21:0791</v>
      </c>
      <c r="D437" s="1" t="str">
        <f t="shared" si="45"/>
        <v>21:0223</v>
      </c>
      <c r="E437" t="s">
        <v>1720</v>
      </c>
      <c r="F437" t="s">
        <v>1721</v>
      </c>
      <c r="H437">
        <v>63.369555300000002</v>
      </c>
      <c r="I437">
        <v>-133.43555799999999</v>
      </c>
      <c r="J437" s="1" t="str">
        <f t="shared" si="40"/>
        <v>NGR bulk stream sediment</v>
      </c>
      <c r="K437" s="1" t="str">
        <f t="shared" si="41"/>
        <v>&lt;177 micron (NGR)</v>
      </c>
      <c r="L437">
        <v>8</v>
      </c>
      <c r="M437" t="s">
        <v>20</v>
      </c>
      <c r="N437">
        <v>15</v>
      </c>
      <c r="O437">
        <v>3</v>
      </c>
      <c r="P437">
        <v>1.232</v>
      </c>
    </row>
    <row r="438" spans="1:16" hidden="1" x14ac:dyDescent="0.3">
      <c r="A438" t="s">
        <v>1722</v>
      </c>
      <c r="B438" t="s">
        <v>1723</v>
      </c>
      <c r="C438" s="1" t="str">
        <f t="shared" si="44"/>
        <v>21:0791</v>
      </c>
      <c r="D438" s="1" t="str">
        <f t="shared" si="45"/>
        <v>21:0223</v>
      </c>
      <c r="E438" t="s">
        <v>1724</v>
      </c>
      <c r="F438" t="s">
        <v>1725</v>
      </c>
      <c r="H438">
        <v>63.459973099999999</v>
      </c>
      <c r="I438">
        <v>-133.7932859</v>
      </c>
      <c r="J438" s="1" t="str">
        <f t="shared" si="40"/>
        <v>NGR bulk stream sediment</v>
      </c>
      <c r="K438" s="1" t="str">
        <f t="shared" si="41"/>
        <v>&lt;177 micron (NGR)</v>
      </c>
      <c r="L438">
        <v>8</v>
      </c>
      <c r="M438" t="s">
        <v>1696</v>
      </c>
      <c r="N438">
        <v>16</v>
      </c>
      <c r="O438">
        <v>715</v>
      </c>
      <c r="P438">
        <v>2.2599999999999998</v>
      </c>
    </row>
    <row r="439" spans="1:16" hidden="1" x14ac:dyDescent="0.3">
      <c r="A439" t="s">
        <v>1726</v>
      </c>
      <c r="B439" t="s">
        <v>1727</v>
      </c>
      <c r="C439" s="1" t="str">
        <f t="shared" si="44"/>
        <v>21:0791</v>
      </c>
      <c r="D439" s="1" t="str">
        <f t="shared" si="45"/>
        <v>21:0223</v>
      </c>
      <c r="E439" t="s">
        <v>1728</v>
      </c>
      <c r="F439" t="s">
        <v>1729</v>
      </c>
      <c r="H439">
        <v>63.477473099999997</v>
      </c>
      <c r="I439">
        <v>-133.29600429999999</v>
      </c>
      <c r="J439" s="1" t="str">
        <f t="shared" si="40"/>
        <v>NGR bulk stream sediment</v>
      </c>
      <c r="K439" s="1" t="str">
        <f t="shared" si="41"/>
        <v>&lt;177 micron (NGR)</v>
      </c>
      <c r="L439">
        <v>9</v>
      </c>
      <c r="M439" t="s">
        <v>20</v>
      </c>
      <c r="N439">
        <v>17</v>
      </c>
      <c r="O439">
        <v>-2</v>
      </c>
      <c r="P439">
        <v>2.77</v>
      </c>
    </row>
    <row r="440" spans="1:16" hidden="1" x14ac:dyDescent="0.3">
      <c r="A440" t="s">
        <v>1730</v>
      </c>
      <c r="B440" t="s">
        <v>1731</v>
      </c>
      <c r="C440" s="1" t="str">
        <f t="shared" si="44"/>
        <v>21:0791</v>
      </c>
      <c r="D440" s="1" t="str">
        <f t="shared" si="45"/>
        <v>21:0223</v>
      </c>
      <c r="E440" t="s">
        <v>1732</v>
      </c>
      <c r="F440" t="s">
        <v>1733</v>
      </c>
      <c r="H440">
        <v>63.466445200000003</v>
      </c>
      <c r="I440">
        <v>-133.48639080000001</v>
      </c>
      <c r="J440" s="1" t="str">
        <f t="shared" si="40"/>
        <v>NGR bulk stream sediment</v>
      </c>
      <c r="K440" s="1" t="str">
        <f t="shared" si="41"/>
        <v>&lt;177 micron (NGR)</v>
      </c>
      <c r="L440">
        <v>9</v>
      </c>
      <c r="M440" t="s">
        <v>1696</v>
      </c>
      <c r="N440">
        <v>18</v>
      </c>
      <c r="O440">
        <v>-2</v>
      </c>
      <c r="P440">
        <v>2.12</v>
      </c>
    </row>
    <row r="441" spans="1:16" hidden="1" x14ac:dyDescent="0.3">
      <c r="A441" t="s">
        <v>1734</v>
      </c>
      <c r="B441" t="s">
        <v>1735</v>
      </c>
      <c r="C441" s="1" t="str">
        <f t="shared" si="44"/>
        <v>21:0791</v>
      </c>
      <c r="D441" s="1" t="str">
        <f t="shared" si="45"/>
        <v>21:0223</v>
      </c>
      <c r="E441" t="s">
        <v>1736</v>
      </c>
      <c r="F441" t="s">
        <v>1737</v>
      </c>
      <c r="H441">
        <v>63.314572900000002</v>
      </c>
      <c r="I441">
        <v>-132.89783</v>
      </c>
      <c r="J441" s="1" t="str">
        <f t="shared" si="40"/>
        <v>NGR bulk stream sediment</v>
      </c>
      <c r="K441" s="1" t="str">
        <f t="shared" si="41"/>
        <v>&lt;177 micron (NGR)</v>
      </c>
      <c r="L441">
        <v>10</v>
      </c>
      <c r="M441" t="s">
        <v>1668</v>
      </c>
      <c r="N441">
        <v>19</v>
      </c>
      <c r="O441">
        <v>9</v>
      </c>
      <c r="P441">
        <v>13.04</v>
      </c>
    </row>
    <row r="442" spans="1:16" hidden="1" x14ac:dyDescent="0.3">
      <c r="A442" t="s">
        <v>1738</v>
      </c>
      <c r="B442" t="s">
        <v>1739</v>
      </c>
      <c r="C442" s="1" t="str">
        <f t="shared" si="44"/>
        <v>21:0791</v>
      </c>
      <c r="D442" s="1" t="str">
        <f t="shared" si="45"/>
        <v>21:0223</v>
      </c>
      <c r="E442" t="s">
        <v>1736</v>
      </c>
      <c r="F442" t="s">
        <v>1740</v>
      </c>
      <c r="H442">
        <v>63.314572900000002</v>
      </c>
      <c r="I442">
        <v>-132.89783</v>
      </c>
      <c r="J442" s="1" t="str">
        <f t="shared" si="40"/>
        <v>NGR bulk stream sediment</v>
      </c>
      <c r="K442" s="1" t="str">
        <f t="shared" si="41"/>
        <v>&lt;177 micron (NGR)</v>
      </c>
      <c r="L442">
        <v>10</v>
      </c>
      <c r="M442" t="s">
        <v>1672</v>
      </c>
      <c r="N442">
        <v>20</v>
      </c>
      <c r="O442">
        <v>9</v>
      </c>
      <c r="P442">
        <v>2.78</v>
      </c>
    </row>
    <row r="443" spans="1:16" hidden="1" x14ac:dyDescent="0.3">
      <c r="A443" t="s">
        <v>1741</v>
      </c>
      <c r="B443" t="s">
        <v>1742</v>
      </c>
      <c r="C443" s="1" t="str">
        <f t="shared" si="44"/>
        <v>21:0791</v>
      </c>
      <c r="D443" s="1" t="str">
        <f t="shared" si="45"/>
        <v>21:0223</v>
      </c>
      <c r="E443" t="s">
        <v>1736</v>
      </c>
      <c r="F443" t="s">
        <v>1743</v>
      </c>
      <c r="H443">
        <v>63.314572900000002</v>
      </c>
      <c r="I443">
        <v>-132.89783</v>
      </c>
      <c r="J443" s="1" t="str">
        <f t="shared" si="40"/>
        <v>NGR bulk stream sediment</v>
      </c>
      <c r="K443" s="1" t="str">
        <f t="shared" si="41"/>
        <v>&lt;177 micron (NGR)</v>
      </c>
      <c r="L443">
        <v>10</v>
      </c>
      <c r="M443" t="s">
        <v>1676</v>
      </c>
      <c r="N443">
        <v>21</v>
      </c>
    </row>
    <row r="444" spans="1:16" hidden="1" x14ac:dyDescent="0.3">
      <c r="A444" t="s">
        <v>1744</v>
      </c>
      <c r="B444" t="s">
        <v>1745</v>
      </c>
      <c r="C444" s="1" t="str">
        <f t="shared" si="44"/>
        <v>21:0791</v>
      </c>
      <c r="D444" s="1" t="str">
        <f t="shared" si="45"/>
        <v>21:0223</v>
      </c>
      <c r="E444" t="s">
        <v>1746</v>
      </c>
      <c r="F444" t="s">
        <v>1747</v>
      </c>
      <c r="H444">
        <v>63.529261300000002</v>
      </c>
      <c r="I444">
        <v>-132.81972300000001</v>
      </c>
      <c r="J444" s="1" t="str">
        <f t="shared" si="40"/>
        <v>NGR bulk stream sediment</v>
      </c>
      <c r="K444" s="1" t="str">
        <f t="shared" si="41"/>
        <v>&lt;177 micron (NGR)</v>
      </c>
      <c r="L444">
        <v>11</v>
      </c>
      <c r="M444" t="s">
        <v>1668</v>
      </c>
      <c r="N444">
        <v>22</v>
      </c>
      <c r="O444">
        <v>9</v>
      </c>
      <c r="P444">
        <v>6.81</v>
      </c>
    </row>
    <row r="445" spans="1:16" hidden="1" x14ac:dyDescent="0.3">
      <c r="A445" t="s">
        <v>1748</v>
      </c>
      <c r="B445" t="s">
        <v>1749</v>
      </c>
      <c r="C445" s="1" t="str">
        <f t="shared" si="44"/>
        <v>21:0791</v>
      </c>
      <c r="D445" s="1" t="str">
        <f t="shared" si="45"/>
        <v>21:0223</v>
      </c>
      <c r="E445" t="s">
        <v>1750</v>
      </c>
      <c r="F445" t="s">
        <v>1751</v>
      </c>
      <c r="H445">
        <v>63.376098399999997</v>
      </c>
      <c r="I445">
        <v>-132.5614382</v>
      </c>
      <c r="J445" s="1" t="str">
        <f t="shared" si="40"/>
        <v>NGR bulk stream sediment</v>
      </c>
      <c r="K445" s="1" t="str">
        <f t="shared" si="41"/>
        <v>&lt;177 micron (NGR)</v>
      </c>
      <c r="L445">
        <v>11</v>
      </c>
      <c r="M445" t="s">
        <v>20</v>
      </c>
      <c r="N445">
        <v>23</v>
      </c>
      <c r="O445">
        <v>15</v>
      </c>
      <c r="P445">
        <v>5.31</v>
      </c>
    </row>
    <row r="446" spans="1:16" hidden="1" x14ac:dyDescent="0.3">
      <c r="A446" t="s">
        <v>1752</v>
      </c>
      <c r="B446" t="s">
        <v>1753</v>
      </c>
      <c r="C446" s="1" t="str">
        <f t="shared" si="44"/>
        <v>21:0791</v>
      </c>
      <c r="D446" s="1" t="str">
        <f t="shared" si="45"/>
        <v>21:0223</v>
      </c>
      <c r="E446" t="s">
        <v>1754</v>
      </c>
      <c r="F446" t="s">
        <v>1755</v>
      </c>
      <c r="H446">
        <v>63.413836000000003</v>
      </c>
      <c r="I446">
        <v>-132.5137086</v>
      </c>
      <c r="J446" s="1" t="str">
        <f t="shared" si="40"/>
        <v>NGR bulk stream sediment</v>
      </c>
      <c r="K446" s="1" t="str">
        <f t="shared" si="41"/>
        <v>&lt;177 micron (NGR)</v>
      </c>
      <c r="L446">
        <v>11</v>
      </c>
      <c r="M446" t="s">
        <v>1696</v>
      </c>
      <c r="N446">
        <v>24</v>
      </c>
      <c r="O446">
        <v>25</v>
      </c>
      <c r="P446">
        <v>5.29</v>
      </c>
    </row>
    <row r="447" spans="1:16" hidden="1" x14ac:dyDescent="0.3">
      <c r="A447" t="s">
        <v>1756</v>
      </c>
      <c r="B447" t="s">
        <v>1757</v>
      </c>
      <c r="C447" s="1" t="str">
        <f t="shared" si="44"/>
        <v>21:0791</v>
      </c>
      <c r="D447" s="1" t="str">
        <f t="shared" si="45"/>
        <v>21:0223</v>
      </c>
      <c r="E447" t="s">
        <v>1758</v>
      </c>
      <c r="F447" t="s">
        <v>1759</v>
      </c>
      <c r="H447">
        <v>63.485581600000003</v>
      </c>
      <c r="I447">
        <v>-132.56681230000001</v>
      </c>
      <c r="J447" s="1" t="str">
        <f t="shared" si="40"/>
        <v>NGR bulk stream sediment</v>
      </c>
      <c r="K447" s="1" t="str">
        <f t="shared" si="41"/>
        <v>&lt;177 micron (NGR)</v>
      </c>
      <c r="L447">
        <v>11</v>
      </c>
      <c r="M447" t="s">
        <v>1701</v>
      </c>
      <c r="N447">
        <v>25</v>
      </c>
      <c r="O447">
        <v>8</v>
      </c>
      <c r="P447">
        <v>3.51</v>
      </c>
    </row>
    <row r="448" spans="1:16" hidden="1" x14ac:dyDescent="0.3">
      <c r="A448" t="s">
        <v>1760</v>
      </c>
      <c r="B448" t="s">
        <v>1761</v>
      </c>
      <c r="C448" s="1" t="str">
        <f t="shared" si="44"/>
        <v>21:0791</v>
      </c>
      <c r="D448" s="1" t="str">
        <f t="shared" si="45"/>
        <v>21:0223</v>
      </c>
      <c r="E448" t="s">
        <v>1746</v>
      </c>
      <c r="F448" t="s">
        <v>1762</v>
      </c>
      <c r="H448">
        <v>63.529261300000002</v>
      </c>
      <c r="I448">
        <v>-132.81972300000001</v>
      </c>
      <c r="J448" s="1" t="str">
        <f t="shared" si="40"/>
        <v>NGR bulk stream sediment</v>
      </c>
      <c r="K448" s="1" t="str">
        <f t="shared" si="41"/>
        <v>&lt;177 micron (NGR)</v>
      </c>
      <c r="L448">
        <v>11</v>
      </c>
      <c r="M448" t="s">
        <v>1672</v>
      </c>
      <c r="N448">
        <v>26</v>
      </c>
    </row>
    <row r="449" spans="1:16" hidden="1" x14ac:dyDescent="0.3">
      <c r="A449" t="s">
        <v>1763</v>
      </c>
      <c r="B449" t="s">
        <v>1764</v>
      </c>
      <c r="C449" s="1" t="str">
        <f t="shared" si="44"/>
        <v>21:0791</v>
      </c>
      <c r="D449" s="1" t="str">
        <f t="shared" si="45"/>
        <v>21:0223</v>
      </c>
      <c r="E449" t="s">
        <v>1746</v>
      </c>
      <c r="F449" t="s">
        <v>1765</v>
      </c>
      <c r="H449">
        <v>63.529261300000002</v>
      </c>
      <c r="I449">
        <v>-132.81972300000001</v>
      </c>
      <c r="J449" s="1" t="str">
        <f t="shared" si="40"/>
        <v>NGR bulk stream sediment</v>
      </c>
      <c r="K449" s="1" t="str">
        <f t="shared" si="41"/>
        <v>&lt;177 micron (NGR)</v>
      </c>
      <c r="L449">
        <v>11</v>
      </c>
      <c r="M449" t="s">
        <v>1676</v>
      </c>
      <c r="N449">
        <v>27</v>
      </c>
    </row>
    <row r="450" spans="1:16" hidden="1" x14ac:dyDescent="0.3">
      <c r="A450" t="s">
        <v>1766</v>
      </c>
      <c r="B450" t="s">
        <v>1767</v>
      </c>
      <c r="C450" s="1" t="str">
        <f t="shared" si="44"/>
        <v>21:0791</v>
      </c>
      <c r="D450" s="1" t="str">
        <f t="shared" si="45"/>
        <v>21:0223</v>
      </c>
      <c r="E450" t="s">
        <v>1768</v>
      </c>
      <c r="F450" t="s">
        <v>1769</v>
      </c>
      <c r="H450">
        <v>63.510630900000002</v>
      </c>
      <c r="I450">
        <v>-132.73751559999999</v>
      </c>
      <c r="J450" s="1" t="str">
        <f t="shared" ref="J450:J465" si="46">HYPERLINK("http://geochem.nrcan.gc.ca/cdogs/content/kwd/kwd020030_e.htm", "NGR bulk stream sediment")</f>
        <v>NGR bulk stream sediment</v>
      </c>
      <c r="K450" s="1" t="str">
        <f t="shared" ref="K450:K465" si="47">HYPERLINK("http://geochem.nrcan.gc.ca/cdogs/content/kwd/kwd080006_e.htm", "&lt;177 micron (NGR)")</f>
        <v>&lt;177 micron (NGR)</v>
      </c>
      <c r="L450">
        <v>12</v>
      </c>
      <c r="M450" t="s">
        <v>20</v>
      </c>
      <c r="N450">
        <v>28</v>
      </c>
      <c r="O450">
        <v>4</v>
      </c>
      <c r="P450">
        <v>9.67</v>
      </c>
    </row>
    <row r="451" spans="1:16" hidden="1" x14ac:dyDescent="0.3">
      <c r="A451" t="s">
        <v>1770</v>
      </c>
      <c r="B451" t="s">
        <v>1771</v>
      </c>
      <c r="C451" s="1" t="str">
        <f t="shared" si="44"/>
        <v>21:0791</v>
      </c>
      <c r="D451" s="1" t="str">
        <f t="shared" si="45"/>
        <v>21:0223</v>
      </c>
      <c r="E451" t="s">
        <v>1772</v>
      </c>
      <c r="F451" t="s">
        <v>1773</v>
      </c>
      <c r="H451">
        <v>63.501629899999998</v>
      </c>
      <c r="I451">
        <v>-132.6393281</v>
      </c>
      <c r="J451" s="1" t="str">
        <f t="shared" si="46"/>
        <v>NGR bulk stream sediment</v>
      </c>
      <c r="K451" s="1" t="str">
        <f t="shared" si="47"/>
        <v>&lt;177 micron (NGR)</v>
      </c>
      <c r="L451">
        <v>12</v>
      </c>
      <c r="M451" t="s">
        <v>1696</v>
      </c>
      <c r="N451">
        <v>29</v>
      </c>
      <c r="O451">
        <v>14</v>
      </c>
      <c r="P451">
        <v>3.35</v>
      </c>
    </row>
    <row r="452" spans="1:16" hidden="1" x14ac:dyDescent="0.3">
      <c r="A452" t="s">
        <v>1774</v>
      </c>
      <c r="B452" t="s">
        <v>1775</v>
      </c>
      <c r="C452" s="1" t="str">
        <f t="shared" si="44"/>
        <v>21:0791</v>
      </c>
      <c r="D452" s="1" t="str">
        <f t="shared" si="45"/>
        <v>21:0223</v>
      </c>
      <c r="E452" t="s">
        <v>1776</v>
      </c>
      <c r="F452" t="s">
        <v>1777</v>
      </c>
      <c r="H452">
        <v>63.504830499999997</v>
      </c>
      <c r="I452">
        <v>-132.54607770000001</v>
      </c>
      <c r="J452" s="1" t="str">
        <f t="shared" si="46"/>
        <v>NGR bulk stream sediment</v>
      </c>
      <c r="K452" s="1" t="str">
        <f t="shared" si="47"/>
        <v>&lt;177 micron (NGR)</v>
      </c>
      <c r="L452">
        <v>12</v>
      </c>
      <c r="M452" t="s">
        <v>1701</v>
      </c>
      <c r="N452">
        <v>30</v>
      </c>
      <c r="O452">
        <v>10</v>
      </c>
      <c r="P452">
        <v>1.02</v>
      </c>
    </row>
    <row r="453" spans="1:16" hidden="1" x14ac:dyDescent="0.3">
      <c r="A453" t="s">
        <v>1778</v>
      </c>
      <c r="B453" t="s">
        <v>1779</v>
      </c>
      <c r="C453" s="1" t="str">
        <f t="shared" si="44"/>
        <v>21:0791</v>
      </c>
      <c r="D453" s="1" t="str">
        <f t="shared" si="45"/>
        <v>21:0223</v>
      </c>
      <c r="E453" t="s">
        <v>1780</v>
      </c>
      <c r="F453" t="s">
        <v>1781</v>
      </c>
      <c r="H453">
        <v>63.467483600000001</v>
      </c>
      <c r="I453">
        <v>-132.59796059999999</v>
      </c>
      <c r="J453" s="1" t="str">
        <f t="shared" si="46"/>
        <v>NGR bulk stream sediment</v>
      </c>
      <c r="K453" s="1" t="str">
        <f t="shared" si="47"/>
        <v>&lt;177 micron (NGR)</v>
      </c>
      <c r="L453">
        <v>12</v>
      </c>
      <c r="M453" t="s">
        <v>1782</v>
      </c>
      <c r="N453">
        <v>31</v>
      </c>
      <c r="O453">
        <v>9</v>
      </c>
      <c r="P453">
        <v>2.38</v>
      </c>
    </row>
    <row r="454" spans="1:16" hidden="1" x14ac:dyDescent="0.3">
      <c r="A454" t="s">
        <v>1783</v>
      </c>
      <c r="B454" t="s">
        <v>1784</v>
      </c>
      <c r="C454" s="1" t="str">
        <f t="shared" si="44"/>
        <v>21:0791</v>
      </c>
      <c r="D454" s="1" t="str">
        <f t="shared" si="45"/>
        <v>21:0223</v>
      </c>
      <c r="E454" t="s">
        <v>1785</v>
      </c>
      <c r="F454" t="s">
        <v>1786</v>
      </c>
      <c r="H454">
        <v>63.454123799999998</v>
      </c>
      <c r="I454">
        <v>-132.62931850000001</v>
      </c>
      <c r="J454" s="1" t="str">
        <f t="shared" si="46"/>
        <v>NGR bulk stream sediment</v>
      </c>
      <c r="K454" s="1" t="str">
        <f t="shared" si="47"/>
        <v>&lt;177 micron (NGR)</v>
      </c>
      <c r="L454">
        <v>12</v>
      </c>
      <c r="M454" t="s">
        <v>1787</v>
      </c>
      <c r="N454">
        <v>32</v>
      </c>
      <c r="O454">
        <v>18</v>
      </c>
      <c r="P454">
        <v>1.79</v>
      </c>
    </row>
    <row r="455" spans="1:16" hidden="1" x14ac:dyDescent="0.3">
      <c r="A455" t="s">
        <v>1788</v>
      </c>
      <c r="B455" t="s">
        <v>1789</v>
      </c>
      <c r="C455" s="1" t="str">
        <f t="shared" ref="C455:C486" si="48">HYPERLINK("http://geochem.nrcan.gc.ca/cdogs/content/bdl/bdl210791_e.htm", "21:0791")</f>
        <v>21:0791</v>
      </c>
      <c r="D455" s="1" t="str">
        <f t="shared" si="45"/>
        <v>21:0223</v>
      </c>
      <c r="E455" t="s">
        <v>1790</v>
      </c>
      <c r="F455" t="s">
        <v>1791</v>
      </c>
      <c r="H455">
        <v>63.446074099999997</v>
      </c>
      <c r="I455">
        <v>-132.62420739999999</v>
      </c>
      <c r="J455" s="1" t="str">
        <f t="shared" si="46"/>
        <v>NGR bulk stream sediment</v>
      </c>
      <c r="K455" s="1" t="str">
        <f t="shared" si="47"/>
        <v>&lt;177 micron (NGR)</v>
      </c>
      <c r="L455">
        <v>12</v>
      </c>
      <c r="M455" t="s">
        <v>1792</v>
      </c>
      <c r="N455">
        <v>33</v>
      </c>
      <c r="O455">
        <v>30</v>
      </c>
      <c r="P455">
        <v>2.54</v>
      </c>
    </row>
    <row r="456" spans="1:16" hidden="1" x14ac:dyDescent="0.3">
      <c r="A456" t="s">
        <v>1793</v>
      </c>
      <c r="B456" t="s">
        <v>1794</v>
      </c>
      <c r="C456" s="1" t="str">
        <f t="shared" si="48"/>
        <v>21:0791</v>
      </c>
      <c r="D456" s="1" t="str">
        <f t="shared" si="45"/>
        <v>21:0223</v>
      </c>
      <c r="E456" t="s">
        <v>1795</v>
      </c>
      <c r="F456" t="s">
        <v>1796</v>
      </c>
      <c r="H456">
        <v>63.425967200000002</v>
      </c>
      <c r="I456">
        <v>-132.7133872</v>
      </c>
      <c r="J456" s="1" t="str">
        <f t="shared" si="46"/>
        <v>NGR bulk stream sediment</v>
      </c>
      <c r="K456" s="1" t="str">
        <f t="shared" si="47"/>
        <v>&lt;177 micron (NGR)</v>
      </c>
      <c r="L456">
        <v>12</v>
      </c>
      <c r="M456" t="s">
        <v>1797</v>
      </c>
      <c r="N456">
        <v>34</v>
      </c>
      <c r="O456">
        <v>11</v>
      </c>
      <c r="P456">
        <v>2.62</v>
      </c>
    </row>
    <row r="457" spans="1:16" hidden="1" x14ac:dyDescent="0.3">
      <c r="A457" t="s">
        <v>1798</v>
      </c>
      <c r="B457" t="s">
        <v>1799</v>
      </c>
      <c r="C457" s="1" t="str">
        <f t="shared" si="48"/>
        <v>21:0791</v>
      </c>
      <c r="D457" s="1" t="str">
        <f t="shared" si="45"/>
        <v>21:0223</v>
      </c>
      <c r="E457" t="s">
        <v>1800</v>
      </c>
      <c r="F457" t="s">
        <v>1801</v>
      </c>
      <c r="H457">
        <v>63.612845499999999</v>
      </c>
      <c r="I457">
        <v>-132.72434530000001</v>
      </c>
      <c r="J457" s="1" t="str">
        <f t="shared" si="46"/>
        <v>NGR bulk stream sediment</v>
      </c>
      <c r="K457" s="1" t="str">
        <f t="shared" si="47"/>
        <v>&lt;177 micron (NGR)</v>
      </c>
      <c r="L457">
        <v>13</v>
      </c>
      <c r="M457" t="s">
        <v>1668</v>
      </c>
      <c r="N457">
        <v>35</v>
      </c>
      <c r="O457">
        <v>9</v>
      </c>
      <c r="P457">
        <v>9.7799999999999994</v>
      </c>
    </row>
    <row r="458" spans="1:16" hidden="1" x14ac:dyDescent="0.3">
      <c r="A458" t="s">
        <v>1802</v>
      </c>
      <c r="B458" t="s">
        <v>1803</v>
      </c>
      <c r="C458" s="1" t="str">
        <f t="shared" si="48"/>
        <v>21:0791</v>
      </c>
      <c r="D458" s="1" t="str">
        <f t="shared" si="45"/>
        <v>21:0223</v>
      </c>
      <c r="E458" t="s">
        <v>1804</v>
      </c>
      <c r="F458" t="s">
        <v>1805</v>
      </c>
      <c r="H458">
        <v>63.621517900000001</v>
      </c>
      <c r="I458">
        <v>-132.5702622</v>
      </c>
      <c r="J458" s="1" t="str">
        <f t="shared" si="46"/>
        <v>NGR bulk stream sediment</v>
      </c>
      <c r="K458" s="1" t="str">
        <f t="shared" si="47"/>
        <v>&lt;177 micron (NGR)</v>
      </c>
      <c r="L458">
        <v>13</v>
      </c>
      <c r="M458" t="s">
        <v>20</v>
      </c>
      <c r="N458">
        <v>36</v>
      </c>
      <c r="O458">
        <v>7</v>
      </c>
      <c r="P458">
        <v>8.7899999999999991</v>
      </c>
    </row>
    <row r="459" spans="1:16" hidden="1" x14ac:dyDescent="0.3">
      <c r="A459" t="s">
        <v>1806</v>
      </c>
      <c r="B459" t="s">
        <v>1807</v>
      </c>
      <c r="C459" s="1" t="str">
        <f t="shared" si="48"/>
        <v>21:0791</v>
      </c>
      <c r="D459" s="1" t="str">
        <f t="shared" si="45"/>
        <v>21:0223</v>
      </c>
      <c r="E459" t="s">
        <v>1800</v>
      </c>
      <c r="F459" t="s">
        <v>1808</v>
      </c>
      <c r="H459">
        <v>63.612845499999999</v>
      </c>
      <c r="I459">
        <v>-132.72434530000001</v>
      </c>
      <c r="J459" s="1" t="str">
        <f t="shared" si="46"/>
        <v>NGR bulk stream sediment</v>
      </c>
      <c r="K459" s="1" t="str">
        <f t="shared" si="47"/>
        <v>&lt;177 micron (NGR)</v>
      </c>
      <c r="L459">
        <v>13</v>
      </c>
      <c r="M459" t="s">
        <v>1672</v>
      </c>
      <c r="N459">
        <v>37</v>
      </c>
      <c r="O459">
        <v>12</v>
      </c>
      <c r="P459">
        <v>10.27</v>
      </c>
    </row>
    <row r="460" spans="1:16" hidden="1" x14ac:dyDescent="0.3">
      <c r="A460" t="s">
        <v>1809</v>
      </c>
      <c r="B460" t="s">
        <v>1810</v>
      </c>
      <c r="C460" s="1" t="str">
        <f t="shared" si="48"/>
        <v>21:0791</v>
      </c>
      <c r="D460" s="1" t="str">
        <f t="shared" si="45"/>
        <v>21:0223</v>
      </c>
      <c r="E460" t="s">
        <v>1800</v>
      </c>
      <c r="F460" t="s">
        <v>1811</v>
      </c>
      <c r="H460">
        <v>63.612845499999999</v>
      </c>
      <c r="I460">
        <v>-132.72434530000001</v>
      </c>
      <c r="J460" s="1" t="str">
        <f t="shared" si="46"/>
        <v>NGR bulk stream sediment</v>
      </c>
      <c r="K460" s="1" t="str">
        <f t="shared" si="47"/>
        <v>&lt;177 micron (NGR)</v>
      </c>
      <c r="L460">
        <v>13</v>
      </c>
      <c r="M460" t="s">
        <v>1676</v>
      </c>
      <c r="N460">
        <v>38</v>
      </c>
      <c r="O460">
        <v>9</v>
      </c>
      <c r="P460">
        <v>6.99</v>
      </c>
    </row>
    <row r="461" spans="1:16" hidden="1" x14ac:dyDescent="0.3">
      <c r="A461" t="s">
        <v>1812</v>
      </c>
      <c r="B461" t="s">
        <v>1813</v>
      </c>
      <c r="C461" s="1" t="str">
        <f t="shared" si="48"/>
        <v>21:0791</v>
      </c>
      <c r="D461" s="1" t="str">
        <f t="shared" si="45"/>
        <v>21:0223</v>
      </c>
      <c r="E461" t="s">
        <v>1814</v>
      </c>
      <c r="F461" t="s">
        <v>1815</v>
      </c>
      <c r="H461">
        <v>63.591602999999999</v>
      </c>
      <c r="I461">
        <v>-132.72890760000001</v>
      </c>
      <c r="J461" s="1" t="str">
        <f t="shared" si="46"/>
        <v>NGR bulk stream sediment</v>
      </c>
      <c r="K461" s="1" t="str">
        <f t="shared" si="47"/>
        <v>&lt;177 micron (NGR)</v>
      </c>
      <c r="L461">
        <v>13</v>
      </c>
      <c r="M461" t="s">
        <v>1696</v>
      </c>
      <c r="N461">
        <v>39</v>
      </c>
      <c r="O461">
        <v>16</v>
      </c>
      <c r="P461">
        <v>5.2</v>
      </c>
    </row>
    <row r="462" spans="1:16" hidden="1" x14ac:dyDescent="0.3">
      <c r="A462" t="s">
        <v>1816</v>
      </c>
      <c r="B462" t="s">
        <v>1817</v>
      </c>
      <c r="C462" s="1" t="str">
        <f t="shared" si="48"/>
        <v>21:0791</v>
      </c>
      <c r="D462" s="1" t="str">
        <f t="shared" si="45"/>
        <v>21:0223</v>
      </c>
      <c r="E462" t="s">
        <v>1818</v>
      </c>
      <c r="F462" t="s">
        <v>1819</v>
      </c>
      <c r="H462">
        <v>63.579375800000001</v>
      </c>
      <c r="I462">
        <v>-132.81992020000001</v>
      </c>
      <c r="J462" s="1" t="str">
        <f t="shared" si="46"/>
        <v>NGR bulk stream sediment</v>
      </c>
      <c r="K462" s="1" t="str">
        <f t="shared" si="47"/>
        <v>&lt;177 micron (NGR)</v>
      </c>
      <c r="L462">
        <v>13</v>
      </c>
      <c r="M462" t="s">
        <v>1701</v>
      </c>
      <c r="N462">
        <v>40</v>
      </c>
      <c r="O462">
        <v>27</v>
      </c>
      <c r="P462">
        <v>12.35</v>
      </c>
    </row>
    <row r="463" spans="1:16" hidden="1" x14ac:dyDescent="0.3">
      <c r="A463" t="s">
        <v>1820</v>
      </c>
      <c r="B463" t="s">
        <v>1821</v>
      </c>
      <c r="C463" s="1" t="str">
        <f t="shared" si="48"/>
        <v>21:0791</v>
      </c>
      <c r="D463" s="1" t="str">
        <f t="shared" si="45"/>
        <v>21:0223</v>
      </c>
      <c r="E463" t="s">
        <v>1822</v>
      </c>
      <c r="F463" t="s">
        <v>1823</v>
      </c>
      <c r="H463">
        <v>63.717723499999998</v>
      </c>
      <c r="I463">
        <v>-132.5902945</v>
      </c>
      <c r="J463" s="1" t="str">
        <f t="shared" si="46"/>
        <v>NGR bulk stream sediment</v>
      </c>
      <c r="K463" s="1" t="str">
        <f t="shared" si="47"/>
        <v>&lt;177 micron (NGR)</v>
      </c>
      <c r="L463">
        <v>14</v>
      </c>
      <c r="M463" t="s">
        <v>20</v>
      </c>
      <c r="N463">
        <v>41</v>
      </c>
      <c r="O463">
        <v>8</v>
      </c>
      <c r="P463">
        <v>13.5</v>
      </c>
    </row>
    <row r="464" spans="1:16" hidden="1" x14ac:dyDescent="0.3">
      <c r="A464" t="s">
        <v>1824</v>
      </c>
      <c r="B464" t="s">
        <v>1825</v>
      </c>
      <c r="C464" s="1" t="str">
        <f t="shared" si="48"/>
        <v>21:0791</v>
      </c>
      <c r="D464" s="1" t="str">
        <f t="shared" si="45"/>
        <v>21:0223</v>
      </c>
      <c r="E464" t="s">
        <v>1826</v>
      </c>
      <c r="F464" t="s">
        <v>1827</v>
      </c>
      <c r="H464">
        <v>63.449796499999998</v>
      </c>
      <c r="I464">
        <v>-132.9401081</v>
      </c>
      <c r="J464" s="1" t="str">
        <f t="shared" si="46"/>
        <v>NGR bulk stream sediment</v>
      </c>
      <c r="K464" s="1" t="str">
        <f t="shared" si="47"/>
        <v>&lt;177 micron (NGR)</v>
      </c>
      <c r="L464">
        <v>15</v>
      </c>
      <c r="M464" t="s">
        <v>20</v>
      </c>
      <c r="N464">
        <v>42</v>
      </c>
      <c r="O464">
        <v>12</v>
      </c>
      <c r="P464">
        <v>8</v>
      </c>
    </row>
    <row r="465" spans="1:16" hidden="1" x14ac:dyDescent="0.3">
      <c r="A465" t="s">
        <v>1828</v>
      </c>
      <c r="B465" t="s">
        <v>1829</v>
      </c>
      <c r="C465" s="1" t="str">
        <f t="shared" si="48"/>
        <v>21:0791</v>
      </c>
      <c r="D465" s="1" t="str">
        <f t="shared" si="45"/>
        <v>21:0223</v>
      </c>
      <c r="E465" t="s">
        <v>1830</v>
      </c>
      <c r="F465" t="s">
        <v>1831</v>
      </c>
      <c r="H465">
        <v>63.979742199999997</v>
      </c>
      <c r="I465">
        <v>-133.03666849999999</v>
      </c>
      <c r="J465" s="1" t="str">
        <f t="shared" si="46"/>
        <v>NGR bulk stream sediment</v>
      </c>
      <c r="K465" s="1" t="str">
        <f t="shared" si="47"/>
        <v>&lt;177 micron (NGR)</v>
      </c>
      <c r="L465">
        <v>16</v>
      </c>
      <c r="M465" t="s">
        <v>20</v>
      </c>
      <c r="N465">
        <v>43</v>
      </c>
      <c r="O465">
        <v>13</v>
      </c>
      <c r="P465">
        <v>12.42</v>
      </c>
    </row>
    <row r="466" spans="1:16" hidden="1" x14ac:dyDescent="0.3">
      <c r="A466" t="s">
        <v>1832</v>
      </c>
      <c r="B466" t="s">
        <v>1833</v>
      </c>
      <c r="C466" s="1" t="str">
        <f t="shared" si="48"/>
        <v>21:0791</v>
      </c>
      <c r="D466" s="1" t="str">
        <f>HYPERLINK("http://geochem.nrcan.gc.ca/cdogs/content/svy/svy_e.htm", "")</f>
        <v/>
      </c>
      <c r="G466" s="1" t="str">
        <f>HYPERLINK("http://geochem.nrcan.gc.ca/cdogs/content/cr_/cr_00079_e.htm", "79")</f>
        <v>79</v>
      </c>
      <c r="J466" t="s">
        <v>1834</v>
      </c>
      <c r="K466" t="s">
        <v>1835</v>
      </c>
      <c r="L466">
        <v>16</v>
      </c>
      <c r="M466" t="s">
        <v>1836</v>
      </c>
      <c r="N466">
        <v>44</v>
      </c>
      <c r="O466">
        <v>9</v>
      </c>
      <c r="P466">
        <v>2.99</v>
      </c>
    </row>
    <row r="467" spans="1:16" hidden="1" x14ac:dyDescent="0.3">
      <c r="A467" t="s">
        <v>1837</v>
      </c>
      <c r="B467" t="s">
        <v>1838</v>
      </c>
      <c r="C467" s="1" t="str">
        <f t="shared" si="48"/>
        <v>21:0791</v>
      </c>
      <c r="D467" s="1" t="str">
        <f t="shared" ref="D467:D497" si="49">HYPERLINK("http://geochem.nrcan.gc.ca/cdogs/content/svy/svy210223_e.htm", "21:0223")</f>
        <v>21:0223</v>
      </c>
      <c r="E467" t="s">
        <v>1839</v>
      </c>
      <c r="F467" t="s">
        <v>1840</v>
      </c>
      <c r="H467">
        <v>63.920460499999997</v>
      </c>
      <c r="I467">
        <v>-133.9112743</v>
      </c>
      <c r="J467" s="1" t="str">
        <f t="shared" ref="J467:J497" si="50">HYPERLINK("http://geochem.nrcan.gc.ca/cdogs/content/kwd/kwd020030_e.htm", "NGR bulk stream sediment")</f>
        <v>NGR bulk stream sediment</v>
      </c>
      <c r="K467" s="1" t="str">
        <f t="shared" ref="K467:K497" si="51">HYPERLINK("http://geochem.nrcan.gc.ca/cdogs/content/kwd/kwd080006_e.htm", "&lt;177 micron (NGR)")</f>
        <v>&lt;177 micron (NGR)</v>
      </c>
      <c r="L467">
        <v>19</v>
      </c>
      <c r="M467" t="s">
        <v>20</v>
      </c>
      <c r="N467">
        <v>45</v>
      </c>
      <c r="O467">
        <v>11</v>
      </c>
      <c r="P467">
        <v>10.75</v>
      </c>
    </row>
    <row r="468" spans="1:16" hidden="1" x14ac:dyDescent="0.3">
      <c r="A468" t="s">
        <v>1841</v>
      </c>
      <c r="B468" t="s">
        <v>1842</v>
      </c>
      <c r="C468" s="1" t="str">
        <f t="shared" si="48"/>
        <v>21:0791</v>
      </c>
      <c r="D468" s="1" t="str">
        <f t="shared" si="49"/>
        <v>21:0223</v>
      </c>
      <c r="E468" t="s">
        <v>1843</v>
      </c>
      <c r="F468" t="s">
        <v>1844</v>
      </c>
      <c r="H468">
        <v>63.7387613</v>
      </c>
      <c r="I468">
        <v>-133.33139679999999</v>
      </c>
      <c r="J468" s="1" t="str">
        <f t="shared" si="50"/>
        <v>NGR bulk stream sediment</v>
      </c>
      <c r="K468" s="1" t="str">
        <f t="shared" si="51"/>
        <v>&lt;177 micron (NGR)</v>
      </c>
      <c r="L468">
        <v>20</v>
      </c>
      <c r="M468" t="s">
        <v>20</v>
      </c>
      <c r="N468">
        <v>46</v>
      </c>
      <c r="O468">
        <v>2</v>
      </c>
      <c r="P468">
        <v>5.37</v>
      </c>
    </row>
    <row r="469" spans="1:16" hidden="1" x14ac:dyDescent="0.3">
      <c r="A469" t="s">
        <v>1845</v>
      </c>
      <c r="B469" t="s">
        <v>1846</v>
      </c>
      <c r="C469" s="1" t="str">
        <f t="shared" si="48"/>
        <v>21:0791</v>
      </c>
      <c r="D469" s="1" t="str">
        <f t="shared" si="49"/>
        <v>21:0223</v>
      </c>
      <c r="E469" t="s">
        <v>1847</v>
      </c>
      <c r="F469" t="s">
        <v>1848</v>
      </c>
      <c r="H469">
        <v>63.742852800000001</v>
      </c>
      <c r="I469">
        <v>-133.32736600000001</v>
      </c>
      <c r="J469" s="1" t="str">
        <f t="shared" si="50"/>
        <v>NGR bulk stream sediment</v>
      </c>
      <c r="K469" s="1" t="str">
        <f t="shared" si="51"/>
        <v>&lt;177 micron (NGR)</v>
      </c>
      <c r="L469">
        <v>20</v>
      </c>
      <c r="M469" t="s">
        <v>1696</v>
      </c>
      <c r="N469">
        <v>47</v>
      </c>
      <c r="O469">
        <v>2</v>
      </c>
      <c r="P469">
        <v>8.6</v>
      </c>
    </row>
    <row r="470" spans="1:16" hidden="1" x14ac:dyDescent="0.3">
      <c r="A470" t="s">
        <v>1849</v>
      </c>
      <c r="B470" t="s">
        <v>1850</v>
      </c>
      <c r="C470" s="1" t="str">
        <f t="shared" si="48"/>
        <v>21:0791</v>
      </c>
      <c r="D470" s="1" t="str">
        <f t="shared" si="49"/>
        <v>21:0223</v>
      </c>
      <c r="E470" t="s">
        <v>1851</v>
      </c>
      <c r="F470" t="s">
        <v>1852</v>
      </c>
      <c r="H470">
        <v>63.800211099999999</v>
      </c>
      <c r="I470">
        <v>-133.16684240000001</v>
      </c>
      <c r="J470" s="1" t="str">
        <f t="shared" si="50"/>
        <v>NGR bulk stream sediment</v>
      </c>
      <c r="K470" s="1" t="str">
        <f t="shared" si="51"/>
        <v>&lt;177 micron (NGR)</v>
      </c>
      <c r="L470">
        <v>20</v>
      </c>
      <c r="M470" t="s">
        <v>1701</v>
      </c>
      <c r="N470">
        <v>48</v>
      </c>
      <c r="O470">
        <v>5</v>
      </c>
      <c r="P470">
        <v>9.44</v>
      </c>
    </row>
    <row r="471" spans="1:16" hidden="1" x14ac:dyDescent="0.3">
      <c r="A471" t="s">
        <v>1853</v>
      </c>
      <c r="B471" t="s">
        <v>1854</v>
      </c>
      <c r="C471" s="1" t="str">
        <f t="shared" si="48"/>
        <v>21:0791</v>
      </c>
      <c r="D471" s="1" t="str">
        <f t="shared" si="49"/>
        <v>21:0223</v>
      </c>
      <c r="E471" t="s">
        <v>1855</v>
      </c>
      <c r="F471" t="s">
        <v>1856</v>
      </c>
      <c r="H471">
        <v>63.447116200000004</v>
      </c>
      <c r="I471">
        <v>-132.15258489999999</v>
      </c>
      <c r="J471" s="1" t="str">
        <f t="shared" si="50"/>
        <v>NGR bulk stream sediment</v>
      </c>
      <c r="K471" s="1" t="str">
        <f t="shared" si="51"/>
        <v>&lt;177 micron (NGR)</v>
      </c>
      <c r="L471">
        <v>22</v>
      </c>
      <c r="M471" t="s">
        <v>1668</v>
      </c>
      <c r="N471">
        <v>49</v>
      </c>
      <c r="O471">
        <v>9</v>
      </c>
      <c r="P471">
        <v>10.6</v>
      </c>
    </row>
    <row r="472" spans="1:16" hidden="1" x14ac:dyDescent="0.3">
      <c r="A472" t="s">
        <v>1857</v>
      </c>
      <c r="B472" t="s">
        <v>1858</v>
      </c>
      <c r="C472" s="1" t="str">
        <f t="shared" si="48"/>
        <v>21:0791</v>
      </c>
      <c r="D472" s="1" t="str">
        <f t="shared" si="49"/>
        <v>21:0223</v>
      </c>
      <c r="E472" t="s">
        <v>1855</v>
      </c>
      <c r="F472" t="s">
        <v>1859</v>
      </c>
      <c r="H472">
        <v>63.447116200000004</v>
      </c>
      <c r="I472">
        <v>-132.15258489999999</v>
      </c>
      <c r="J472" s="1" t="str">
        <f t="shared" si="50"/>
        <v>NGR bulk stream sediment</v>
      </c>
      <c r="K472" s="1" t="str">
        <f t="shared" si="51"/>
        <v>&lt;177 micron (NGR)</v>
      </c>
      <c r="L472">
        <v>22</v>
      </c>
      <c r="M472" t="s">
        <v>1672</v>
      </c>
      <c r="N472">
        <v>50</v>
      </c>
      <c r="O472">
        <v>14</v>
      </c>
      <c r="P472">
        <v>10.61</v>
      </c>
    </row>
    <row r="473" spans="1:16" hidden="1" x14ac:dyDescent="0.3">
      <c r="A473" t="s">
        <v>1860</v>
      </c>
      <c r="B473" t="s">
        <v>1861</v>
      </c>
      <c r="C473" s="1" t="str">
        <f t="shared" si="48"/>
        <v>21:0791</v>
      </c>
      <c r="D473" s="1" t="str">
        <f t="shared" si="49"/>
        <v>21:0223</v>
      </c>
      <c r="E473" t="s">
        <v>1855</v>
      </c>
      <c r="F473" t="s">
        <v>1862</v>
      </c>
      <c r="H473">
        <v>63.447116200000004</v>
      </c>
      <c r="I473">
        <v>-132.15258489999999</v>
      </c>
      <c r="J473" s="1" t="str">
        <f t="shared" si="50"/>
        <v>NGR bulk stream sediment</v>
      </c>
      <c r="K473" s="1" t="str">
        <f t="shared" si="51"/>
        <v>&lt;177 micron (NGR)</v>
      </c>
      <c r="L473">
        <v>22</v>
      </c>
      <c r="M473" t="s">
        <v>1676</v>
      </c>
      <c r="N473">
        <v>51</v>
      </c>
      <c r="O473">
        <v>12</v>
      </c>
      <c r="P473">
        <v>11.49</v>
      </c>
    </row>
    <row r="474" spans="1:16" hidden="1" x14ac:dyDescent="0.3">
      <c r="A474" t="s">
        <v>1863</v>
      </c>
      <c r="B474" t="s">
        <v>1864</v>
      </c>
      <c r="C474" s="1" t="str">
        <f t="shared" si="48"/>
        <v>21:0791</v>
      </c>
      <c r="D474" s="1" t="str">
        <f t="shared" si="49"/>
        <v>21:0223</v>
      </c>
      <c r="E474" t="s">
        <v>1865</v>
      </c>
      <c r="F474" t="s">
        <v>1866</v>
      </c>
      <c r="H474">
        <v>63.422226000000002</v>
      </c>
      <c r="I474">
        <v>-132.23383949999999</v>
      </c>
      <c r="J474" s="1" t="str">
        <f t="shared" si="50"/>
        <v>NGR bulk stream sediment</v>
      </c>
      <c r="K474" s="1" t="str">
        <f t="shared" si="51"/>
        <v>&lt;177 micron (NGR)</v>
      </c>
      <c r="L474">
        <v>22</v>
      </c>
      <c r="M474" t="s">
        <v>20</v>
      </c>
      <c r="N474">
        <v>52</v>
      </c>
      <c r="O474">
        <v>7</v>
      </c>
      <c r="P474">
        <v>9.52</v>
      </c>
    </row>
    <row r="475" spans="1:16" hidden="1" x14ac:dyDescent="0.3">
      <c r="A475" t="s">
        <v>1867</v>
      </c>
      <c r="B475" t="s">
        <v>1868</v>
      </c>
      <c r="C475" s="1" t="str">
        <f t="shared" si="48"/>
        <v>21:0791</v>
      </c>
      <c r="D475" s="1" t="str">
        <f t="shared" si="49"/>
        <v>21:0223</v>
      </c>
      <c r="E475" t="s">
        <v>1869</v>
      </c>
      <c r="F475" t="s">
        <v>1870</v>
      </c>
      <c r="H475">
        <v>63.466310200000002</v>
      </c>
      <c r="I475">
        <v>-132.04022399999999</v>
      </c>
      <c r="J475" s="1" t="str">
        <f t="shared" si="50"/>
        <v>NGR bulk stream sediment</v>
      </c>
      <c r="K475" s="1" t="str">
        <f t="shared" si="51"/>
        <v>&lt;177 micron (NGR)</v>
      </c>
      <c r="L475">
        <v>22</v>
      </c>
      <c r="M475" t="s">
        <v>1696</v>
      </c>
      <c r="N475">
        <v>53</v>
      </c>
      <c r="O475">
        <v>13</v>
      </c>
      <c r="P475">
        <v>7.91</v>
      </c>
    </row>
    <row r="476" spans="1:16" hidden="1" x14ac:dyDescent="0.3">
      <c r="A476" t="s">
        <v>1871</v>
      </c>
      <c r="B476" t="s">
        <v>1872</v>
      </c>
      <c r="C476" s="1" t="str">
        <f t="shared" si="48"/>
        <v>21:0791</v>
      </c>
      <c r="D476" s="1" t="str">
        <f t="shared" si="49"/>
        <v>21:0223</v>
      </c>
      <c r="E476" t="s">
        <v>1873</v>
      </c>
      <c r="F476" t="s">
        <v>1874</v>
      </c>
      <c r="H476">
        <v>63.489491399999999</v>
      </c>
      <c r="I476">
        <v>-132.1711918</v>
      </c>
      <c r="J476" s="1" t="str">
        <f t="shared" si="50"/>
        <v>NGR bulk stream sediment</v>
      </c>
      <c r="K476" s="1" t="str">
        <f t="shared" si="51"/>
        <v>&lt;177 micron (NGR)</v>
      </c>
      <c r="L476">
        <v>22</v>
      </c>
      <c r="M476" t="s">
        <v>1701</v>
      </c>
      <c r="N476">
        <v>54</v>
      </c>
      <c r="O476">
        <v>10</v>
      </c>
      <c r="P476">
        <v>6.73</v>
      </c>
    </row>
    <row r="477" spans="1:16" hidden="1" x14ac:dyDescent="0.3">
      <c r="A477" t="s">
        <v>1875</v>
      </c>
      <c r="B477" t="s">
        <v>1876</v>
      </c>
      <c r="C477" s="1" t="str">
        <f t="shared" si="48"/>
        <v>21:0791</v>
      </c>
      <c r="D477" s="1" t="str">
        <f t="shared" si="49"/>
        <v>21:0223</v>
      </c>
      <c r="E477" t="s">
        <v>1877</v>
      </c>
      <c r="F477" t="s">
        <v>1878</v>
      </c>
      <c r="H477">
        <v>63.478758999999997</v>
      </c>
      <c r="I477">
        <v>-132.21009549999999</v>
      </c>
      <c r="J477" s="1" t="str">
        <f t="shared" si="50"/>
        <v>NGR bulk stream sediment</v>
      </c>
      <c r="K477" s="1" t="str">
        <f t="shared" si="51"/>
        <v>&lt;177 micron (NGR)</v>
      </c>
      <c r="L477">
        <v>22</v>
      </c>
      <c r="M477" t="s">
        <v>1782</v>
      </c>
      <c r="N477">
        <v>55</v>
      </c>
      <c r="O477">
        <v>18</v>
      </c>
      <c r="P477">
        <v>10.72</v>
      </c>
    </row>
    <row r="478" spans="1:16" hidden="1" x14ac:dyDescent="0.3">
      <c r="A478" t="s">
        <v>1879</v>
      </c>
      <c r="B478" t="s">
        <v>1880</v>
      </c>
      <c r="C478" s="1" t="str">
        <f t="shared" si="48"/>
        <v>21:0791</v>
      </c>
      <c r="D478" s="1" t="str">
        <f t="shared" si="49"/>
        <v>21:0223</v>
      </c>
      <c r="E478" t="s">
        <v>1881</v>
      </c>
      <c r="F478" t="s">
        <v>1882</v>
      </c>
      <c r="H478">
        <v>63.494366499999998</v>
      </c>
      <c r="I478">
        <v>-132.26164729999999</v>
      </c>
      <c r="J478" s="1" t="str">
        <f t="shared" si="50"/>
        <v>NGR bulk stream sediment</v>
      </c>
      <c r="K478" s="1" t="str">
        <f t="shared" si="51"/>
        <v>&lt;177 micron (NGR)</v>
      </c>
      <c r="L478">
        <v>22</v>
      </c>
      <c r="M478" t="s">
        <v>1787</v>
      </c>
      <c r="N478">
        <v>56</v>
      </c>
      <c r="O478">
        <v>48</v>
      </c>
      <c r="P478">
        <v>11.69</v>
      </c>
    </row>
    <row r="479" spans="1:16" hidden="1" x14ac:dyDescent="0.3">
      <c r="A479" t="s">
        <v>1883</v>
      </c>
      <c r="B479" t="s">
        <v>1884</v>
      </c>
      <c r="C479" s="1" t="str">
        <f t="shared" si="48"/>
        <v>21:0791</v>
      </c>
      <c r="D479" s="1" t="str">
        <f t="shared" si="49"/>
        <v>21:0223</v>
      </c>
      <c r="E479" t="s">
        <v>1885</v>
      </c>
      <c r="F479" t="s">
        <v>1886</v>
      </c>
      <c r="H479">
        <v>63.533842300000003</v>
      </c>
      <c r="I479">
        <v>-132.45283359999999</v>
      </c>
      <c r="J479" s="1" t="str">
        <f t="shared" si="50"/>
        <v>NGR bulk stream sediment</v>
      </c>
      <c r="K479" s="1" t="str">
        <f t="shared" si="51"/>
        <v>&lt;177 micron (NGR)</v>
      </c>
      <c r="L479">
        <v>22</v>
      </c>
      <c r="M479" t="s">
        <v>1792</v>
      </c>
      <c r="N479">
        <v>57</v>
      </c>
      <c r="O479">
        <v>19</v>
      </c>
      <c r="P479">
        <v>7.03</v>
      </c>
    </row>
    <row r="480" spans="1:16" hidden="1" x14ac:dyDescent="0.3">
      <c r="A480" t="s">
        <v>1887</v>
      </c>
      <c r="B480" t="s">
        <v>1888</v>
      </c>
      <c r="C480" s="1" t="str">
        <f t="shared" si="48"/>
        <v>21:0791</v>
      </c>
      <c r="D480" s="1" t="str">
        <f t="shared" si="49"/>
        <v>21:0223</v>
      </c>
      <c r="E480" t="s">
        <v>1889</v>
      </c>
      <c r="F480" t="s">
        <v>1890</v>
      </c>
      <c r="H480">
        <v>63.574962200000002</v>
      </c>
      <c r="I480">
        <v>-132.2792144</v>
      </c>
      <c r="J480" s="1" t="str">
        <f t="shared" si="50"/>
        <v>NGR bulk stream sediment</v>
      </c>
      <c r="K480" s="1" t="str">
        <f t="shared" si="51"/>
        <v>&lt;177 micron (NGR)</v>
      </c>
      <c r="L480">
        <v>23</v>
      </c>
      <c r="M480" t="s">
        <v>1668</v>
      </c>
      <c r="N480">
        <v>58</v>
      </c>
      <c r="O480">
        <v>12</v>
      </c>
      <c r="P480">
        <v>7.83</v>
      </c>
    </row>
    <row r="481" spans="1:16" hidden="1" x14ac:dyDescent="0.3">
      <c r="A481" t="s">
        <v>1891</v>
      </c>
      <c r="B481" t="s">
        <v>1892</v>
      </c>
      <c r="C481" s="1" t="str">
        <f t="shared" si="48"/>
        <v>21:0791</v>
      </c>
      <c r="D481" s="1" t="str">
        <f t="shared" si="49"/>
        <v>21:0223</v>
      </c>
      <c r="E481" t="s">
        <v>1893</v>
      </c>
      <c r="F481" t="s">
        <v>1894</v>
      </c>
      <c r="H481">
        <v>63.537875200000002</v>
      </c>
      <c r="I481">
        <v>-132.36446459999999</v>
      </c>
      <c r="J481" s="1" t="str">
        <f t="shared" si="50"/>
        <v>NGR bulk stream sediment</v>
      </c>
      <c r="K481" s="1" t="str">
        <f t="shared" si="51"/>
        <v>&lt;177 micron (NGR)</v>
      </c>
      <c r="L481">
        <v>23</v>
      </c>
      <c r="M481" t="s">
        <v>20</v>
      </c>
      <c r="N481">
        <v>59</v>
      </c>
      <c r="O481">
        <v>14</v>
      </c>
      <c r="P481">
        <v>9.92</v>
      </c>
    </row>
    <row r="482" spans="1:16" hidden="1" x14ac:dyDescent="0.3">
      <c r="A482" t="s">
        <v>1895</v>
      </c>
      <c r="B482" t="s">
        <v>1896</v>
      </c>
      <c r="C482" s="1" t="str">
        <f t="shared" si="48"/>
        <v>21:0791</v>
      </c>
      <c r="D482" s="1" t="str">
        <f t="shared" si="49"/>
        <v>21:0223</v>
      </c>
      <c r="E482" t="s">
        <v>1897</v>
      </c>
      <c r="F482" t="s">
        <v>1898</v>
      </c>
      <c r="H482">
        <v>63.542794999999998</v>
      </c>
      <c r="I482">
        <v>-132.36097050000001</v>
      </c>
      <c r="J482" s="1" t="str">
        <f t="shared" si="50"/>
        <v>NGR bulk stream sediment</v>
      </c>
      <c r="K482" s="1" t="str">
        <f t="shared" si="51"/>
        <v>&lt;177 micron (NGR)</v>
      </c>
      <c r="L482">
        <v>23</v>
      </c>
      <c r="M482" t="s">
        <v>1696</v>
      </c>
      <c r="N482">
        <v>60</v>
      </c>
      <c r="O482">
        <v>18</v>
      </c>
      <c r="P482">
        <v>12.68</v>
      </c>
    </row>
    <row r="483" spans="1:16" hidden="1" x14ac:dyDescent="0.3">
      <c r="A483" t="s">
        <v>1899</v>
      </c>
      <c r="B483" t="s">
        <v>1900</v>
      </c>
      <c r="C483" s="1" t="str">
        <f t="shared" si="48"/>
        <v>21:0791</v>
      </c>
      <c r="D483" s="1" t="str">
        <f t="shared" si="49"/>
        <v>21:0223</v>
      </c>
      <c r="E483" t="s">
        <v>1889</v>
      </c>
      <c r="F483" t="s">
        <v>1901</v>
      </c>
      <c r="H483">
        <v>63.574962200000002</v>
      </c>
      <c r="I483">
        <v>-132.2792144</v>
      </c>
      <c r="J483" s="1" t="str">
        <f t="shared" si="50"/>
        <v>NGR bulk stream sediment</v>
      </c>
      <c r="K483" s="1" t="str">
        <f t="shared" si="51"/>
        <v>&lt;177 micron (NGR)</v>
      </c>
      <c r="L483">
        <v>23</v>
      </c>
      <c r="M483" t="s">
        <v>1672</v>
      </c>
      <c r="N483">
        <v>61</v>
      </c>
      <c r="O483">
        <v>14</v>
      </c>
      <c r="P483">
        <v>8.35</v>
      </c>
    </row>
    <row r="484" spans="1:16" hidden="1" x14ac:dyDescent="0.3">
      <c r="A484" t="s">
        <v>1902</v>
      </c>
      <c r="B484" t="s">
        <v>1903</v>
      </c>
      <c r="C484" s="1" t="str">
        <f t="shared" si="48"/>
        <v>21:0791</v>
      </c>
      <c r="D484" s="1" t="str">
        <f t="shared" si="49"/>
        <v>21:0223</v>
      </c>
      <c r="E484" t="s">
        <v>1889</v>
      </c>
      <c r="F484" t="s">
        <v>1904</v>
      </c>
      <c r="H484">
        <v>63.574962200000002</v>
      </c>
      <c r="I484">
        <v>-132.2792144</v>
      </c>
      <c r="J484" s="1" t="str">
        <f t="shared" si="50"/>
        <v>NGR bulk stream sediment</v>
      </c>
      <c r="K484" s="1" t="str">
        <f t="shared" si="51"/>
        <v>&lt;177 micron (NGR)</v>
      </c>
      <c r="L484">
        <v>23</v>
      </c>
      <c r="M484" t="s">
        <v>1676</v>
      </c>
      <c r="N484">
        <v>62</v>
      </c>
      <c r="O484">
        <v>17</v>
      </c>
      <c r="P484">
        <v>8.89</v>
      </c>
    </row>
    <row r="485" spans="1:16" hidden="1" x14ac:dyDescent="0.3">
      <c r="A485" t="s">
        <v>1905</v>
      </c>
      <c r="B485" t="s">
        <v>1906</v>
      </c>
      <c r="C485" s="1" t="str">
        <f t="shared" si="48"/>
        <v>21:0791</v>
      </c>
      <c r="D485" s="1" t="str">
        <f t="shared" si="49"/>
        <v>21:0223</v>
      </c>
      <c r="E485" t="s">
        <v>1907</v>
      </c>
      <c r="F485" t="s">
        <v>1908</v>
      </c>
      <c r="H485">
        <v>63.479626699999997</v>
      </c>
      <c r="I485">
        <v>-132.3174908</v>
      </c>
      <c r="J485" s="1" t="str">
        <f t="shared" si="50"/>
        <v>NGR bulk stream sediment</v>
      </c>
      <c r="K485" s="1" t="str">
        <f t="shared" si="51"/>
        <v>&lt;177 micron (NGR)</v>
      </c>
      <c r="L485">
        <v>23</v>
      </c>
      <c r="M485" t="s">
        <v>1701</v>
      </c>
      <c r="N485">
        <v>63</v>
      </c>
      <c r="O485">
        <v>13</v>
      </c>
      <c r="P485">
        <v>6.89</v>
      </c>
    </row>
    <row r="486" spans="1:16" hidden="1" x14ac:dyDescent="0.3">
      <c r="A486" t="s">
        <v>1909</v>
      </c>
      <c r="B486" t="s">
        <v>1910</v>
      </c>
      <c r="C486" s="1" t="str">
        <f t="shared" si="48"/>
        <v>21:0791</v>
      </c>
      <c r="D486" s="1" t="str">
        <f t="shared" si="49"/>
        <v>21:0223</v>
      </c>
      <c r="E486" t="s">
        <v>1911</v>
      </c>
      <c r="F486" t="s">
        <v>1912</v>
      </c>
      <c r="H486">
        <v>63.475231399999998</v>
      </c>
      <c r="I486">
        <v>-132.33410939999999</v>
      </c>
      <c r="J486" s="1" t="str">
        <f t="shared" si="50"/>
        <v>NGR bulk stream sediment</v>
      </c>
      <c r="K486" s="1" t="str">
        <f t="shared" si="51"/>
        <v>&lt;177 micron (NGR)</v>
      </c>
      <c r="L486">
        <v>23</v>
      </c>
      <c r="M486" t="s">
        <v>1782</v>
      </c>
      <c r="N486">
        <v>64</v>
      </c>
      <c r="O486">
        <v>16</v>
      </c>
      <c r="P486">
        <v>5.45</v>
      </c>
    </row>
    <row r="487" spans="1:16" hidden="1" x14ac:dyDescent="0.3">
      <c r="A487" t="s">
        <v>1913</v>
      </c>
      <c r="B487" t="s">
        <v>1914</v>
      </c>
      <c r="C487" s="1" t="str">
        <f t="shared" ref="C487:C518" si="52">HYPERLINK("http://geochem.nrcan.gc.ca/cdogs/content/bdl/bdl210791_e.htm", "21:0791")</f>
        <v>21:0791</v>
      </c>
      <c r="D487" s="1" t="str">
        <f t="shared" si="49"/>
        <v>21:0223</v>
      </c>
      <c r="E487" t="s">
        <v>1915</v>
      </c>
      <c r="F487" t="s">
        <v>1916</v>
      </c>
      <c r="H487">
        <v>63.485456599999999</v>
      </c>
      <c r="I487">
        <v>-132.37130540000001</v>
      </c>
      <c r="J487" s="1" t="str">
        <f t="shared" si="50"/>
        <v>NGR bulk stream sediment</v>
      </c>
      <c r="K487" s="1" t="str">
        <f t="shared" si="51"/>
        <v>&lt;177 micron (NGR)</v>
      </c>
      <c r="L487">
        <v>23</v>
      </c>
      <c r="M487" t="s">
        <v>1787</v>
      </c>
      <c r="N487">
        <v>65</v>
      </c>
      <c r="O487">
        <v>23</v>
      </c>
      <c r="P487">
        <v>9.64</v>
      </c>
    </row>
    <row r="488" spans="1:16" hidden="1" x14ac:dyDescent="0.3">
      <c r="A488" t="s">
        <v>1917</v>
      </c>
      <c r="B488" t="s">
        <v>1918</v>
      </c>
      <c r="C488" s="1" t="str">
        <f t="shared" si="52"/>
        <v>21:0791</v>
      </c>
      <c r="D488" s="1" t="str">
        <f t="shared" si="49"/>
        <v>21:0223</v>
      </c>
      <c r="E488" t="s">
        <v>1919</v>
      </c>
      <c r="F488" t="s">
        <v>1920</v>
      </c>
      <c r="H488">
        <v>63.4246683</v>
      </c>
      <c r="I488">
        <v>-132.3061956</v>
      </c>
      <c r="J488" s="1" t="str">
        <f t="shared" si="50"/>
        <v>NGR bulk stream sediment</v>
      </c>
      <c r="K488" s="1" t="str">
        <f t="shared" si="51"/>
        <v>&lt;177 micron (NGR)</v>
      </c>
      <c r="L488">
        <v>23</v>
      </c>
      <c r="M488" t="s">
        <v>1792</v>
      </c>
      <c r="N488">
        <v>66</v>
      </c>
      <c r="O488">
        <v>8</v>
      </c>
      <c r="P488">
        <v>10.71</v>
      </c>
    </row>
    <row r="489" spans="1:16" hidden="1" x14ac:dyDescent="0.3">
      <c r="A489" t="s">
        <v>1921</v>
      </c>
      <c r="B489" t="s">
        <v>1922</v>
      </c>
      <c r="C489" s="1" t="str">
        <f t="shared" si="52"/>
        <v>21:0791</v>
      </c>
      <c r="D489" s="1" t="str">
        <f t="shared" si="49"/>
        <v>21:0223</v>
      </c>
      <c r="E489" t="s">
        <v>1923</v>
      </c>
      <c r="F489" t="s">
        <v>1924</v>
      </c>
      <c r="H489">
        <v>63.404539300000003</v>
      </c>
      <c r="I489">
        <v>-132.3366723</v>
      </c>
      <c r="J489" s="1" t="str">
        <f t="shared" si="50"/>
        <v>NGR bulk stream sediment</v>
      </c>
      <c r="K489" s="1" t="str">
        <f t="shared" si="51"/>
        <v>&lt;177 micron (NGR)</v>
      </c>
      <c r="L489">
        <v>23</v>
      </c>
      <c r="M489" t="s">
        <v>1797</v>
      </c>
      <c r="N489">
        <v>67</v>
      </c>
      <c r="O489">
        <v>12</v>
      </c>
      <c r="P489">
        <v>8.01</v>
      </c>
    </row>
    <row r="490" spans="1:16" hidden="1" x14ac:dyDescent="0.3">
      <c r="A490" t="s">
        <v>1925</v>
      </c>
      <c r="B490" t="s">
        <v>1926</v>
      </c>
      <c r="C490" s="1" t="str">
        <f t="shared" si="52"/>
        <v>21:0791</v>
      </c>
      <c r="D490" s="1" t="str">
        <f t="shared" si="49"/>
        <v>21:0223</v>
      </c>
      <c r="E490" t="s">
        <v>1927</v>
      </c>
      <c r="F490" t="s">
        <v>1928</v>
      </c>
      <c r="H490">
        <v>63.571748999999997</v>
      </c>
      <c r="I490">
        <v>-132.0212114</v>
      </c>
      <c r="J490" s="1" t="str">
        <f t="shared" si="50"/>
        <v>NGR bulk stream sediment</v>
      </c>
      <c r="K490" s="1" t="str">
        <f t="shared" si="51"/>
        <v>&lt;177 micron (NGR)</v>
      </c>
      <c r="L490">
        <v>24</v>
      </c>
      <c r="M490" t="s">
        <v>1668</v>
      </c>
      <c r="N490">
        <v>68</v>
      </c>
      <c r="O490">
        <v>19</v>
      </c>
      <c r="P490">
        <v>10.17</v>
      </c>
    </row>
    <row r="491" spans="1:16" hidden="1" x14ac:dyDescent="0.3">
      <c r="A491" t="s">
        <v>1929</v>
      </c>
      <c r="B491" t="s">
        <v>1930</v>
      </c>
      <c r="C491" s="1" t="str">
        <f t="shared" si="52"/>
        <v>21:0791</v>
      </c>
      <c r="D491" s="1" t="str">
        <f t="shared" si="49"/>
        <v>21:0223</v>
      </c>
      <c r="E491" t="s">
        <v>1927</v>
      </c>
      <c r="F491" t="s">
        <v>1931</v>
      </c>
      <c r="H491">
        <v>63.571748999999997</v>
      </c>
      <c r="I491">
        <v>-132.0212114</v>
      </c>
      <c r="J491" s="1" t="str">
        <f t="shared" si="50"/>
        <v>NGR bulk stream sediment</v>
      </c>
      <c r="K491" s="1" t="str">
        <f t="shared" si="51"/>
        <v>&lt;177 micron (NGR)</v>
      </c>
      <c r="L491">
        <v>24</v>
      </c>
      <c r="M491" t="s">
        <v>1672</v>
      </c>
      <c r="N491">
        <v>69</v>
      </c>
      <c r="O491">
        <v>18</v>
      </c>
      <c r="P491">
        <v>9.18</v>
      </c>
    </row>
    <row r="492" spans="1:16" hidden="1" x14ac:dyDescent="0.3">
      <c r="A492" t="s">
        <v>1932</v>
      </c>
      <c r="B492" t="s">
        <v>1933</v>
      </c>
      <c r="C492" s="1" t="str">
        <f t="shared" si="52"/>
        <v>21:0791</v>
      </c>
      <c r="D492" s="1" t="str">
        <f t="shared" si="49"/>
        <v>21:0223</v>
      </c>
      <c r="E492" t="s">
        <v>1927</v>
      </c>
      <c r="F492" t="s">
        <v>1934</v>
      </c>
      <c r="H492">
        <v>63.571748999999997</v>
      </c>
      <c r="I492">
        <v>-132.0212114</v>
      </c>
      <c r="J492" s="1" t="str">
        <f t="shared" si="50"/>
        <v>NGR bulk stream sediment</v>
      </c>
      <c r="K492" s="1" t="str">
        <f t="shared" si="51"/>
        <v>&lt;177 micron (NGR)</v>
      </c>
      <c r="L492">
        <v>24</v>
      </c>
      <c r="M492" t="s">
        <v>1676</v>
      </c>
      <c r="N492">
        <v>70</v>
      </c>
      <c r="O492">
        <v>16</v>
      </c>
      <c r="P492">
        <v>12</v>
      </c>
    </row>
    <row r="493" spans="1:16" hidden="1" x14ac:dyDescent="0.3">
      <c r="A493" t="s">
        <v>1935</v>
      </c>
      <c r="B493" t="s">
        <v>1936</v>
      </c>
      <c r="C493" s="1" t="str">
        <f t="shared" si="52"/>
        <v>21:0791</v>
      </c>
      <c r="D493" s="1" t="str">
        <f t="shared" si="49"/>
        <v>21:0223</v>
      </c>
      <c r="E493" t="s">
        <v>1937</v>
      </c>
      <c r="F493" t="s">
        <v>1938</v>
      </c>
      <c r="H493">
        <v>63.5273751</v>
      </c>
      <c r="I493">
        <v>-132.09095790000001</v>
      </c>
      <c r="J493" s="1" t="str">
        <f t="shared" si="50"/>
        <v>NGR bulk stream sediment</v>
      </c>
      <c r="K493" s="1" t="str">
        <f t="shared" si="51"/>
        <v>&lt;177 micron (NGR)</v>
      </c>
      <c r="L493">
        <v>24</v>
      </c>
      <c r="M493" t="s">
        <v>20</v>
      </c>
      <c r="N493">
        <v>71</v>
      </c>
      <c r="O493">
        <v>12</v>
      </c>
      <c r="P493">
        <v>7.7</v>
      </c>
    </row>
    <row r="494" spans="1:16" hidden="1" x14ac:dyDescent="0.3">
      <c r="A494" t="s">
        <v>1939</v>
      </c>
      <c r="B494" t="s">
        <v>1940</v>
      </c>
      <c r="C494" s="1" t="str">
        <f t="shared" si="52"/>
        <v>21:0791</v>
      </c>
      <c r="D494" s="1" t="str">
        <f t="shared" si="49"/>
        <v>21:0223</v>
      </c>
      <c r="E494" t="s">
        <v>1941</v>
      </c>
      <c r="F494" t="s">
        <v>1942</v>
      </c>
      <c r="H494">
        <v>63.564824000000002</v>
      </c>
      <c r="I494">
        <v>-132.09120519999999</v>
      </c>
      <c r="J494" s="1" t="str">
        <f t="shared" si="50"/>
        <v>NGR bulk stream sediment</v>
      </c>
      <c r="K494" s="1" t="str">
        <f t="shared" si="51"/>
        <v>&lt;177 micron (NGR)</v>
      </c>
      <c r="L494">
        <v>24</v>
      </c>
      <c r="M494" t="s">
        <v>1696</v>
      </c>
      <c r="N494">
        <v>72</v>
      </c>
      <c r="O494">
        <v>15</v>
      </c>
      <c r="P494">
        <v>9</v>
      </c>
    </row>
    <row r="495" spans="1:16" hidden="1" x14ac:dyDescent="0.3">
      <c r="A495" t="s">
        <v>1943</v>
      </c>
      <c r="B495" t="s">
        <v>1944</v>
      </c>
      <c r="C495" s="1" t="str">
        <f t="shared" si="52"/>
        <v>21:0791</v>
      </c>
      <c r="D495" s="1" t="str">
        <f t="shared" si="49"/>
        <v>21:0223</v>
      </c>
      <c r="E495" t="s">
        <v>1945</v>
      </c>
      <c r="F495" t="s">
        <v>1946</v>
      </c>
      <c r="H495">
        <v>63.628936400000001</v>
      </c>
      <c r="I495">
        <v>-132.12034499999999</v>
      </c>
      <c r="J495" s="1" t="str">
        <f t="shared" si="50"/>
        <v>NGR bulk stream sediment</v>
      </c>
      <c r="K495" s="1" t="str">
        <f t="shared" si="51"/>
        <v>&lt;177 micron (NGR)</v>
      </c>
      <c r="L495">
        <v>24</v>
      </c>
      <c r="M495" t="s">
        <v>1701</v>
      </c>
      <c r="N495">
        <v>73</v>
      </c>
      <c r="O495">
        <v>20</v>
      </c>
      <c r="P495">
        <v>11.01</v>
      </c>
    </row>
    <row r="496" spans="1:16" hidden="1" x14ac:dyDescent="0.3">
      <c r="A496" t="s">
        <v>1947</v>
      </c>
      <c r="B496" t="s">
        <v>1948</v>
      </c>
      <c r="C496" s="1" t="str">
        <f t="shared" si="52"/>
        <v>21:0791</v>
      </c>
      <c r="D496" s="1" t="str">
        <f t="shared" si="49"/>
        <v>21:0223</v>
      </c>
      <c r="E496" t="s">
        <v>1949</v>
      </c>
      <c r="F496" t="s">
        <v>1950</v>
      </c>
      <c r="H496">
        <v>63.480953900000003</v>
      </c>
      <c r="I496">
        <v>-132.4535674</v>
      </c>
      <c r="J496" s="1" t="str">
        <f t="shared" si="50"/>
        <v>NGR bulk stream sediment</v>
      </c>
      <c r="K496" s="1" t="str">
        <f t="shared" si="51"/>
        <v>&lt;177 micron (NGR)</v>
      </c>
      <c r="L496">
        <v>24</v>
      </c>
      <c r="M496" t="s">
        <v>1782</v>
      </c>
      <c r="N496">
        <v>74</v>
      </c>
      <c r="O496">
        <v>9</v>
      </c>
      <c r="P496">
        <v>10.27</v>
      </c>
    </row>
    <row r="497" spans="1:16" hidden="1" x14ac:dyDescent="0.3">
      <c r="A497" t="s">
        <v>1951</v>
      </c>
      <c r="B497" t="s">
        <v>1952</v>
      </c>
      <c r="C497" s="1" t="str">
        <f t="shared" si="52"/>
        <v>21:0791</v>
      </c>
      <c r="D497" s="1" t="str">
        <f t="shared" si="49"/>
        <v>21:0223</v>
      </c>
      <c r="E497" t="s">
        <v>1953</v>
      </c>
      <c r="F497" t="s">
        <v>1954</v>
      </c>
      <c r="H497">
        <v>63.4771742</v>
      </c>
      <c r="I497">
        <v>-132.46525030000001</v>
      </c>
      <c r="J497" s="1" t="str">
        <f t="shared" si="50"/>
        <v>NGR bulk stream sediment</v>
      </c>
      <c r="K497" s="1" t="str">
        <f t="shared" si="51"/>
        <v>&lt;177 micron (NGR)</v>
      </c>
      <c r="L497">
        <v>24</v>
      </c>
      <c r="M497" t="s">
        <v>1787</v>
      </c>
      <c r="N497">
        <v>75</v>
      </c>
      <c r="O497">
        <v>7</v>
      </c>
      <c r="P497">
        <v>14.45</v>
      </c>
    </row>
    <row r="498" spans="1:16" hidden="1" x14ac:dyDescent="0.3">
      <c r="A498" t="s">
        <v>1955</v>
      </c>
      <c r="B498" t="s">
        <v>1956</v>
      </c>
      <c r="C498" s="1" t="str">
        <f t="shared" si="52"/>
        <v>21:0791</v>
      </c>
      <c r="D498" s="1" t="str">
        <f>HYPERLINK("http://geochem.nrcan.gc.ca/cdogs/content/svy/svy_e.htm", "")</f>
        <v/>
      </c>
      <c r="G498" s="1" t="str">
        <f>HYPERLINK("http://geochem.nrcan.gc.ca/cdogs/content/cr_/cr_00083_e.htm", "83")</f>
        <v>83</v>
      </c>
      <c r="J498" t="s">
        <v>1834</v>
      </c>
      <c r="K498" t="s">
        <v>1835</v>
      </c>
      <c r="L498">
        <v>25</v>
      </c>
      <c r="M498" t="s">
        <v>1836</v>
      </c>
      <c r="N498">
        <v>76</v>
      </c>
      <c r="O498">
        <v>31</v>
      </c>
      <c r="P498">
        <v>2.54</v>
      </c>
    </row>
    <row r="499" spans="1:16" hidden="1" x14ac:dyDescent="0.3">
      <c r="A499" t="s">
        <v>1957</v>
      </c>
      <c r="B499" t="s">
        <v>1958</v>
      </c>
      <c r="C499" s="1" t="str">
        <f t="shared" si="52"/>
        <v>21:0791</v>
      </c>
      <c r="D499" s="1" t="str">
        <f t="shared" ref="D499:D508" si="53">HYPERLINK("http://geochem.nrcan.gc.ca/cdogs/content/svy/svy210223_e.htm", "21:0223")</f>
        <v>21:0223</v>
      </c>
      <c r="E499" t="s">
        <v>1959</v>
      </c>
      <c r="F499" t="s">
        <v>1960</v>
      </c>
      <c r="H499">
        <v>63.248967399999998</v>
      </c>
      <c r="I499">
        <v>-132.67969239999999</v>
      </c>
      <c r="J499" s="1" t="str">
        <f t="shared" ref="J499:J508" si="54">HYPERLINK("http://geochem.nrcan.gc.ca/cdogs/content/kwd/kwd020030_e.htm", "NGR bulk stream sediment")</f>
        <v>NGR bulk stream sediment</v>
      </c>
      <c r="K499" s="1" t="str">
        <f t="shared" ref="K499:K508" si="55">HYPERLINK("http://geochem.nrcan.gc.ca/cdogs/content/kwd/kwd080006_e.htm", "&lt;177 micron (NGR)")</f>
        <v>&lt;177 micron (NGR)</v>
      </c>
      <c r="L499">
        <v>26</v>
      </c>
      <c r="M499" t="s">
        <v>20</v>
      </c>
      <c r="N499">
        <v>77</v>
      </c>
      <c r="O499">
        <v>17</v>
      </c>
      <c r="P499">
        <v>17.100000000000001</v>
      </c>
    </row>
    <row r="500" spans="1:16" hidden="1" x14ac:dyDescent="0.3">
      <c r="A500" t="s">
        <v>1961</v>
      </c>
      <c r="B500" t="s">
        <v>1962</v>
      </c>
      <c r="C500" s="1" t="str">
        <f t="shared" si="52"/>
        <v>21:0791</v>
      </c>
      <c r="D500" s="1" t="str">
        <f t="shared" si="53"/>
        <v>21:0223</v>
      </c>
      <c r="E500" t="s">
        <v>1963</v>
      </c>
      <c r="F500" t="s">
        <v>1964</v>
      </c>
      <c r="H500">
        <v>63.237625700000002</v>
      </c>
      <c r="I500">
        <v>-132.95049969999999</v>
      </c>
      <c r="J500" s="1" t="str">
        <f t="shared" si="54"/>
        <v>NGR bulk stream sediment</v>
      </c>
      <c r="K500" s="1" t="str">
        <f t="shared" si="55"/>
        <v>&lt;177 micron (NGR)</v>
      </c>
      <c r="L500">
        <v>26</v>
      </c>
      <c r="M500" t="s">
        <v>1696</v>
      </c>
      <c r="N500">
        <v>78</v>
      </c>
      <c r="O500">
        <v>2</v>
      </c>
      <c r="P500">
        <v>15.78</v>
      </c>
    </row>
    <row r="501" spans="1:16" hidden="1" x14ac:dyDescent="0.3">
      <c r="A501" t="s">
        <v>1965</v>
      </c>
      <c r="B501" t="s">
        <v>1966</v>
      </c>
      <c r="C501" s="1" t="str">
        <f t="shared" si="52"/>
        <v>21:0791</v>
      </c>
      <c r="D501" s="1" t="str">
        <f t="shared" si="53"/>
        <v>21:0223</v>
      </c>
      <c r="E501" t="s">
        <v>1967</v>
      </c>
      <c r="F501" t="s">
        <v>1968</v>
      </c>
      <c r="H501">
        <v>63.146149100000002</v>
      </c>
      <c r="I501">
        <v>-132.9350895</v>
      </c>
      <c r="J501" s="1" t="str">
        <f t="shared" si="54"/>
        <v>NGR bulk stream sediment</v>
      </c>
      <c r="K501" s="1" t="str">
        <f t="shared" si="55"/>
        <v>&lt;177 micron (NGR)</v>
      </c>
      <c r="L501">
        <v>27</v>
      </c>
      <c r="M501" t="s">
        <v>1668</v>
      </c>
      <c r="N501">
        <v>79</v>
      </c>
      <c r="O501">
        <v>6</v>
      </c>
      <c r="P501">
        <v>9.84</v>
      </c>
    </row>
    <row r="502" spans="1:16" hidden="1" x14ac:dyDescent="0.3">
      <c r="A502" t="s">
        <v>1969</v>
      </c>
      <c r="B502" t="s">
        <v>1970</v>
      </c>
      <c r="C502" s="1" t="str">
        <f t="shared" si="52"/>
        <v>21:0791</v>
      </c>
      <c r="D502" s="1" t="str">
        <f t="shared" si="53"/>
        <v>21:0223</v>
      </c>
      <c r="E502" t="s">
        <v>1967</v>
      </c>
      <c r="F502" t="s">
        <v>1971</v>
      </c>
      <c r="H502">
        <v>63.146149100000002</v>
      </c>
      <c r="I502">
        <v>-132.9350895</v>
      </c>
      <c r="J502" s="1" t="str">
        <f t="shared" si="54"/>
        <v>NGR bulk stream sediment</v>
      </c>
      <c r="K502" s="1" t="str">
        <f t="shared" si="55"/>
        <v>&lt;177 micron (NGR)</v>
      </c>
      <c r="L502">
        <v>27</v>
      </c>
      <c r="M502" t="s">
        <v>1672</v>
      </c>
      <c r="N502">
        <v>80</v>
      </c>
      <c r="O502">
        <v>10</v>
      </c>
      <c r="P502">
        <v>10.039999999999999</v>
      </c>
    </row>
    <row r="503" spans="1:16" hidden="1" x14ac:dyDescent="0.3">
      <c r="A503" t="s">
        <v>1972</v>
      </c>
      <c r="B503" t="s">
        <v>1973</v>
      </c>
      <c r="C503" s="1" t="str">
        <f t="shared" si="52"/>
        <v>21:0791</v>
      </c>
      <c r="D503" s="1" t="str">
        <f t="shared" si="53"/>
        <v>21:0223</v>
      </c>
      <c r="E503" t="s">
        <v>1967</v>
      </c>
      <c r="F503" t="s">
        <v>1974</v>
      </c>
      <c r="H503">
        <v>63.146149100000002</v>
      </c>
      <c r="I503">
        <v>-132.9350895</v>
      </c>
      <c r="J503" s="1" t="str">
        <f t="shared" si="54"/>
        <v>NGR bulk stream sediment</v>
      </c>
      <c r="K503" s="1" t="str">
        <f t="shared" si="55"/>
        <v>&lt;177 micron (NGR)</v>
      </c>
      <c r="L503">
        <v>27</v>
      </c>
      <c r="M503" t="s">
        <v>1676</v>
      </c>
      <c r="N503">
        <v>81</v>
      </c>
      <c r="O503">
        <v>4</v>
      </c>
      <c r="P503">
        <v>18.78</v>
      </c>
    </row>
    <row r="504" spans="1:16" hidden="1" x14ac:dyDescent="0.3">
      <c r="A504" t="s">
        <v>1975</v>
      </c>
      <c r="B504" t="s">
        <v>1976</v>
      </c>
      <c r="C504" s="1" t="str">
        <f t="shared" si="52"/>
        <v>21:0791</v>
      </c>
      <c r="D504" s="1" t="str">
        <f t="shared" si="53"/>
        <v>21:0223</v>
      </c>
      <c r="E504" t="s">
        <v>1977</v>
      </c>
      <c r="F504" t="s">
        <v>1978</v>
      </c>
      <c r="H504">
        <v>63.611094799999996</v>
      </c>
      <c r="I504">
        <v>-133.9565613</v>
      </c>
      <c r="J504" s="1" t="str">
        <f t="shared" si="54"/>
        <v>NGR bulk stream sediment</v>
      </c>
      <c r="K504" s="1" t="str">
        <f t="shared" si="55"/>
        <v>&lt;177 micron (NGR)</v>
      </c>
      <c r="L504">
        <v>27</v>
      </c>
      <c r="M504" t="s">
        <v>20</v>
      </c>
      <c r="N504">
        <v>82</v>
      </c>
      <c r="O504">
        <v>3</v>
      </c>
      <c r="P504">
        <v>20.79</v>
      </c>
    </row>
    <row r="505" spans="1:16" hidden="1" x14ac:dyDescent="0.3">
      <c r="A505" t="s">
        <v>1979</v>
      </c>
      <c r="B505" t="s">
        <v>1980</v>
      </c>
      <c r="C505" s="1" t="str">
        <f t="shared" si="52"/>
        <v>21:0791</v>
      </c>
      <c r="D505" s="1" t="str">
        <f t="shared" si="53"/>
        <v>21:0223</v>
      </c>
      <c r="E505" t="s">
        <v>1981</v>
      </c>
      <c r="F505" t="s">
        <v>1982</v>
      </c>
      <c r="H505">
        <v>63.138273699999999</v>
      </c>
      <c r="I505">
        <v>-133.15361909999999</v>
      </c>
      <c r="J505" s="1" t="str">
        <f t="shared" si="54"/>
        <v>NGR bulk stream sediment</v>
      </c>
      <c r="K505" s="1" t="str">
        <f t="shared" si="55"/>
        <v>&lt;177 micron (NGR)</v>
      </c>
      <c r="L505">
        <v>28</v>
      </c>
      <c r="M505" t="s">
        <v>1668</v>
      </c>
      <c r="N505">
        <v>83</v>
      </c>
      <c r="O505">
        <v>7</v>
      </c>
      <c r="P505">
        <v>10.49</v>
      </c>
    </row>
    <row r="506" spans="1:16" hidden="1" x14ac:dyDescent="0.3">
      <c r="A506" t="s">
        <v>1983</v>
      </c>
      <c r="B506" t="s">
        <v>1984</v>
      </c>
      <c r="C506" s="1" t="str">
        <f t="shared" si="52"/>
        <v>21:0791</v>
      </c>
      <c r="D506" s="1" t="str">
        <f t="shared" si="53"/>
        <v>21:0223</v>
      </c>
      <c r="E506" t="s">
        <v>1981</v>
      </c>
      <c r="F506" t="s">
        <v>1985</v>
      </c>
      <c r="H506">
        <v>63.138273699999999</v>
      </c>
      <c r="I506">
        <v>-133.15361909999999</v>
      </c>
      <c r="J506" s="1" t="str">
        <f t="shared" si="54"/>
        <v>NGR bulk stream sediment</v>
      </c>
      <c r="K506" s="1" t="str">
        <f t="shared" si="55"/>
        <v>&lt;177 micron (NGR)</v>
      </c>
      <c r="L506">
        <v>28</v>
      </c>
      <c r="M506" t="s">
        <v>1672</v>
      </c>
      <c r="N506">
        <v>84</v>
      </c>
      <c r="O506">
        <v>58</v>
      </c>
      <c r="P506">
        <v>11.61</v>
      </c>
    </row>
    <row r="507" spans="1:16" hidden="1" x14ac:dyDescent="0.3">
      <c r="A507" t="s">
        <v>1986</v>
      </c>
      <c r="B507" t="s">
        <v>1987</v>
      </c>
      <c r="C507" s="1" t="str">
        <f t="shared" si="52"/>
        <v>21:0791</v>
      </c>
      <c r="D507" s="1" t="str">
        <f t="shared" si="53"/>
        <v>21:0223</v>
      </c>
      <c r="E507" t="s">
        <v>1981</v>
      </c>
      <c r="F507" t="s">
        <v>1988</v>
      </c>
      <c r="H507">
        <v>63.138273699999999</v>
      </c>
      <c r="I507">
        <v>-133.15361909999999</v>
      </c>
      <c r="J507" s="1" t="str">
        <f t="shared" si="54"/>
        <v>NGR bulk stream sediment</v>
      </c>
      <c r="K507" s="1" t="str">
        <f t="shared" si="55"/>
        <v>&lt;177 micron (NGR)</v>
      </c>
      <c r="L507">
        <v>28</v>
      </c>
      <c r="M507" t="s">
        <v>1676</v>
      </c>
      <c r="N507">
        <v>85</v>
      </c>
      <c r="O507">
        <v>4</v>
      </c>
      <c r="P507">
        <v>14.15</v>
      </c>
    </row>
    <row r="508" spans="1:16" hidden="1" x14ac:dyDescent="0.3">
      <c r="A508" t="s">
        <v>1989</v>
      </c>
      <c r="B508" t="s">
        <v>1990</v>
      </c>
      <c r="C508" s="1" t="str">
        <f t="shared" si="52"/>
        <v>21:0791</v>
      </c>
      <c r="D508" s="1" t="str">
        <f t="shared" si="53"/>
        <v>21:0223</v>
      </c>
      <c r="E508" t="s">
        <v>1991</v>
      </c>
      <c r="F508" t="s">
        <v>1992</v>
      </c>
      <c r="H508">
        <v>63.128435500000002</v>
      </c>
      <c r="I508">
        <v>-133.32147190000001</v>
      </c>
      <c r="J508" s="1" t="str">
        <f t="shared" si="54"/>
        <v>NGR bulk stream sediment</v>
      </c>
      <c r="K508" s="1" t="str">
        <f t="shared" si="55"/>
        <v>&lt;177 micron (NGR)</v>
      </c>
      <c r="L508">
        <v>28</v>
      </c>
      <c r="M508" t="s">
        <v>20</v>
      </c>
      <c r="N508">
        <v>86</v>
      </c>
      <c r="O508">
        <v>10</v>
      </c>
      <c r="P508">
        <v>14.02</v>
      </c>
    </row>
    <row r="509" spans="1:16" hidden="1" x14ac:dyDescent="0.3">
      <c r="A509" t="s">
        <v>1993</v>
      </c>
      <c r="B509" t="s">
        <v>1994</v>
      </c>
      <c r="C509" s="1" t="str">
        <f t="shared" si="52"/>
        <v>21:0791</v>
      </c>
      <c r="D509" s="1" t="str">
        <f>HYPERLINK("http://geochem.nrcan.gc.ca/cdogs/content/svy/svy_e.htm", "")</f>
        <v/>
      </c>
      <c r="G509" s="1" t="str">
        <f>HYPERLINK("http://geochem.nrcan.gc.ca/cdogs/content/cr_/cr_00079_e.htm", "79")</f>
        <v>79</v>
      </c>
      <c r="J509" t="s">
        <v>1834</v>
      </c>
      <c r="K509" t="s">
        <v>1835</v>
      </c>
      <c r="L509">
        <v>30</v>
      </c>
      <c r="M509" t="s">
        <v>1836</v>
      </c>
      <c r="N509">
        <v>87</v>
      </c>
      <c r="O509">
        <v>15</v>
      </c>
      <c r="P509">
        <v>1.79</v>
      </c>
    </row>
    <row r="510" spans="1:16" hidden="1" x14ac:dyDescent="0.3">
      <c r="A510" t="s">
        <v>1995</v>
      </c>
      <c r="B510" t="s">
        <v>1996</v>
      </c>
      <c r="C510" s="1" t="str">
        <f t="shared" si="52"/>
        <v>21:0791</v>
      </c>
      <c r="D510" s="1" t="str">
        <f t="shared" ref="D510:D541" si="56">HYPERLINK("http://geochem.nrcan.gc.ca/cdogs/content/svy/svy210223_e.htm", "21:0223")</f>
        <v>21:0223</v>
      </c>
      <c r="E510" t="s">
        <v>1997</v>
      </c>
      <c r="F510" t="s">
        <v>1998</v>
      </c>
      <c r="H510">
        <v>63.118410900000001</v>
      </c>
      <c r="I510">
        <v>-133.4833807</v>
      </c>
      <c r="J510" s="1" t="str">
        <f t="shared" ref="J510:J541" si="57">HYPERLINK("http://geochem.nrcan.gc.ca/cdogs/content/kwd/kwd020030_e.htm", "NGR bulk stream sediment")</f>
        <v>NGR bulk stream sediment</v>
      </c>
      <c r="K510" s="1" t="str">
        <f t="shared" ref="K510:K541" si="58">HYPERLINK("http://geochem.nrcan.gc.ca/cdogs/content/kwd/kwd080006_e.htm", "&lt;177 micron (NGR)")</f>
        <v>&lt;177 micron (NGR)</v>
      </c>
      <c r="L510">
        <v>30</v>
      </c>
      <c r="M510" t="s">
        <v>20</v>
      </c>
      <c r="N510">
        <v>88</v>
      </c>
      <c r="O510">
        <v>-2</v>
      </c>
      <c r="P510">
        <v>12</v>
      </c>
    </row>
    <row r="511" spans="1:16" hidden="1" x14ac:dyDescent="0.3">
      <c r="A511" t="s">
        <v>1999</v>
      </c>
      <c r="B511" t="s">
        <v>2000</v>
      </c>
      <c r="C511" s="1" t="str">
        <f t="shared" si="52"/>
        <v>21:0791</v>
      </c>
      <c r="D511" s="1" t="str">
        <f t="shared" si="56"/>
        <v>21:0223</v>
      </c>
      <c r="E511" t="s">
        <v>2001</v>
      </c>
      <c r="F511" t="s">
        <v>2002</v>
      </c>
      <c r="H511">
        <v>63.455089999999998</v>
      </c>
      <c r="I511">
        <v>-133.96774590000001</v>
      </c>
      <c r="J511" s="1" t="str">
        <f t="shared" si="57"/>
        <v>NGR bulk stream sediment</v>
      </c>
      <c r="K511" s="1" t="str">
        <f t="shared" si="58"/>
        <v>&lt;177 micron (NGR)</v>
      </c>
      <c r="L511">
        <v>31</v>
      </c>
      <c r="M511" t="s">
        <v>1668</v>
      </c>
      <c r="N511">
        <v>89</v>
      </c>
      <c r="O511">
        <v>3</v>
      </c>
      <c r="P511">
        <v>14.04</v>
      </c>
    </row>
    <row r="512" spans="1:16" hidden="1" x14ac:dyDescent="0.3">
      <c r="A512" t="s">
        <v>2003</v>
      </c>
      <c r="B512" t="s">
        <v>2004</v>
      </c>
      <c r="C512" s="1" t="str">
        <f t="shared" si="52"/>
        <v>21:0791</v>
      </c>
      <c r="D512" s="1" t="str">
        <f t="shared" si="56"/>
        <v>21:0223</v>
      </c>
      <c r="E512" t="s">
        <v>2001</v>
      </c>
      <c r="F512" t="s">
        <v>2005</v>
      </c>
      <c r="H512">
        <v>63.455089999999998</v>
      </c>
      <c r="I512">
        <v>-133.96774590000001</v>
      </c>
      <c r="J512" s="1" t="str">
        <f t="shared" si="57"/>
        <v>NGR bulk stream sediment</v>
      </c>
      <c r="K512" s="1" t="str">
        <f t="shared" si="58"/>
        <v>&lt;177 micron (NGR)</v>
      </c>
      <c r="L512">
        <v>31</v>
      </c>
      <c r="M512" t="s">
        <v>1672</v>
      </c>
      <c r="N512">
        <v>90</v>
      </c>
      <c r="O512">
        <v>-2</v>
      </c>
      <c r="P512">
        <v>6.88</v>
      </c>
    </row>
    <row r="513" spans="1:16" hidden="1" x14ac:dyDescent="0.3">
      <c r="A513" t="s">
        <v>2006</v>
      </c>
      <c r="B513" t="s">
        <v>2007</v>
      </c>
      <c r="C513" s="1" t="str">
        <f t="shared" si="52"/>
        <v>21:0791</v>
      </c>
      <c r="D513" s="1" t="str">
        <f t="shared" si="56"/>
        <v>21:0223</v>
      </c>
      <c r="E513" t="s">
        <v>2001</v>
      </c>
      <c r="F513" t="s">
        <v>2008</v>
      </c>
      <c r="H513">
        <v>63.455089999999998</v>
      </c>
      <c r="I513">
        <v>-133.96774590000001</v>
      </c>
      <c r="J513" s="1" t="str">
        <f t="shared" si="57"/>
        <v>NGR bulk stream sediment</v>
      </c>
      <c r="K513" s="1" t="str">
        <f t="shared" si="58"/>
        <v>&lt;177 micron (NGR)</v>
      </c>
      <c r="L513">
        <v>31</v>
      </c>
      <c r="M513" t="s">
        <v>1676</v>
      </c>
      <c r="N513">
        <v>91</v>
      </c>
      <c r="O513">
        <v>3</v>
      </c>
      <c r="P513">
        <v>5.6</v>
      </c>
    </row>
    <row r="514" spans="1:16" hidden="1" x14ac:dyDescent="0.3">
      <c r="A514" t="s">
        <v>2009</v>
      </c>
      <c r="B514" t="s">
        <v>2010</v>
      </c>
      <c r="C514" s="1" t="str">
        <f t="shared" si="52"/>
        <v>21:0791</v>
      </c>
      <c r="D514" s="1" t="str">
        <f t="shared" si="56"/>
        <v>21:0223</v>
      </c>
      <c r="E514" t="s">
        <v>2011</v>
      </c>
      <c r="F514" t="s">
        <v>2012</v>
      </c>
      <c r="H514">
        <v>63.641425400000003</v>
      </c>
      <c r="I514">
        <v>-133.47475879999999</v>
      </c>
      <c r="J514" s="1" t="str">
        <f t="shared" si="57"/>
        <v>NGR bulk stream sediment</v>
      </c>
      <c r="K514" s="1" t="str">
        <f t="shared" si="58"/>
        <v>&lt;177 micron (NGR)</v>
      </c>
      <c r="L514">
        <v>33</v>
      </c>
      <c r="M514" t="s">
        <v>20</v>
      </c>
      <c r="N514">
        <v>92</v>
      </c>
      <c r="O514">
        <v>9</v>
      </c>
      <c r="P514">
        <v>3.5</v>
      </c>
    </row>
    <row r="515" spans="1:16" hidden="1" x14ac:dyDescent="0.3">
      <c r="A515" t="s">
        <v>2013</v>
      </c>
      <c r="B515" t="s">
        <v>2014</v>
      </c>
      <c r="C515" s="1" t="str">
        <f t="shared" si="52"/>
        <v>21:0791</v>
      </c>
      <c r="D515" s="1" t="str">
        <f t="shared" si="56"/>
        <v>21:0223</v>
      </c>
      <c r="E515" t="s">
        <v>2015</v>
      </c>
      <c r="F515" t="s">
        <v>2016</v>
      </c>
      <c r="H515">
        <v>63.550866999999997</v>
      </c>
      <c r="I515">
        <v>-132.93519090000001</v>
      </c>
      <c r="J515" s="1" t="str">
        <f t="shared" si="57"/>
        <v>NGR bulk stream sediment</v>
      </c>
      <c r="K515" s="1" t="str">
        <f t="shared" si="58"/>
        <v>&lt;177 micron (NGR)</v>
      </c>
      <c r="L515">
        <v>33</v>
      </c>
      <c r="M515" t="s">
        <v>1696</v>
      </c>
      <c r="N515">
        <v>93</v>
      </c>
      <c r="O515">
        <v>155</v>
      </c>
      <c r="P515">
        <v>5.39</v>
      </c>
    </row>
    <row r="516" spans="1:16" hidden="1" x14ac:dyDescent="0.3">
      <c r="A516" t="s">
        <v>2017</v>
      </c>
      <c r="B516" t="s">
        <v>2018</v>
      </c>
      <c r="C516" s="1" t="str">
        <f t="shared" si="52"/>
        <v>21:0791</v>
      </c>
      <c r="D516" s="1" t="str">
        <f t="shared" si="56"/>
        <v>21:0223</v>
      </c>
      <c r="E516" t="s">
        <v>2019</v>
      </c>
      <c r="F516" t="s">
        <v>2020</v>
      </c>
      <c r="H516">
        <v>63.802176199999998</v>
      </c>
      <c r="I516">
        <v>-132.7718045</v>
      </c>
      <c r="J516" s="1" t="str">
        <f t="shared" si="57"/>
        <v>NGR bulk stream sediment</v>
      </c>
      <c r="K516" s="1" t="str">
        <f t="shared" si="58"/>
        <v>&lt;177 micron (NGR)</v>
      </c>
      <c r="L516">
        <v>33</v>
      </c>
      <c r="M516" t="s">
        <v>1701</v>
      </c>
      <c r="N516">
        <v>94</v>
      </c>
      <c r="O516">
        <v>5</v>
      </c>
      <c r="P516">
        <v>5.8</v>
      </c>
    </row>
    <row r="517" spans="1:16" hidden="1" x14ac:dyDescent="0.3">
      <c r="A517" t="s">
        <v>2021</v>
      </c>
      <c r="B517" t="s">
        <v>2022</v>
      </c>
      <c r="C517" s="1" t="str">
        <f t="shared" si="52"/>
        <v>21:0791</v>
      </c>
      <c r="D517" s="1" t="str">
        <f t="shared" si="56"/>
        <v>21:0223</v>
      </c>
      <c r="E517" t="s">
        <v>2023</v>
      </c>
      <c r="F517" t="s">
        <v>2024</v>
      </c>
      <c r="H517">
        <v>63.798887800000003</v>
      </c>
      <c r="I517">
        <v>-132.97069300000001</v>
      </c>
      <c r="J517" s="1" t="str">
        <f t="shared" si="57"/>
        <v>NGR bulk stream sediment</v>
      </c>
      <c r="K517" s="1" t="str">
        <f t="shared" si="58"/>
        <v>&lt;177 micron (NGR)</v>
      </c>
      <c r="L517">
        <v>34</v>
      </c>
      <c r="M517" t="s">
        <v>2025</v>
      </c>
      <c r="N517">
        <v>95</v>
      </c>
      <c r="O517">
        <v>29</v>
      </c>
      <c r="P517">
        <v>13.54</v>
      </c>
    </row>
    <row r="518" spans="1:16" hidden="1" x14ac:dyDescent="0.3">
      <c r="A518" t="s">
        <v>2026</v>
      </c>
      <c r="B518" t="s">
        <v>2027</v>
      </c>
      <c r="C518" s="1" t="str">
        <f t="shared" si="52"/>
        <v>21:0791</v>
      </c>
      <c r="D518" s="1" t="str">
        <f t="shared" si="56"/>
        <v>21:0223</v>
      </c>
      <c r="E518" t="s">
        <v>2028</v>
      </c>
      <c r="F518" t="s">
        <v>2029</v>
      </c>
      <c r="H518">
        <v>63.736332699999998</v>
      </c>
      <c r="I518">
        <v>-132.71809400000001</v>
      </c>
      <c r="J518" s="1" t="str">
        <f t="shared" si="57"/>
        <v>NGR bulk stream sediment</v>
      </c>
      <c r="K518" s="1" t="str">
        <f t="shared" si="58"/>
        <v>&lt;177 micron (NGR)</v>
      </c>
      <c r="L518">
        <v>34</v>
      </c>
      <c r="M518" t="s">
        <v>20</v>
      </c>
      <c r="N518">
        <v>96</v>
      </c>
      <c r="O518">
        <v>12</v>
      </c>
      <c r="P518">
        <v>4.24</v>
      </c>
    </row>
    <row r="519" spans="1:16" hidden="1" x14ac:dyDescent="0.3">
      <c r="A519" t="s">
        <v>2030</v>
      </c>
      <c r="B519" t="s">
        <v>2031</v>
      </c>
      <c r="C519" s="1" t="str">
        <f t="shared" ref="C519:C550" si="59">HYPERLINK("http://geochem.nrcan.gc.ca/cdogs/content/bdl/bdl210791_e.htm", "21:0791")</f>
        <v>21:0791</v>
      </c>
      <c r="D519" s="1" t="str">
        <f t="shared" si="56"/>
        <v>21:0223</v>
      </c>
      <c r="E519" t="s">
        <v>2032</v>
      </c>
      <c r="F519" t="s">
        <v>2033</v>
      </c>
      <c r="H519">
        <v>63.796767799999998</v>
      </c>
      <c r="I519">
        <v>-132.7490014</v>
      </c>
      <c r="J519" s="1" t="str">
        <f t="shared" si="57"/>
        <v>NGR bulk stream sediment</v>
      </c>
      <c r="K519" s="1" t="str">
        <f t="shared" si="58"/>
        <v>&lt;177 micron (NGR)</v>
      </c>
      <c r="L519">
        <v>34</v>
      </c>
      <c r="M519" t="s">
        <v>1696</v>
      </c>
      <c r="N519">
        <v>97</v>
      </c>
      <c r="O519">
        <v>12</v>
      </c>
      <c r="P519">
        <v>7.14</v>
      </c>
    </row>
    <row r="520" spans="1:16" hidden="1" x14ac:dyDescent="0.3">
      <c r="A520" t="s">
        <v>2034</v>
      </c>
      <c r="B520" t="s">
        <v>2035</v>
      </c>
      <c r="C520" s="1" t="str">
        <f t="shared" si="59"/>
        <v>21:0791</v>
      </c>
      <c r="D520" s="1" t="str">
        <f t="shared" si="56"/>
        <v>21:0223</v>
      </c>
      <c r="E520" t="s">
        <v>2036</v>
      </c>
      <c r="F520" t="s">
        <v>2037</v>
      </c>
      <c r="H520">
        <v>63.797129200000001</v>
      </c>
      <c r="I520">
        <v>-132.82414750000001</v>
      </c>
      <c r="J520" s="1" t="str">
        <f t="shared" si="57"/>
        <v>NGR bulk stream sediment</v>
      </c>
      <c r="K520" s="1" t="str">
        <f t="shared" si="58"/>
        <v>&lt;177 micron (NGR)</v>
      </c>
      <c r="L520">
        <v>34</v>
      </c>
      <c r="M520" t="s">
        <v>1701</v>
      </c>
      <c r="N520">
        <v>98</v>
      </c>
      <c r="O520">
        <v>35</v>
      </c>
      <c r="P520">
        <v>9</v>
      </c>
    </row>
    <row r="521" spans="1:16" hidden="1" x14ac:dyDescent="0.3">
      <c r="A521" t="s">
        <v>2038</v>
      </c>
      <c r="B521" t="s">
        <v>2039</v>
      </c>
      <c r="C521" s="1" t="str">
        <f t="shared" si="59"/>
        <v>21:0791</v>
      </c>
      <c r="D521" s="1" t="str">
        <f t="shared" si="56"/>
        <v>21:0223</v>
      </c>
      <c r="E521" t="s">
        <v>2040</v>
      </c>
      <c r="F521" t="s">
        <v>2041</v>
      </c>
      <c r="H521">
        <v>63.792900400000001</v>
      </c>
      <c r="I521">
        <v>-132.93971579999999</v>
      </c>
      <c r="J521" s="1" t="str">
        <f t="shared" si="57"/>
        <v>NGR bulk stream sediment</v>
      </c>
      <c r="K521" s="1" t="str">
        <f t="shared" si="58"/>
        <v>&lt;177 micron (NGR)</v>
      </c>
      <c r="L521">
        <v>34</v>
      </c>
      <c r="M521" t="s">
        <v>1782</v>
      </c>
      <c r="N521">
        <v>99</v>
      </c>
      <c r="O521">
        <v>15</v>
      </c>
      <c r="P521">
        <v>7.34</v>
      </c>
    </row>
    <row r="522" spans="1:16" hidden="1" x14ac:dyDescent="0.3">
      <c r="A522" t="s">
        <v>2042</v>
      </c>
      <c r="B522" t="s">
        <v>2043</v>
      </c>
      <c r="C522" s="1" t="str">
        <f t="shared" si="59"/>
        <v>21:0791</v>
      </c>
      <c r="D522" s="1" t="str">
        <f t="shared" si="56"/>
        <v>21:0223</v>
      </c>
      <c r="E522" t="s">
        <v>2023</v>
      </c>
      <c r="F522" t="s">
        <v>2044</v>
      </c>
      <c r="H522">
        <v>63.798887800000003</v>
      </c>
      <c r="I522">
        <v>-132.97069300000001</v>
      </c>
      <c r="J522" s="1" t="str">
        <f t="shared" si="57"/>
        <v>NGR bulk stream sediment</v>
      </c>
      <c r="K522" s="1" t="str">
        <f t="shared" si="58"/>
        <v>&lt;177 micron (NGR)</v>
      </c>
      <c r="L522">
        <v>34</v>
      </c>
      <c r="M522" t="s">
        <v>2045</v>
      </c>
      <c r="N522">
        <v>100</v>
      </c>
      <c r="O522">
        <v>21</v>
      </c>
      <c r="P522">
        <v>7.18</v>
      </c>
    </row>
    <row r="523" spans="1:16" hidden="1" x14ac:dyDescent="0.3">
      <c r="A523" t="s">
        <v>2046</v>
      </c>
      <c r="B523" t="s">
        <v>2047</v>
      </c>
      <c r="C523" s="1" t="str">
        <f t="shared" si="59"/>
        <v>21:0791</v>
      </c>
      <c r="D523" s="1" t="str">
        <f t="shared" si="56"/>
        <v>21:0223</v>
      </c>
      <c r="E523" t="s">
        <v>2048</v>
      </c>
      <c r="F523" t="s">
        <v>2049</v>
      </c>
      <c r="H523">
        <v>63.7846203</v>
      </c>
      <c r="I523">
        <v>-133.01767150000001</v>
      </c>
      <c r="J523" s="1" t="str">
        <f t="shared" si="57"/>
        <v>NGR bulk stream sediment</v>
      </c>
      <c r="K523" s="1" t="str">
        <f t="shared" si="58"/>
        <v>&lt;177 micron (NGR)</v>
      </c>
      <c r="L523">
        <v>34</v>
      </c>
      <c r="M523" t="s">
        <v>1787</v>
      </c>
      <c r="N523">
        <v>101</v>
      </c>
      <c r="O523">
        <v>14</v>
      </c>
      <c r="P523">
        <v>4.25</v>
      </c>
    </row>
    <row r="524" spans="1:16" hidden="1" x14ac:dyDescent="0.3">
      <c r="A524" t="s">
        <v>2050</v>
      </c>
      <c r="B524" t="s">
        <v>2051</v>
      </c>
      <c r="C524" s="1" t="str">
        <f t="shared" si="59"/>
        <v>21:0791</v>
      </c>
      <c r="D524" s="1" t="str">
        <f t="shared" si="56"/>
        <v>21:0223</v>
      </c>
      <c r="E524" t="s">
        <v>2052</v>
      </c>
      <c r="F524" t="s">
        <v>2053</v>
      </c>
      <c r="H524">
        <v>63.739664900000001</v>
      </c>
      <c r="I524">
        <v>-132.88539850000001</v>
      </c>
      <c r="J524" s="1" t="str">
        <f t="shared" si="57"/>
        <v>NGR bulk stream sediment</v>
      </c>
      <c r="K524" s="1" t="str">
        <f t="shared" si="58"/>
        <v>&lt;177 micron (NGR)</v>
      </c>
      <c r="L524">
        <v>34</v>
      </c>
      <c r="M524" t="s">
        <v>1792</v>
      </c>
      <c r="N524">
        <v>102</v>
      </c>
      <c r="O524">
        <v>62</v>
      </c>
      <c r="P524">
        <v>7.13</v>
      </c>
    </row>
    <row r="525" spans="1:16" hidden="1" x14ac:dyDescent="0.3">
      <c r="A525" t="s">
        <v>2054</v>
      </c>
      <c r="B525" t="s">
        <v>2055</v>
      </c>
      <c r="C525" s="1" t="str">
        <f t="shared" si="59"/>
        <v>21:0791</v>
      </c>
      <c r="D525" s="1" t="str">
        <f t="shared" si="56"/>
        <v>21:0223</v>
      </c>
      <c r="E525" t="s">
        <v>2056</v>
      </c>
      <c r="F525" t="s">
        <v>2057</v>
      </c>
      <c r="H525">
        <v>63.730775600000001</v>
      </c>
      <c r="I525">
        <v>-132.80545380000001</v>
      </c>
      <c r="J525" s="1" t="str">
        <f t="shared" si="57"/>
        <v>NGR bulk stream sediment</v>
      </c>
      <c r="K525" s="1" t="str">
        <f t="shared" si="58"/>
        <v>&lt;177 micron (NGR)</v>
      </c>
      <c r="L525">
        <v>34</v>
      </c>
      <c r="M525" t="s">
        <v>1797</v>
      </c>
      <c r="N525">
        <v>103</v>
      </c>
      <c r="O525">
        <v>12</v>
      </c>
      <c r="P525">
        <v>8.44</v>
      </c>
    </row>
    <row r="526" spans="1:16" hidden="1" x14ac:dyDescent="0.3">
      <c r="A526" t="s">
        <v>2058</v>
      </c>
      <c r="B526" t="s">
        <v>2059</v>
      </c>
      <c r="C526" s="1" t="str">
        <f t="shared" si="59"/>
        <v>21:0791</v>
      </c>
      <c r="D526" s="1" t="str">
        <f t="shared" si="56"/>
        <v>21:0223</v>
      </c>
      <c r="E526" t="s">
        <v>2060</v>
      </c>
      <c r="F526" t="s">
        <v>2061</v>
      </c>
      <c r="H526">
        <v>63.680820500000003</v>
      </c>
      <c r="I526">
        <v>-132.88136230000001</v>
      </c>
      <c r="J526" s="1" t="str">
        <f t="shared" si="57"/>
        <v>NGR bulk stream sediment</v>
      </c>
      <c r="K526" s="1" t="str">
        <f t="shared" si="58"/>
        <v>&lt;177 micron (NGR)</v>
      </c>
      <c r="L526">
        <v>35</v>
      </c>
      <c r="M526" t="s">
        <v>20</v>
      </c>
      <c r="N526">
        <v>104</v>
      </c>
      <c r="O526">
        <v>21</v>
      </c>
      <c r="P526">
        <v>5.71</v>
      </c>
    </row>
    <row r="527" spans="1:16" hidden="1" x14ac:dyDescent="0.3">
      <c r="A527" t="s">
        <v>2062</v>
      </c>
      <c r="B527" t="s">
        <v>2063</v>
      </c>
      <c r="C527" s="1" t="str">
        <f t="shared" si="59"/>
        <v>21:0791</v>
      </c>
      <c r="D527" s="1" t="str">
        <f t="shared" si="56"/>
        <v>21:0223</v>
      </c>
      <c r="E527" t="s">
        <v>2064</v>
      </c>
      <c r="F527" t="s">
        <v>2065</v>
      </c>
      <c r="H527">
        <v>63.666513899999998</v>
      </c>
      <c r="I527">
        <v>-132.8962981</v>
      </c>
      <c r="J527" s="1" t="str">
        <f t="shared" si="57"/>
        <v>NGR bulk stream sediment</v>
      </c>
      <c r="K527" s="1" t="str">
        <f t="shared" si="58"/>
        <v>&lt;177 micron (NGR)</v>
      </c>
      <c r="L527">
        <v>35</v>
      </c>
      <c r="M527" t="s">
        <v>1696</v>
      </c>
      <c r="N527">
        <v>105</v>
      </c>
      <c r="O527">
        <v>11</v>
      </c>
      <c r="P527">
        <v>6.03</v>
      </c>
    </row>
    <row r="528" spans="1:16" hidden="1" x14ac:dyDescent="0.3">
      <c r="A528" t="s">
        <v>2066</v>
      </c>
      <c r="B528" t="s">
        <v>2067</v>
      </c>
      <c r="C528" s="1" t="str">
        <f t="shared" si="59"/>
        <v>21:0791</v>
      </c>
      <c r="D528" s="1" t="str">
        <f t="shared" si="56"/>
        <v>21:0223</v>
      </c>
      <c r="E528" t="s">
        <v>2068</v>
      </c>
      <c r="F528" t="s">
        <v>2069</v>
      </c>
      <c r="H528">
        <v>63.666145700000001</v>
      </c>
      <c r="I528">
        <v>-132.8712625</v>
      </c>
      <c r="J528" s="1" t="str">
        <f t="shared" si="57"/>
        <v>NGR bulk stream sediment</v>
      </c>
      <c r="K528" s="1" t="str">
        <f t="shared" si="58"/>
        <v>&lt;177 micron (NGR)</v>
      </c>
      <c r="L528">
        <v>35</v>
      </c>
      <c r="M528" t="s">
        <v>1701</v>
      </c>
      <c r="N528">
        <v>106</v>
      </c>
      <c r="O528">
        <v>27</v>
      </c>
      <c r="P528">
        <v>4.53</v>
      </c>
    </row>
    <row r="529" spans="1:16" hidden="1" x14ac:dyDescent="0.3">
      <c r="A529" t="s">
        <v>2070</v>
      </c>
      <c r="B529" t="s">
        <v>2071</v>
      </c>
      <c r="C529" s="1" t="str">
        <f t="shared" si="59"/>
        <v>21:0791</v>
      </c>
      <c r="D529" s="1" t="str">
        <f t="shared" si="56"/>
        <v>21:0223</v>
      </c>
      <c r="E529" t="s">
        <v>2072</v>
      </c>
      <c r="F529" t="s">
        <v>2073</v>
      </c>
      <c r="H529">
        <v>63.602188400000003</v>
      </c>
      <c r="I529">
        <v>-132.91731179999999</v>
      </c>
      <c r="J529" s="1" t="str">
        <f t="shared" si="57"/>
        <v>NGR bulk stream sediment</v>
      </c>
      <c r="K529" s="1" t="str">
        <f t="shared" si="58"/>
        <v>&lt;177 micron (NGR)</v>
      </c>
      <c r="L529">
        <v>35</v>
      </c>
      <c r="M529" t="s">
        <v>1782</v>
      </c>
      <c r="N529">
        <v>107</v>
      </c>
      <c r="O529">
        <v>28</v>
      </c>
      <c r="P529">
        <v>4.91</v>
      </c>
    </row>
    <row r="530" spans="1:16" hidden="1" x14ac:dyDescent="0.3">
      <c r="A530" t="s">
        <v>2074</v>
      </c>
      <c r="B530" t="s">
        <v>2075</v>
      </c>
      <c r="C530" s="1" t="str">
        <f t="shared" si="59"/>
        <v>21:0791</v>
      </c>
      <c r="D530" s="1" t="str">
        <f t="shared" si="56"/>
        <v>21:0223</v>
      </c>
      <c r="E530" t="s">
        <v>2076</v>
      </c>
      <c r="F530" t="s">
        <v>2077</v>
      </c>
      <c r="H530">
        <v>63.620331100000001</v>
      </c>
      <c r="I530">
        <v>-132.9572685</v>
      </c>
      <c r="J530" s="1" t="str">
        <f t="shared" si="57"/>
        <v>NGR bulk stream sediment</v>
      </c>
      <c r="K530" s="1" t="str">
        <f t="shared" si="58"/>
        <v>&lt;177 micron (NGR)</v>
      </c>
      <c r="L530">
        <v>35</v>
      </c>
      <c r="M530" t="s">
        <v>1787</v>
      </c>
      <c r="N530">
        <v>108</v>
      </c>
      <c r="O530">
        <v>21</v>
      </c>
      <c r="P530">
        <v>1.93</v>
      </c>
    </row>
    <row r="531" spans="1:16" hidden="1" x14ac:dyDescent="0.3">
      <c r="A531" t="s">
        <v>2078</v>
      </c>
      <c r="B531" t="s">
        <v>2079</v>
      </c>
      <c r="C531" s="1" t="str">
        <f t="shared" si="59"/>
        <v>21:0791</v>
      </c>
      <c r="D531" s="1" t="str">
        <f t="shared" si="56"/>
        <v>21:0223</v>
      </c>
      <c r="E531" t="s">
        <v>2080</v>
      </c>
      <c r="F531" t="s">
        <v>2081</v>
      </c>
      <c r="H531">
        <v>63.629078700000001</v>
      </c>
      <c r="I531">
        <v>-132.99707000000001</v>
      </c>
      <c r="J531" s="1" t="str">
        <f t="shared" si="57"/>
        <v>NGR bulk stream sediment</v>
      </c>
      <c r="K531" s="1" t="str">
        <f t="shared" si="58"/>
        <v>&lt;177 micron (NGR)</v>
      </c>
      <c r="L531">
        <v>35</v>
      </c>
      <c r="M531" t="s">
        <v>1792</v>
      </c>
      <c r="N531">
        <v>109</v>
      </c>
      <c r="O531">
        <v>13</v>
      </c>
      <c r="P531">
        <v>4.95</v>
      </c>
    </row>
    <row r="532" spans="1:16" hidden="1" x14ac:dyDescent="0.3">
      <c r="A532" t="s">
        <v>2082</v>
      </c>
      <c r="B532" t="s">
        <v>2083</v>
      </c>
      <c r="C532" s="1" t="str">
        <f t="shared" si="59"/>
        <v>21:0791</v>
      </c>
      <c r="D532" s="1" t="str">
        <f t="shared" si="56"/>
        <v>21:0223</v>
      </c>
      <c r="E532" t="s">
        <v>2084</v>
      </c>
      <c r="F532" t="s">
        <v>2085</v>
      </c>
      <c r="H532">
        <v>63.622717700000003</v>
      </c>
      <c r="I532">
        <v>-133.0233082</v>
      </c>
      <c r="J532" s="1" t="str">
        <f t="shared" si="57"/>
        <v>NGR bulk stream sediment</v>
      </c>
      <c r="K532" s="1" t="str">
        <f t="shared" si="58"/>
        <v>&lt;177 micron (NGR)</v>
      </c>
      <c r="L532">
        <v>35</v>
      </c>
      <c r="M532" t="s">
        <v>1797</v>
      </c>
      <c r="N532">
        <v>110</v>
      </c>
      <c r="O532">
        <v>19</v>
      </c>
      <c r="P532">
        <v>3.64</v>
      </c>
    </row>
    <row r="533" spans="1:16" hidden="1" x14ac:dyDescent="0.3">
      <c r="A533" t="s">
        <v>2086</v>
      </c>
      <c r="B533" t="s">
        <v>2087</v>
      </c>
      <c r="C533" s="1" t="str">
        <f t="shared" si="59"/>
        <v>21:0791</v>
      </c>
      <c r="D533" s="1" t="str">
        <f t="shared" si="56"/>
        <v>21:0223</v>
      </c>
      <c r="E533" t="s">
        <v>2088</v>
      </c>
      <c r="F533" t="s">
        <v>2089</v>
      </c>
      <c r="H533">
        <v>63.698496300000002</v>
      </c>
      <c r="I533">
        <v>-133.11429000000001</v>
      </c>
      <c r="J533" s="1" t="str">
        <f t="shared" si="57"/>
        <v>NGR bulk stream sediment</v>
      </c>
      <c r="K533" s="1" t="str">
        <f t="shared" si="58"/>
        <v>&lt;177 micron (NGR)</v>
      </c>
      <c r="L533">
        <v>35</v>
      </c>
      <c r="M533" t="s">
        <v>2090</v>
      </c>
      <c r="N533">
        <v>111</v>
      </c>
      <c r="O533">
        <v>14</v>
      </c>
      <c r="P533">
        <v>3.63</v>
      </c>
    </row>
    <row r="534" spans="1:16" hidden="1" x14ac:dyDescent="0.3">
      <c r="A534" t="s">
        <v>2091</v>
      </c>
      <c r="B534" t="s">
        <v>2092</v>
      </c>
      <c r="C534" s="1" t="str">
        <f t="shared" si="59"/>
        <v>21:0791</v>
      </c>
      <c r="D534" s="1" t="str">
        <f t="shared" si="56"/>
        <v>21:0223</v>
      </c>
      <c r="E534" t="s">
        <v>2093</v>
      </c>
      <c r="F534" t="s">
        <v>2094</v>
      </c>
      <c r="H534">
        <v>63.764608199999998</v>
      </c>
      <c r="I534">
        <v>-132.37107219999999</v>
      </c>
      <c r="J534" s="1" t="str">
        <f t="shared" si="57"/>
        <v>NGR bulk stream sediment</v>
      </c>
      <c r="K534" s="1" t="str">
        <f t="shared" si="58"/>
        <v>&lt;177 micron (NGR)</v>
      </c>
      <c r="L534">
        <v>37</v>
      </c>
      <c r="M534" t="s">
        <v>20</v>
      </c>
      <c r="N534">
        <v>112</v>
      </c>
      <c r="O534">
        <v>7</v>
      </c>
      <c r="P534">
        <v>13.54</v>
      </c>
    </row>
    <row r="535" spans="1:16" hidden="1" x14ac:dyDescent="0.3">
      <c r="A535" t="s">
        <v>2095</v>
      </c>
      <c r="B535" t="s">
        <v>2096</v>
      </c>
      <c r="C535" s="1" t="str">
        <f t="shared" si="59"/>
        <v>21:0791</v>
      </c>
      <c r="D535" s="1" t="str">
        <f t="shared" si="56"/>
        <v>21:0223</v>
      </c>
      <c r="E535" t="s">
        <v>2097</v>
      </c>
      <c r="F535" t="s">
        <v>2098</v>
      </c>
      <c r="H535">
        <v>63.575973300000001</v>
      </c>
      <c r="I535">
        <v>-132.4668614</v>
      </c>
      <c r="J535" s="1" t="str">
        <f t="shared" si="57"/>
        <v>NGR bulk stream sediment</v>
      </c>
      <c r="K535" s="1" t="str">
        <f t="shared" si="58"/>
        <v>&lt;177 micron (NGR)</v>
      </c>
      <c r="L535">
        <v>37</v>
      </c>
      <c r="M535" t="s">
        <v>1696</v>
      </c>
      <c r="N535">
        <v>113</v>
      </c>
      <c r="O535">
        <v>9</v>
      </c>
      <c r="P535">
        <v>14.3</v>
      </c>
    </row>
    <row r="536" spans="1:16" hidden="1" x14ac:dyDescent="0.3">
      <c r="A536" t="s">
        <v>2099</v>
      </c>
      <c r="B536" t="s">
        <v>2100</v>
      </c>
      <c r="C536" s="1" t="str">
        <f t="shared" si="59"/>
        <v>21:0791</v>
      </c>
      <c r="D536" s="1" t="str">
        <f t="shared" si="56"/>
        <v>21:0223</v>
      </c>
      <c r="E536" t="s">
        <v>2101</v>
      </c>
      <c r="F536" t="s">
        <v>2102</v>
      </c>
      <c r="H536">
        <v>63.846812700000001</v>
      </c>
      <c r="I536">
        <v>-132.14723649999999</v>
      </c>
      <c r="J536" s="1" t="str">
        <f t="shared" si="57"/>
        <v>NGR bulk stream sediment</v>
      </c>
      <c r="K536" s="1" t="str">
        <f t="shared" si="58"/>
        <v>&lt;177 micron (NGR)</v>
      </c>
      <c r="L536">
        <v>39</v>
      </c>
      <c r="M536" t="s">
        <v>20</v>
      </c>
      <c r="N536">
        <v>114</v>
      </c>
      <c r="O536">
        <v>2</v>
      </c>
      <c r="P536">
        <v>17.510000000000002</v>
      </c>
    </row>
    <row r="537" spans="1:16" hidden="1" x14ac:dyDescent="0.3">
      <c r="A537" t="s">
        <v>2103</v>
      </c>
      <c r="B537" t="s">
        <v>2104</v>
      </c>
      <c r="C537" s="1" t="str">
        <f t="shared" si="59"/>
        <v>21:0791</v>
      </c>
      <c r="D537" s="1" t="str">
        <f t="shared" si="56"/>
        <v>21:0223</v>
      </c>
      <c r="E537" t="s">
        <v>2105</v>
      </c>
      <c r="F537" t="s">
        <v>2106</v>
      </c>
      <c r="H537">
        <v>63.665268099999999</v>
      </c>
      <c r="I537">
        <v>-132.47100019999999</v>
      </c>
      <c r="J537" s="1" t="str">
        <f t="shared" si="57"/>
        <v>NGR bulk stream sediment</v>
      </c>
      <c r="K537" s="1" t="str">
        <f t="shared" si="58"/>
        <v>&lt;177 micron (NGR)</v>
      </c>
      <c r="L537">
        <v>40</v>
      </c>
      <c r="M537" t="s">
        <v>20</v>
      </c>
      <c r="N537">
        <v>115</v>
      </c>
      <c r="O537">
        <v>6</v>
      </c>
      <c r="P537">
        <v>14.9</v>
      </c>
    </row>
    <row r="538" spans="1:16" hidden="1" x14ac:dyDescent="0.3">
      <c r="A538" t="s">
        <v>2107</v>
      </c>
      <c r="B538" t="s">
        <v>2108</v>
      </c>
      <c r="C538" s="1" t="str">
        <f t="shared" si="59"/>
        <v>21:0791</v>
      </c>
      <c r="D538" s="1" t="str">
        <f t="shared" si="56"/>
        <v>21:0223</v>
      </c>
      <c r="E538" t="s">
        <v>2109</v>
      </c>
      <c r="F538" t="s">
        <v>2110</v>
      </c>
      <c r="H538">
        <v>63.557585000000003</v>
      </c>
      <c r="I538">
        <v>-132.51888260000001</v>
      </c>
      <c r="J538" s="1" t="str">
        <f t="shared" si="57"/>
        <v>NGR bulk stream sediment</v>
      </c>
      <c r="K538" s="1" t="str">
        <f t="shared" si="58"/>
        <v>&lt;177 micron (NGR)</v>
      </c>
      <c r="L538">
        <v>40</v>
      </c>
      <c r="M538" t="s">
        <v>1696</v>
      </c>
      <c r="N538">
        <v>116</v>
      </c>
      <c r="O538">
        <v>13</v>
      </c>
      <c r="P538">
        <v>15.47</v>
      </c>
    </row>
    <row r="539" spans="1:16" hidden="1" x14ac:dyDescent="0.3">
      <c r="A539" t="s">
        <v>2111</v>
      </c>
      <c r="B539" t="s">
        <v>2112</v>
      </c>
      <c r="C539" s="1" t="str">
        <f t="shared" si="59"/>
        <v>21:0791</v>
      </c>
      <c r="D539" s="1" t="str">
        <f t="shared" si="56"/>
        <v>21:0223</v>
      </c>
      <c r="E539" t="s">
        <v>2113</v>
      </c>
      <c r="F539" t="s">
        <v>2114</v>
      </c>
      <c r="H539">
        <v>63.466520899999999</v>
      </c>
      <c r="I539">
        <v>-132.5230249</v>
      </c>
      <c r="J539" s="1" t="str">
        <f t="shared" si="57"/>
        <v>NGR bulk stream sediment</v>
      </c>
      <c r="K539" s="1" t="str">
        <f t="shared" si="58"/>
        <v>&lt;177 micron (NGR)</v>
      </c>
      <c r="L539">
        <v>40</v>
      </c>
      <c r="M539" t="s">
        <v>1701</v>
      </c>
      <c r="N539">
        <v>117</v>
      </c>
      <c r="O539">
        <v>8</v>
      </c>
      <c r="P539">
        <v>11.99</v>
      </c>
    </row>
    <row r="540" spans="1:16" hidden="1" x14ac:dyDescent="0.3">
      <c r="A540" t="s">
        <v>2115</v>
      </c>
      <c r="B540" t="s">
        <v>2116</v>
      </c>
      <c r="C540" s="1" t="str">
        <f t="shared" si="59"/>
        <v>21:0791</v>
      </c>
      <c r="D540" s="1" t="str">
        <f t="shared" si="56"/>
        <v>21:0223</v>
      </c>
      <c r="E540" t="s">
        <v>2117</v>
      </c>
      <c r="F540" t="s">
        <v>2118</v>
      </c>
      <c r="H540">
        <v>63.303156100000002</v>
      </c>
      <c r="I540">
        <v>-132.40339420000001</v>
      </c>
      <c r="J540" s="1" t="str">
        <f t="shared" si="57"/>
        <v>NGR bulk stream sediment</v>
      </c>
      <c r="K540" s="1" t="str">
        <f t="shared" si="58"/>
        <v>&lt;177 micron (NGR)</v>
      </c>
      <c r="L540">
        <v>40</v>
      </c>
      <c r="M540" t="s">
        <v>1782</v>
      </c>
      <c r="N540">
        <v>118</v>
      </c>
      <c r="O540">
        <v>9</v>
      </c>
      <c r="P540">
        <v>12.95</v>
      </c>
    </row>
    <row r="541" spans="1:16" hidden="1" x14ac:dyDescent="0.3">
      <c r="A541" t="s">
        <v>2119</v>
      </c>
      <c r="B541" t="s">
        <v>2120</v>
      </c>
      <c r="C541" s="1" t="str">
        <f t="shared" si="59"/>
        <v>21:0791</v>
      </c>
      <c r="D541" s="1" t="str">
        <f t="shared" si="56"/>
        <v>21:0223</v>
      </c>
      <c r="E541" t="s">
        <v>2121</v>
      </c>
      <c r="F541" t="s">
        <v>2122</v>
      </c>
      <c r="H541">
        <v>63.887543800000003</v>
      </c>
      <c r="I541">
        <v>-133.6641975</v>
      </c>
      <c r="J541" s="1" t="str">
        <f t="shared" si="57"/>
        <v>NGR bulk stream sediment</v>
      </c>
      <c r="K541" s="1" t="str">
        <f t="shared" si="58"/>
        <v>&lt;177 micron (NGR)</v>
      </c>
      <c r="L541">
        <v>40</v>
      </c>
      <c r="M541" t="s">
        <v>1787</v>
      </c>
      <c r="N541">
        <v>119</v>
      </c>
      <c r="O541">
        <v>6</v>
      </c>
      <c r="P541">
        <v>13.43</v>
      </c>
    </row>
    <row r="542" spans="1:16" hidden="1" x14ac:dyDescent="0.3">
      <c r="A542" t="s">
        <v>2123</v>
      </c>
      <c r="B542" t="s">
        <v>2124</v>
      </c>
      <c r="C542" s="1" t="str">
        <f t="shared" si="59"/>
        <v>21:0791</v>
      </c>
      <c r="D542" s="1" t="str">
        <f t="shared" ref="D542:D568" si="60">HYPERLINK("http://geochem.nrcan.gc.ca/cdogs/content/svy/svy210223_e.htm", "21:0223")</f>
        <v>21:0223</v>
      </c>
      <c r="E542" t="s">
        <v>2125</v>
      </c>
      <c r="F542" t="s">
        <v>2126</v>
      </c>
      <c r="H542">
        <v>63.949952000000003</v>
      </c>
      <c r="I542">
        <v>-133.55491789999999</v>
      </c>
      <c r="J542" s="1" t="str">
        <f t="shared" ref="J542:J573" si="61">HYPERLINK("http://geochem.nrcan.gc.ca/cdogs/content/kwd/kwd020030_e.htm", "NGR bulk stream sediment")</f>
        <v>NGR bulk stream sediment</v>
      </c>
      <c r="K542" s="1" t="str">
        <f t="shared" ref="K542:K573" si="62">HYPERLINK("http://geochem.nrcan.gc.ca/cdogs/content/kwd/kwd080006_e.htm", "&lt;177 micron (NGR)")</f>
        <v>&lt;177 micron (NGR)</v>
      </c>
      <c r="L542">
        <v>41</v>
      </c>
      <c r="M542" t="s">
        <v>1668</v>
      </c>
      <c r="N542">
        <v>120</v>
      </c>
      <c r="O542">
        <v>3</v>
      </c>
      <c r="P542">
        <v>16.21</v>
      </c>
    </row>
    <row r="543" spans="1:16" hidden="1" x14ac:dyDescent="0.3">
      <c r="A543" t="s">
        <v>2127</v>
      </c>
      <c r="B543" t="s">
        <v>2128</v>
      </c>
      <c r="C543" s="1" t="str">
        <f t="shared" si="59"/>
        <v>21:0791</v>
      </c>
      <c r="D543" s="1" t="str">
        <f t="shared" si="60"/>
        <v>21:0223</v>
      </c>
      <c r="E543" t="s">
        <v>2125</v>
      </c>
      <c r="F543" t="s">
        <v>2129</v>
      </c>
      <c r="H543">
        <v>63.949952000000003</v>
      </c>
      <c r="I543">
        <v>-133.55491789999999</v>
      </c>
      <c r="J543" s="1" t="str">
        <f t="shared" si="61"/>
        <v>NGR bulk stream sediment</v>
      </c>
      <c r="K543" s="1" t="str">
        <f t="shared" si="62"/>
        <v>&lt;177 micron (NGR)</v>
      </c>
      <c r="L543">
        <v>41</v>
      </c>
      <c r="M543" t="s">
        <v>1672</v>
      </c>
      <c r="N543">
        <v>121</v>
      </c>
      <c r="O543">
        <v>6</v>
      </c>
      <c r="P543">
        <v>14.83</v>
      </c>
    </row>
    <row r="544" spans="1:16" hidden="1" x14ac:dyDescent="0.3">
      <c r="A544" t="s">
        <v>2130</v>
      </c>
      <c r="B544" t="s">
        <v>2131</v>
      </c>
      <c r="C544" s="1" t="str">
        <f t="shared" si="59"/>
        <v>21:0791</v>
      </c>
      <c r="D544" s="1" t="str">
        <f t="shared" si="60"/>
        <v>21:0223</v>
      </c>
      <c r="E544" t="s">
        <v>2125</v>
      </c>
      <c r="F544" t="s">
        <v>2132</v>
      </c>
      <c r="H544">
        <v>63.949952000000003</v>
      </c>
      <c r="I544">
        <v>-133.55491789999999</v>
      </c>
      <c r="J544" s="1" t="str">
        <f t="shared" si="61"/>
        <v>NGR bulk stream sediment</v>
      </c>
      <c r="K544" s="1" t="str">
        <f t="shared" si="62"/>
        <v>&lt;177 micron (NGR)</v>
      </c>
      <c r="L544">
        <v>41</v>
      </c>
      <c r="M544" t="s">
        <v>1676</v>
      </c>
      <c r="N544">
        <v>122</v>
      </c>
      <c r="O544">
        <v>7</v>
      </c>
      <c r="P544">
        <v>15.07</v>
      </c>
    </row>
    <row r="545" spans="1:16" hidden="1" x14ac:dyDescent="0.3">
      <c r="A545" t="s">
        <v>2133</v>
      </c>
      <c r="B545" t="s">
        <v>2134</v>
      </c>
      <c r="C545" s="1" t="str">
        <f t="shared" si="59"/>
        <v>21:0791</v>
      </c>
      <c r="D545" s="1" t="str">
        <f t="shared" si="60"/>
        <v>21:0223</v>
      </c>
      <c r="E545" t="s">
        <v>2135</v>
      </c>
      <c r="F545" t="s">
        <v>2136</v>
      </c>
      <c r="H545">
        <v>63.539198300000002</v>
      </c>
      <c r="I545">
        <v>-133.8194665</v>
      </c>
      <c r="J545" s="1" t="str">
        <f t="shared" si="61"/>
        <v>NGR bulk stream sediment</v>
      </c>
      <c r="K545" s="1" t="str">
        <f t="shared" si="62"/>
        <v>&lt;177 micron (NGR)</v>
      </c>
      <c r="L545">
        <v>42</v>
      </c>
      <c r="M545" t="s">
        <v>1668</v>
      </c>
      <c r="N545">
        <v>123</v>
      </c>
      <c r="O545">
        <v>-2</v>
      </c>
      <c r="P545">
        <v>10.82</v>
      </c>
    </row>
    <row r="546" spans="1:16" hidden="1" x14ac:dyDescent="0.3">
      <c r="A546" t="s">
        <v>2137</v>
      </c>
      <c r="B546" t="s">
        <v>2138</v>
      </c>
      <c r="C546" s="1" t="str">
        <f t="shared" si="59"/>
        <v>21:0791</v>
      </c>
      <c r="D546" s="1" t="str">
        <f t="shared" si="60"/>
        <v>21:0223</v>
      </c>
      <c r="E546" t="s">
        <v>2135</v>
      </c>
      <c r="F546" t="s">
        <v>2139</v>
      </c>
      <c r="H546">
        <v>63.539198300000002</v>
      </c>
      <c r="I546">
        <v>-133.8194665</v>
      </c>
      <c r="J546" s="1" t="str">
        <f t="shared" si="61"/>
        <v>NGR bulk stream sediment</v>
      </c>
      <c r="K546" s="1" t="str">
        <f t="shared" si="62"/>
        <v>&lt;177 micron (NGR)</v>
      </c>
      <c r="L546">
        <v>42</v>
      </c>
      <c r="M546" t="s">
        <v>1672</v>
      </c>
      <c r="N546">
        <v>124</v>
      </c>
      <c r="O546">
        <v>-2</v>
      </c>
      <c r="P546">
        <v>14.78</v>
      </c>
    </row>
    <row r="547" spans="1:16" hidden="1" x14ac:dyDescent="0.3">
      <c r="A547" t="s">
        <v>2140</v>
      </c>
      <c r="B547" t="s">
        <v>2141</v>
      </c>
      <c r="C547" s="1" t="str">
        <f t="shared" si="59"/>
        <v>21:0791</v>
      </c>
      <c r="D547" s="1" t="str">
        <f t="shared" si="60"/>
        <v>21:0223</v>
      </c>
      <c r="E547" t="s">
        <v>2135</v>
      </c>
      <c r="F547" t="s">
        <v>2142</v>
      </c>
      <c r="H547">
        <v>63.539198300000002</v>
      </c>
      <c r="I547">
        <v>-133.8194665</v>
      </c>
      <c r="J547" s="1" t="str">
        <f t="shared" si="61"/>
        <v>NGR bulk stream sediment</v>
      </c>
      <c r="K547" s="1" t="str">
        <f t="shared" si="62"/>
        <v>&lt;177 micron (NGR)</v>
      </c>
      <c r="L547">
        <v>42</v>
      </c>
      <c r="M547" t="s">
        <v>1676</v>
      </c>
      <c r="N547">
        <v>125</v>
      </c>
      <c r="O547">
        <v>15</v>
      </c>
      <c r="P547">
        <v>12</v>
      </c>
    </row>
    <row r="548" spans="1:16" hidden="1" x14ac:dyDescent="0.3">
      <c r="A548" t="s">
        <v>2143</v>
      </c>
      <c r="B548" t="s">
        <v>2144</v>
      </c>
      <c r="C548" s="1" t="str">
        <f t="shared" si="59"/>
        <v>21:0791</v>
      </c>
      <c r="D548" s="1" t="str">
        <f t="shared" si="60"/>
        <v>21:0223</v>
      </c>
      <c r="E548" t="s">
        <v>2145</v>
      </c>
      <c r="F548" t="s">
        <v>2146</v>
      </c>
      <c r="H548">
        <v>63.684197599999997</v>
      </c>
      <c r="I548">
        <v>-132.14196150000001</v>
      </c>
      <c r="J548" s="1" t="str">
        <f t="shared" si="61"/>
        <v>NGR bulk stream sediment</v>
      </c>
      <c r="K548" s="1" t="str">
        <f t="shared" si="62"/>
        <v>&lt;177 micron (NGR)</v>
      </c>
      <c r="L548">
        <v>44</v>
      </c>
      <c r="M548" t="s">
        <v>20</v>
      </c>
      <c r="N548">
        <v>126</v>
      </c>
      <c r="O548">
        <v>2</v>
      </c>
      <c r="P548">
        <v>8.39</v>
      </c>
    </row>
    <row r="549" spans="1:16" hidden="1" x14ac:dyDescent="0.3">
      <c r="A549" t="s">
        <v>2147</v>
      </c>
      <c r="B549" t="s">
        <v>2148</v>
      </c>
      <c r="C549" s="1" t="str">
        <f t="shared" si="59"/>
        <v>21:0791</v>
      </c>
      <c r="D549" s="1" t="str">
        <f t="shared" si="60"/>
        <v>21:0223</v>
      </c>
      <c r="E549" t="s">
        <v>2149</v>
      </c>
      <c r="F549" t="s">
        <v>2150</v>
      </c>
      <c r="H549">
        <v>63.580814699999998</v>
      </c>
      <c r="I549">
        <v>-132.3715574</v>
      </c>
      <c r="J549" s="1" t="str">
        <f t="shared" si="61"/>
        <v>NGR bulk stream sediment</v>
      </c>
      <c r="K549" s="1" t="str">
        <f t="shared" si="62"/>
        <v>&lt;177 micron (NGR)</v>
      </c>
      <c r="L549">
        <v>44</v>
      </c>
      <c r="M549" t="s">
        <v>1696</v>
      </c>
      <c r="N549">
        <v>127</v>
      </c>
      <c r="O549">
        <v>27</v>
      </c>
      <c r="P549">
        <v>8.6199999999999992</v>
      </c>
    </row>
    <row r="550" spans="1:16" hidden="1" x14ac:dyDescent="0.3">
      <c r="A550" t="s">
        <v>2151</v>
      </c>
      <c r="B550" t="s">
        <v>2152</v>
      </c>
      <c r="C550" s="1" t="str">
        <f t="shared" si="59"/>
        <v>21:0791</v>
      </c>
      <c r="D550" s="1" t="str">
        <f t="shared" si="60"/>
        <v>21:0223</v>
      </c>
      <c r="E550" t="s">
        <v>2153</v>
      </c>
      <c r="F550" t="s">
        <v>2154</v>
      </c>
      <c r="H550">
        <v>63.588606800000001</v>
      </c>
      <c r="I550">
        <v>-132.30938399999999</v>
      </c>
      <c r="J550" s="1" t="str">
        <f t="shared" si="61"/>
        <v>NGR bulk stream sediment</v>
      </c>
      <c r="K550" s="1" t="str">
        <f t="shared" si="62"/>
        <v>&lt;177 micron (NGR)</v>
      </c>
      <c r="L550">
        <v>44</v>
      </c>
      <c r="M550" t="s">
        <v>1701</v>
      </c>
      <c r="N550">
        <v>128</v>
      </c>
      <c r="O550">
        <v>10</v>
      </c>
      <c r="P550">
        <v>6.25</v>
      </c>
    </row>
    <row r="551" spans="1:16" hidden="1" x14ac:dyDescent="0.3">
      <c r="A551" t="s">
        <v>2155</v>
      </c>
      <c r="B551" t="s">
        <v>2156</v>
      </c>
      <c r="C551" s="1" t="str">
        <f t="shared" ref="C551:C568" si="63">HYPERLINK("http://geochem.nrcan.gc.ca/cdogs/content/bdl/bdl210791_e.htm", "21:0791")</f>
        <v>21:0791</v>
      </c>
      <c r="D551" s="1" t="str">
        <f t="shared" si="60"/>
        <v>21:0223</v>
      </c>
      <c r="E551" t="s">
        <v>2157</v>
      </c>
      <c r="F551" t="s">
        <v>2158</v>
      </c>
      <c r="H551">
        <v>63.407899100000002</v>
      </c>
      <c r="I551">
        <v>-132.4398984</v>
      </c>
      <c r="J551" s="1" t="str">
        <f t="shared" si="61"/>
        <v>NGR bulk stream sediment</v>
      </c>
      <c r="K551" s="1" t="str">
        <f t="shared" si="62"/>
        <v>&lt;177 micron (NGR)</v>
      </c>
      <c r="L551">
        <v>45</v>
      </c>
      <c r="M551" t="s">
        <v>1668</v>
      </c>
      <c r="N551">
        <v>129</v>
      </c>
      <c r="O551">
        <v>26</v>
      </c>
      <c r="P551">
        <v>7.03</v>
      </c>
    </row>
    <row r="552" spans="1:16" hidden="1" x14ac:dyDescent="0.3">
      <c r="A552" t="s">
        <v>2159</v>
      </c>
      <c r="B552" t="s">
        <v>2160</v>
      </c>
      <c r="C552" s="1" t="str">
        <f t="shared" si="63"/>
        <v>21:0791</v>
      </c>
      <c r="D552" s="1" t="str">
        <f t="shared" si="60"/>
        <v>21:0223</v>
      </c>
      <c r="E552" t="s">
        <v>2161</v>
      </c>
      <c r="F552" t="s">
        <v>2162</v>
      </c>
      <c r="H552">
        <v>63.331140300000001</v>
      </c>
      <c r="I552">
        <v>-132.40242929999999</v>
      </c>
      <c r="J552" s="1" t="str">
        <f t="shared" si="61"/>
        <v>NGR bulk stream sediment</v>
      </c>
      <c r="K552" s="1" t="str">
        <f t="shared" si="62"/>
        <v>&lt;177 micron (NGR)</v>
      </c>
      <c r="L552">
        <v>45</v>
      </c>
      <c r="M552" t="s">
        <v>20</v>
      </c>
      <c r="N552">
        <v>130</v>
      </c>
      <c r="O552">
        <v>12</v>
      </c>
      <c r="P552">
        <v>7.43</v>
      </c>
    </row>
    <row r="553" spans="1:16" hidden="1" x14ac:dyDescent="0.3">
      <c r="A553" t="s">
        <v>2163</v>
      </c>
      <c r="B553" t="s">
        <v>2164</v>
      </c>
      <c r="C553" s="1" t="str">
        <f t="shared" si="63"/>
        <v>21:0791</v>
      </c>
      <c r="D553" s="1" t="str">
        <f t="shared" si="60"/>
        <v>21:0223</v>
      </c>
      <c r="E553" t="s">
        <v>2157</v>
      </c>
      <c r="F553" t="s">
        <v>2165</v>
      </c>
      <c r="H553">
        <v>63.407899100000002</v>
      </c>
      <c r="I553">
        <v>-132.4398984</v>
      </c>
      <c r="J553" s="1" t="str">
        <f t="shared" si="61"/>
        <v>NGR bulk stream sediment</v>
      </c>
      <c r="K553" s="1" t="str">
        <f t="shared" si="62"/>
        <v>&lt;177 micron (NGR)</v>
      </c>
      <c r="L553">
        <v>45</v>
      </c>
      <c r="M553" t="s">
        <v>1672</v>
      </c>
      <c r="N553">
        <v>131</v>
      </c>
      <c r="O553">
        <v>19</v>
      </c>
      <c r="P553">
        <v>8.08</v>
      </c>
    </row>
    <row r="554" spans="1:16" hidden="1" x14ac:dyDescent="0.3">
      <c r="A554" t="s">
        <v>2166</v>
      </c>
      <c r="B554" t="s">
        <v>2167</v>
      </c>
      <c r="C554" s="1" t="str">
        <f t="shared" si="63"/>
        <v>21:0791</v>
      </c>
      <c r="D554" s="1" t="str">
        <f t="shared" si="60"/>
        <v>21:0223</v>
      </c>
      <c r="E554" t="s">
        <v>2157</v>
      </c>
      <c r="F554" t="s">
        <v>2168</v>
      </c>
      <c r="H554">
        <v>63.407899100000002</v>
      </c>
      <c r="I554">
        <v>-132.4398984</v>
      </c>
      <c r="J554" s="1" t="str">
        <f t="shared" si="61"/>
        <v>NGR bulk stream sediment</v>
      </c>
      <c r="K554" s="1" t="str">
        <f t="shared" si="62"/>
        <v>&lt;177 micron (NGR)</v>
      </c>
      <c r="L554">
        <v>45</v>
      </c>
      <c r="M554" t="s">
        <v>1676</v>
      </c>
      <c r="N554">
        <v>132</v>
      </c>
      <c r="O554">
        <v>23</v>
      </c>
      <c r="P554">
        <v>4.97</v>
      </c>
    </row>
    <row r="555" spans="1:16" hidden="1" x14ac:dyDescent="0.3">
      <c r="A555" t="s">
        <v>2169</v>
      </c>
      <c r="B555" t="s">
        <v>2170</v>
      </c>
      <c r="C555" s="1" t="str">
        <f t="shared" si="63"/>
        <v>21:0791</v>
      </c>
      <c r="D555" s="1" t="str">
        <f t="shared" si="60"/>
        <v>21:0223</v>
      </c>
      <c r="E555" t="s">
        <v>2171</v>
      </c>
      <c r="F555" t="s">
        <v>2172</v>
      </c>
      <c r="H555">
        <v>63.421248400000003</v>
      </c>
      <c r="I555">
        <v>-132.39394960000001</v>
      </c>
      <c r="J555" s="1" t="str">
        <f t="shared" si="61"/>
        <v>NGR bulk stream sediment</v>
      </c>
      <c r="K555" s="1" t="str">
        <f t="shared" si="62"/>
        <v>&lt;177 micron (NGR)</v>
      </c>
      <c r="L555">
        <v>45</v>
      </c>
      <c r="M555" t="s">
        <v>1696</v>
      </c>
      <c r="N555">
        <v>133</v>
      </c>
      <c r="O555">
        <v>7</v>
      </c>
      <c r="P555">
        <v>5.98</v>
      </c>
    </row>
    <row r="556" spans="1:16" hidden="1" x14ac:dyDescent="0.3">
      <c r="A556" t="s">
        <v>2173</v>
      </c>
      <c r="B556" t="s">
        <v>2174</v>
      </c>
      <c r="C556" s="1" t="str">
        <f t="shared" si="63"/>
        <v>21:0791</v>
      </c>
      <c r="D556" s="1" t="str">
        <f t="shared" si="60"/>
        <v>21:0223</v>
      </c>
      <c r="E556" t="s">
        <v>2175</v>
      </c>
      <c r="F556" t="s">
        <v>2176</v>
      </c>
      <c r="H556">
        <v>63.354904300000001</v>
      </c>
      <c r="I556">
        <v>-132.2144792</v>
      </c>
      <c r="J556" s="1" t="str">
        <f t="shared" si="61"/>
        <v>NGR bulk stream sediment</v>
      </c>
      <c r="K556" s="1" t="str">
        <f t="shared" si="62"/>
        <v>&lt;177 micron (NGR)</v>
      </c>
      <c r="L556">
        <v>45</v>
      </c>
      <c r="M556" t="s">
        <v>1701</v>
      </c>
      <c r="N556">
        <v>134</v>
      </c>
      <c r="O556">
        <v>14</v>
      </c>
      <c r="P556">
        <v>8.8000000000000007</v>
      </c>
    </row>
    <row r="557" spans="1:16" hidden="1" x14ac:dyDescent="0.3">
      <c r="A557" t="s">
        <v>2177</v>
      </c>
      <c r="B557" t="s">
        <v>2178</v>
      </c>
      <c r="C557" s="1" t="str">
        <f t="shared" si="63"/>
        <v>21:0791</v>
      </c>
      <c r="D557" s="1" t="str">
        <f t="shared" si="60"/>
        <v>21:0223</v>
      </c>
      <c r="E557" t="s">
        <v>2179</v>
      </c>
      <c r="F557" t="s">
        <v>2180</v>
      </c>
      <c r="H557">
        <v>63.339061200000003</v>
      </c>
      <c r="I557">
        <v>-132.24311689999999</v>
      </c>
      <c r="J557" s="1" t="str">
        <f t="shared" si="61"/>
        <v>NGR bulk stream sediment</v>
      </c>
      <c r="K557" s="1" t="str">
        <f t="shared" si="62"/>
        <v>&lt;177 micron (NGR)</v>
      </c>
      <c r="L557">
        <v>45</v>
      </c>
      <c r="M557" t="s">
        <v>1782</v>
      </c>
      <c r="N557">
        <v>135</v>
      </c>
      <c r="O557">
        <v>16</v>
      </c>
      <c r="P557">
        <v>8.58</v>
      </c>
    </row>
    <row r="558" spans="1:16" hidden="1" x14ac:dyDescent="0.3">
      <c r="A558" t="s">
        <v>2181</v>
      </c>
      <c r="B558" t="s">
        <v>2182</v>
      </c>
      <c r="C558" s="1" t="str">
        <f t="shared" si="63"/>
        <v>21:0791</v>
      </c>
      <c r="D558" s="1" t="str">
        <f t="shared" si="60"/>
        <v>21:0223</v>
      </c>
      <c r="E558" t="s">
        <v>2183</v>
      </c>
      <c r="F558" t="s">
        <v>2184</v>
      </c>
      <c r="H558">
        <v>63.348465300000001</v>
      </c>
      <c r="I558">
        <v>-132.34252520000001</v>
      </c>
      <c r="J558" s="1" t="str">
        <f t="shared" si="61"/>
        <v>NGR bulk stream sediment</v>
      </c>
      <c r="K558" s="1" t="str">
        <f t="shared" si="62"/>
        <v>&lt;177 micron (NGR)</v>
      </c>
      <c r="L558">
        <v>45</v>
      </c>
      <c r="M558" t="s">
        <v>1787</v>
      </c>
      <c r="N558">
        <v>136</v>
      </c>
      <c r="O558">
        <v>13</v>
      </c>
      <c r="P558">
        <v>7.58</v>
      </c>
    </row>
    <row r="559" spans="1:16" hidden="1" x14ac:dyDescent="0.3">
      <c r="A559" t="s">
        <v>2185</v>
      </c>
      <c r="B559" t="s">
        <v>2186</v>
      </c>
      <c r="C559" s="1" t="str">
        <f t="shared" si="63"/>
        <v>21:0791</v>
      </c>
      <c r="D559" s="1" t="str">
        <f t="shared" si="60"/>
        <v>21:0223</v>
      </c>
      <c r="E559" t="s">
        <v>2187</v>
      </c>
      <c r="F559" t="s">
        <v>2188</v>
      </c>
      <c r="H559">
        <v>63.3287999</v>
      </c>
      <c r="I559">
        <v>-132.32871639999999</v>
      </c>
      <c r="J559" s="1" t="str">
        <f t="shared" si="61"/>
        <v>NGR bulk stream sediment</v>
      </c>
      <c r="K559" s="1" t="str">
        <f t="shared" si="62"/>
        <v>&lt;177 micron (NGR)</v>
      </c>
      <c r="L559">
        <v>46</v>
      </c>
      <c r="M559" t="s">
        <v>20</v>
      </c>
      <c r="N559">
        <v>137</v>
      </c>
      <c r="O559">
        <v>17</v>
      </c>
      <c r="P559">
        <v>8.32</v>
      </c>
    </row>
    <row r="560" spans="1:16" hidden="1" x14ac:dyDescent="0.3">
      <c r="A560" t="s">
        <v>2189</v>
      </c>
      <c r="B560" t="s">
        <v>2190</v>
      </c>
      <c r="C560" s="1" t="str">
        <f t="shared" si="63"/>
        <v>21:0791</v>
      </c>
      <c r="D560" s="1" t="str">
        <f t="shared" si="60"/>
        <v>21:0223</v>
      </c>
      <c r="E560" t="s">
        <v>2191</v>
      </c>
      <c r="F560" t="s">
        <v>2192</v>
      </c>
      <c r="H560">
        <v>63.309887699999997</v>
      </c>
      <c r="I560">
        <v>-132.20471470000001</v>
      </c>
      <c r="J560" s="1" t="str">
        <f t="shared" si="61"/>
        <v>NGR bulk stream sediment</v>
      </c>
      <c r="K560" s="1" t="str">
        <f t="shared" si="62"/>
        <v>&lt;177 micron (NGR)</v>
      </c>
      <c r="L560">
        <v>46</v>
      </c>
      <c r="M560" t="s">
        <v>1696</v>
      </c>
      <c r="N560">
        <v>138</v>
      </c>
      <c r="O560">
        <v>16</v>
      </c>
      <c r="P560">
        <v>8.8800000000000008</v>
      </c>
    </row>
    <row r="561" spans="1:16" hidden="1" x14ac:dyDescent="0.3">
      <c r="A561" t="s">
        <v>2193</v>
      </c>
      <c r="B561" t="s">
        <v>2194</v>
      </c>
      <c r="C561" s="1" t="str">
        <f t="shared" si="63"/>
        <v>21:0791</v>
      </c>
      <c r="D561" s="1" t="str">
        <f t="shared" si="60"/>
        <v>21:0223</v>
      </c>
      <c r="E561" t="s">
        <v>2195</v>
      </c>
      <c r="F561" t="s">
        <v>2196</v>
      </c>
      <c r="H561">
        <v>63.304388699999997</v>
      </c>
      <c r="I561">
        <v>-132.26100729999999</v>
      </c>
      <c r="J561" s="1" t="str">
        <f t="shared" si="61"/>
        <v>NGR bulk stream sediment</v>
      </c>
      <c r="K561" s="1" t="str">
        <f t="shared" si="62"/>
        <v>&lt;177 micron (NGR)</v>
      </c>
      <c r="L561">
        <v>46</v>
      </c>
      <c r="M561" t="s">
        <v>1701</v>
      </c>
      <c r="N561">
        <v>139</v>
      </c>
      <c r="O561">
        <v>13</v>
      </c>
      <c r="P561">
        <v>6.28</v>
      </c>
    </row>
    <row r="562" spans="1:16" hidden="1" x14ac:dyDescent="0.3">
      <c r="A562" t="s">
        <v>2197</v>
      </c>
      <c r="B562" t="s">
        <v>2198</v>
      </c>
      <c r="C562" s="1" t="str">
        <f t="shared" si="63"/>
        <v>21:0791</v>
      </c>
      <c r="D562" s="1" t="str">
        <f t="shared" si="60"/>
        <v>21:0223</v>
      </c>
      <c r="E562" t="s">
        <v>2199</v>
      </c>
      <c r="F562" t="s">
        <v>2200</v>
      </c>
      <c r="H562">
        <v>63.307667700000003</v>
      </c>
      <c r="I562">
        <v>-132.1309923</v>
      </c>
      <c r="J562" s="1" t="str">
        <f t="shared" si="61"/>
        <v>NGR bulk stream sediment</v>
      </c>
      <c r="K562" s="1" t="str">
        <f t="shared" si="62"/>
        <v>&lt;177 micron (NGR)</v>
      </c>
      <c r="L562">
        <v>46</v>
      </c>
      <c r="M562" t="s">
        <v>1782</v>
      </c>
      <c r="N562">
        <v>140</v>
      </c>
      <c r="O562">
        <v>11</v>
      </c>
      <c r="P562">
        <v>9.15</v>
      </c>
    </row>
    <row r="563" spans="1:16" hidden="1" x14ac:dyDescent="0.3">
      <c r="A563" t="s">
        <v>2201</v>
      </c>
      <c r="B563" t="s">
        <v>2202</v>
      </c>
      <c r="C563" s="1" t="str">
        <f t="shared" si="63"/>
        <v>21:0791</v>
      </c>
      <c r="D563" s="1" t="str">
        <f t="shared" si="60"/>
        <v>21:0223</v>
      </c>
      <c r="E563" t="s">
        <v>2203</v>
      </c>
      <c r="F563" t="s">
        <v>2204</v>
      </c>
      <c r="H563">
        <v>63.276951699999998</v>
      </c>
      <c r="I563">
        <v>-132.14266330000001</v>
      </c>
      <c r="J563" s="1" t="str">
        <f t="shared" si="61"/>
        <v>NGR bulk stream sediment</v>
      </c>
      <c r="K563" s="1" t="str">
        <f t="shared" si="62"/>
        <v>&lt;177 micron (NGR)</v>
      </c>
      <c r="L563">
        <v>46</v>
      </c>
      <c r="M563" t="s">
        <v>1787</v>
      </c>
      <c r="N563">
        <v>141</v>
      </c>
      <c r="O563">
        <v>25</v>
      </c>
      <c r="P563">
        <v>6.86</v>
      </c>
    </row>
    <row r="564" spans="1:16" hidden="1" x14ac:dyDescent="0.3">
      <c r="A564" t="s">
        <v>2205</v>
      </c>
      <c r="B564" t="s">
        <v>2206</v>
      </c>
      <c r="C564" s="1" t="str">
        <f t="shared" si="63"/>
        <v>21:0791</v>
      </c>
      <c r="D564" s="1" t="str">
        <f t="shared" si="60"/>
        <v>21:0223</v>
      </c>
      <c r="E564" t="s">
        <v>2207</v>
      </c>
      <c r="F564" t="s">
        <v>2208</v>
      </c>
      <c r="H564">
        <v>63.3067791</v>
      </c>
      <c r="I564">
        <v>-132.05314870000001</v>
      </c>
      <c r="J564" s="1" t="str">
        <f t="shared" si="61"/>
        <v>NGR bulk stream sediment</v>
      </c>
      <c r="K564" s="1" t="str">
        <f t="shared" si="62"/>
        <v>&lt;177 micron (NGR)</v>
      </c>
      <c r="L564">
        <v>46</v>
      </c>
      <c r="M564" t="s">
        <v>1792</v>
      </c>
      <c r="N564">
        <v>142</v>
      </c>
      <c r="O564">
        <v>14</v>
      </c>
      <c r="P564">
        <v>5.75</v>
      </c>
    </row>
    <row r="565" spans="1:16" hidden="1" x14ac:dyDescent="0.3">
      <c r="A565" t="s">
        <v>2209</v>
      </c>
      <c r="B565" t="s">
        <v>2210</v>
      </c>
      <c r="C565" s="1" t="str">
        <f t="shared" si="63"/>
        <v>21:0791</v>
      </c>
      <c r="D565" s="1" t="str">
        <f t="shared" si="60"/>
        <v>21:0223</v>
      </c>
      <c r="E565" t="s">
        <v>2211</v>
      </c>
      <c r="F565" t="s">
        <v>2212</v>
      </c>
      <c r="H565">
        <v>63.334732899999999</v>
      </c>
      <c r="I565">
        <v>-132.14234519999999</v>
      </c>
      <c r="J565" s="1" t="str">
        <f t="shared" si="61"/>
        <v>NGR bulk stream sediment</v>
      </c>
      <c r="K565" s="1" t="str">
        <f t="shared" si="62"/>
        <v>&lt;177 micron (NGR)</v>
      </c>
      <c r="L565">
        <v>46</v>
      </c>
      <c r="M565" t="s">
        <v>1797</v>
      </c>
      <c r="N565">
        <v>143</v>
      </c>
      <c r="O565">
        <v>10</v>
      </c>
      <c r="P565">
        <v>3.14</v>
      </c>
    </row>
    <row r="566" spans="1:16" hidden="1" x14ac:dyDescent="0.3">
      <c r="A566" t="s">
        <v>2213</v>
      </c>
      <c r="B566" t="s">
        <v>2214</v>
      </c>
      <c r="C566" s="1" t="str">
        <f t="shared" si="63"/>
        <v>21:0791</v>
      </c>
      <c r="D566" s="1" t="str">
        <f t="shared" si="60"/>
        <v>21:0223</v>
      </c>
      <c r="E566" t="s">
        <v>2215</v>
      </c>
      <c r="F566" t="s">
        <v>2216</v>
      </c>
      <c r="H566">
        <v>63.354925199999997</v>
      </c>
      <c r="I566">
        <v>-132.13169830000001</v>
      </c>
      <c r="J566" s="1" t="str">
        <f t="shared" si="61"/>
        <v>NGR bulk stream sediment</v>
      </c>
      <c r="K566" s="1" t="str">
        <f t="shared" si="62"/>
        <v>&lt;177 micron (NGR)</v>
      </c>
      <c r="L566">
        <v>46</v>
      </c>
      <c r="M566" t="s">
        <v>2090</v>
      </c>
      <c r="N566">
        <v>144</v>
      </c>
      <c r="O566">
        <v>10</v>
      </c>
      <c r="P566">
        <v>11.82</v>
      </c>
    </row>
    <row r="567" spans="1:16" hidden="1" x14ac:dyDescent="0.3">
      <c r="A567" t="s">
        <v>2217</v>
      </c>
      <c r="B567" t="s">
        <v>2218</v>
      </c>
      <c r="C567" s="1" t="str">
        <f t="shared" si="63"/>
        <v>21:0791</v>
      </c>
      <c r="D567" s="1" t="str">
        <f t="shared" si="60"/>
        <v>21:0223</v>
      </c>
      <c r="E567" t="s">
        <v>2219</v>
      </c>
      <c r="F567" t="s">
        <v>2220</v>
      </c>
      <c r="H567">
        <v>63.254704799999999</v>
      </c>
      <c r="I567">
        <v>-132.20876050000001</v>
      </c>
      <c r="J567" s="1" t="str">
        <f t="shared" si="61"/>
        <v>NGR bulk stream sediment</v>
      </c>
      <c r="K567" s="1" t="str">
        <f t="shared" si="62"/>
        <v>&lt;177 micron (NGR)</v>
      </c>
      <c r="L567">
        <v>47</v>
      </c>
      <c r="M567" t="s">
        <v>2025</v>
      </c>
      <c r="N567">
        <v>145</v>
      </c>
      <c r="O567">
        <v>5</v>
      </c>
      <c r="P567">
        <v>10.28</v>
      </c>
    </row>
    <row r="568" spans="1:16" hidden="1" x14ac:dyDescent="0.3">
      <c r="A568" t="s">
        <v>2221</v>
      </c>
      <c r="B568" t="s">
        <v>2222</v>
      </c>
      <c r="C568" s="1" t="str">
        <f t="shared" si="63"/>
        <v>21:0791</v>
      </c>
      <c r="D568" s="1" t="str">
        <f t="shared" si="60"/>
        <v>21:0223</v>
      </c>
      <c r="E568" t="s">
        <v>2219</v>
      </c>
      <c r="F568" t="s">
        <v>2223</v>
      </c>
      <c r="H568">
        <v>63.254704799999999</v>
      </c>
      <c r="I568">
        <v>-132.20876050000001</v>
      </c>
      <c r="J568" s="1" t="str">
        <f t="shared" si="61"/>
        <v>NGR bulk stream sediment</v>
      </c>
      <c r="K568" s="1" t="str">
        <f t="shared" si="62"/>
        <v>&lt;177 micron (NGR)</v>
      </c>
      <c r="L568">
        <v>47</v>
      </c>
      <c r="M568" t="s">
        <v>2045</v>
      </c>
      <c r="N568">
        <v>146</v>
      </c>
      <c r="O568">
        <v>11</v>
      </c>
      <c r="P568">
        <v>10.82</v>
      </c>
    </row>
    <row r="569" spans="1:16" hidden="1" x14ac:dyDescent="0.3">
      <c r="A569" t="s">
        <v>2224</v>
      </c>
      <c r="B569" t="s">
        <v>2225</v>
      </c>
      <c r="C569" s="1" t="str">
        <f t="shared" ref="C569:C600" si="64">HYPERLINK("http://geochem.nrcan.gc.ca/cdogs/content/bdl/bdl210795_e.htm", "21:0795")</f>
        <v>21:0795</v>
      </c>
      <c r="D569" s="1" t="str">
        <f t="shared" ref="D569:D599" si="65">HYPERLINK("http://geochem.nrcan.gc.ca/cdogs/content/svy/svy210224_e.htm", "21:0224")</f>
        <v>21:0224</v>
      </c>
      <c r="E569" t="s">
        <v>2226</v>
      </c>
      <c r="F569" t="s">
        <v>2227</v>
      </c>
      <c r="H569">
        <v>63.449809899999998</v>
      </c>
      <c r="I569">
        <v>-131.93592469999999</v>
      </c>
      <c r="J569" s="1" t="str">
        <f t="shared" si="61"/>
        <v>NGR bulk stream sediment</v>
      </c>
      <c r="K569" s="1" t="str">
        <f t="shared" si="62"/>
        <v>&lt;177 micron (NGR)</v>
      </c>
      <c r="L569">
        <v>1</v>
      </c>
      <c r="M569" t="s">
        <v>20</v>
      </c>
      <c r="N569">
        <v>1</v>
      </c>
      <c r="O569">
        <v>12</v>
      </c>
      <c r="P569">
        <v>10.81</v>
      </c>
    </row>
    <row r="570" spans="1:16" hidden="1" x14ac:dyDescent="0.3">
      <c r="A570" t="s">
        <v>2228</v>
      </c>
      <c r="B570" t="s">
        <v>2229</v>
      </c>
      <c r="C570" s="1" t="str">
        <f t="shared" si="64"/>
        <v>21:0795</v>
      </c>
      <c r="D570" s="1" t="str">
        <f t="shared" si="65"/>
        <v>21:0224</v>
      </c>
      <c r="E570" t="s">
        <v>2230</v>
      </c>
      <c r="F570" t="s">
        <v>2231</v>
      </c>
      <c r="H570">
        <v>63.415205899999997</v>
      </c>
      <c r="I570">
        <v>-131.71929950000001</v>
      </c>
      <c r="J570" s="1" t="str">
        <f t="shared" si="61"/>
        <v>NGR bulk stream sediment</v>
      </c>
      <c r="K570" s="1" t="str">
        <f t="shared" si="62"/>
        <v>&lt;177 micron (NGR)</v>
      </c>
      <c r="L570">
        <v>2</v>
      </c>
      <c r="M570" t="s">
        <v>20</v>
      </c>
      <c r="N570">
        <v>2</v>
      </c>
      <c r="O570">
        <v>15</v>
      </c>
      <c r="P570">
        <v>13.39</v>
      </c>
    </row>
    <row r="571" spans="1:16" hidden="1" x14ac:dyDescent="0.3">
      <c r="A571" t="s">
        <v>2232</v>
      </c>
      <c r="B571" t="s">
        <v>2233</v>
      </c>
      <c r="C571" s="1" t="str">
        <f t="shared" si="64"/>
        <v>21:0795</v>
      </c>
      <c r="D571" s="1" t="str">
        <f t="shared" si="65"/>
        <v>21:0224</v>
      </c>
      <c r="E571" t="s">
        <v>2234</v>
      </c>
      <c r="F571" t="s">
        <v>2235</v>
      </c>
      <c r="H571">
        <v>63.387310800000002</v>
      </c>
      <c r="I571">
        <v>-131.66694720000001</v>
      </c>
      <c r="J571" s="1" t="str">
        <f t="shared" si="61"/>
        <v>NGR bulk stream sediment</v>
      </c>
      <c r="K571" s="1" t="str">
        <f t="shared" si="62"/>
        <v>&lt;177 micron (NGR)</v>
      </c>
      <c r="L571">
        <v>2</v>
      </c>
      <c r="M571" t="s">
        <v>1696</v>
      </c>
      <c r="N571">
        <v>3</v>
      </c>
      <c r="O571">
        <v>16</v>
      </c>
      <c r="P571">
        <v>14.05</v>
      </c>
    </row>
    <row r="572" spans="1:16" hidden="1" x14ac:dyDescent="0.3">
      <c r="A572" t="s">
        <v>2236</v>
      </c>
      <c r="B572" t="s">
        <v>2237</v>
      </c>
      <c r="C572" s="1" t="str">
        <f t="shared" si="64"/>
        <v>21:0795</v>
      </c>
      <c r="D572" s="1" t="str">
        <f t="shared" si="65"/>
        <v>21:0224</v>
      </c>
      <c r="E572" t="s">
        <v>2238</v>
      </c>
      <c r="F572" t="s">
        <v>2239</v>
      </c>
      <c r="H572">
        <v>63.402234800000002</v>
      </c>
      <c r="I572">
        <v>-131.55904630000001</v>
      </c>
      <c r="J572" s="1" t="str">
        <f t="shared" si="61"/>
        <v>NGR bulk stream sediment</v>
      </c>
      <c r="K572" s="1" t="str">
        <f t="shared" si="62"/>
        <v>&lt;177 micron (NGR)</v>
      </c>
      <c r="L572">
        <v>2</v>
      </c>
      <c r="M572" t="s">
        <v>1701</v>
      </c>
      <c r="N572">
        <v>4</v>
      </c>
      <c r="O572">
        <v>15</v>
      </c>
      <c r="P572">
        <v>11.54</v>
      </c>
    </row>
    <row r="573" spans="1:16" hidden="1" x14ac:dyDescent="0.3">
      <c r="A573" t="s">
        <v>2240</v>
      </c>
      <c r="B573" t="s">
        <v>2241</v>
      </c>
      <c r="C573" s="1" t="str">
        <f t="shared" si="64"/>
        <v>21:0795</v>
      </c>
      <c r="D573" s="1" t="str">
        <f t="shared" si="65"/>
        <v>21:0224</v>
      </c>
      <c r="E573" t="s">
        <v>2242</v>
      </c>
      <c r="F573" t="s">
        <v>2243</v>
      </c>
      <c r="H573">
        <v>63.403531000000001</v>
      </c>
      <c r="I573">
        <v>-131.51641609999999</v>
      </c>
      <c r="J573" s="1" t="str">
        <f t="shared" si="61"/>
        <v>NGR bulk stream sediment</v>
      </c>
      <c r="K573" s="1" t="str">
        <f t="shared" si="62"/>
        <v>&lt;177 micron (NGR)</v>
      </c>
      <c r="L573">
        <v>2</v>
      </c>
      <c r="M573" t="s">
        <v>1782</v>
      </c>
      <c r="N573">
        <v>5</v>
      </c>
      <c r="O573">
        <v>14</v>
      </c>
      <c r="P573">
        <v>12.41</v>
      </c>
    </row>
    <row r="574" spans="1:16" hidden="1" x14ac:dyDescent="0.3">
      <c r="A574" t="s">
        <v>2244</v>
      </c>
      <c r="B574" t="s">
        <v>2245</v>
      </c>
      <c r="C574" s="1" t="str">
        <f t="shared" si="64"/>
        <v>21:0795</v>
      </c>
      <c r="D574" s="1" t="str">
        <f t="shared" si="65"/>
        <v>21:0224</v>
      </c>
      <c r="E574" t="s">
        <v>2246</v>
      </c>
      <c r="F574" t="s">
        <v>2247</v>
      </c>
      <c r="H574">
        <v>63.462664599999997</v>
      </c>
      <c r="I574">
        <v>-131.59380949999999</v>
      </c>
      <c r="J574" s="1" t="str">
        <f t="shared" ref="J574:J599" si="66">HYPERLINK("http://geochem.nrcan.gc.ca/cdogs/content/kwd/kwd020030_e.htm", "NGR bulk stream sediment")</f>
        <v>NGR bulk stream sediment</v>
      </c>
      <c r="K574" s="1" t="str">
        <f t="shared" ref="K574:K599" si="67">HYPERLINK("http://geochem.nrcan.gc.ca/cdogs/content/kwd/kwd080006_e.htm", "&lt;177 micron (NGR)")</f>
        <v>&lt;177 micron (NGR)</v>
      </c>
      <c r="L574">
        <v>2</v>
      </c>
      <c r="M574" t="s">
        <v>1787</v>
      </c>
      <c r="N574">
        <v>6</v>
      </c>
      <c r="O574">
        <v>14</v>
      </c>
      <c r="P574">
        <v>11.95</v>
      </c>
    </row>
    <row r="575" spans="1:16" hidden="1" x14ac:dyDescent="0.3">
      <c r="A575" t="s">
        <v>2248</v>
      </c>
      <c r="B575" t="s">
        <v>2249</v>
      </c>
      <c r="C575" s="1" t="str">
        <f t="shared" si="64"/>
        <v>21:0795</v>
      </c>
      <c r="D575" s="1" t="str">
        <f t="shared" si="65"/>
        <v>21:0224</v>
      </c>
      <c r="E575" t="s">
        <v>2250</v>
      </c>
      <c r="F575" t="s">
        <v>2251</v>
      </c>
      <c r="H575">
        <v>63.479659900000001</v>
      </c>
      <c r="I575">
        <v>-131.68175600000001</v>
      </c>
      <c r="J575" s="1" t="str">
        <f t="shared" si="66"/>
        <v>NGR bulk stream sediment</v>
      </c>
      <c r="K575" s="1" t="str">
        <f t="shared" si="67"/>
        <v>&lt;177 micron (NGR)</v>
      </c>
      <c r="L575">
        <v>3</v>
      </c>
      <c r="M575" t="s">
        <v>20</v>
      </c>
      <c r="N575">
        <v>7</v>
      </c>
      <c r="O575">
        <v>4</v>
      </c>
      <c r="P575">
        <v>12.44</v>
      </c>
    </row>
    <row r="576" spans="1:16" hidden="1" x14ac:dyDescent="0.3">
      <c r="A576" t="s">
        <v>2252</v>
      </c>
      <c r="B576" t="s">
        <v>2253</v>
      </c>
      <c r="C576" s="1" t="str">
        <f t="shared" si="64"/>
        <v>21:0795</v>
      </c>
      <c r="D576" s="1" t="str">
        <f t="shared" si="65"/>
        <v>21:0224</v>
      </c>
      <c r="E576" t="s">
        <v>2254</v>
      </c>
      <c r="F576" t="s">
        <v>2255</v>
      </c>
      <c r="H576">
        <v>63.525450800000002</v>
      </c>
      <c r="I576">
        <v>-131.52205720000001</v>
      </c>
      <c r="J576" s="1" t="str">
        <f t="shared" si="66"/>
        <v>NGR bulk stream sediment</v>
      </c>
      <c r="K576" s="1" t="str">
        <f t="shared" si="67"/>
        <v>&lt;177 micron (NGR)</v>
      </c>
      <c r="L576">
        <v>3</v>
      </c>
      <c r="M576" t="s">
        <v>1696</v>
      </c>
      <c r="N576">
        <v>8</v>
      </c>
      <c r="O576">
        <v>13</v>
      </c>
      <c r="P576">
        <v>10.23</v>
      </c>
    </row>
    <row r="577" spans="1:16" hidden="1" x14ac:dyDescent="0.3">
      <c r="A577" t="s">
        <v>2256</v>
      </c>
      <c r="B577" t="s">
        <v>2257</v>
      </c>
      <c r="C577" s="1" t="str">
        <f t="shared" si="64"/>
        <v>21:0795</v>
      </c>
      <c r="D577" s="1" t="str">
        <f t="shared" si="65"/>
        <v>21:0224</v>
      </c>
      <c r="E577" t="s">
        <v>2258</v>
      </c>
      <c r="F577" t="s">
        <v>2259</v>
      </c>
      <c r="H577">
        <v>63.526881199999998</v>
      </c>
      <c r="I577">
        <v>-131.5275145</v>
      </c>
      <c r="J577" s="1" t="str">
        <f t="shared" si="66"/>
        <v>NGR bulk stream sediment</v>
      </c>
      <c r="K577" s="1" t="str">
        <f t="shared" si="67"/>
        <v>&lt;177 micron (NGR)</v>
      </c>
      <c r="L577">
        <v>3</v>
      </c>
      <c r="M577" t="s">
        <v>1701</v>
      </c>
      <c r="N577">
        <v>9</v>
      </c>
      <c r="O577">
        <v>16</v>
      </c>
      <c r="P577">
        <v>14.63</v>
      </c>
    </row>
    <row r="578" spans="1:16" hidden="1" x14ac:dyDescent="0.3">
      <c r="A578" t="s">
        <v>2260</v>
      </c>
      <c r="B578" t="s">
        <v>2261</v>
      </c>
      <c r="C578" s="1" t="str">
        <f t="shared" si="64"/>
        <v>21:0795</v>
      </c>
      <c r="D578" s="1" t="str">
        <f t="shared" si="65"/>
        <v>21:0224</v>
      </c>
      <c r="E578" t="s">
        <v>2262</v>
      </c>
      <c r="F578" t="s">
        <v>2263</v>
      </c>
      <c r="H578">
        <v>63.282359800000002</v>
      </c>
      <c r="I578">
        <v>-131.5614386</v>
      </c>
      <c r="J578" s="1" t="str">
        <f t="shared" si="66"/>
        <v>NGR bulk stream sediment</v>
      </c>
      <c r="K578" s="1" t="str">
        <f t="shared" si="67"/>
        <v>&lt;177 micron (NGR)</v>
      </c>
      <c r="L578">
        <v>4</v>
      </c>
      <c r="M578" t="s">
        <v>20</v>
      </c>
      <c r="N578">
        <v>10</v>
      </c>
      <c r="O578">
        <v>6</v>
      </c>
      <c r="P578">
        <v>8.4600000000000009</v>
      </c>
    </row>
    <row r="579" spans="1:16" hidden="1" x14ac:dyDescent="0.3">
      <c r="A579" t="s">
        <v>2264</v>
      </c>
      <c r="B579" t="s">
        <v>2265</v>
      </c>
      <c r="C579" s="1" t="str">
        <f t="shared" si="64"/>
        <v>21:0795</v>
      </c>
      <c r="D579" s="1" t="str">
        <f t="shared" si="65"/>
        <v>21:0224</v>
      </c>
      <c r="E579" t="s">
        <v>2266</v>
      </c>
      <c r="F579" t="s">
        <v>2267</v>
      </c>
      <c r="H579">
        <v>63.235669999999999</v>
      </c>
      <c r="I579">
        <v>-131.5559887</v>
      </c>
      <c r="J579" s="1" t="str">
        <f t="shared" si="66"/>
        <v>NGR bulk stream sediment</v>
      </c>
      <c r="K579" s="1" t="str">
        <f t="shared" si="67"/>
        <v>&lt;177 micron (NGR)</v>
      </c>
      <c r="L579">
        <v>4</v>
      </c>
      <c r="M579" t="s">
        <v>1696</v>
      </c>
      <c r="N579">
        <v>11</v>
      </c>
      <c r="O579">
        <v>14</v>
      </c>
      <c r="P579">
        <v>10.65</v>
      </c>
    </row>
    <row r="580" spans="1:16" hidden="1" x14ac:dyDescent="0.3">
      <c r="A580" t="s">
        <v>2268</v>
      </c>
      <c r="B580" t="s">
        <v>2269</v>
      </c>
      <c r="C580" s="1" t="str">
        <f t="shared" si="64"/>
        <v>21:0795</v>
      </c>
      <c r="D580" s="1" t="str">
        <f t="shared" si="65"/>
        <v>21:0224</v>
      </c>
      <c r="E580" t="s">
        <v>2270</v>
      </c>
      <c r="F580" t="s">
        <v>2271</v>
      </c>
      <c r="H580">
        <v>63.2351715</v>
      </c>
      <c r="I580">
        <v>-131.64898640000001</v>
      </c>
      <c r="J580" s="1" t="str">
        <f t="shared" si="66"/>
        <v>NGR bulk stream sediment</v>
      </c>
      <c r="K580" s="1" t="str">
        <f t="shared" si="67"/>
        <v>&lt;177 micron (NGR)</v>
      </c>
      <c r="L580">
        <v>4</v>
      </c>
      <c r="M580" t="s">
        <v>1701</v>
      </c>
      <c r="N580">
        <v>12</v>
      </c>
      <c r="O580">
        <v>20</v>
      </c>
      <c r="P580">
        <v>14.31</v>
      </c>
    </row>
    <row r="581" spans="1:16" hidden="1" x14ac:dyDescent="0.3">
      <c r="A581" t="s">
        <v>2272</v>
      </c>
      <c r="B581" t="s">
        <v>2273</v>
      </c>
      <c r="C581" s="1" t="str">
        <f t="shared" si="64"/>
        <v>21:0795</v>
      </c>
      <c r="D581" s="1" t="str">
        <f t="shared" si="65"/>
        <v>21:0224</v>
      </c>
      <c r="E581" t="s">
        <v>2274</v>
      </c>
      <c r="F581" t="s">
        <v>2275</v>
      </c>
      <c r="H581">
        <v>63.3343062</v>
      </c>
      <c r="I581">
        <v>-131.45187809999999</v>
      </c>
      <c r="J581" s="1" t="str">
        <f t="shared" si="66"/>
        <v>NGR bulk stream sediment</v>
      </c>
      <c r="K581" s="1" t="str">
        <f t="shared" si="67"/>
        <v>&lt;177 micron (NGR)</v>
      </c>
      <c r="L581">
        <v>5</v>
      </c>
      <c r="M581" t="s">
        <v>20</v>
      </c>
      <c r="N581">
        <v>13</v>
      </c>
      <c r="O581">
        <v>15</v>
      </c>
      <c r="P581">
        <v>10.210000000000001</v>
      </c>
    </row>
    <row r="582" spans="1:16" hidden="1" x14ac:dyDescent="0.3">
      <c r="A582" t="s">
        <v>2276</v>
      </c>
      <c r="B582" t="s">
        <v>2277</v>
      </c>
      <c r="C582" s="1" t="str">
        <f t="shared" si="64"/>
        <v>21:0795</v>
      </c>
      <c r="D582" s="1" t="str">
        <f t="shared" si="65"/>
        <v>21:0224</v>
      </c>
      <c r="E582" t="s">
        <v>2278</v>
      </c>
      <c r="F582" t="s">
        <v>2279</v>
      </c>
      <c r="H582">
        <v>63.333202300000004</v>
      </c>
      <c r="I582">
        <v>-131.3926409</v>
      </c>
      <c r="J582" s="1" t="str">
        <f t="shared" si="66"/>
        <v>NGR bulk stream sediment</v>
      </c>
      <c r="K582" s="1" t="str">
        <f t="shared" si="67"/>
        <v>&lt;177 micron (NGR)</v>
      </c>
      <c r="L582">
        <v>5</v>
      </c>
      <c r="M582" t="s">
        <v>1696</v>
      </c>
      <c r="N582">
        <v>14</v>
      </c>
      <c r="O582">
        <v>20</v>
      </c>
      <c r="P582">
        <v>11.2</v>
      </c>
    </row>
    <row r="583" spans="1:16" hidden="1" x14ac:dyDescent="0.3">
      <c r="A583" t="s">
        <v>2280</v>
      </c>
      <c r="B583" t="s">
        <v>2281</v>
      </c>
      <c r="C583" s="1" t="str">
        <f t="shared" si="64"/>
        <v>21:0795</v>
      </c>
      <c r="D583" s="1" t="str">
        <f t="shared" si="65"/>
        <v>21:0224</v>
      </c>
      <c r="E583" t="s">
        <v>2282</v>
      </c>
      <c r="F583" t="s">
        <v>2283</v>
      </c>
      <c r="H583">
        <v>63.364804599999999</v>
      </c>
      <c r="I583">
        <v>-131.3470039</v>
      </c>
      <c r="J583" s="1" t="str">
        <f t="shared" si="66"/>
        <v>NGR bulk stream sediment</v>
      </c>
      <c r="K583" s="1" t="str">
        <f t="shared" si="67"/>
        <v>&lt;177 micron (NGR)</v>
      </c>
      <c r="L583">
        <v>5</v>
      </c>
      <c r="M583" t="s">
        <v>1701</v>
      </c>
      <c r="N583">
        <v>15</v>
      </c>
      <c r="O583">
        <v>45</v>
      </c>
      <c r="P583">
        <v>11.65</v>
      </c>
    </row>
    <row r="584" spans="1:16" hidden="1" x14ac:dyDescent="0.3">
      <c r="A584" t="s">
        <v>2284</v>
      </c>
      <c r="B584" t="s">
        <v>2285</v>
      </c>
      <c r="C584" s="1" t="str">
        <f t="shared" si="64"/>
        <v>21:0795</v>
      </c>
      <c r="D584" s="1" t="str">
        <f t="shared" si="65"/>
        <v>21:0224</v>
      </c>
      <c r="E584" t="s">
        <v>2286</v>
      </c>
      <c r="F584" t="s">
        <v>2287</v>
      </c>
      <c r="H584">
        <v>63.356315899999998</v>
      </c>
      <c r="I584">
        <v>-131.25535099999999</v>
      </c>
      <c r="J584" s="1" t="str">
        <f t="shared" si="66"/>
        <v>NGR bulk stream sediment</v>
      </c>
      <c r="K584" s="1" t="str">
        <f t="shared" si="67"/>
        <v>&lt;177 micron (NGR)</v>
      </c>
      <c r="L584">
        <v>5</v>
      </c>
      <c r="M584" t="s">
        <v>1782</v>
      </c>
      <c r="N584">
        <v>16</v>
      </c>
      <c r="O584">
        <v>30</v>
      </c>
      <c r="P584">
        <v>8.1300000000000008</v>
      </c>
    </row>
    <row r="585" spans="1:16" hidden="1" x14ac:dyDescent="0.3">
      <c r="A585" t="s">
        <v>2288</v>
      </c>
      <c r="B585" t="s">
        <v>2289</v>
      </c>
      <c r="C585" s="1" t="str">
        <f t="shared" si="64"/>
        <v>21:0795</v>
      </c>
      <c r="D585" s="1" t="str">
        <f t="shared" si="65"/>
        <v>21:0224</v>
      </c>
      <c r="E585" t="s">
        <v>2290</v>
      </c>
      <c r="F585" t="s">
        <v>2291</v>
      </c>
      <c r="H585">
        <v>63.359089400000002</v>
      </c>
      <c r="I585">
        <v>-131.1873588</v>
      </c>
      <c r="J585" s="1" t="str">
        <f t="shared" si="66"/>
        <v>NGR bulk stream sediment</v>
      </c>
      <c r="K585" s="1" t="str">
        <f t="shared" si="67"/>
        <v>&lt;177 micron (NGR)</v>
      </c>
      <c r="L585">
        <v>5</v>
      </c>
      <c r="M585" t="s">
        <v>1787</v>
      </c>
      <c r="N585">
        <v>17</v>
      </c>
      <c r="O585">
        <v>16</v>
      </c>
      <c r="P585">
        <v>10.75</v>
      </c>
    </row>
    <row r="586" spans="1:16" hidden="1" x14ac:dyDescent="0.3">
      <c r="A586" t="s">
        <v>2292</v>
      </c>
      <c r="B586" t="s">
        <v>2293</v>
      </c>
      <c r="C586" s="1" t="str">
        <f t="shared" si="64"/>
        <v>21:0795</v>
      </c>
      <c r="D586" s="1" t="str">
        <f t="shared" si="65"/>
        <v>21:0224</v>
      </c>
      <c r="E586" t="s">
        <v>2294</v>
      </c>
      <c r="F586" t="s">
        <v>2295</v>
      </c>
      <c r="H586">
        <v>63.387725799999998</v>
      </c>
      <c r="I586">
        <v>-131.45034960000001</v>
      </c>
      <c r="J586" s="1" t="str">
        <f t="shared" si="66"/>
        <v>NGR bulk stream sediment</v>
      </c>
      <c r="K586" s="1" t="str">
        <f t="shared" si="67"/>
        <v>&lt;177 micron (NGR)</v>
      </c>
      <c r="L586">
        <v>5</v>
      </c>
      <c r="M586" t="s">
        <v>1792</v>
      </c>
      <c r="N586">
        <v>18</v>
      </c>
      <c r="O586">
        <v>53</v>
      </c>
      <c r="P586">
        <v>9.86</v>
      </c>
    </row>
    <row r="587" spans="1:16" hidden="1" x14ac:dyDescent="0.3">
      <c r="A587" t="s">
        <v>2296</v>
      </c>
      <c r="B587" t="s">
        <v>2297</v>
      </c>
      <c r="C587" s="1" t="str">
        <f t="shared" si="64"/>
        <v>21:0795</v>
      </c>
      <c r="D587" s="1" t="str">
        <f t="shared" si="65"/>
        <v>21:0224</v>
      </c>
      <c r="E587" t="s">
        <v>2298</v>
      </c>
      <c r="F587" t="s">
        <v>2299</v>
      </c>
      <c r="H587">
        <v>63.407145300000003</v>
      </c>
      <c r="I587">
        <v>-131.42318040000001</v>
      </c>
      <c r="J587" s="1" t="str">
        <f t="shared" si="66"/>
        <v>NGR bulk stream sediment</v>
      </c>
      <c r="K587" s="1" t="str">
        <f t="shared" si="67"/>
        <v>&lt;177 micron (NGR)</v>
      </c>
      <c r="L587">
        <v>6</v>
      </c>
      <c r="M587" t="s">
        <v>1668</v>
      </c>
      <c r="N587">
        <v>19</v>
      </c>
      <c r="O587">
        <v>51</v>
      </c>
      <c r="P587">
        <v>11.75</v>
      </c>
    </row>
    <row r="588" spans="1:16" hidden="1" x14ac:dyDescent="0.3">
      <c r="A588" t="s">
        <v>2300</v>
      </c>
      <c r="B588" t="s">
        <v>2301</v>
      </c>
      <c r="C588" s="1" t="str">
        <f t="shared" si="64"/>
        <v>21:0795</v>
      </c>
      <c r="D588" s="1" t="str">
        <f t="shared" si="65"/>
        <v>21:0224</v>
      </c>
      <c r="E588" t="s">
        <v>2302</v>
      </c>
      <c r="F588" t="s">
        <v>2303</v>
      </c>
      <c r="H588">
        <v>63.420166299999998</v>
      </c>
      <c r="I588">
        <v>-131.45732820000001</v>
      </c>
      <c r="J588" s="1" t="str">
        <f t="shared" si="66"/>
        <v>NGR bulk stream sediment</v>
      </c>
      <c r="K588" s="1" t="str">
        <f t="shared" si="67"/>
        <v>&lt;177 micron (NGR)</v>
      </c>
      <c r="L588">
        <v>6</v>
      </c>
      <c r="M588" t="s">
        <v>20</v>
      </c>
      <c r="N588">
        <v>20</v>
      </c>
      <c r="O588">
        <v>20</v>
      </c>
      <c r="P588">
        <v>5.83</v>
      </c>
    </row>
    <row r="589" spans="1:16" hidden="1" x14ac:dyDescent="0.3">
      <c r="A589" t="s">
        <v>2304</v>
      </c>
      <c r="B589" t="s">
        <v>2305</v>
      </c>
      <c r="C589" s="1" t="str">
        <f t="shared" si="64"/>
        <v>21:0795</v>
      </c>
      <c r="D589" s="1" t="str">
        <f t="shared" si="65"/>
        <v>21:0224</v>
      </c>
      <c r="E589" t="s">
        <v>2298</v>
      </c>
      <c r="F589" t="s">
        <v>2306</v>
      </c>
      <c r="H589">
        <v>63.407145300000003</v>
      </c>
      <c r="I589">
        <v>-131.42318040000001</v>
      </c>
      <c r="J589" s="1" t="str">
        <f t="shared" si="66"/>
        <v>NGR bulk stream sediment</v>
      </c>
      <c r="K589" s="1" t="str">
        <f t="shared" si="67"/>
        <v>&lt;177 micron (NGR)</v>
      </c>
      <c r="L589">
        <v>6</v>
      </c>
      <c r="M589" t="s">
        <v>1672</v>
      </c>
      <c r="N589">
        <v>21</v>
      </c>
      <c r="O589">
        <v>47</v>
      </c>
      <c r="P589">
        <v>10.75</v>
      </c>
    </row>
    <row r="590" spans="1:16" hidden="1" x14ac:dyDescent="0.3">
      <c r="A590" t="s">
        <v>2307</v>
      </c>
      <c r="B590" t="s">
        <v>2308</v>
      </c>
      <c r="C590" s="1" t="str">
        <f t="shared" si="64"/>
        <v>21:0795</v>
      </c>
      <c r="D590" s="1" t="str">
        <f t="shared" si="65"/>
        <v>21:0224</v>
      </c>
      <c r="E590" t="s">
        <v>2298</v>
      </c>
      <c r="F590" t="s">
        <v>2309</v>
      </c>
      <c r="H590">
        <v>63.407145300000003</v>
      </c>
      <c r="I590">
        <v>-131.42318040000001</v>
      </c>
      <c r="J590" s="1" t="str">
        <f t="shared" si="66"/>
        <v>NGR bulk stream sediment</v>
      </c>
      <c r="K590" s="1" t="str">
        <f t="shared" si="67"/>
        <v>&lt;177 micron (NGR)</v>
      </c>
      <c r="L590">
        <v>6</v>
      </c>
      <c r="M590" t="s">
        <v>1676</v>
      </c>
      <c r="N590">
        <v>22</v>
      </c>
      <c r="O590">
        <v>64</v>
      </c>
      <c r="P590">
        <v>10.16</v>
      </c>
    </row>
    <row r="591" spans="1:16" hidden="1" x14ac:dyDescent="0.3">
      <c r="A591" t="s">
        <v>2310</v>
      </c>
      <c r="B591" t="s">
        <v>2311</v>
      </c>
      <c r="C591" s="1" t="str">
        <f t="shared" si="64"/>
        <v>21:0795</v>
      </c>
      <c r="D591" s="1" t="str">
        <f t="shared" si="65"/>
        <v>21:0224</v>
      </c>
      <c r="E591" t="s">
        <v>2312</v>
      </c>
      <c r="F591" t="s">
        <v>2313</v>
      </c>
      <c r="H591">
        <v>63.451659900000003</v>
      </c>
      <c r="I591">
        <v>-131.4081233</v>
      </c>
      <c r="J591" s="1" t="str">
        <f t="shared" si="66"/>
        <v>NGR bulk stream sediment</v>
      </c>
      <c r="K591" s="1" t="str">
        <f t="shared" si="67"/>
        <v>&lt;177 micron (NGR)</v>
      </c>
      <c r="L591">
        <v>6</v>
      </c>
      <c r="M591" t="s">
        <v>1696</v>
      </c>
      <c r="N591">
        <v>23</v>
      </c>
      <c r="O591">
        <v>27</v>
      </c>
      <c r="P591">
        <v>6.45</v>
      </c>
    </row>
    <row r="592" spans="1:16" hidden="1" x14ac:dyDescent="0.3">
      <c r="A592" t="s">
        <v>2314</v>
      </c>
      <c r="B592" t="s">
        <v>2315</v>
      </c>
      <c r="C592" s="1" t="str">
        <f t="shared" si="64"/>
        <v>21:0795</v>
      </c>
      <c r="D592" s="1" t="str">
        <f t="shared" si="65"/>
        <v>21:0224</v>
      </c>
      <c r="E592" t="s">
        <v>2316</v>
      </c>
      <c r="F592" t="s">
        <v>2317</v>
      </c>
      <c r="H592">
        <v>63.495915599999996</v>
      </c>
      <c r="I592">
        <v>-131.36147149999999</v>
      </c>
      <c r="J592" s="1" t="str">
        <f t="shared" si="66"/>
        <v>NGR bulk stream sediment</v>
      </c>
      <c r="K592" s="1" t="str">
        <f t="shared" si="67"/>
        <v>&lt;177 micron (NGR)</v>
      </c>
      <c r="L592">
        <v>6</v>
      </c>
      <c r="M592" t="s">
        <v>1701</v>
      </c>
      <c r="N592">
        <v>24</v>
      </c>
      <c r="O592">
        <v>14</v>
      </c>
      <c r="P592">
        <v>8.9700000000000006</v>
      </c>
    </row>
    <row r="593" spans="1:16" hidden="1" x14ac:dyDescent="0.3">
      <c r="A593" t="s">
        <v>2318</v>
      </c>
      <c r="B593" t="s">
        <v>2319</v>
      </c>
      <c r="C593" s="1" t="str">
        <f t="shared" si="64"/>
        <v>21:0795</v>
      </c>
      <c r="D593" s="1" t="str">
        <f t="shared" si="65"/>
        <v>21:0224</v>
      </c>
      <c r="E593" t="s">
        <v>2320</v>
      </c>
      <c r="F593" t="s">
        <v>2321</v>
      </c>
      <c r="H593">
        <v>63.443026099999997</v>
      </c>
      <c r="I593">
        <v>-131.31874759999999</v>
      </c>
      <c r="J593" s="1" t="str">
        <f t="shared" si="66"/>
        <v>NGR bulk stream sediment</v>
      </c>
      <c r="K593" s="1" t="str">
        <f t="shared" si="67"/>
        <v>&lt;177 micron (NGR)</v>
      </c>
      <c r="L593">
        <v>6</v>
      </c>
      <c r="M593" t="s">
        <v>1782</v>
      </c>
      <c r="N593">
        <v>25</v>
      </c>
      <c r="O593">
        <v>26</v>
      </c>
      <c r="P593">
        <v>11.82</v>
      </c>
    </row>
    <row r="594" spans="1:16" hidden="1" x14ac:dyDescent="0.3">
      <c r="A594" t="s">
        <v>2322</v>
      </c>
      <c r="B594" t="s">
        <v>2323</v>
      </c>
      <c r="C594" s="1" t="str">
        <f t="shared" si="64"/>
        <v>21:0795</v>
      </c>
      <c r="D594" s="1" t="str">
        <f t="shared" si="65"/>
        <v>21:0224</v>
      </c>
      <c r="E594" t="s">
        <v>2324</v>
      </c>
      <c r="F594" t="s">
        <v>2325</v>
      </c>
      <c r="H594">
        <v>63.485213700000003</v>
      </c>
      <c r="I594">
        <v>-131.1541138</v>
      </c>
      <c r="J594" s="1" t="str">
        <f t="shared" si="66"/>
        <v>NGR bulk stream sediment</v>
      </c>
      <c r="K594" s="1" t="str">
        <f t="shared" si="67"/>
        <v>&lt;177 micron (NGR)</v>
      </c>
      <c r="L594">
        <v>6</v>
      </c>
      <c r="M594" t="s">
        <v>1787</v>
      </c>
      <c r="N594">
        <v>26</v>
      </c>
      <c r="O594">
        <v>7</v>
      </c>
      <c r="P594">
        <v>9.44</v>
      </c>
    </row>
    <row r="595" spans="1:16" hidden="1" x14ac:dyDescent="0.3">
      <c r="A595" t="s">
        <v>2326</v>
      </c>
      <c r="B595" t="s">
        <v>2327</v>
      </c>
      <c r="C595" s="1" t="str">
        <f t="shared" si="64"/>
        <v>21:0795</v>
      </c>
      <c r="D595" s="1" t="str">
        <f t="shared" si="65"/>
        <v>21:0224</v>
      </c>
      <c r="E595" t="s">
        <v>2328</v>
      </c>
      <c r="F595" t="s">
        <v>2329</v>
      </c>
      <c r="H595">
        <v>63.431774900000001</v>
      </c>
      <c r="I595">
        <v>-131.1361067</v>
      </c>
      <c r="J595" s="1" t="str">
        <f t="shared" si="66"/>
        <v>NGR bulk stream sediment</v>
      </c>
      <c r="K595" s="1" t="str">
        <f t="shared" si="67"/>
        <v>&lt;177 micron (NGR)</v>
      </c>
      <c r="L595">
        <v>6</v>
      </c>
      <c r="M595" t="s">
        <v>1792</v>
      </c>
      <c r="N595">
        <v>27</v>
      </c>
      <c r="O595">
        <v>16</v>
      </c>
      <c r="P595">
        <v>10.87</v>
      </c>
    </row>
    <row r="596" spans="1:16" hidden="1" x14ac:dyDescent="0.3">
      <c r="A596" t="s">
        <v>2330</v>
      </c>
      <c r="B596" t="s">
        <v>2331</v>
      </c>
      <c r="C596" s="1" t="str">
        <f t="shared" si="64"/>
        <v>21:0795</v>
      </c>
      <c r="D596" s="1" t="str">
        <f t="shared" si="65"/>
        <v>21:0224</v>
      </c>
      <c r="E596" t="s">
        <v>2332</v>
      </c>
      <c r="F596" t="s">
        <v>2333</v>
      </c>
      <c r="H596">
        <v>63.433043099999999</v>
      </c>
      <c r="I596">
        <v>-131.27673999999999</v>
      </c>
      <c r="J596" s="1" t="str">
        <f t="shared" si="66"/>
        <v>NGR bulk stream sediment</v>
      </c>
      <c r="K596" s="1" t="str">
        <f t="shared" si="67"/>
        <v>&lt;177 micron (NGR)</v>
      </c>
      <c r="L596">
        <v>7</v>
      </c>
      <c r="M596" t="s">
        <v>20</v>
      </c>
      <c r="N596">
        <v>28</v>
      </c>
      <c r="O596">
        <v>27</v>
      </c>
      <c r="P596">
        <v>4.6900000000000004</v>
      </c>
    </row>
    <row r="597" spans="1:16" hidden="1" x14ac:dyDescent="0.3">
      <c r="A597" t="s">
        <v>2334</v>
      </c>
      <c r="B597" t="s">
        <v>2335</v>
      </c>
      <c r="C597" s="1" t="str">
        <f t="shared" si="64"/>
        <v>21:0795</v>
      </c>
      <c r="D597" s="1" t="str">
        <f t="shared" si="65"/>
        <v>21:0224</v>
      </c>
      <c r="E597" t="s">
        <v>2336</v>
      </c>
      <c r="F597" t="s">
        <v>2337</v>
      </c>
      <c r="H597">
        <v>63.410257000000001</v>
      </c>
      <c r="I597">
        <v>-131.28500969999999</v>
      </c>
      <c r="J597" s="1" t="str">
        <f t="shared" si="66"/>
        <v>NGR bulk stream sediment</v>
      </c>
      <c r="K597" s="1" t="str">
        <f t="shared" si="67"/>
        <v>&lt;177 micron (NGR)</v>
      </c>
      <c r="L597">
        <v>7</v>
      </c>
      <c r="M597" t="s">
        <v>1696</v>
      </c>
      <c r="N597">
        <v>29</v>
      </c>
      <c r="O597">
        <v>51</v>
      </c>
      <c r="P597">
        <v>5.05</v>
      </c>
    </row>
    <row r="598" spans="1:16" hidden="1" x14ac:dyDescent="0.3">
      <c r="A598" t="s">
        <v>2338</v>
      </c>
      <c r="B598" t="s">
        <v>2339</v>
      </c>
      <c r="C598" s="1" t="str">
        <f t="shared" si="64"/>
        <v>21:0795</v>
      </c>
      <c r="D598" s="1" t="str">
        <f t="shared" si="65"/>
        <v>21:0224</v>
      </c>
      <c r="E598" t="s">
        <v>2340</v>
      </c>
      <c r="F598" t="s">
        <v>2341</v>
      </c>
      <c r="H598">
        <v>63.391301400000003</v>
      </c>
      <c r="I598">
        <v>-131.28338189999999</v>
      </c>
      <c r="J598" s="1" t="str">
        <f t="shared" si="66"/>
        <v>NGR bulk stream sediment</v>
      </c>
      <c r="K598" s="1" t="str">
        <f t="shared" si="67"/>
        <v>&lt;177 micron (NGR)</v>
      </c>
      <c r="L598">
        <v>7</v>
      </c>
      <c r="M598" t="s">
        <v>1701</v>
      </c>
      <c r="N598">
        <v>30</v>
      </c>
      <c r="O598">
        <v>34</v>
      </c>
      <c r="P598">
        <v>5.77</v>
      </c>
    </row>
    <row r="599" spans="1:16" hidden="1" x14ac:dyDescent="0.3">
      <c r="A599" t="s">
        <v>2342</v>
      </c>
      <c r="B599" t="s">
        <v>2343</v>
      </c>
      <c r="C599" s="1" t="str">
        <f t="shared" si="64"/>
        <v>21:0795</v>
      </c>
      <c r="D599" s="1" t="str">
        <f t="shared" si="65"/>
        <v>21:0224</v>
      </c>
      <c r="E599" t="s">
        <v>2344</v>
      </c>
      <c r="F599" t="s">
        <v>2345</v>
      </c>
      <c r="H599">
        <v>63.808741900000001</v>
      </c>
      <c r="I599">
        <v>-131.50030530000001</v>
      </c>
      <c r="J599" s="1" t="str">
        <f t="shared" si="66"/>
        <v>NGR bulk stream sediment</v>
      </c>
      <c r="K599" s="1" t="str">
        <f t="shared" si="67"/>
        <v>&lt;177 micron (NGR)</v>
      </c>
      <c r="L599">
        <v>8</v>
      </c>
      <c r="M599" t="s">
        <v>20</v>
      </c>
      <c r="N599">
        <v>31</v>
      </c>
      <c r="O599">
        <v>31</v>
      </c>
      <c r="P599">
        <v>10.76</v>
      </c>
    </row>
    <row r="600" spans="1:16" hidden="1" x14ac:dyDescent="0.3">
      <c r="A600" t="s">
        <v>2346</v>
      </c>
      <c r="B600" t="s">
        <v>2347</v>
      </c>
      <c r="C600" s="1" t="str">
        <f t="shared" si="64"/>
        <v>21:0795</v>
      </c>
      <c r="D600" s="1" t="str">
        <f>HYPERLINK("http://geochem.nrcan.gc.ca/cdogs/content/svy/svy_e.htm", "")</f>
        <v/>
      </c>
      <c r="G600" s="1" t="str">
        <f>HYPERLINK("http://geochem.nrcan.gc.ca/cdogs/content/cr_/cr_00079_e.htm", "79")</f>
        <v>79</v>
      </c>
      <c r="J600" t="s">
        <v>1834</v>
      </c>
      <c r="K600" t="s">
        <v>1835</v>
      </c>
      <c r="L600">
        <v>9</v>
      </c>
      <c r="M600" t="s">
        <v>1836</v>
      </c>
      <c r="N600">
        <v>32</v>
      </c>
      <c r="O600">
        <v>7</v>
      </c>
      <c r="P600">
        <v>1.6419999999999999</v>
      </c>
    </row>
    <row r="601" spans="1:16" hidden="1" x14ac:dyDescent="0.3">
      <c r="A601" t="s">
        <v>2348</v>
      </c>
      <c r="B601" t="s">
        <v>2349</v>
      </c>
      <c r="C601" s="1" t="str">
        <f t="shared" ref="C601:C632" si="68">HYPERLINK("http://geochem.nrcan.gc.ca/cdogs/content/bdl/bdl210795_e.htm", "21:0795")</f>
        <v>21:0795</v>
      </c>
      <c r="D601" s="1" t="str">
        <f>HYPERLINK("http://geochem.nrcan.gc.ca/cdogs/content/svy/svy_e.htm", "")</f>
        <v/>
      </c>
      <c r="G601" s="1" t="str">
        <f>HYPERLINK("http://geochem.nrcan.gc.ca/cdogs/content/cr_/cr_00083_e.htm", "83")</f>
        <v>83</v>
      </c>
      <c r="J601" t="s">
        <v>1834</v>
      </c>
      <c r="K601" t="s">
        <v>1835</v>
      </c>
      <c r="L601">
        <v>10</v>
      </c>
      <c r="M601" t="s">
        <v>1836</v>
      </c>
      <c r="N601">
        <v>33</v>
      </c>
      <c r="O601">
        <v>2</v>
      </c>
      <c r="P601">
        <v>5.56</v>
      </c>
    </row>
    <row r="602" spans="1:16" hidden="1" x14ac:dyDescent="0.3">
      <c r="A602" t="s">
        <v>2350</v>
      </c>
      <c r="B602" t="s">
        <v>2351</v>
      </c>
      <c r="C602" s="1" t="str">
        <f t="shared" si="68"/>
        <v>21:0795</v>
      </c>
      <c r="D602" s="1" t="str">
        <f t="shared" ref="D602:D639" si="69">HYPERLINK("http://geochem.nrcan.gc.ca/cdogs/content/svy/svy210224_e.htm", "21:0224")</f>
        <v>21:0224</v>
      </c>
      <c r="E602" t="s">
        <v>2352</v>
      </c>
      <c r="F602" t="s">
        <v>2353</v>
      </c>
      <c r="H602">
        <v>63.840500200000001</v>
      </c>
      <c r="I602">
        <v>-131.0328576</v>
      </c>
      <c r="J602" s="1" t="str">
        <f t="shared" ref="J602:J639" si="70">HYPERLINK("http://geochem.nrcan.gc.ca/cdogs/content/kwd/kwd020030_e.htm", "NGR bulk stream sediment")</f>
        <v>NGR bulk stream sediment</v>
      </c>
      <c r="K602" s="1" t="str">
        <f t="shared" ref="K602:K639" si="71">HYPERLINK("http://geochem.nrcan.gc.ca/cdogs/content/kwd/kwd080006_e.htm", "&lt;177 micron (NGR)")</f>
        <v>&lt;177 micron (NGR)</v>
      </c>
      <c r="L602">
        <v>12</v>
      </c>
      <c r="M602" t="s">
        <v>20</v>
      </c>
      <c r="N602">
        <v>34</v>
      </c>
      <c r="O602">
        <v>20</v>
      </c>
      <c r="P602">
        <v>10.72</v>
      </c>
    </row>
    <row r="603" spans="1:16" hidden="1" x14ac:dyDescent="0.3">
      <c r="A603" t="s">
        <v>2354</v>
      </c>
      <c r="B603" t="s">
        <v>2355</v>
      </c>
      <c r="C603" s="1" t="str">
        <f t="shared" si="68"/>
        <v>21:0795</v>
      </c>
      <c r="D603" s="1" t="str">
        <f t="shared" si="69"/>
        <v>21:0224</v>
      </c>
      <c r="E603" t="s">
        <v>2356</v>
      </c>
      <c r="F603" t="s">
        <v>2357</v>
      </c>
      <c r="H603">
        <v>63.882329800000001</v>
      </c>
      <c r="I603">
        <v>-131.07502640000001</v>
      </c>
      <c r="J603" s="1" t="str">
        <f t="shared" si="70"/>
        <v>NGR bulk stream sediment</v>
      </c>
      <c r="K603" s="1" t="str">
        <f t="shared" si="71"/>
        <v>&lt;177 micron (NGR)</v>
      </c>
      <c r="L603">
        <v>12</v>
      </c>
      <c r="M603" t="s">
        <v>1696</v>
      </c>
      <c r="N603">
        <v>35</v>
      </c>
      <c r="O603">
        <v>13</v>
      </c>
      <c r="P603">
        <v>11.96</v>
      </c>
    </row>
    <row r="604" spans="1:16" hidden="1" x14ac:dyDescent="0.3">
      <c r="A604" t="s">
        <v>2358</v>
      </c>
      <c r="B604" t="s">
        <v>2359</v>
      </c>
      <c r="C604" s="1" t="str">
        <f t="shared" si="68"/>
        <v>21:0795</v>
      </c>
      <c r="D604" s="1" t="str">
        <f t="shared" si="69"/>
        <v>21:0224</v>
      </c>
      <c r="E604" t="s">
        <v>2360</v>
      </c>
      <c r="F604" t="s">
        <v>2361</v>
      </c>
      <c r="H604">
        <v>63.995750700000002</v>
      </c>
      <c r="I604">
        <v>-131.01485049999999</v>
      </c>
      <c r="J604" s="1" t="str">
        <f t="shared" si="70"/>
        <v>NGR bulk stream sediment</v>
      </c>
      <c r="K604" s="1" t="str">
        <f t="shared" si="71"/>
        <v>&lt;177 micron (NGR)</v>
      </c>
      <c r="L604">
        <v>13</v>
      </c>
      <c r="M604" t="s">
        <v>20</v>
      </c>
      <c r="N604">
        <v>36</v>
      </c>
      <c r="O604">
        <v>22</v>
      </c>
      <c r="P604">
        <v>9.15</v>
      </c>
    </row>
    <row r="605" spans="1:16" hidden="1" x14ac:dyDescent="0.3">
      <c r="A605" t="s">
        <v>2362</v>
      </c>
      <c r="B605" t="s">
        <v>2363</v>
      </c>
      <c r="C605" s="1" t="str">
        <f t="shared" si="68"/>
        <v>21:0795</v>
      </c>
      <c r="D605" s="1" t="str">
        <f t="shared" si="69"/>
        <v>21:0224</v>
      </c>
      <c r="E605" t="s">
        <v>2364</v>
      </c>
      <c r="F605" t="s">
        <v>2365</v>
      </c>
      <c r="H605">
        <v>63.7636404</v>
      </c>
      <c r="I605">
        <v>-131.4636763</v>
      </c>
      <c r="J605" s="1" t="str">
        <f t="shared" si="70"/>
        <v>NGR bulk stream sediment</v>
      </c>
      <c r="K605" s="1" t="str">
        <f t="shared" si="71"/>
        <v>&lt;177 micron (NGR)</v>
      </c>
      <c r="L605">
        <v>15</v>
      </c>
      <c r="M605" t="s">
        <v>20</v>
      </c>
      <c r="N605">
        <v>37</v>
      </c>
      <c r="O605">
        <v>-2</v>
      </c>
      <c r="P605">
        <v>16.41</v>
      </c>
    </row>
    <row r="606" spans="1:16" hidden="1" x14ac:dyDescent="0.3">
      <c r="A606" t="s">
        <v>2366</v>
      </c>
      <c r="B606" t="s">
        <v>2367</v>
      </c>
      <c r="C606" s="1" t="str">
        <f t="shared" si="68"/>
        <v>21:0795</v>
      </c>
      <c r="D606" s="1" t="str">
        <f t="shared" si="69"/>
        <v>21:0224</v>
      </c>
      <c r="E606" t="s">
        <v>2368</v>
      </c>
      <c r="F606" t="s">
        <v>2369</v>
      </c>
      <c r="H606">
        <v>63.672136299999998</v>
      </c>
      <c r="I606">
        <v>-131.70960740000001</v>
      </c>
      <c r="J606" s="1" t="str">
        <f t="shared" si="70"/>
        <v>NGR bulk stream sediment</v>
      </c>
      <c r="K606" s="1" t="str">
        <f t="shared" si="71"/>
        <v>&lt;177 micron (NGR)</v>
      </c>
      <c r="L606">
        <v>16</v>
      </c>
      <c r="M606" t="s">
        <v>1668</v>
      </c>
      <c r="N606">
        <v>38</v>
      </c>
      <c r="O606">
        <v>2</v>
      </c>
      <c r="P606">
        <v>11.46</v>
      </c>
    </row>
    <row r="607" spans="1:16" hidden="1" x14ac:dyDescent="0.3">
      <c r="A607" t="s">
        <v>2370</v>
      </c>
      <c r="B607" t="s">
        <v>2371</v>
      </c>
      <c r="C607" s="1" t="str">
        <f t="shared" si="68"/>
        <v>21:0795</v>
      </c>
      <c r="D607" s="1" t="str">
        <f t="shared" si="69"/>
        <v>21:0224</v>
      </c>
      <c r="E607" t="s">
        <v>2368</v>
      </c>
      <c r="F607" t="s">
        <v>2372</v>
      </c>
      <c r="H607">
        <v>63.672136299999998</v>
      </c>
      <c r="I607">
        <v>-131.70960740000001</v>
      </c>
      <c r="J607" s="1" t="str">
        <f t="shared" si="70"/>
        <v>NGR bulk stream sediment</v>
      </c>
      <c r="K607" s="1" t="str">
        <f t="shared" si="71"/>
        <v>&lt;177 micron (NGR)</v>
      </c>
      <c r="L607">
        <v>16</v>
      </c>
      <c r="M607" t="s">
        <v>1672</v>
      </c>
      <c r="N607">
        <v>39</v>
      </c>
      <c r="O607">
        <v>-2</v>
      </c>
      <c r="P607">
        <v>11.98</v>
      </c>
    </row>
    <row r="608" spans="1:16" hidden="1" x14ac:dyDescent="0.3">
      <c r="A608" t="s">
        <v>2373</v>
      </c>
      <c r="B608" t="s">
        <v>2374</v>
      </c>
      <c r="C608" s="1" t="str">
        <f t="shared" si="68"/>
        <v>21:0795</v>
      </c>
      <c r="D608" s="1" t="str">
        <f t="shared" si="69"/>
        <v>21:0224</v>
      </c>
      <c r="E608" t="s">
        <v>2368</v>
      </c>
      <c r="F608" t="s">
        <v>2375</v>
      </c>
      <c r="H608">
        <v>63.672136299999998</v>
      </c>
      <c r="I608">
        <v>-131.70960740000001</v>
      </c>
      <c r="J608" s="1" t="str">
        <f t="shared" si="70"/>
        <v>NGR bulk stream sediment</v>
      </c>
      <c r="K608" s="1" t="str">
        <f t="shared" si="71"/>
        <v>&lt;177 micron (NGR)</v>
      </c>
      <c r="L608">
        <v>16</v>
      </c>
      <c r="M608" t="s">
        <v>1676</v>
      </c>
      <c r="N608">
        <v>40</v>
      </c>
      <c r="O608">
        <v>-2</v>
      </c>
      <c r="P608">
        <v>12.92</v>
      </c>
    </row>
    <row r="609" spans="1:16" hidden="1" x14ac:dyDescent="0.3">
      <c r="A609" t="s">
        <v>2376</v>
      </c>
      <c r="B609" t="s">
        <v>2377</v>
      </c>
      <c r="C609" s="1" t="str">
        <f t="shared" si="68"/>
        <v>21:0795</v>
      </c>
      <c r="D609" s="1" t="str">
        <f t="shared" si="69"/>
        <v>21:0224</v>
      </c>
      <c r="E609" t="s">
        <v>2378</v>
      </c>
      <c r="F609" t="s">
        <v>2379</v>
      </c>
      <c r="H609">
        <v>63.693443899999998</v>
      </c>
      <c r="I609">
        <v>-131.6002369</v>
      </c>
      <c r="J609" s="1" t="str">
        <f t="shared" si="70"/>
        <v>NGR bulk stream sediment</v>
      </c>
      <c r="K609" s="1" t="str">
        <f t="shared" si="71"/>
        <v>&lt;177 micron (NGR)</v>
      </c>
      <c r="L609">
        <v>16</v>
      </c>
      <c r="M609" t="s">
        <v>20</v>
      </c>
      <c r="N609">
        <v>41</v>
      </c>
      <c r="O609">
        <v>23</v>
      </c>
      <c r="P609">
        <v>11.82</v>
      </c>
    </row>
    <row r="610" spans="1:16" hidden="1" x14ac:dyDescent="0.3">
      <c r="A610" t="s">
        <v>2380</v>
      </c>
      <c r="B610" t="s">
        <v>2381</v>
      </c>
      <c r="C610" s="1" t="str">
        <f t="shared" si="68"/>
        <v>21:0795</v>
      </c>
      <c r="D610" s="1" t="str">
        <f t="shared" si="69"/>
        <v>21:0224</v>
      </c>
      <c r="E610" t="s">
        <v>2382</v>
      </c>
      <c r="F610" t="s">
        <v>2383</v>
      </c>
      <c r="H610">
        <v>63.740817</v>
      </c>
      <c r="I610">
        <v>-131.5319413</v>
      </c>
      <c r="J610" s="1" t="str">
        <f t="shared" si="70"/>
        <v>NGR bulk stream sediment</v>
      </c>
      <c r="K610" s="1" t="str">
        <f t="shared" si="71"/>
        <v>&lt;177 micron (NGR)</v>
      </c>
      <c r="L610">
        <v>16</v>
      </c>
      <c r="M610" t="s">
        <v>1696</v>
      </c>
      <c r="N610">
        <v>42</v>
      </c>
      <c r="O610">
        <v>57</v>
      </c>
      <c r="P610">
        <v>14.74</v>
      </c>
    </row>
    <row r="611" spans="1:16" hidden="1" x14ac:dyDescent="0.3">
      <c r="A611" t="s">
        <v>2384</v>
      </c>
      <c r="B611" t="s">
        <v>2385</v>
      </c>
      <c r="C611" s="1" t="str">
        <f t="shared" si="68"/>
        <v>21:0795</v>
      </c>
      <c r="D611" s="1" t="str">
        <f t="shared" si="69"/>
        <v>21:0224</v>
      </c>
      <c r="E611" t="s">
        <v>2386</v>
      </c>
      <c r="F611" t="s">
        <v>2387</v>
      </c>
      <c r="H611">
        <v>63.7146458</v>
      </c>
      <c r="I611">
        <v>-131.96763659999999</v>
      </c>
      <c r="J611" s="1" t="str">
        <f t="shared" si="70"/>
        <v>NGR bulk stream sediment</v>
      </c>
      <c r="K611" s="1" t="str">
        <f t="shared" si="71"/>
        <v>&lt;177 micron (NGR)</v>
      </c>
      <c r="L611">
        <v>16</v>
      </c>
      <c r="M611" t="s">
        <v>1701</v>
      </c>
      <c r="N611">
        <v>43</v>
      </c>
      <c r="O611">
        <v>53</v>
      </c>
      <c r="P611">
        <v>12.59</v>
      </c>
    </row>
    <row r="612" spans="1:16" hidden="1" x14ac:dyDescent="0.3">
      <c r="A612" t="s">
        <v>2388</v>
      </c>
      <c r="B612" t="s">
        <v>2389</v>
      </c>
      <c r="C612" s="1" t="str">
        <f t="shared" si="68"/>
        <v>21:0795</v>
      </c>
      <c r="D612" s="1" t="str">
        <f t="shared" si="69"/>
        <v>21:0224</v>
      </c>
      <c r="E612" t="s">
        <v>2390</v>
      </c>
      <c r="F612" t="s">
        <v>2391</v>
      </c>
      <c r="H612">
        <v>63.718661599999997</v>
      </c>
      <c r="I612">
        <v>-131.4815356</v>
      </c>
      <c r="J612" s="1" t="str">
        <f t="shared" si="70"/>
        <v>NGR bulk stream sediment</v>
      </c>
      <c r="K612" s="1" t="str">
        <f t="shared" si="71"/>
        <v>&lt;177 micron (NGR)</v>
      </c>
      <c r="L612">
        <v>17</v>
      </c>
      <c r="M612" t="s">
        <v>20</v>
      </c>
      <c r="N612">
        <v>44</v>
      </c>
      <c r="O612">
        <v>25</v>
      </c>
      <c r="P612">
        <v>14.67</v>
      </c>
    </row>
    <row r="613" spans="1:16" hidden="1" x14ac:dyDescent="0.3">
      <c r="A613" t="s">
        <v>2392</v>
      </c>
      <c r="B613" t="s">
        <v>2393</v>
      </c>
      <c r="C613" s="1" t="str">
        <f t="shared" si="68"/>
        <v>21:0795</v>
      </c>
      <c r="D613" s="1" t="str">
        <f t="shared" si="69"/>
        <v>21:0224</v>
      </c>
      <c r="E613" t="s">
        <v>2394</v>
      </c>
      <c r="F613" t="s">
        <v>2395</v>
      </c>
      <c r="H613">
        <v>63.723246600000003</v>
      </c>
      <c r="I613">
        <v>-131.3974504</v>
      </c>
      <c r="J613" s="1" t="str">
        <f t="shared" si="70"/>
        <v>NGR bulk stream sediment</v>
      </c>
      <c r="K613" s="1" t="str">
        <f t="shared" si="71"/>
        <v>&lt;177 micron (NGR)</v>
      </c>
      <c r="L613">
        <v>17</v>
      </c>
      <c r="M613" t="s">
        <v>1696</v>
      </c>
      <c r="N613">
        <v>45</v>
      </c>
      <c r="O613">
        <v>6</v>
      </c>
      <c r="P613">
        <v>11.82</v>
      </c>
    </row>
    <row r="614" spans="1:16" hidden="1" x14ac:dyDescent="0.3">
      <c r="A614" t="s">
        <v>2396</v>
      </c>
      <c r="B614" t="s">
        <v>2397</v>
      </c>
      <c r="C614" s="1" t="str">
        <f t="shared" si="68"/>
        <v>21:0795</v>
      </c>
      <c r="D614" s="1" t="str">
        <f t="shared" si="69"/>
        <v>21:0224</v>
      </c>
      <c r="E614" t="s">
        <v>2398</v>
      </c>
      <c r="F614" t="s">
        <v>2399</v>
      </c>
      <c r="H614">
        <v>63.617322700000003</v>
      </c>
      <c r="I614">
        <v>-131.42188189999999</v>
      </c>
      <c r="J614" s="1" t="str">
        <f t="shared" si="70"/>
        <v>NGR bulk stream sediment</v>
      </c>
      <c r="K614" s="1" t="str">
        <f t="shared" si="71"/>
        <v>&lt;177 micron (NGR)</v>
      </c>
      <c r="L614">
        <v>17</v>
      </c>
      <c r="M614" t="s">
        <v>1701</v>
      </c>
      <c r="N614">
        <v>46</v>
      </c>
      <c r="O614">
        <v>16</v>
      </c>
      <c r="P614">
        <v>14.06</v>
      </c>
    </row>
    <row r="615" spans="1:16" hidden="1" x14ac:dyDescent="0.3">
      <c r="A615" t="s">
        <v>2400</v>
      </c>
      <c r="B615" t="s">
        <v>2401</v>
      </c>
      <c r="C615" s="1" t="str">
        <f t="shared" si="68"/>
        <v>21:0795</v>
      </c>
      <c r="D615" s="1" t="str">
        <f t="shared" si="69"/>
        <v>21:0224</v>
      </c>
      <c r="E615" t="s">
        <v>2402</v>
      </c>
      <c r="F615" t="s">
        <v>2403</v>
      </c>
      <c r="H615">
        <v>63.564967600000003</v>
      </c>
      <c r="I615">
        <v>-131.4040627</v>
      </c>
      <c r="J615" s="1" t="str">
        <f t="shared" si="70"/>
        <v>NGR bulk stream sediment</v>
      </c>
      <c r="K615" s="1" t="str">
        <f t="shared" si="71"/>
        <v>&lt;177 micron (NGR)</v>
      </c>
      <c r="L615">
        <v>17</v>
      </c>
      <c r="M615" t="s">
        <v>1782</v>
      </c>
      <c r="N615">
        <v>47</v>
      </c>
      <c r="O615">
        <v>16</v>
      </c>
      <c r="P615">
        <v>14.5</v>
      </c>
    </row>
    <row r="616" spans="1:16" hidden="1" x14ac:dyDescent="0.3">
      <c r="A616" t="s">
        <v>2404</v>
      </c>
      <c r="B616" t="s">
        <v>2405</v>
      </c>
      <c r="C616" s="1" t="str">
        <f t="shared" si="68"/>
        <v>21:0795</v>
      </c>
      <c r="D616" s="1" t="str">
        <f t="shared" si="69"/>
        <v>21:0224</v>
      </c>
      <c r="E616" t="s">
        <v>2406</v>
      </c>
      <c r="F616" t="s">
        <v>2407</v>
      </c>
      <c r="H616">
        <v>63.547155099999998</v>
      </c>
      <c r="I616">
        <v>-131.34316039999999</v>
      </c>
      <c r="J616" s="1" t="str">
        <f t="shared" si="70"/>
        <v>NGR bulk stream sediment</v>
      </c>
      <c r="K616" s="1" t="str">
        <f t="shared" si="71"/>
        <v>&lt;177 micron (NGR)</v>
      </c>
      <c r="L616">
        <v>17</v>
      </c>
      <c r="M616" t="s">
        <v>1787</v>
      </c>
      <c r="N616">
        <v>48</v>
      </c>
      <c r="O616">
        <v>20</v>
      </c>
      <c r="P616">
        <v>12.4</v>
      </c>
    </row>
    <row r="617" spans="1:16" hidden="1" x14ac:dyDescent="0.3">
      <c r="A617" t="s">
        <v>2408</v>
      </c>
      <c r="B617" t="s">
        <v>2409</v>
      </c>
      <c r="C617" s="1" t="str">
        <f t="shared" si="68"/>
        <v>21:0795</v>
      </c>
      <c r="D617" s="1" t="str">
        <f t="shared" si="69"/>
        <v>21:0224</v>
      </c>
      <c r="E617" t="s">
        <v>2410</v>
      </c>
      <c r="F617" t="s">
        <v>2411</v>
      </c>
      <c r="H617">
        <v>63.541197799999999</v>
      </c>
      <c r="I617">
        <v>-131.42228969999999</v>
      </c>
      <c r="J617" s="1" t="str">
        <f t="shared" si="70"/>
        <v>NGR bulk stream sediment</v>
      </c>
      <c r="K617" s="1" t="str">
        <f t="shared" si="71"/>
        <v>&lt;177 micron (NGR)</v>
      </c>
      <c r="L617">
        <v>17</v>
      </c>
      <c r="M617" t="s">
        <v>1792</v>
      </c>
      <c r="N617">
        <v>49</v>
      </c>
      <c r="O617">
        <v>36</v>
      </c>
      <c r="P617">
        <v>15.31</v>
      </c>
    </row>
    <row r="618" spans="1:16" hidden="1" x14ac:dyDescent="0.3">
      <c r="A618" t="s">
        <v>2412</v>
      </c>
      <c r="B618" t="s">
        <v>2413</v>
      </c>
      <c r="C618" s="1" t="str">
        <f t="shared" si="68"/>
        <v>21:0795</v>
      </c>
      <c r="D618" s="1" t="str">
        <f t="shared" si="69"/>
        <v>21:0224</v>
      </c>
      <c r="E618" t="s">
        <v>2414</v>
      </c>
      <c r="F618" t="s">
        <v>2415</v>
      </c>
      <c r="H618">
        <v>63.528198600000003</v>
      </c>
      <c r="I618">
        <v>-131.38894110000001</v>
      </c>
      <c r="J618" s="1" t="str">
        <f t="shared" si="70"/>
        <v>NGR bulk stream sediment</v>
      </c>
      <c r="K618" s="1" t="str">
        <f t="shared" si="71"/>
        <v>&lt;177 micron (NGR)</v>
      </c>
      <c r="L618">
        <v>17</v>
      </c>
      <c r="M618" t="s">
        <v>1797</v>
      </c>
      <c r="N618">
        <v>50</v>
      </c>
      <c r="O618">
        <v>18</v>
      </c>
      <c r="P618">
        <v>17.399999999999999</v>
      </c>
    </row>
    <row r="619" spans="1:16" hidden="1" x14ac:dyDescent="0.3">
      <c r="A619" t="s">
        <v>2416</v>
      </c>
      <c r="B619" t="s">
        <v>2417</v>
      </c>
      <c r="C619" s="1" t="str">
        <f t="shared" si="68"/>
        <v>21:0795</v>
      </c>
      <c r="D619" s="1" t="str">
        <f t="shared" si="69"/>
        <v>21:0224</v>
      </c>
      <c r="E619" t="s">
        <v>2418</v>
      </c>
      <c r="F619" t="s">
        <v>2419</v>
      </c>
      <c r="H619">
        <v>63.514671399999997</v>
      </c>
      <c r="I619">
        <v>-131.38003019999999</v>
      </c>
      <c r="J619" s="1" t="str">
        <f t="shared" si="70"/>
        <v>NGR bulk stream sediment</v>
      </c>
      <c r="K619" s="1" t="str">
        <f t="shared" si="71"/>
        <v>&lt;177 micron (NGR)</v>
      </c>
      <c r="L619">
        <v>17</v>
      </c>
      <c r="M619" t="s">
        <v>2090</v>
      </c>
      <c r="N619">
        <v>51</v>
      </c>
      <c r="O619">
        <v>25</v>
      </c>
      <c r="P619">
        <v>12.3</v>
      </c>
    </row>
    <row r="620" spans="1:16" hidden="1" x14ac:dyDescent="0.3">
      <c r="A620" t="s">
        <v>2420</v>
      </c>
      <c r="B620" t="s">
        <v>2421</v>
      </c>
      <c r="C620" s="1" t="str">
        <f t="shared" si="68"/>
        <v>21:0795</v>
      </c>
      <c r="D620" s="1" t="str">
        <f t="shared" si="69"/>
        <v>21:0224</v>
      </c>
      <c r="E620" t="s">
        <v>2422</v>
      </c>
      <c r="F620" t="s">
        <v>2423</v>
      </c>
      <c r="H620">
        <v>63.550614600000003</v>
      </c>
      <c r="I620">
        <v>-130.80132879999999</v>
      </c>
      <c r="J620" s="1" t="str">
        <f t="shared" si="70"/>
        <v>NGR bulk stream sediment</v>
      </c>
      <c r="K620" s="1" t="str">
        <f t="shared" si="71"/>
        <v>&lt;177 micron (NGR)</v>
      </c>
      <c r="L620">
        <v>18</v>
      </c>
      <c r="M620" t="s">
        <v>20</v>
      </c>
      <c r="N620">
        <v>52</v>
      </c>
      <c r="O620">
        <v>28</v>
      </c>
      <c r="P620">
        <v>16.21</v>
      </c>
    </row>
    <row r="621" spans="1:16" hidden="1" x14ac:dyDescent="0.3">
      <c r="A621" t="s">
        <v>2424</v>
      </c>
      <c r="B621" t="s">
        <v>2425</v>
      </c>
      <c r="C621" s="1" t="str">
        <f t="shared" si="68"/>
        <v>21:0795</v>
      </c>
      <c r="D621" s="1" t="str">
        <f t="shared" si="69"/>
        <v>21:0224</v>
      </c>
      <c r="E621" t="s">
        <v>2426</v>
      </c>
      <c r="F621" t="s">
        <v>2427</v>
      </c>
      <c r="H621">
        <v>63.527398400000003</v>
      </c>
      <c r="I621">
        <v>-130.66719119999999</v>
      </c>
      <c r="J621" s="1" t="str">
        <f t="shared" si="70"/>
        <v>NGR bulk stream sediment</v>
      </c>
      <c r="K621" s="1" t="str">
        <f t="shared" si="71"/>
        <v>&lt;177 micron (NGR)</v>
      </c>
      <c r="L621">
        <v>18</v>
      </c>
      <c r="M621" t="s">
        <v>1696</v>
      </c>
      <c r="N621">
        <v>53</v>
      </c>
      <c r="O621">
        <v>27</v>
      </c>
      <c r="P621">
        <v>12.79</v>
      </c>
    </row>
    <row r="622" spans="1:16" hidden="1" x14ac:dyDescent="0.3">
      <c r="A622" t="s">
        <v>2428</v>
      </c>
      <c r="B622" t="s">
        <v>2429</v>
      </c>
      <c r="C622" s="1" t="str">
        <f t="shared" si="68"/>
        <v>21:0795</v>
      </c>
      <c r="D622" s="1" t="str">
        <f t="shared" si="69"/>
        <v>21:0224</v>
      </c>
      <c r="E622" t="s">
        <v>2430</v>
      </c>
      <c r="F622" t="s">
        <v>2431</v>
      </c>
      <c r="H622">
        <v>63.535767200000002</v>
      </c>
      <c r="I622">
        <v>-130.59447520000001</v>
      </c>
      <c r="J622" s="1" t="str">
        <f t="shared" si="70"/>
        <v>NGR bulk stream sediment</v>
      </c>
      <c r="K622" s="1" t="str">
        <f t="shared" si="71"/>
        <v>&lt;177 micron (NGR)</v>
      </c>
      <c r="L622">
        <v>18</v>
      </c>
      <c r="M622" t="s">
        <v>1701</v>
      </c>
      <c r="N622">
        <v>54</v>
      </c>
      <c r="O622">
        <v>23</v>
      </c>
      <c r="P622">
        <v>13.36</v>
      </c>
    </row>
    <row r="623" spans="1:16" hidden="1" x14ac:dyDescent="0.3">
      <c r="A623" t="s">
        <v>2432</v>
      </c>
      <c r="B623" t="s">
        <v>2433</v>
      </c>
      <c r="C623" s="1" t="str">
        <f t="shared" si="68"/>
        <v>21:0795</v>
      </c>
      <c r="D623" s="1" t="str">
        <f t="shared" si="69"/>
        <v>21:0224</v>
      </c>
      <c r="E623" t="s">
        <v>2434</v>
      </c>
      <c r="F623" t="s">
        <v>2435</v>
      </c>
      <c r="H623">
        <v>63.595157499999999</v>
      </c>
      <c r="I623">
        <v>-130.79646289999999</v>
      </c>
      <c r="J623" s="1" t="str">
        <f t="shared" si="70"/>
        <v>NGR bulk stream sediment</v>
      </c>
      <c r="K623" s="1" t="str">
        <f t="shared" si="71"/>
        <v>&lt;177 micron (NGR)</v>
      </c>
      <c r="L623">
        <v>18</v>
      </c>
      <c r="M623" t="s">
        <v>1782</v>
      </c>
      <c r="N623">
        <v>55</v>
      </c>
      <c r="O623">
        <v>36</v>
      </c>
      <c r="P623">
        <v>14.84</v>
      </c>
    </row>
    <row r="624" spans="1:16" hidden="1" x14ac:dyDescent="0.3">
      <c r="A624" t="s">
        <v>2436</v>
      </c>
      <c r="B624" t="s">
        <v>2437</v>
      </c>
      <c r="C624" s="1" t="str">
        <f t="shared" si="68"/>
        <v>21:0795</v>
      </c>
      <c r="D624" s="1" t="str">
        <f t="shared" si="69"/>
        <v>21:0224</v>
      </c>
      <c r="E624" t="s">
        <v>2438</v>
      </c>
      <c r="F624" t="s">
        <v>2439</v>
      </c>
      <c r="H624">
        <v>63.459740799999999</v>
      </c>
      <c r="I624">
        <v>-130.29811939999999</v>
      </c>
      <c r="J624" s="1" t="str">
        <f t="shared" si="70"/>
        <v>NGR bulk stream sediment</v>
      </c>
      <c r="K624" s="1" t="str">
        <f t="shared" si="71"/>
        <v>&lt;177 micron (NGR)</v>
      </c>
      <c r="L624">
        <v>19</v>
      </c>
      <c r="M624" t="s">
        <v>20</v>
      </c>
      <c r="N624">
        <v>56</v>
      </c>
      <c r="O624">
        <v>28</v>
      </c>
      <c r="P624">
        <v>21.41</v>
      </c>
    </row>
    <row r="625" spans="1:16" hidden="1" x14ac:dyDescent="0.3">
      <c r="A625" t="s">
        <v>2440</v>
      </c>
      <c r="B625" t="s">
        <v>2441</v>
      </c>
      <c r="C625" s="1" t="str">
        <f t="shared" si="68"/>
        <v>21:0795</v>
      </c>
      <c r="D625" s="1" t="str">
        <f t="shared" si="69"/>
        <v>21:0224</v>
      </c>
      <c r="E625" t="s">
        <v>2442</v>
      </c>
      <c r="F625" t="s">
        <v>2443</v>
      </c>
      <c r="H625">
        <v>63.740424300000001</v>
      </c>
      <c r="I625">
        <v>-130.8271288</v>
      </c>
      <c r="J625" s="1" t="str">
        <f t="shared" si="70"/>
        <v>NGR bulk stream sediment</v>
      </c>
      <c r="K625" s="1" t="str">
        <f t="shared" si="71"/>
        <v>&lt;177 micron (NGR)</v>
      </c>
      <c r="L625">
        <v>20</v>
      </c>
      <c r="M625" t="s">
        <v>1668</v>
      </c>
      <c r="N625">
        <v>57</v>
      </c>
      <c r="O625">
        <v>26</v>
      </c>
      <c r="P625">
        <v>12.32</v>
      </c>
    </row>
    <row r="626" spans="1:16" hidden="1" x14ac:dyDescent="0.3">
      <c r="A626" t="s">
        <v>2444</v>
      </c>
      <c r="B626" t="s">
        <v>2445</v>
      </c>
      <c r="C626" s="1" t="str">
        <f t="shared" si="68"/>
        <v>21:0795</v>
      </c>
      <c r="D626" s="1" t="str">
        <f t="shared" si="69"/>
        <v>21:0224</v>
      </c>
      <c r="E626" t="s">
        <v>2446</v>
      </c>
      <c r="F626" t="s">
        <v>2447</v>
      </c>
      <c r="H626">
        <v>63.724175000000002</v>
      </c>
      <c r="I626">
        <v>-130.88090149999999</v>
      </c>
      <c r="J626" s="1" t="str">
        <f t="shared" si="70"/>
        <v>NGR bulk stream sediment</v>
      </c>
      <c r="K626" s="1" t="str">
        <f t="shared" si="71"/>
        <v>&lt;177 micron (NGR)</v>
      </c>
      <c r="L626">
        <v>20</v>
      </c>
      <c r="M626" t="s">
        <v>20</v>
      </c>
      <c r="N626">
        <v>58</v>
      </c>
      <c r="O626">
        <v>18</v>
      </c>
      <c r="P626">
        <v>15.19</v>
      </c>
    </row>
    <row r="627" spans="1:16" hidden="1" x14ac:dyDescent="0.3">
      <c r="A627" t="s">
        <v>2448</v>
      </c>
      <c r="B627" t="s">
        <v>2449</v>
      </c>
      <c r="C627" s="1" t="str">
        <f t="shared" si="68"/>
        <v>21:0795</v>
      </c>
      <c r="D627" s="1" t="str">
        <f t="shared" si="69"/>
        <v>21:0224</v>
      </c>
      <c r="E627" t="s">
        <v>2442</v>
      </c>
      <c r="F627" t="s">
        <v>2450</v>
      </c>
      <c r="H627">
        <v>63.740424300000001</v>
      </c>
      <c r="I627">
        <v>-130.8271288</v>
      </c>
      <c r="J627" s="1" t="str">
        <f t="shared" si="70"/>
        <v>NGR bulk stream sediment</v>
      </c>
      <c r="K627" s="1" t="str">
        <f t="shared" si="71"/>
        <v>&lt;177 micron (NGR)</v>
      </c>
      <c r="L627">
        <v>20</v>
      </c>
      <c r="M627" t="s">
        <v>1672</v>
      </c>
      <c r="N627">
        <v>59</v>
      </c>
      <c r="O627">
        <v>100</v>
      </c>
      <c r="P627">
        <v>11.7</v>
      </c>
    </row>
    <row r="628" spans="1:16" hidden="1" x14ac:dyDescent="0.3">
      <c r="A628" t="s">
        <v>2451</v>
      </c>
      <c r="B628" t="s">
        <v>2452</v>
      </c>
      <c r="C628" s="1" t="str">
        <f t="shared" si="68"/>
        <v>21:0795</v>
      </c>
      <c r="D628" s="1" t="str">
        <f t="shared" si="69"/>
        <v>21:0224</v>
      </c>
      <c r="E628" t="s">
        <v>2442</v>
      </c>
      <c r="F628" t="s">
        <v>2453</v>
      </c>
      <c r="H628">
        <v>63.740424300000001</v>
      </c>
      <c r="I628">
        <v>-130.8271288</v>
      </c>
      <c r="J628" s="1" t="str">
        <f t="shared" si="70"/>
        <v>NGR bulk stream sediment</v>
      </c>
      <c r="K628" s="1" t="str">
        <f t="shared" si="71"/>
        <v>&lt;177 micron (NGR)</v>
      </c>
      <c r="L628">
        <v>20</v>
      </c>
      <c r="M628" t="s">
        <v>1676</v>
      </c>
      <c r="N628">
        <v>60</v>
      </c>
      <c r="O628">
        <v>26</v>
      </c>
      <c r="P628">
        <v>14.86</v>
      </c>
    </row>
    <row r="629" spans="1:16" hidden="1" x14ac:dyDescent="0.3">
      <c r="A629" t="s">
        <v>2454</v>
      </c>
      <c r="B629" t="s">
        <v>2455</v>
      </c>
      <c r="C629" s="1" t="str">
        <f t="shared" si="68"/>
        <v>21:0795</v>
      </c>
      <c r="D629" s="1" t="str">
        <f t="shared" si="69"/>
        <v>21:0224</v>
      </c>
      <c r="E629" t="s">
        <v>2456</v>
      </c>
      <c r="F629" t="s">
        <v>2457</v>
      </c>
      <c r="H629">
        <v>63.722445499999999</v>
      </c>
      <c r="I629">
        <v>-130.79486589999999</v>
      </c>
      <c r="J629" s="1" t="str">
        <f t="shared" si="70"/>
        <v>NGR bulk stream sediment</v>
      </c>
      <c r="K629" s="1" t="str">
        <f t="shared" si="71"/>
        <v>&lt;177 micron (NGR)</v>
      </c>
      <c r="L629">
        <v>20</v>
      </c>
      <c r="M629" t="s">
        <v>1696</v>
      </c>
      <c r="N629">
        <v>61</v>
      </c>
      <c r="O629">
        <v>25</v>
      </c>
      <c r="P629">
        <v>10.89</v>
      </c>
    </row>
    <row r="630" spans="1:16" hidden="1" x14ac:dyDescent="0.3">
      <c r="A630" t="s">
        <v>2458</v>
      </c>
      <c r="B630" t="s">
        <v>2459</v>
      </c>
      <c r="C630" s="1" t="str">
        <f t="shared" si="68"/>
        <v>21:0795</v>
      </c>
      <c r="D630" s="1" t="str">
        <f t="shared" si="69"/>
        <v>21:0224</v>
      </c>
      <c r="E630" t="s">
        <v>2460</v>
      </c>
      <c r="F630" t="s">
        <v>2461</v>
      </c>
      <c r="H630">
        <v>63.713712200000003</v>
      </c>
      <c r="I630">
        <v>-130.7122871</v>
      </c>
      <c r="J630" s="1" t="str">
        <f t="shared" si="70"/>
        <v>NGR bulk stream sediment</v>
      </c>
      <c r="K630" s="1" t="str">
        <f t="shared" si="71"/>
        <v>&lt;177 micron (NGR)</v>
      </c>
      <c r="L630">
        <v>20</v>
      </c>
      <c r="M630" t="s">
        <v>1701</v>
      </c>
      <c r="N630">
        <v>62</v>
      </c>
      <c r="O630">
        <v>25</v>
      </c>
      <c r="P630">
        <v>11.26</v>
      </c>
    </row>
    <row r="631" spans="1:16" hidden="1" x14ac:dyDescent="0.3">
      <c r="A631" t="s">
        <v>2462</v>
      </c>
      <c r="B631" t="s">
        <v>2463</v>
      </c>
      <c r="C631" s="1" t="str">
        <f t="shared" si="68"/>
        <v>21:0795</v>
      </c>
      <c r="D631" s="1" t="str">
        <f t="shared" si="69"/>
        <v>21:0224</v>
      </c>
      <c r="E631" t="s">
        <v>2464</v>
      </c>
      <c r="F631" t="s">
        <v>2465</v>
      </c>
      <c r="H631">
        <v>63.695430199999997</v>
      </c>
      <c r="I631">
        <v>-130.75000560000001</v>
      </c>
      <c r="J631" s="1" t="str">
        <f t="shared" si="70"/>
        <v>NGR bulk stream sediment</v>
      </c>
      <c r="K631" s="1" t="str">
        <f t="shared" si="71"/>
        <v>&lt;177 micron (NGR)</v>
      </c>
      <c r="L631">
        <v>20</v>
      </c>
      <c r="M631" t="s">
        <v>1782</v>
      </c>
      <c r="N631">
        <v>63</v>
      </c>
      <c r="O631">
        <v>25</v>
      </c>
      <c r="P631">
        <v>15.92</v>
      </c>
    </row>
    <row r="632" spans="1:16" hidden="1" x14ac:dyDescent="0.3">
      <c r="A632" t="s">
        <v>2466</v>
      </c>
      <c r="B632" t="s">
        <v>2467</v>
      </c>
      <c r="C632" s="1" t="str">
        <f t="shared" si="68"/>
        <v>21:0795</v>
      </c>
      <c r="D632" s="1" t="str">
        <f t="shared" si="69"/>
        <v>21:0224</v>
      </c>
      <c r="E632" t="s">
        <v>2468</v>
      </c>
      <c r="F632" t="s">
        <v>2469</v>
      </c>
      <c r="H632">
        <v>63.469441000000003</v>
      </c>
      <c r="I632">
        <v>-130.73976400000001</v>
      </c>
      <c r="J632" s="1" t="str">
        <f t="shared" si="70"/>
        <v>NGR bulk stream sediment</v>
      </c>
      <c r="K632" s="1" t="str">
        <f t="shared" si="71"/>
        <v>&lt;177 micron (NGR)</v>
      </c>
      <c r="L632">
        <v>22</v>
      </c>
      <c r="M632" t="s">
        <v>1668</v>
      </c>
      <c r="N632">
        <v>64</v>
      </c>
      <c r="O632">
        <v>4</v>
      </c>
      <c r="P632">
        <v>8.6999999999999993</v>
      </c>
    </row>
    <row r="633" spans="1:16" hidden="1" x14ac:dyDescent="0.3">
      <c r="A633" t="s">
        <v>2470</v>
      </c>
      <c r="B633" t="s">
        <v>2471</v>
      </c>
      <c r="C633" s="1" t="str">
        <f t="shared" ref="C633:C664" si="72">HYPERLINK("http://geochem.nrcan.gc.ca/cdogs/content/bdl/bdl210795_e.htm", "21:0795")</f>
        <v>21:0795</v>
      </c>
      <c r="D633" s="1" t="str">
        <f t="shared" si="69"/>
        <v>21:0224</v>
      </c>
      <c r="E633" t="s">
        <v>2468</v>
      </c>
      <c r="F633" t="s">
        <v>2472</v>
      </c>
      <c r="H633">
        <v>63.469441000000003</v>
      </c>
      <c r="I633">
        <v>-130.73976400000001</v>
      </c>
      <c r="J633" s="1" t="str">
        <f t="shared" si="70"/>
        <v>NGR bulk stream sediment</v>
      </c>
      <c r="K633" s="1" t="str">
        <f t="shared" si="71"/>
        <v>&lt;177 micron (NGR)</v>
      </c>
      <c r="L633">
        <v>22</v>
      </c>
      <c r="M633" t="s">
        <v>1672</v>
      </c>
      <c r="N633">
        <v>65</v>
      </c>
      <c r="O633">
        <v>4</v>
      </c>
      <c r="P633">
        <v>11.98</v>
      </c>
    </row>
    <row r="634" spans="1:16" hidden="1" x14ac:dyDescent="0.3">
      <c r="A634" t="s">
        <v>2473</v>
      </c>
      <c r="B634" t="s">
        <v>2474</v>
      </c>
      <c r="C634" s="1" t="str">
        <f t="shared" si="72"/>
        <v>21:0795</v>
      </c>
      <c r="D634" s="1" t="str">
        <f t="shared" si="69"/>
        <v>21:0224</v>
      </c>
      <c r="E634" t="s">
        <v>2468</v>
      </c>
      <c r="F634" t="s">
        <v>2475</v>
      </c>
      <c r="H634">
        <v>63.469441000000003</v>
      </c>
      <c r="I634">
        <v>-130.73976400000001</v>
      </c>
      <c r="J634" s="1" t="str">
        <f t="shared" si="70"/>
        <v>NGR bulk stream sediment</v>
      </c>
      <c r="K634" s="1" t="str">
        <f t="shared" si="71"/>
        <v>&lt;177 micron (NGR)</v>
      </c>
      <c r="L634">
        <v>22</v>
      </c>
      <c r="M634" t="s">
        <v>1676</v>
      </c>
      <c r="N634">
        <v>66</v>
      </c>
      <c r="O634">
        <v>25</v>
      </c>
      <c r="P634">
        <v>7.2</v>
      </c>
    </row>
    <row r="635" spans="1:16" hidden="1" x14ac:dyDescent="0.3">
      <c r="A635" t="s">
        <v>2476</v>
      </c>
      <c r="B635" t="s">
        <v>2477</v>
      </c>
      <c r="C635" s="1" t="str">
        <f t="shared" si="72"/>
        <v>21:0795</v>
      </c>
      <c r="D635" s="1" t="str">
        <f t="shared" si="69"/>
        <v>21:0224</v>
      </c>
      <c r="E635" t="s">
        <v>2478</v>
      </c>
      <c r="F635" t="s">
        <v>2479</v>
      </c>
      <c r="H635">
        <v>63.461790700000002</v>
      </c>
      <c r="I635">
        <v>-130.89258219999999</v>
      </c>
      <c r="J635" s="1" t="str">
        <f t="shared" si="70"/>
        <v>NGR bulk stream sediment</v>
      </c>
      <c r="K635" s="1" t="str">
        <f t="shared" si="71"/>
        <v>&lt;177 micron (NGR)</v>
      </c>
      <c r="L635">
        <v>22</v>
      </c>
      <c r="M635" t="s">
        <v>20</v>
      </c>
      <c r="N635">
        <v>67</v>
      </c>
      <c r="O635">
        <v>24</v>
      </c>
      <c r="P635">
        <v>6.93</v>
      </c>
    </row>
    <row r="636" spans="1:16" hidden="1" x14ac:dyDescent="0.3">
      <c r="A636" t="s">
        <v>2480</v>
      </c>
      <c r="B636" t="s">
        <v>2481</v>
      </c>
      <c r="C636" s="1" t="str">
        <f t="shared" si="72"/>
        <v>21:0795</v>
      </c>
      <c r="D636" s="1" t="str">
        <f t="shared" si="69"/>
        <v>21:0224</v>
      </c>
      <c r="E636" t="s">
        <v>2482</v>
      </c>
      <c r="F636" t="s">
        <v>2483</v>
      </c>
      <c r="H636">
        <v>63.476935500000003</v>
      </c>
      <c r="I636">
        <v>-130.6527902</v>
      </c>
      <c r="J636" s="1" t="str">
        <f t="shared" si="70"/>
        <v>NGR bulk stream sediment</v>
      </c>
      <c r="K636" s="1" t="str">
        <f t="shared" si="71"/>
        <v>&lt;177 micron (NGR)</v>
      </c>
      <c r="L636">
        <v>23</v>
      </c>
      <c r="M636" t="s">
        <v>20</v>
      </c>
      <c r="N636">
        <v>68</v>
      </c>
      <c r="O636">
        <v>38</v>
      </c>
      <c r="P636">
        <v>10.88</v>
      </c>
    </row>
    <row r="637" spans="1:16" hidden="1" x14ac:dyDescent="0.3">
      <c r="A637" t="s">
        <v>2484</v>
      </c>
      <c r="B637" t="s">
        <v>2485</v>
      </c>
      <c r="C637" s="1" t="str">
        <f t="shared" si="72"/>
        <v>21:0795</v>
      </c>
      <c r="D637" s="1" t="str">
        <f t="shared" si="69"/>
        <v>21:0224</v>
      </c>
      <c r="E637" t="s">
        <v>2486</v>
      </c>
      <c r="F637" t="s">
        <v>2487</v>
      </c>
      <c r="H637">
        <v>63.166319799999997</v>
      </c>
      <c r="I637">
        <v>-131.12665000000001</v>
      </c>
      <c r="J637" s="1" t="str">
        <f t="shared" si="70"/>
        <v>NGR bulk stream sediment</v>
      </c>
      <c r="K637" s="1" t="str">
        <f t="shared" si="71"/>
        <v>&lt;177 micron (NGR)</v>
      </c>
      <c r="L637">
        <v>24</v>
      </c>
      <c r="M637" t="s">
        <v>20</v>
      </c>
      <c r="N637">
        <v>69</v>
      </c>
      <c r="O637">
        <v>35</v>
      </c>
      <c r="P637">
        <v>11.31</v>
      </c>
    </row>
    <row r="638" spans="1:16" hidden="1" x14ac:dyDescent="0.3">
      <c r="A638" t="s">
        <v>2488</v>
      </c>
      <c r="B638" t="s">
        <v>2489</v>
      </c>
      <c r="C638" s="1" t="str">
        <f t="shared" si="72"/>
        <v>21:0795</v>
      </c>
      <c r="D638" s="1" t="str">
        <f t="shared" si="69"/>
        <v>21:0224</v>
      </c>
      <c r="E638" t="s">
        <v>2490</v>
      </c>
      <c r="F638" t="s">
        <v>2491</v>
      </c>
      <c r="H638">
        <v>63.166707700000003</v>
      </c>
      <c r="I638">
        <v>-131.13609389999999</v>
      </c>
      <c r="J638" s="1" t="str">
        <f t="shared" si="70"/>
        <v>NGR bulk stream sediment</v>
      </c>
      <c r="K638" s="1" t="str">
        <f t="shared" si="71"/>
        <v>&lt;177 micron (NGR)</v>
      </c>
      <c r="L638">
        <v>24</v>
      </c>
      <c r="M638" t="s">
        <v>1696</v>
      </c>
      <c r="N638">
        <v>70</v>
      </c>
      <c r="O638">
        <v>350</v>
      </c>
      <c r="P638">
        <v>7.71</v>
      </c>
    </row>
    <row r="639" spans="1:16" hidden="1" x14ac:dyDescent="0.3">
      <c r="A639" t="s">
        <v>2492</v>
      </c>
      <c r="B639" t="s">
        <v>2493</v>
      </c>
      <c r="C639" s="1" t="str">
        <f t="shared" si="72"/>
        <v>21:0795</v>
      </c>
      <c r="D639" s="1" t="str">
        <f t="shared" si="69"/>
        <v>21:0224</v>
      </c>
      <c r="E639" t="s">
        <v>2494</v>
      </c>
      <c r="F639" t="s">
        <v>2495</v>
      </c>
      <c r="H639">
        <v>63.231337699999997</v>
      </c>
      <c r="I639">
        <v>-130.19702899999999</v>
      </c>
      <c r="J639" s="1" t="str">
        <f t="shared" si="70"/>
        <v>NGR bulk stream sediment</v>
      </c>
      <c r="K639" s="1" t="str">
        <f t="shared" si="71"/>
        <v>&lt;177 micron (NGR)</v>
      </c>
      <c r="L639">
        <v>26</v>
      </c>
      <c r="M639" t="s">
        <v>20</v>
      </c>
      <c r="N639">
        <v>71</v>
      </c>
      <c r="O639">
        <v>7</v>
      </c>
      <c r="P639">
        <v>11.62</v>
      </c>
    </row>
    <row r="640" spans="1:16" hidden="1" x14ac:dyDescent="0.3">
      <c r="A640" t="s">
        <v>2496</v>
      </c>
      <c r="B640" t="s">
        <v>2497</v>
      </c>
      <c r="C640" s="1" t="str">
        <f t="shared" si="72"/>
        <v>21:0795</v>
      </c>
      <c r="D640" s="1" t="str">
        <f>HYPERLINK("http://geochem.nrcan.gc.ca/cdogs/content/svy/svy_e.htm", "")</f>
        <v/>
      </c>
      <c r="G640" s="1" t="str">
        <f>HYPERLINK("http://geochem.nrcan.gc.ca/cdogs/content/cr_/cr_00078_e.htm", "78")</f>
        <v>78</v>
      </c>
      <c r="J640" t="s">
        <v>1834</v>
      </c>
      <c r="K640" t="s">
        <v>1835</v>
      </c>
      <c r="L640">
        <v>29</v>
      </c>
      <c r="M640" t="s">
        <v>1836</v>
      </c>
      <c r="N640">
        <v>72</v>
      </c>
      <c r="O640">
        <v>5</v>
      </c>
      <c r="P640">
        <v>4.3099999999999996</v>
      </c>
    </row>
    <row r="641" spans="1:16" hidden="1" x14ac:dyDescent="0.3">
      <c r="A641" t="s">
        <v>2498</v>
      </c>
      <c r="B641" t="s">
        <v>2499</v>
      </c>
      <c r="C641" s="1" t="str">
        <f t="shared" si="72"/>
        <v>21:0795</v>
      </c>
      <c r="D641" s="1" t="str">
        <f>HYPERLINK("http://geochem.nrcan.gc.ca/cdogs/content/svy/svy_e.htm", "")</f>
        <v/>
      </c>
      <c r="G641" s="1" t="str">
        <f>HYPERLINK("http://geochem.nrcan.gc.ca/cdogs/content/cr_/cr_00079_e.htm", "79")</f>
        <v>79</v>
      </c>
      <c r="J641" t="s">
        <v>1834</v>
      </c>
      <c r="K641" t="s">
        <v>1835</v>
      </c>
      <c r="L641">
        <v>30</v>
      </c>
      <c r="M641" t="s">
        <v>1836</v>
      </c>
      <c r="N641">
        <v>73</v>
      </c>
      <c r="O641">
        <v>15</v>
      </c>
      <c r="P641">
        <v>3.25</v>
      </c>
    </row>
    <row r="642" spans="1:16" hidden="1" x14ac:dyDescent="0.3">
      <c r="A642" t="s">
        <v>2500</v>
      </c>
      <c r="B642" t="s">
        <v>2501</v>
      </c>
      <c r="C642" s="1" t="str">
        <f t="shared" si="72"/>
        <v>21:0795</v>
      </c>
      <c r="D642" s="1" t="str">
        <f t="shared" ref="D642:D668" si="73">HYPERLINK("http://geochem.nrcan.gc.ca/cdogs/content/svy/svy210224_e.htm", "21:0224")</f>
        <v>21:0224</v>
      </c>
      <c r="E642" t="s">
        <v>2502</v>
      </c>
      <c r="F642" t="s">
        <v>2503</v>
      </c>
      <c r="H642">
        <v>63.059835700000001</v>
      </c>
      <c r="I642">
        <v>-131.74420860000001</v>
      </c>
      <c r="J642" s="1" t="str">
        <f t="shared" ref="J642:J668" si="74">HYPERLINK("http://geochem.nrcan.gc.ca/cdogs/content/kwd/kwd020030_e.htm", "NGR bulk stream sediment")</f>
        <v>NGR bulk stream sediment</v>
      </c>
      <c r="K642" s="1" t="str">
        <f t="shared" ref="K642:K668" si="75">HYPERLINK("http://geochem.nrcan.gc.ca/cdogs/content/kwd/kwd080006_e.htm", "&lt;177 micron (NGR)")</f>
        <v>&lt;177 micron (NGR)</v>
      </c>
      <c r="L642">
        <v>31</v>
      </c>
      <c r="M642" t="s">
        <v>20</v>
      </c>
      <c r="N642">
        <v>74</v>
      </c>
      <c r="O642">
        <v>7</v>
      </c>
      <c r="P642">
        <v>4.49</v>
      </c>
    </row>
    <row r="643" spans="1:16" hidden="1" x14ac:dyDescent="0.3">
      <c r="A643" t="s">
        <v>2504</v>
      </c>
      <c r="B643" t="s">
        <v>2505</v>
      </c>
      <c r="C643" s="1" t="str">
        <f t="shared" si="72"/>
        <v>21:0795</v>
      </c>
      <c r="D643" s="1" t="str">
        <f t="shared" si="73"/>
        <v>21:0224</v>
      </c>
      <c r="E643" t="s">
        <v>2506</v>
      </c>
      <c r="F643" t="s">
        <v>2507</v>
      </c>
      <c r="H643">
        <v>63.228394000000002</v>
      </c>
      <c r="I643">
        <v>-131.81020480000001</v>
      </c>
      <c r="J643" s="1" t="str">
        <f t="shared" si="74"/>
        <v>NGR bulk stream sediment</v>
      </c>
      <c r="K643" s="1" t="str">
        <f t="shared" si="75"/>
        <v>&lt;177 micron (NGR)</v>
      </c>
      <c r="L643">
        <v>32</v>
      </c>
      <c r="M643" t="s">
        <v>20</v>
      </c>
      <c r="N643">
        <v>75</v>
      </c>
      <c r="O643">
        <v>12</v>
      </c>
      <c r="P643">
        <v>9.49</v>
      </c>
    </row>
    <row r="644" spans="1:16" hidden="1" x14ac:dyDescent="0.3">
      <c r="A644" t="s">
        <v>2508</v>
      </c>
      <c r="B644" t="s">
        <v>2509</v>
      </c>
      <c r="C644" s="1" t="str">
        <f t="shared" si="72"/>
        <v>21:0795</v>
      </c>
      <c r="D644" s="1" t="str">
        <f t="shared" si="73"/>
        <v>21:0224</v>
      </c>
      <c r="E644" t="s">
        <v>2510</v>
      </c>
      <c r="F644" t="s">
        <v>2511</v>
      </c>
      <c r="H644">
        <v>63.508336700000001</v>
      </c>
      <c r="I644">
        <v>-131.30506500000001</v>
      </c>
      <c r="J644" s="1" t="str">
        <f t="shared" si="74"/>
        <v>NGR bulk stream sediment</v>
      </c>
      <c r="K644" s="1" t="str">
        <f t="shared" si="75"/>
        <v>&lt;177 micron (NGR)</v>
      </c>
      <c r="L644">
        <v>32</v>
      </c>
      <c r="M644" t="s">
        <v>1696</v>
      </c>
      <c r="N644">
        <v>76</v>
      </c>
      <c r="O644">
        <v>168</v>
      </c>
      <c r="P644">
        <v>10.18</v>
      </c>
    </row>
    <row r="645" spans="1:16" hidden="1" x14ac:dyDescent="0.3">
      <c r="A645" t="s">
        <v>2512</v>
      </c>
      <c r="B645" t="s">
        <v>2513</v>
      </c>
      <c r="C645" s="1" t="str">
        <f t="shared" si="72"/>
        <v>21:0795</v>
      </c>
      <c r="D645" s="1" t="str">
        <f t="shared" si="73"/>
        <v>21:0224</v>
      </c>
      <c r="E645" t="s">
        <v>2514</v>
      </c>
      <c r="F645" t="s">
        <v>2515</v>
      </c>
      <c r="H645">
        <v>63.525874600000002</v>
      </c>
      <c r="I645">
        <v>-131.16856139999999</v>
      </c>
      <c r="J645" s="1" t="str">
        <f t="shared" si="74"/>
        <v>NGR bulk stream sediment</v>
      </c>
      <c r="K645" s="1" t="str">
        <f t="shared" si="75"/>
        <v>&lt;177 micron (NGR)</v>
      </c>
      <c r="L645">
        <v>32</v>
      </c>
      <c r="M645" t="s">
        <v>1701</v>
      </c>
      <c r="N645">
        <v>77</v>
      </c>
      <c r="O645">
        <v>17</v>
      </c>
      <c r="P645">
        <v>13.05</v>
      </c>
    </row>
    <row r="646" spans="1:16" hidden="1" x14ac:dyDescent="0.3">
      <c r="A646" t="s">
        <v>2516</v>
      </c>
      <c r="B646" t="s">
        <v>2517</v>
      </c>
      <c r="C646" s="1" t="str">
        <f t="shared" si="72"/>
        <v>21:0795</v>
      </c>
      <c r="D646" s="1" t="str">
        <f t="shared" si="73"/>
        <v>21:0224</v>
      </c>
      <c r="E646" t="s">
        <v>2518</v>
      </c>
      <c r="F646" t="s">
        <v>2519</v>
      </c>
      <c r="H646">
        <v>63.534529399999997</v>
      </c>
      <c r="I646">
        <v>-131.1096656</v>
      </c>
      <c r="J646" s="1" t="str">
        <f t="shared" si="74"/>
        <v>NGR bulk stream sediment</v>
      </c>
      <c r="K646" s="1" t="str">
        <f t="shared" si="75"/>
        <v>&lt;177 micron (NGR)</v>
      </c>
      <c r="L646">
        <v>32</v>
      </c>
      <c r="M646" t="s">
        <v>1782</v>
      </c>
      <c r="N646">
        <v>78</v>
      </c>
      <c r="O646">
        <v>20</v>
      </c>
      <c r="P646">
        <v>10.72</v>
      </c>
    </row>
    <row r="647" spans="1:16" hidden="1" x14ac:dyDescent="0.3">
      <c r="A647" t="s">
        <v>2520</v>
      </c>
      <c r="B647" t="s">
        <v>2521</v>
      </c>
      <c r="C647" s="1" t="str">
        <f t="shared" si="72"/>
        <v>21:0795</v>
      </c>
      <c r="D647" s="1" t="str">
        <f t="shared" si="73"/>
        <v>21:0224</v>
      </c>
      <c r="E647" t="s">
        <v>2522</v>
      </c>
      <c r="F647" t="s">
        <v>2523</v>
      </c>
      <c r="H647">
        <v>63.570456</v>
      </c>
      <c r="I647">
        <v>-131.21014149999999</v>
      </c>
      <c r="J647" s="1" t="str">
        <f t="shared" si="74"/>
        <v>NGR bulk stream sediment</v>
      </c>
      <c r="K647" s="1" t="str">
        <f t="shared" si="75"/>
        <v>&lt;177 micron (NGR)</v>
      </c>
      <c r="L647">
        <v>33</v>
      </c>
      <c r="M647" t="s">
        <v>1668</v>
      </c>
      <c r="N647">
        <v>79</v>
      </c>
      <c r="O647">
        <v>6</v>
      </c>
      <c r="P647">
        <v>0.77700000000000002</v>
      </c>
    </row>
    <row r="648" spans="1:16" hidden="1" x14ac:dyDescent="0.3">
      <c r="A648" t="s">
        <v>2524</v>
      </c>
      <c r="B648" t="s">
        <v>2525</v>
      </c>
      <c r="C648" s="1" t="str">
        <f t="shared" si="72"/>
        <v>21:0795</v>
      </c>
      <c r="D648" s="1" t="str">
        <f t="shared" si="73"/>
        <v>21:0224</v>
      </c>
      <c r="E648" t="s">
        <v>2522</v>
      </c>
      <c r="F648" t="s">
        <v>2526</v>
      </c>
      <c r="H648">
        <v>63.570456</v>
      </c>
      <c r="I648">
        <v>-131.21014149999999</v>
      </c>
      <c r="J648" s="1" t="str">
        <f t="shared" si="74"/>
        <v>NGR bulk stream sediment</v>
      </c>
      <c r="K648" s="1" t="str">
        <f t="shared" si="75"/>
        <v>&lt;177 micron (NGR)</v>
      </c>
      <c r="L648">
        <v>33</v>
      </c>
      <c r="M648" t="s">
        <v>1672</v>
      </c>
      <c r="N648">
        <v>80</v>
      </c>
      <c r="O648">
        <v>11</v>
      </c>
      <c r="P648">
        <v>5.72</v>
      </c>
    </row>
    <row r="649" spans="1:16" hidden="1" x14ac:dyDescent="0.3">
      <c r="A649" t="s">
        <v>2527</v>
      </c>
      <c r="B649" t="s">
        <v>2528</v>
      </c>
      <c r="C649" s="1" t="str">
        <f t="shared" si="72"/>
        <v>21:0795</v>
      </c>
      <c r="D649" s="1" t="str">
        <f t="shared" si="73"/>
        <v>21:0224</v>
      </c>
      <c r="E649" t="s">
        <v>2522</v>
      </c>
      <c r="F649" t="s">
        <v>2529</v>
      </c>
      <c r="H649">
        <v>63.570456</v>
      </c>
      <c r="I649">
        <v>-131.21014149999999</v>
      </c>
      <c r="J649" s="1" t="str">
        <f t="shared" si="74"/>
        <v>NGR bulk stream sediment</v>
      </c>
      <c r="K649" s="1" t="str">
        <f t="shared" si="75"/>
        <v>&lt;177 micron (NGR)</v>
      </c>
      <c r="L649">
        <v>33</v>
      </c>
      <c r="M649" t="s">
        <v>1676</v>
      </c>
      <c r="N649">
        <v>81</v>
      </c>
      <c r="O649">
        <v>26</v>
      </c>
      <c r="P649">
        <v>14.83</v>
      </c>
    </row>
    <row r="650" spans="1:16" hidden="1" x14ac:dyDescent="0.3">
      <c r="A650" t="s">
        <v>2530</v>
      </c>
      <c r="B650" t="s">
        <v>2531</v>
      </c>
      <c r="C650" s="1" t="str">
        <f t="shared" si="72"/>
        <v>21:0795</v>
      </c>
      <c r="D650" s="1" t="str">
        <f t="shared" si="73"/>
        <v>21:0224</v>
      </c>
      <c r="E650" t="s">
        <v>2532</v>
      </c>
      <c r="F650" t="s">
        <v>2533</v>
      </c>
      <c r="H650">
        <v>63.619807999999999</v>
      </c>
      <c r="I650">
        <v>-131.26797210000001</v>
      </c>
      <c r="J650" s="1" t="str">
        <f t="shared" si="74"/>
        <v>NGR bulk stream sediment</v>
      </c>
      <c r="K650" s="1" t="str">
        <f t="shared" si="75"/>
        <v>&lt;177 micron (NGR)</v>
      </c>
      <c r="L650">
        <v>33</v>
      </c>
      <c r="M650" t="s">
        <v>20</v>
      </c>
      <c r="N650">
        <v>82</v>
      </c>
      <c r="O650">
        <v>21</v>
      </c>
      <c r="P650">
        <v>12.66</v>
      </c>
    </row>
    <row r="651" spans="1:16" hidden="1" x14ac:dyDescent="0.3">
      <c r="A651" t="s">
        <v>2534</v>
      </c>
      <c r="B651" t="s">
        <v>2535</v>
      </c>
      <c r="C651" s="1" t="str">
        <f t="shared" si="72"/>
        <v>21:0795</v>
      </c>
      <c r="D651" s="1" t="str">
        <f t="shared" si="73"/>
        <v>21:0224</v>
      </c>
      <c r="E651" t="s">
        <v>2536</v>
      </c>
      <c r="F651" t="s">
        <v>2537</v>
      </c>
      <c r="H651">
        <v>63.634407799999998</v>
      </c>
      <c r="I651">
        <v>-131.29847269999999</v>
      </c>
      <c r="J651" s="1" t="str">
        <f t="shared" si="74"/>
        <v>NGR bulk stream sediment</v>
      </c>
      <c r="K651" s="1" t="str">
        <f t="shared" si="75"/>
        <v>&lt;177 micron (NGR)</v>
      </c>
      <c r="L651">
        <v>33</v>
      </c>
      <c r="M651" t="s">
        <v>1696</v>
      </c>
      <c r="N651">
        <v>83</v>
      </c>
      <c r="O651">
        <v>22</v>
      </c>
      <c r="P651">
        <v>10.77</v>
      </c>
    </row>
    <row r="652" spans="1:16" hidden="1" x14ac:dyDescent="0.3">
      <c r="A652" t="s">
        <v>2538</v>
      </c>
      <c r="B652" t="s">
        <v>2539</v>
      </c>
      <c r="C652" s="1" t="str">
        <f t="shared" si="72"/>
        <v>21:0795</v>
      </c>
      <c r="D652" s="1" t="str">
        <f t="shared" si="73"/>
        <v>21:0224</v>
      </c>
      <c r="E652" t="s">
        <v>2540</v>
      </c>
      <c r="F652" t="s">
        <v>2541</v>
      </c>
      <c r="H652">
        <v>63.636153299999997</v>
      </c>
      <c r="I652">
        <v>-131.33556530000001</v>
      </c>
      <c r="J652" s="1" t="str">
        <f t="shared" si="74"/>
        <v>NGR bulk stream sediment</v>
      </c>
      <c r="K652" s="1" t="str">
        <f t="shared" si="75"/>
        <v>&lt;177 micron (NGR)</v>
      </c>
      <c r="L652">
        <v>33</v>
      </c>
      <c r="M652" t="s">
        <v>1701</v>
      </c>
      <c r="N652">
        <v>84</v>
      </c>
      <c r="O652">
        <v>43</v>
      </c>
      <c r="P652">
        <v>9.09</v>
      </c>
    </row>
    <row r="653" spans="1:16" hidden="1" x14ac:dyDescent="0.3">
      <c r="A653" t="s">
        <v>2542</v>
      </c>
      <c r="B653" t="s">
        <v>2543</v>
      </c>
      <c r="C653" s="1" t="str">
        <f t="shared" si="72"/>
        <v>21:0795</v>
      </c>
      <c r="D653" s="1" t="str">
        <f t="shared" si="73"/>
        <v>21:0224</v>
      </c>
      <c r="E653" t="s">
        <v>2544</v>
      </c>
      <c r="F653" t="s">
        <v>2545</v>
      </c>
      <c r="H653">
        <v>63.643082499999998</v>
      </c>
      <c r="I653">
        <v>-131.37897369999999</v>
      </c>
      <c r="J653" s="1" t="str">
        <f t="shared" si="74"/>
        <v>NGR bulk stream sediment</v>
      </c>
      <c r="K653" s="1" t="str">
        <f t="shared" si="75"/>
        <v>&lt;177 micron (NGR)</v>
      </c>
      <c r="L653">
        <v>33</v>
      </c>
      <c r="M653" t="s">
        <v>1782</v>
      </c>
      <c r="N653">
        <v>85</v>
      </c>
      <c r="O653">
        <v>17</v>
      </c>
      <c r="P653">
        <v>9.92</v>
      </c>
    </row>
    <row r="654" spans="1:16" hidden="1" x14ac:dyDescent="0.3">
      <c r="A654" t="s">
        <v>2546</v>
      </c>
      <c r="B654" t="s">
        <v>2547</v>
      </c>
      <c r="C654" s="1" t="str">
        <f t="shared" si="72"/>
        <v>21:0795</v>
      </c>
      <c r="D654" s="1" t="str">
        <f t="shared" si="73"/>
        <v>21:0224</v>
      </c>
      <c r="E654" t="s">
        <v>2548</v>
      </c>
      <c r="F654" t="s">
        <v>2549</v>
      </c>
      <c r="H654">
        <v>63.605145899999997</v>
      </c>
      <c r="I654">
        <v>-131.6458346</v>
      </c>
      <c r="J654" s="1" t="str">
        <f t="shared" si="74"/>
        <v>NGR bulk stream sediment</v>
      </c>
      <c r="K654" s="1" t="str">
        <f t="shared" si="75"/>
        <v>&lt;177 micron (NGR)</v>
      </c>
      <c r="L654">
        <v>34</v>
      </c>
      <c r="M654" t="s">
        <v>1668</v>
      </c>
      <c r="N654">
        <v>86</v>
      </c>
      <c r="O654">
        <v>23</v>
      </c>
      <c r="P654">
        <v>8.5</v>
      </c>
    </row>
    <row r="655" spans="1:16" hidden="1" x14ac:dyDescent="0.3">
      <c r="A655" t="s">
        <v>2550</v>
      </c>
      <c r="B655" t="s">
        <v>2551</v>
      </c>
      <c r="C655" s="1" t="str">
        <f t="shared" si="72"/>
        <v>21:0795</v>
      </c>
      <c r="D655" s="1" t="str">
        <f t="shared" si="73"/>
        <v>21:0224</v>
      </c>
      <c r="E655" t="s">
        <v>2548</v>
      </c>
      <c r="F655" t="s">
        <v>2552</v>
      </c>
      <c r="H655">
        <v>63.605145899999997</v>
      </c>
      <c r="I655">
        <v>-131.6458346</v>
      </c>
      <c r="J655" s="1" t="str">
        <f t="shared" si="74"/>
        <v>NGR bulk stream sediment</v>
      </c>
      <c r="K655" s="1" t="str">
        <f t="shared" si="75"/>
        <v>&lt;177 micron (NGR)</v>
      </c>
      <c r="L655">
        <v>34</v>
      </c>
      <c r="M655" t="s">
        <v>1672</v>
      </c>
      <c r="N655">
        <v>87</v>
      </c>
      <c r="O655">
        <v>23</v>
      </c>
      <c r="P655">
        <v>8.9600000000000009</v>
      </c>
    </row>
    <row r="656" spans="1:16" hidden="1" x14ac:dyDescent="0.3">
      <c r="A656" t="s">
        <v>2553</v>
      </c>
      <c r="B656" t="s">
        <v>2554</v>
      </c>
      <c r="C656" s="1" t="str">
        <f t="shared" si="72"/>
        <v>21:0795</v>
      </c>
      <c r="D656" s="1" t="str">
        <f t="shared" si="73"/>
        <v>21:0224</v>
      </c>
      <c r="E656" t="s">
        <v>2548</v>
      </c>
      <c r="F656" t="s">
        <v>2555</v>
      </c>
      <c r="H656">
        <v>63.605145899999997</v>
      </c>
      <c r="I656">
        <v>-131.6458346</v>
      </c>
      <c r="J656" s="1" t="str">
        <f t="shared" si="74"/>
        <v>NGR bulk stream sediment</v>
      </c>
      <c r="K656" s="1" t="str">
        <f t="shared" si="75"/>
        <v>&lt;177 micron (NGR)</v>
      </c>
      <c r="L656">
        <v>34</v>
      </c>
      <c r="M656" t="s">
        <v>1676</v>
      </c>
      <c r="N656">
        <v>88</v>
      </c>
      <c r="O656">
        <v>26</v>
      </c>
      <c r="P656">
        <v>7.13</v>
      </c>
    </row>
    <row r="657" spans="1:16" hidden="1" x14ac:dyDescent="0.3">
      <c r="A657" t="s">
        <v>2556</v>
      </c>
      <c r="B657" t="s">
        <v>2557</v>
      </c>
      <c r="C657" s="1" t="str">
        <f t="shared" si="72"/>
        <v>21:0795</v>
      </c>
      <c r="D657" s="1" t="str">
        <f t="shared" si="73"/>
        <v>21:0224</v>
      </c>
      <c r="E657" t="s">
        <v>2558</v>
      </c>
      <c r="F657" t="s">
        <v>2559</v>
      </c>
      <c r="H657">
        <v>63.680024000000003</v>
      </c>
      <c r="I657">
        <v>-131.5467419</v>
      </c>
      <c r="J657" s="1" t="str">
        <f t="shared" si="74"/>
        <v>NGR bulk stream sediment</v>
      </c>
      <c r="K657" s="1" t="str">
        <f t="shared" si="75"/>
        <v>&lt;177 micron (NGR)</v>
      </c>
      <c r="L657">
        <v>34</v>
      </c>
      <c r="M657" t="s">
        <v>20</v>
      </c>
      <c r="N657">
        <v>89</v>
      </c>
      <c r="O657">
        <v>805</v>
      </c>
      <c r="P657">
        <v>12.51</v>
      </c>
    </row>
    <row r="658" spans="1:16" hidden="1" x14ac:dyDescent="0.3">
      <c r="A658" t="s">
        <v>2560</v>
      </c>
      <c r="B658" t="s">
        <v>2561</v>
      </c>
      <c r="C658" s="1" t="str">
        <f t="shared" si="72"/>
        <v>21:0795</v>
      </c>
      <c r="D658" s="1" t="str">
        <f t="shared" si="73"/>
        <v>21:0224</v>
      </c>
      <c r="E658" t="s">
        <v>2562</v>
      </c>
      <c r="F658" t="s">
        <v>2563</v>
      </c>
      <c r="H658">
        <v>63.663444599999998</v>
      </c>
      <c r="I658">
        <v>-131.53061980000001</v>
      </c>
      <c r="J658" s="1" t="str">
        <f t="shared" si="74"/>
        <v>NGR bulk stream sediment</v>
      </c>
      <c r="K658" s="1" t="str">
        <f t="shared" si="75"/>
        <v>&lt;177 micron (NGR)</v>
      </c>
      <c r="L658">
        <v>34</v>
      </c>
      <c r="M658" t="s">
        <v>1696</v>
      </c>
      <c r="N658">
        <v>90</v>
      </c>
      <c r="O658">
        <v>570</v>
      </c>
      <c r="P658">
        <v>10.14</v>
      </c>
    </row>
    <row r="659" spans="1:16" hidden="1" x14ac:dyDescent="0.3">
      <c r="A659" t="s">
        <v>2564</v>
      </c>
      <c r="B659" t="s">
        <v>2565</v>
      </c>
      <c r="C659" s="1" t="str">
        <f t="shared" si="72"/>
        <v>21:0795</v>
      </c>
      <c r="D659" s="1" t="str">
        <f t="shared" si="73"/>
        <v>21:0224</v>
      </c>
      <c r="E659" t="s">
        <v>2566</v>
      </c>
      <c r="F659" t="s">
        <v>2567</v>
      </c>
      <c r="H659">
        <v>63.678132099999999</v>
      </c>
      <c r="I659">
        <v>-131.36510519999999</v>
      </c>
      <c r="J659" s="1" t="str">
        <f t="shared" si="74"/>
        <v>NGR bulk stream sediment</v>
      </c>
      <c r="K659" s="1" t="str">
        <f t="shared" si="75"/>
        <v>&lt;177 micron (NGR)</v>
      </c>
      <c r="L659">
        <v>34</v>
      </c>
      <c r="M659" t="s">
        <v>1701</v>
      </c>
      <c r="N659">
        <v>91</v>
      </c>
      <c r="O659">
        <v>40</v>
      </c>
      <c r="P659">
        <v>16.899999999999999</v>
      </c>
    </row>
    <row r="660" spans="1:16" hidden="1" x14ac:dyDescent="0.3">
      <c r="A660" t="s">
        <v>2568</v>
      </c>
      <c r="B660" t="s">
        <v>2569</v>
      </c>
      <c r="C660" s="1" t="str">
        <f t="shared" si="72"/>
        <v>21:0795</v>
      </c>
      <c r="D660" s="1" t="str">
        <f t="shared" si="73"/>
        <v>21:0224</v>
      </c>
      <c r="E660" t="s">
        <v>2570</v>
      </c>
      <c r="F660" t="s">
        <v>2571</v>
      </c>
      <c r="H660">
        <v>63.728309299999999</v>
      </c>
      <c r="I660">
        <v>-131.2193451</v>
      </c>
      <c r="J660" s="1" t="str">
        <f t="shared" si="74"/>
        <v>NGR bulk stream sediment</v>
      </c>
      <c r="K660" s="1" t="str">
        <f t="shared" si="75"/>
        <v>&lt;177 micron (NGR)</v>
      </c>
      <c r="L660">
        <v>34</v>
      </c>
      <c r="M660" t="s">
        <v>1782</v>
      </c>
      <c r="N660">
        <v>92</v>
      </c>
      <c r="O660">
        <v>26</v>
      </c>
      <c r="P660">
        <v>12.11</v>
      </c>
    </row>
    <row r="661" spans="1:16" hidden="1" x14ac:dyDescent="0.3">
      <c r="A661" t="s">
        <v>2572</v>
      </c>
      <c r="B661" t="s">
        <v>2573</v>
      </c>
      <c r="C661" s="1" t="str">
        <f t="shared" si="72"/>
        <v>21:0795</v>
      </c>
      <c r="D661" s="1" t="str">
        <f t="shared" si="73"/>
        <v>21:0224</v>
      </c>
      <c r="E661" t="s">
        <v>2574</v>
      </c>
      <c r="F661" t="s">
        <v>2575</v>
      </c>
      <c r="H661">
        <v>63.705154200000003</v>
      </c>
      <c r="I661">
        <v>-131.18883220000001</v>
      </c>
      <c r="J661" s="1" t="str">
        <f t="shared" si="74"/>
        <v>NGR bulk stream sediment</v>
      </c>
      <c r="K661" s="1" t="str">
        <f t="shared" si="75"/>
        <v>&lt;177 micron (NGR)</v>
      </c>
      <c r="L661">
        <v>34</v>
      </c>
      <c r="M661" t="s">
        <v>1787</v>
      </c>
      <c r="N661">
        <v>93</v>
      </c>
      <c r="O661">
        <v>14</v>
      </c>
      <c r="P661">
        <v>16.57</v>
      </c>
    </row>
    <row r="662" spans="1:16" hidden="1" x14ac:dyDescent="0.3">
      <c r="A662" t="s">
        <v>2576</v>
      </c>
      <c r="B662" t="s">
        <v>2577</v>
      </c>
      <c r="C662" s="1" t="str">
        <f t="shared" si="72"/>
        <v>21:0795</v>
      </c>
      <c r="D662" s="1" t="str">
        <f t="shared" si="73"/>
        <v>21:0224</v>
      </c>
      <c r="E662" t="s">
        <v>2578</v>
      </c>
      <c r="F662" t="s">
        <v>2579</v>
      </c>
      <c r="H662">
        <v>63.711339199999998</v>
      </c>
      <c r="I662">
        <v>-131.05486819999999</v>
      </c>
      <c r="J662" s="1" t="str">
        <f t="shared" si="74"/>
        <v>NGR bulk stream sediment</v>
      </c>
      <c r="K662" s="1" t="str">
        <f t="shared" si="75"/>
        <v>&lt;177 micron (NGR)</v>
      </c>
      <c r="L662">
        <v>34</v>
      </c>
      <c r="M662" t="s">
        <v>1792</v>
      </c>
      <c r="N662">
        <v>94</v>
      </c>
      <c r="O662">
        <v>10</v>
      </c>
      <c r="P662">
        <v>15.11</v>
      </c>
    </row>
    <row r="663" spans="1:16" hidden="1" x14ac:dyDescent="0.3">
      <c r="A663" t="s">
        <v>2580</v>
      </c>
      <c r="B663" t="s">
        <v>2581</v>
      </c>
      <c r="C663" s="1" t="str">
        <f t="shared" si="72"/>
        <v>21:0795</v>
      </c>
      <c r="D663" s="1" t="str">
        <f t="shared" si="73"/>
        <v>21:0224</v>
      </c>
      <c r="E663" t="s">
        <v>2582</v>
      </c>
      <c r="F663" t="s">
        <v>2583</v>
      </c>
      <c r="H663">
        <v>63.6689747</v>
      </c>
      <c r="I663">
        <v>-131.17797859999999</v>
      </c>
      <c r="J663" s="1" t="str">
        <f t="shared" si="74"/>
        <v>NGR bulk stream sediment</v>
      </c>
      <c r="K663" s="1" t="str">
        <f t="shared" si="75"/>
        <v>&lt;177 micron (NGR)</v>
      </c>
      <c r="L663">
        <v>35</v>
      </c>
      <c r="M663" t="s">
        <v>20</v>
      </c>
      <c r="N663">
        <v>95</v>
      </c>
      <c r="O663">
        <v>38</v>
      </c>
      <c r="P663">
        <v>11.32</v>
      </c>
    </row>
    <row r="664" spans="1:16" hidden="1" x14ac:dyDescent="0.3">
      <c r="A664" t="s">
        <v>2584</v>
      </c>
      <c r="B664" t="s">
        <v>2585</v>
      </c>
      <c r="C664" s="1" t="str">
        <f t="shared" si="72"/>
        <v>21:0795</v>
      </c>
      <c r="D664" s="1" t="str">
        <f t="shared" si="73"/>
        <v>21:0224</v>
      </c>
      <c r="E664" t="s">
        <v>2586</v>
      </c>
      <c r="F664" t="s">
        <v>2587</v>
      </c>
      <c r="H664">
        <v>63.631171199999997</v>
      </c>
      <c r="I664">
        <v>-131.0949425</v>
      </c>
      <c r="J664" s="1" t="str">
        <f t="shared" si="74"/>
        <v>NGR bulk stream sediment</v>
      </c>
      <c r="K664" s="1" t="str">
        <f t="shared" si="75"/>
        <v>&lt;177 micron (NGR)</v>
      </c>
      <c r="L664">
        <v>35</v>
      </c>
      <c r="M664" t="s">
        <v>1696</v>
      </c>
      <c r="N664">
        <v>96</v>
      </c>
      <c r="O664">
        <v>12</v>
      </c>
      <c r="P664">
        <v>15.4</v>
      </c>
    </row>
    <row r="665" spans="1:16" hidden="1" x14ac:dyDescent="0.3">
      <c r="A665" t="s">
        <v>2588</v>
      </c>
      <c r="B665" t="s">
        <v>2589</v>
      </c>
      <c r="C665" s="1" t="str">
        <f t="shared" ref="C665:C696" si="76">HYPERLINK("http://geochem.nrcan.gc.ca/cdogs/content/bdl/bdl210795_e.htm", "21:0795")</f>
        <v>21:0795</v>
      </c>
      <c r="D665" s="1" t="str">
        <f t="shared" si="73"/>
        <v>21:0224</v>
      </c>
      <c r="E665" t="s">
        <v>2590</v>
      </c>
      <c r="F665" t="s">
        <v>2591</v>
      </c>
      <c r="H665">
        <v>63.612707399999998</v>
      </c>
      <c r="I665">
        <v>-131.08416360000001</v>
      </c>
      <c r="J665" s="1" t="str">
        <f t="shared" si="74"/>
        <v>NGR bulk stream sediment</v>
      </c>
      <c r="K665" s="1" t="str">
        <f t="shared" si="75"/>
        <v>&lt;177 micron (NGR)</v>
      </c>
      <c r="L665">
        <v>35</v>
      </c>
      <c r="M665" t="s">
        <v>1701</v>
      </c>
      <c r="N665">
        <v>97</v>
      </c>
      <c r="O665">
        <v>22</v>
      </c>
      <c r="P665">
        <v>14.8</v>
      </c>
    </row>
    <row r="666" spans="1:16" hidden="1" x14ac:dyDescent="0.3">
      <c r="A666" t="s">
        <v>2592</v>
      </c>
      <c r="B666" t="s">
        <v>2593</v>
      </c>
      <c r="C666" s="1" t="str">
        <f t="shared" si="76"/>
        <v>21:0795</v>
      </c>
      <c r="D666" s="1" t="str">
        <f t="shared" si="73"/>
        <v>21:0224</v>
      </c>
      <c r="E666" t="s">
        <v>2594</v>
      </c>
      <c r="F666" t="s">
        <v>2595</v>
      </c>
      <c r="H666">
        <v>63.6252104</v>
      </c>
      <c r="I666">
        <v>-131.11022629999999</v>
      </c>
      <c r="J666" s="1" t="str">
        <f t="shared" si="74"/>
        <v>NGR bulk stream sediment</v>
      </c>
      <c r="K666" s="1" t="str">
        <f t="shared" si="75"/>
        <v>&lt;177 micron (NGR)</v>
      </c>
      <c r="L666">
        <v>35</v>
      </c>
      <c r="M666" t="s">
        <v>1782</v>
      </c>
      <c r="N666">
        <v>98</v>
      </c>
      <c r="O666">
        <v>13</v>
      </c>
      <c r="P666">
        <v>11.99</v>
      </c>
    </row>
    <row r="667" spans="1:16" hidden="1" x14ac:dyDescent="0.3">
      <c r="A667" t="s">
        <v>2596</v>
      </c>
      <c r="B667" t="s">
        <v>2597</v>
      </c>
      <c r="C667" s="1" t="str">
        <f t="shared" si="76"/>
        <v>21:0795</v>
      </c>
      <c r="D667" s="1" t="str">
        <f t="shared" si="73"/>
        <v>21:0224</v>
      </c>
      <c r="E667" t="s">
        <v>2598</v>
      </c>
      <c r="F667" t="s">
        <v>2599</v>
      </c>
      <c r="H667">
        <v>63.630093100000003</v>
      </c>
      <c r="I667">
        <v>-131.17712270000001</v>
      </c>
      <c r="J667" s="1" t="str">
        <f t="shared" si="74"/>
        <v>NGR bulk stream sediment</v>
      </c>
      <c r="K667" s="1" t="str">
        <f t="shared" si="75"/>
        <v>&lt;177 micron (NGR)</v>
      </c>
      <c r="L667">
        <v>35</v>
      </c>
      <c r="M667" t="s">
        <v>1787</v>
      </c>
      <c r="N667">
        <v>99</v>
      </c>
      <c r="O667">
        <v>192</v>
      </c>
      <c r="P667">
        <v>10.39</v>
      </c>
    </row>
    <row r="668" spans="1:16" hidden="1" x14ac:dyDescent="0.3">
      <c r="A668" t="s">
        <v>2600</v>
      </c>
      <c r="B668" t="s">
        <v>2601</v>
      </c>
      <c r="C668" s="1" t="str">
        <f t="shared" si="76"/>
        <v>21:0795</v>
      </c>
      <c r="D668" s="1" t="str">
        <f t="shared" si="73"/>
        <v>21:0224</v>
      </c>
      <c r="E668" t="s">
        <v>2602</v>
      </c>
      <c r="F668" t="s">
        <v>2603</v>
      </c>
      <c r="H668">
        <v>63.505502999999997</v>
      </c>
      <c r="I668">
        <v>-131.01999839999999</v>
      </c>
      <c r="J668" s="1" t="str">
        <f t="shared" si="74"/>
        <v>NGR bulk stream sediment</v>
      </c>
      <c r="K668" s="1" t="str">
        <f t="shared" si="75"/>
        <v>&lt;177 micron (NGR)</v>
      </c>
      <c r="L668">
        <v>35</v>
      </c>
      <c r="M668" t="s">
        <v>1792</v>
      </c>
      <c r="N668">
        <v>100</v>
      </c>
      <c r="O668">
        <v>20</v>
      </c>
      <c r="P668">
        <v>11.62</v>
      </c>
    </row>
    <row r="669" spans="1:16" hidden="1" x14ac:dyDescent="0.3">
      <c r="A669" t="s">
        <v>2604</v>
      </c>
      <c r="B669" t="s">
        <v>2605</v>
      </c>
      <c r="C669" s="1" t="str">
        <f t="shared" si="76"/>
        <v>21:0795</v>
      </c>
      <c r="D669" s="1" t="str">
        <f>HYPERLINK("http://geochem.nrcan.gc.ca/cdogs/content/svy/svy_e.htm", "")</f>
        <v/>
      </c>
      <c r="G669" s="1" t="str">
        <f>HYPERLINK("http://geochem.nrcan.gc.ca/cdogs/content/cr_/cr_00079_e.htm", "79")</f>
        <v>79</v>
      </c>
      <c r="J669" t="s">
        <v>1834</v>
      </c>
      <c r="K669" t="s">
        <v>1835</v>
      </c>
      <c r="L669">
        <v>39</v>
      </c>
      <c r="M669" t="s">
        <v>1836</v>
      </c>
      <c r="N669">
        <v>101</v>
      </c>
      <c r="O669">
        <v>12</v>
      </c>
      <c r="P669">
        <v>4.55</v>
      </c>
    </row>
    <row r="670" spans="1:16" hidden="1" x14ac:dyDescent="0.3">
      <c r="A670" t="s">
        <v>2606</v>
      </c>
      <c r="B670" t="s">
        <v>2607</v>
      </c>
      <c r="C670" s="1" t="str">
        <f t="shared" si="76"/>
        <v>21:0795</v>
      </c>
      <c r="D670" s="1" t="str">
        <f>HYPERLINK("http://geochem.nrcan.gc.ca/cdogs/content/svy/svy210224_e.htm", "21:0224")</f>
        <v>21:0224</v>
      </c>
      <c r="E670" t="s">
        <v>2608</v>
      </c>
      <c r="F670" t="s">
        <v>2609</v>
      </c>
      <c r="H670">
        <v>63.813113000000001</v>
      </c>
      <c r="I670">
        <v>-130.99461980000001</v>
      </c>
      <c r="J670" s="1" t="str">
        <f>HYPERLINK("http://geochem.nrcan.gc.ca/cdogs/content/kwd/kwd020030_e.htm", "NGR bulk stream sediment")</f>
        <v>NGR bulk stream sediment</v>
      </c>
      <c r="K670" s="1" t="str">
        <f>HYPERLINK("http://geochem.nrcan.gc.ca/cdogs/content/kwd/kwd080006_e.htm", "&lt;177 micron (NGR)")</f>
        <v>&lt;177 micron (NGR)</v>
      </c>
      <c r="L670">
        <v>40</v>
      </c>
      <c r="M670" t="s">
        <v>20</v>
      </c>
      <c r="N670">
        <v>102</v>
      </c>
      <c r="O670">
        <v>55</v>
      </c>
      <c r="P670">
        <v>8.19</v>
      </c>
    </row>
    <row r="671" spans="1:16" hidden="1" x14ac:dyDescent="0.3">
      <c r="A671" t="s">
        <v>2610</v>
      </c>
      <c r="B671" t="s">
        <v>2611</v>
      </c>
      <c r="C671" s="1" t="str">
        <f t="shared" si="76"/>
        <v>21:0795</v>
      </c>
      <c r="D671" s="1" t="str">
        <f>HYPERLINK("http://geochem.nrcan.gc.ca/cdogs/content/svy/svy210224_e.htm", "21:0224")</f>
        <v>21:0224</v>
      </c>
      <c r="E671" t="s">
        <v>2612</v>
      </c>
      <c r="F671" t="s">
        <v>2613</v>
      </c>
      <c r="H671">
        <v>63.805860799999998</v>
      </c>
      <c r="I671">
        <v>-130.9690032</v>
      </c>
      <c r="J671" s="1" t="str">
        <f>HYPERLINK("http://geochem.nrcan.gc.ca/cdogs/content/kwd/kwd020030_e.htm", "NGR bulk stream sediment")</f>
        <v>NGR bulk stream sediment</v>
      </c>
      <c r="K671" s="1" t="str">
        <f>HYPERLINK("http://geochem.nrcan.gc.ca/cdogs/content/kwd/kwd080006_e.htm", "&lt;177 micron (NGR)")</f>
        <v>&lt;177 micron (NGR)</v>
      </c>
      <c r="L671">
        <v>40</v>
      </c>
      <c r="M671" t="s">
        <v>1696</v>
      </c>
      <c r="N671">
        <v>103</v>
      </c>
      <c r="O671">
        <v>20</v>
      </c>
      <c r="P671">
        <v>10.24</v>
      </c>
    </row>
    <row r="672" spans="1:16" hidden="1" x14ac:dyDescent="0.3">
      <c r="A672" t="s">
        <v>2614</v>
      </c>
      <c r="B672" t="s">
        <v>2615</v>
      </c>
      <c r="C672" s="1" t="str">
        <f t="shared" si="76"/>
        <v>21:0795</v>
      </c>
      <c r="D672" s="1" t="str">
        <f>HYPERLINK("http://geochem.nrcan.gc.ca/cdogs/content/svy/svy210224_e.htm", "21:0224")</f>
        <v>21:0224</v>
      </c>
      <c r="E672" t="s">
        <v>2616</v>
      </c>
      <c r="F672" t="s">
        <v>2617</v>
      </c>
      <c r="H672">
        <v>63.771301700000002</v>
      </c>
      <c r="I672">
        <v>-130.94951610000001</v>
      </c>
      <c r="J672" s="1" t="str">
        <f>HYPERLINK("http://geochem.nrcan.gc.ca/cdogs/content/kwd/kwd020030_e.htm", "NGR bulk stream sediment")</f>
        <v>NGR bulk stream sediment</v>
      </c>
      <c r="K672" s="1" t="str">
        <f>HYPERLINK("http://geochem.nrcan.gc.ca/cdogs/content/kwd/kwd080006_e.htm", "&lt;177 micron (NGR)")</f>
        <v>&lt;177 micron (NGR)</v>
      </c>
      <c r="L672">
        <v>41</v>
      </c>
      <c r="M672" t="s">
        <v>20</v>
      </c>
      <c r="N672">
        <v>104</v>
      </c>
      <c r="O672">
        <v>15</v>
      </c>
      <c r="P672">
        <v>11.43</v>
      </c>
    </row>
    <row r="673" spans="1:16" hidden="1" x14ac:dyDescent="0.3">
      <c r="A673" t="s">
        <v>2618</v>
      </c>
      <c r="B673" t="s">
        <v>2619</v>
      </c>
      <c r="C673" s="1" t="str">
        <f t="shared" si="76"/>
        <v>21:0795</v>
      </c>
      <c r="D673" s="1" t="str">
        <f>HYPERLINK("http://geochem.nrcan.gc.ca/cdogs/content/svy/svy_e.htm", "")</f>
        <v/>
      </c>
      <c r="G673" s="1" t="str">
        <f>HYPERLINK("http://geochem.nrcan.gc.ca/cdogs/content/cr_/cr_00083_e.htm", "83")</f>
        <v>83</v>
      </c>
      <c r="J673" t="s">
        <v>1834</v>
      </c>
      <c r="K673" t="s">
        <v>1835</v>
      </c>
      <c r="L673">
        <v>41</v>
      </c>
      <c r="M673" t="s">
        <v>1836</v>
      </c>
      <c r="N673">
        <v>105</v>
      </c>
      <c r="O673">
        <v>-2</v>
      </c>
      <c r="P673">
        <v>3.95</v>
      </c>
    </row>
    <row r="674" spans="1:16" hidden="1" x14ac:dyDescent="0.3">
      <c r="A674" t="s">
        <v>2620</v>
      </c>
      <c r="B674" t="s">
        <v>2621</v>
      </c>
      <c r="C674" s="1" t="str">
        <f t="shared" si="76"/>
        <v>21:0795</v>
      </c>
      <c r="D674" s="1" t="str">
        <f>HYPERLINK("http://geochem.nrcan.gc.ca/cdogs/content/svy/svy210224_e.htm", "21:0224")</f>
        <v>21:0224</v>
      </c>
      <c r="E674" t="s">
        <v>2622</v>
      </c>
      <c r="F674" t="s">
        <v>2623</v>
      </c>
      <c r="H674">
        <v>63.269979499999998</v>
      </c>
      <c r="I674">
        <v>-130.18754820000001</v>
      </c>
      <c r="J674" s="1" t="str">
        <f>HYPERLINK("http://geochem.nrcan.gc.ca/cdogs/content/kwd/kwd020030_e.htm", "NGR bulk stream sediment")</f>
        <v>NGR bulk stream sediment</v>
      </c>
      <c r="K674" s="1" t="str">
        <f>HYPERLINK("http://geochem.nrcan.gc.ca/cdogs/content/kwd/kwd080006_e.htm", "&lt;177 micron (NGR)")</f>
        <v>&lt;177 micron (NGR)</v>
      </c>
      <c r="L674">
        <v>43</v>
      </c>
      <c r="M674" t="s">
        <v>20</v>
      </c>
      <c r="N674">
        <v>106</v>
      </c>
      <c r="O674">
        <v>12</v>
      </c>
      <c r="P674">
        <v>14.64</v>
      </c>
    </row>
    <row r="675" spans="1:16" hidden="1" x14ac:dyDescent="0.3">
      <c r="A675" t="s">
        <v>2624</v>
      </c>
      <c r="B675" t="s">
        <v>2625</v>
      </c>
      <c r="C675" s="1" t="str">
        <f t="shared" si="76"/>
        <v>21:0795</v>
      </c>
      <c r="D675" s="1" t="str">
        <f>HYPERLINK("http://geochem.nrcan.gc.ca/cdogs/content/svy/svy210224_e.htm", "21:0224")</f>
        <v>21:0224</v>
      </c>
      <c r="E675" t="s">
        <v>2626</v>
      </c>
      <c r="F675" t="s">
        <v>2627</v>
      </c>
      <c r="H675">
        <v>63.390820300000001</v>
      </c>
      <c r="I675">
        <v>-130.39703499999999</v>
      </c>
      <c r="J675" s="1" t="str">
        <f>HYPERLINK("http://geochem.nrcan.gc.ca/cdogs/content/kwd/kwd020030_e.htm", "NGR bulk stream sediment")</f>
        <v>NGR bulk stream sediment</v>
      </c>
      <c r="K675" s="1" t="str">
        <f>HYPERLINK("http://geochem.nrcan.gc.ca/cdogs/content/kwd/kwd080006_e.htm", "&lt;177 micron (NGR)")</f>
        <v>&lt;177 micron (NGR)</v>
      </c>
      <c r="L675">
        <v>44</v>
      </c>
      <c r="M675" t="s">
        <v>20</v>
      </c>
      <c r="N675">
        <v>107</v>
      </c>
      <c r="O675">
        <v>6</v>
      </c>
      <c r="P675">
        <v>18.71</v>
      </c>
    </row>
    <row r="676" spans="1:16" hidden="1" x14ac:dyDescent="0.3">
      <c r="A676" t="s">
        <v>2628</v>
      </c>
      <c r="B676" t="s">
        <v>2629</v>
      </c>
      <c r="C676" s="1" t="str">
        <f t="shared" si="76"/>
        <v>21:0795</v>
      </c>
      <c r="D676" s="1" t="str">
        <f>HYPERLINK("http://geochem.nrcan.gc.ca/cdogs/content/svy/svy210224_e.htm", "21:0224")</f>
        <v>21:0224</v>
      </c>
      <c r="E676" t="s">
        <v>2630</v>
      </c>
      <c r="F676" t="s">
        <v>2631</v>
      </c>
      <c r="H676">
        <v>63.3496077</v>
      </c>
      <c r="I676">
        <v>-130.02204699999999</v>
      </c>
      <c r="J676" s="1" t="str">
        <f>HYPERLINK("http://geochem.nrcan.gc.ca/cdogs/content/kwd/kwd020030_e.htm", "NGR bulk stream sediment")</f>
        <v>NGR bulk stream sediment</v>
      </c>
      <c r="K676" s="1" t="str">
        <f>HYPERLINK("http://geochem.nrcan.gc.ca/cdogs/content/kwd/kwd080006_e.htm", "&lt;177 micron (NGR)")</f>
        <v>&lt;177 micron (NGR)</v>
      </c>
      <c r="L676">
        <v>44</v>
      </c>
      <c r="M676" t="s">
        <v>1696</v>
      </c>
      <c r="N676">
        <v>108</v>
      </c>
      <c r="O676">
        <v>36</v>
      </c>
      <c r="P676">
        <v>17.809999999999999</v>
      </c>
    </row>
    <row r="677" spans="1:16" hidden="1" x14ac:dyDescent="0.3">
      <c r="A677" t="s">
        <v>2632</v>
      </c>
      <c r="B677" t="s">
        <v>2633</v>
      </c>
      <c r="C677" s="1" t="str">
        <f t="shared" si="76"/>
        <v>21:0795</v>
      </c>
      <c r="D677" s="1" t="str">
        <f>HYPERLINK("http://geochem.nrcan.gc.ca/cdogs/content/svy/svy210224_e.htm", "21:0224")</f>
        <v>21:0224</v>
      </c>
      <c r="E677" t="s">
        <v>2634</v>
      </c>
      <c r="F677" t="s">
        <v>2635</v>
      </c>
      <c r="H677">
        <v>63.377355600000001</v>
      </c>
      <c r="I677">
        <v>-130.0952236</v>
      </c>
      <c r="J677" s="1" t="str">
        <f>HYPERLINK("http://geochem.nrcan.gc.ca/cdogs/content/kwd/kwd020030_e.htm", "NGR bulk stream sediment")</f>
        <v>NGR bulk stream sediment</v>
      </c>
      <c r="K677" s="1" t="str">
        <f>HYPERLINK("http://geochem.nrcan.gc.ca/cdogs/content/kwd/kwd080006_e.htm", "&lt;177 micron (NGR)")</f>
        <v>&lt;177 micron (NGR)</v>
      </c>
      <c r="L677">
        <v>45</v>
      </c>
      <c r="M677" t="s">
        <v>20</v>
      </c>
      <c r="N677">
        <v>109</v>
      </c>
      <c r="O677">
        <v>42</v>
      </c>
      <c r="P677">
        <v>14.48</v>
      </c>
    </row>
    <row r="678" spans="1:16" hidden="1" x14ac:dyDescent="0.3">
      <c r="A678" t="s">
        <v>2636</v>
      </c>
      <c r="B678" t="s">
        <v>2637</v>
      </c>
      <c r="C678" s="1" t="str">
        <f t="shared" si="76"/>
        <v>21:0795</v>
      </c>
      <c r="D678" s="1" t="str">
        <f>HYPERLINK("http://geochem.nrcan.gc.ca/cdogs/content/svy/svy_e.htm", "")</f>
        <v/>
      </c>
      <c r="G678" s="1" t="str">
        <f>HYPERLINK("http://geochem.nrcan.gc.ca/cdogs/content/cr_/cr_00078_e.htm", "78")</f>
        <v>78</v>
      </c>
      <c r="J678" t="s">
        <v>1834</v>
      </c>
      <c r="K678" t="s">
        <v>1835</v>
      </c>
      <c r="L678">
        <v>45</v>
      </c>
      <c r="M678" t="s">
        <v>1836</v>
      </c>
      <c r="N678">
        <v>110</v>
      </c>
      <c r="O678">
        <v>7</v>
      </c>
      <c r="P678">
        <v>5.77</v>
      </c>
    </row>
    <row r="679" spans="1:16" hidden="1" x14ac:dyDescent="0.3">
      <c r="A679" t="s">
        <v>2638</v>
      </c>
      <c r="B679" t="s">
        <v>2639</v>
      </c>
      <c r="C679" s="1" t="str">
        <f t="shared" si="76"/>
        <v>21:0795</v>
      </c>
      <c r="D679" s="1" t="str">
        <f t="shared" ref="D679:D687" si="77">HYPERLINK("http://geochem.nrcan.gc.ca/cdogs/content/svy/svy210224_e.htm", "21:0224")</f>
        <v>21:0224</v>
      </c>
      <c r="E679" t="s">
        <v>2640</v>
      </c>
      <c r="F679" t="s">
        <v>2641</v>
      </c>
      <c r="H679">
        <v>63.425940500000003</v>
      </c>
      <c r="I679">
        <v>-130.11985899999999</v>
      </c>
      <c r="J679" s="1" t="str">
        <f t="shared" ref="J679:J687" si="78">HYPERLINK("http://geochem.nrcan.gc.ca/cdogs/content/kwd/kwd020030_e.htm", "NGR bulk stream sediment")</f>
        <v>NGR bulk stream sediment</v>
      </c>
      <c r="K679" s="1" t="str">
        <f t="shared" ref="K679:K687" si="79">HYPERLINK("http://geochem.nrcan.gc.ca/cdogs/content/kwd/kwd080006_e.htm", "&lt;177 micron (NGR)")</f>
        <v>&lt;177 micron (NGR)</v>
      </c>
      <c r="L679">
        <v>46</v>
      </c>
      <c r="M679" t="s">
        <v>20</v>
      </c>
      <c r="N679">
        <v>111</v>
      </c>
      <c r="O679">
        <v>8</v>
      </c>
      <c r="P679">
        <v>14.63</v>
      </c>
    </row>
    <row r="680" spans="1:16" hidden="1" x14ac:dyDescent="0.3">
      <c r="A680" t="s">
        <v>2642</v>
      </c>
      <c r="B680" t="s">
        <v>2643</v>
      </c>
      <c r="C680" s="1" t="str">
        <f t="shared" si="76"/>
        <v>21:0795</v>
      </c>
      <c r="D680" s="1" t="str">
        <f t="shared" si="77"/>
        <v>21:0224</v>
      </c>
      <c r="E680" t="s">
        <v>2644</v>
      </c>
      <c r="F680" t="s">
        <v>2645</v>
      </c>
      <c r="H680">
        <v>63.046118399999997</v>
      </c>
      <c r="I680">
        <v>-130.70521070000001</v>
      </c>
      <c r="J680" s="1" t="str">
        <f t="shared" si="78"/>
        <v>NGR bulk stream sediment</v>
      </c>
      <c r="K680" s="1" t="str">
        <f t="shared" si="79"/>
        <v>&lt;177 micron (NGR)</v>
      </c>
      <c r="L680">
        <v>47</v>
      </c>
      <c r="M680" t="s">
        <v>20</v>
      </c>
      <c r="N680">
        <v>112</v>
      </c>
      <c r="O680">
        <v>14</v>
      </c>
      <c r="P680">
        <v>9.73</v>
      </c>
    </row>
    <row r="681" spans="1:16" hidden="1" x14ac:dyDescent="0.3">
      <c r="A681" t="s">
        <v>2646</v>
      </c>
      <c r="B681" t="s">
        <v>2647</v>
      </c>
      <c r="C681" s="1" t="str">
        <f t="shared" si="76"/>
        <v>21:0795</v>
      </c>
      <c r="D681" s="1" t="str">
        <f t="shared" si="77"/>
        <v>21:0224</v>
      </c>
      <c r="E681" t="s">
        <v>2648</v>
      </c>
      <c r="F681" t="s">
        <v>2649</v>
      </c>
      <c r="H681">
        <v>63.046182899999998</v>
      </c>
      <c r="I681">
        <v>-130.91081980000001</v>
      </c>
      <c r="J681" s="1" t="str">
        <f t="shared" si="78"/>
        <v>NGR bulk stream sediment</v>
      </c>
      <c r="K681" s="1" t="str">
        <f t="shared" si="79"/>
        <v>&lt;177 micron (NGR)</v>
      </c>
      <c r="L681">
        <v>47</v>
      </c>
      <c r="M681" t="s">
        <v>1696</v>
      </c>
      <c r="N681">
        <v>113</v>
      </c>
      <c r="O681">
        <v>6</v>
      </c>
      <c r="P681">
        <v>9.86</v>
      </c>
    </row>
    <row r="682" spans="1:16" hidden="1" x14ac:dyDescent="0.3">
      <c r="A682" t="s">
        <v>2650</v>
      </c>
      <c r="B682" t="s">
        <v>2651</v>
      </c>
      <c r="C682" s="1" t="str">
        <f t="shared" si="76"/>
        <v>21:0795</v>
      </c>
      <c r="D682" s="1" t="str">
        <f t="shared" si="77"/>
        <v>21:0224</v>
      </c>
      <c r="E682" t="s">
        <v>2652</v>
      </c>
      <c r="F682" t="s">
        <v>2653</v>
      </c>
      <c r="H682">
        <v>63.130072200000001</v>
      </c>
      <c r="I682">
        <v>-130.95378679999999</v>
      </c>
      <c r="J682" s="1" t="str">
        <f t="shared" si="78"/>
        <v>NGR bulk stream sediment</v>
      </c>
      <c r="K682" s="1" t="str">
        <f t="shared" si="79"/>
        <v>&lt;177 micron (NGR)</v>
      </c>
      <c r="L682">
        <v>47</v>
      </c>
      <c r="M682" t="s">
        <v>1701</v>
      </c>
      <c r="N682">
        <v>114</v>
      </c>
      <c r="O682">
        <v>17</v>
      </c>
      <c r="P682">
        <v>11.11</v>
      </c>
    </row>
    <row r="683" spans="1:16" hidden="1" x14ac:dyDescent="0.3">
      <c r="A683" t="s">
        <v>2654</v>
      </c>
      <c r="B683" t="s">
        <v>2655</v>
      </c>
      <c r="C683" s="1" t="str">
        <f t="shared" si="76"/>
        <v>21:0795</v>
      </c>
      <c r="D683" s="1" t="str">
        <f t="shared" si="77"/>
        <v>21:0224</v>
      </c>
      <c r="E683" t="s">
        <v>2656</v>
      </c>
      <c r="F683" t="s">
        <v>2657</v>
      </c>
      <c r="H683">
        <v>63.21369</v>
      </c>
      <c r="I683">
        <v>-131.2184081</v>
      </c>
      <c r="J683" s="1" t="str">
        <f t="shared" si="78"/>
        <v>NGR bulk stream sediment</v>
      </c>
      <c r="K683" s="1" t="str">
        <f t="shared" si="79"/>
        <v>&lt;177 micron (NGR)</v>
      </c>
      <c r="L683">
        <v>52</v>
      </c>
      <c r="M683" t="s">
        <v>20</v>
      </c>
      <c r="N683">
        <v>115</v>
      </c>
      <c r="O683">
        <v>300</v>
      </c>
      <c r="P683">
        <v>9.86</v>
      </c>
    </row>
    <row r="684" spans="1:16" hidden="1" x14ac:dyDescent="0.3">
      <c r="A684" t="s">
        <v>2658</v>
      </c>
      <c r="B684" t="s">
        <v>2659</v>
      </c>
      <c r="C684" s="1" t="str">
        <f t="shared" si="76"/>
        <v>21:0795</v>
      </c>
      <c r="D684" s="1" t="str">
        <f t="shared" si="77"/>
        <v>21:0224</v>
      </c>
      <c r="E684" t="s">
        <v>2660</v>
      </c>
      <c r="F684" t="s">
        <v>2661</v>
      </c>
      <c r="H684">
        <v>63.127757099999997</v>
      </c>
      <c r="I684">
        <v>-131.05096710000001</v>
      </c>
      <c r="J684" s="1" t="str">
        <f t="shared" si="78"/>
        <v>NGR bulk stream sediment</v>
      </c>
      <c r="K684" s="1" t="str">
        <f t="shared" si="79"/>
        <v>&lt;177 micron (NGR)</v>
      </c>
      <c r="L684">
        <v>52</v>
      </c>
      <c r="M684" t="s">
        <v>1696</v>
      </c>
      <c r="N684">
        <v>116</v>
      </c>
      <c r="O684">
        <v>21</v>
      </c>
      <c r="P684">
        <v>15.11</v>
      </c>
    </row>
    <row r="685" spans="1:16" hidden="1" x14ac:dyDescent="0.3">
      <c r="A685" t="s">
        <v>2662</v>
      </c>
      <c r="B685" t="s">
        <v>2663</v>
      </c>
      <c r="C685" s="1" t="str">
        <f t="shared" si="76"/>
        <v>21:0795</v>
      </c>
      <c r="D685" s="1" t="str">
        <f t="shared" si="77"/>
        <v>21:0224</v>
      </c>
      <c r="E685" t="s">
        <v>2664</v>
      </c>
      <c r="F685" t="s">
        <v>2665</v>
      </c>
      <c r="H685">
        <v>63.060355600000001</v>
      </c>
      <c r="I685">
        <v>-131.32012040000001</v>
      </c>
      <c r="J685" s="1" t="str">
        <f t="shared" si="78"/>
        <v>NGR bulk stream sediment</v>
      </c>
      <c r="K685" s="1" t="str">
        <f t="shared" si="79"/>
        <v>&lt;177 micron (NGR)</v>
      </c>
      <c r="L685">
        <v>53</v>
      </c>
      <c r="M685" t="s">
        <v>20</v>
      </c>
      <c r="N685">
        <v>117</v>
      </c>
      <c r="O685">
        <v>6</v>
      </c>
      <c r="P685">
        <v>11.1</v>
      </c>
    </row>
    <row r="686" spans="1:16" hidden="1" x14ac:dyDescent="0.3">
      <c r="A686" t="s">
        <v>2666</v>
      </c>
      <c r="B686" t="s">
        <v>2667</v>
      </c>
      <c r="C686" s="1" t="str">
        <f t="shared" si="76"/>
        <v>21:0795</v>
      </c>
      <c r="D686" s="1" t="str">
        <f t="shared" si="77"/>
        <v>21:0224</v>
      </c>
      <c r="E686" t="s">
        <v>2668</v>
      </c>
      <c r="F686" t="s">
        <v>2669</v>
      </c>
      <c r="H686">
        <v>63.140892800000003</v>
      </c>
      <c r="I686">
        <v>-131.2024864</v>
      </c>
      <c r="J686" s="1" t="str">
        <f t="shared" si="78"/>
        <v>NGR bulk stream sediment</v>
      </c>
      <c r="K686" s="1" t="str">
        <f t="shared" si="79"/>
        <v>&lt;177 micron (NGR)</v>
      </c>
      <c r="L686">
        <v>53</v>
      </c>
      <c r="M686" t="s">
        <v>1696</v>
      </c>
      <c r="N686">
        <v>118</v>
      </c>
      <c r="O686">
        <v>18</v>
      </c>
      <c r="P686">
        <v>11.02</v>
      </c>
    </row>
    <row r="687" spans="1:16" hidden="1" x14ac:dyDescent="0.3">
      <c r="A687" t="s">
        <v>2670</v>
      </c>
      <c r="B687" t="s">
        <v>2671</v>
      </c>
      <c r="C687" s="1" t="str">
        <f t="shared" si="76"/>
        <v>21:0795</v>
      </c>
      <c r="D687" s="1" t="str">
        <f t="shared" si="77"/>
        <v>21:0224</v>
      </c>
      <c r="E687" t="s">
        <v>2672</v>
      </c>
      <c r="F687" t="s">
        <v>2673</v>
      </c>
      <c r="H687">
        <v>63.087324899999999</v>
      </c>
      <c r="I687">
        <v>-130.10990659999999</v>
      </c>
      <c r="J687" s="1" t="str">
        <f t="shared" si="78"/>
        <v>NGR bulk stream sediment</v>
      </c>
      <c r="K687" s="1" t="str">
        <f t="shared" si="79"/>
        <v>&lt;177 micron (NGR)</v>
      </c>
      <c r="L687">
        <v>53</v>
      </c>
      <c r="M687" t="s">
        <v>1701</v>
      </c>
      <c r="N687">
        <v>119</v>
      </c>
      <c r="O687">
        <v>15</v>
      </c>
      <c r="P687">
        <v>10.19</v>
      </c>
    </row>
    <row r="688" spans="1:16" hidden="1" x14ac:dyDescent="0.3">
      <c r="A688" t="s">
        <v>2674</v>
      </c>
      <c r="B688" t="s">
        <v>2675</v>
      </c>
      <c r="C688" s="1" t="str">
        <f t="shared" si="76"/>
        <v>21:0795</v>
      </c>
      <c r="D688" s="1" t="str">
        <f>HYPERLINK("http://geochem.nrcan.gc.ca/cdogs/content/svy/svy_e.htm", "")</f>
        <v/>
      </c>
      <c r="G688" s="1" t="str">
        <f>HYPERLINK("http://geochem.nrcan.gc.ca/cdogs/content/cr_/cr_00078_e.htm", "78")</f>
        <v>78</v>
      </c>
      <c r="J688" t="s">
        <v>1834</v>
      </c>
      <c r="K688" t="s">
        <v>1835</v>
      </c>
      <c r="L688">
        <v>54</v>
      </c>
      <c r="M688" t="s">
        <v>1836</v>
      </c>
      <c r="N688">
        <v>120</v>
      </c>
      <c r="O688">
        <v>-2</v>
      </c>
      <c r="P688">
        <v>4.0999999999999996</v>
      </c>
    </row>
    <row r="689" spans="1:16" hidden="1" x14ac:dyDescent="0.3">
      <c r="A689" t="s">
        <v>2676</v>
      </c>
      <c r="B689" t="s">
        <v>2677</v>
      </c>
      <c r="C689" s="1" t="str">
        <f t="shared" si="76"/>
        <v>21:0795</v>
      </c>
      <c r="D689" s="1" t="str">
        <f>HYPERLINK("http://geochem.nrcan.gc.ca/cdogs/content/svy/svy210224_e.htm", "21:0224")</f>
        <v>21:0224</v>
      </c>
      <c r="E689" t="s">
        <v>2678</v>
      </c>
      <c r="F689" t="s">
        <v>2679</v>
      </c>
      <c r="H689">
        <v>63.007852499999998</v>
      </c>
      <c r="I689">
        <v>-130.17622660000001</v>
      </c>
      <c r="J689" s="1" t="str">
        <f>HYPERLINK("http://geochem.nrcan.gc.ca/cdogs/content/kwd/kwd020030_e.htm", "NGR bulk stream sediment")</f>
        <v>NGR bulk stream sediment</v>
      </c>
      <c r="K689" s="1" t="str">
        <f>HYPERLINK("http://geochem.nrcan.gc.ca/cdogs/content/kwd/kwd080006_e.htm", "&lt;177 micron (NGR)")</f>
        <v>&lt;177 micron (NGR)</v>
      </c>
      <c r="L689">
        <v>54</v>
      </c>
      <c r="M689" t="s">
        <v>20</v>
      </c>
      <c r="N689">
        <v>121</v>
      </c>
      <c r="O689">
        <v>-2</v>
      </c>
      <c r="P689">
        <v>12.08</v>
      </c>
    </row>
    <row r="690" spans="1:16" hidden="1" x14ac:dyDescent="0.3">
      <c r="A690" t="s">
        <v>2680</v>
      </c>
      <c r="B690" t="s">
        <v>2681</v>
      </c>
      <c r="C690" s="1" t="str">
        <f t="shared" si="76"/>
        <v>21:0795</v>
      </c>
      <c r="D690" s="1" t="str">
        <f>HYPERLINK("http://geochem.nrcan.gc.ca/cdogs/content/svy/svy_e.htm", "")</f>
        <v/>
      </c>
      <c r="G690" s="1" t="str">
        <f>HYPERLINK("http://geochem.nrcan.gc.ca/cdogs/content/cr_/cr_00079_e.htm", "79")</f>
        <v>79</v>
      </c>
      <c r="J690" t="s">
        <v>1834</v>
      </c>
      <c r="K690" t="s">
        <v>1835</v>
      </c>
      <c r="L690">
        <v>55</v>
      </c>
      <c r="M690" t="s">
        <v>1836</v>
      </c>
      <c r="N690">
        <v>122</v>
      </c>
      <c r="O690">
        <v>3</v>
      </c>
      <c r="P690">
        <v>13.46</v>
      </c>
    </row>
    <row r="691" spans="1:16" hidden="1" x14ac:dyDescent="0.3">
      <c r="A691" t="s">
        <v>2682</v>
      </c>
      <c r="B691" t="s">
        <v>2683</v>
      </c>
      <c r="C691" s="1" t="str">
        <f t="shared" si="76"/>
        <v>21:0795</v>
      </c>
      <c r="D691" s="1" t="str">
        <f t="shared" ref="D691:D696" si="80">HYPERLINK("http://geochem.nrcan.gc.ca/cdogs/content/svy/svy210224_e.htm", "21:0224")</f>
        <v>21:0224</v>
      </c>
      <c r="E691" t="s">
        <v>2684</v>
      </c>
      <c r="F691" t="s">
        <v>2685</v>
      </c>
      <c r="H691">
        <v>63.457709899999998</v>
      </c>
      <c r="I691">
        <v>-129.95426699999999</v>
      </c>
      <c r="J691" s="1" t="str">
        <f t="shared" ref="J691:J754" si="81">HYPERLINK("http://geochem.nrcan.gc.ca/cdogs/content/kwd/kwd020030_e.htm", "NGR bulk stream sediment")</f>
        <v>NGR bulk stream sediment</v>
      </c>
      <c r="K691" s="1" t="str">
        <f t="shared" ref="K691:K754" si="82">HYPERLINK("http://geochem.nrcan.gc.ca/cdogs/content/kwd/kwd080006_e.htm", "&lt;177 micron (NGR)")</f>
        <v>&lt;177 micron (NGR)</v>
      </c>
      <c r="L691">
        <v>56</v>
      </c>
      <c r="M691" t="s">
        <v>20</v>
      </c>
      <c r="N691">
        <v>123</v>
      </c>
      <c r="O691">
        <v>55</v>
      </c>
      <c r="P691">
        <v>12.98</v>
      </c>
    </row>
    <row r="692" spans="1:16" hidden="1" x14ac:dyDescent="0.3">
      <c r="A692" t="s">
        <v>2686</v>
      </c>
      <c r="B692" t="s">
        <v>2687</v>
      </c>
      <c r="C692" s="1" t="str">
        <f t="shared" si="76"/>
        <v>21:0795</v>
      </c>
      <c r="D692" s="1" t="str">
        <f t="shared" si="80"/>
        <v>21:0224</v>
      </c>
      <c r="E692" t="s">
        <v>2688</v>
      </c>
      <c r="F692" t="s">
        <v>2689</v>
      </c>
      <c r="H692">
        <v>63.470974499999997</v>
      </c>
      <c r="I692">
        <v>-129.9847307</v>
      </c>
      <c r="J692" s="1" t="str">
        <f t="shared" si="81"/>
        <v>NGR bulk stream sediment</v>
      </c>
      <c r="K692" s="1" t="str">
        <f t="shared" si="82"/>
        <v>&lt;177 micron (NGR)</v>
      </c>
      <c r="L692">
        <v>56</v>
      </c>
      <c r="M692" t="s">
        <v>1696</v>
      </c>
      <c r="N692">
        <v>124</v>
      </c>
      <c r="O692">
        <v>15</v>
      </c>
      <c r="P692">
        <v>12.03</v>
      </c>
    </row>
    <row r="693" spans="1:16" hidden="1" x14ac:dyDescent="0.3">
      <c r="A693" t="s">
        <v>2690</v>
      </c>
      <c r="B693" t="s">
        <v>2691</v>
      </c>
      <c r="C693" s="1" t="str">
        <f t="shared" si="76"/>
        <v>21:0795</v>
      </c>
      <c r="D693" s="1" t="str">
        <f t="shared" si="80"/>
        <v>21:0224</v>
      </c>
      <c r="E693" t="s">
        <v>2692</v>
      </c>
      <c r="F693" t="s">
        <v>2693</v>
      </c>
      <c r="H693">
        <v>63.489839099999998</v>
      </c>
      <c r="I693">
        <v>-129.99266929999999</v>
      </c>
      <c r="J693" s="1" t="str">
        <f t="shared" si="81"/>
        <v>NGR bulk stream sediment</v>
      </c>
      <c r="K693" s="1" t="str">
        <f t="shared" si="82"/>
        <v>&lt;177 micron (NGR)</v>
      </c>
      <c r="L693">
        <v>56</v>
      </c>
      <c r="M693" t="s">
        <v>1701</v>
      </c>
      <c r="N693">
        <v>125</v>
      </c>
      <c r="O693">
        <v>5</v>
      </c>
      <c r="P693">
        <v>11.67</v>
      </c>
    </row>
    <row r="694" spans="1:16" hidden="1" x14ac:dyDescent="0.3">
      <c r="A694" t="s">
        <v>2694</v>
      </c>
      <c r="B694" t="s">
        <v>2695</v>
      </c>
      <c r="C694" s="1" t="str">
        <f t="shared" si="76"/>
        <v>21:0795</v>
      </c>
      <c r="D694" s="1" t="str">
        <f t="shared" si="80"/>
        <v>21:0224</v>
      </c>
      <c r="E694" t="s">
        <v>2696</v>
      </c>
      <c r="F694" t="s">
        <v>2697</v>
      </c>
      <c r="H694">
        <v>63.488328500000001</v>
      </c>
      <c r="I694">
        <v>-129.94695390000001</v>
      </c>
      <c r="J694" s="1" t="str">
        <f t="shared" si="81"/>
        <v>NGR bulk stream sediment</v>
      </c>
      <c r="K694" s="1" t="str">
        <f t="shared" si="82"/>
        <v>&lt;177 micron (NGR)</v>
      </c>
      <c r="L694">
        <v>56</v>
      </c>
      <c r="M694" t="s">
        <v>1782</v>
      </c>
      <c r="N694">
        <v>126</v>
      </c>
      <c r="O694">
        <v>38</v>
      </c>
      <c r="P694">
        <v>11.41</v>
      </c>
    </row>
    <row r="695" spans="1:16" hidden="1" x14ac:dyDescent="0.3">
      <c r="A695" t="s">
        <v>2698</v>
      </c>
      <c r="B695" t="s">
        <v>2699</v>
      </c>
      <c r="C695" s="1" t="str">
        <f t="shared" si="76"/>
        <v>21:0795</v>
      </c>
      <c r="D695" s="1" t="str">
        <f t="shared" si="80"/>
        <v>21:0224</v>
      </c>
      <c r="E695" t="s">
        <v>2700</v>
      </c>
      <c r="F695" t="s">
        <v>2701</v>
      </c>
      <c r="H695">
        <v>63.005649499999997</v>
      </c>
      <c r="I695">
        <v>-129.72300179999999</v>
      </c>
      <c r="J695" s="1" t="str">
        <f t="shared" si="81"/>
        <v>NGR bulk stream sediment</v>
      </c>
      <c r="K695" s="1" t="str">
        <f t="shared" si="82"/>
        <v>&lt;177 micron (NGR)</v>
      </c>
      <c r="L695">
        <v>56</v>
      </c>
      <c r="M695" t="s">
        <v>1787</v>
      </c>
      <c r="N695">
        <v>127</v>
      </c>
      <c r="O695">
        <v>8</v>
      </c>
      <c r="P695">
        <v>10.24</v>
      </c>
    </row>
    <row r="696" spans="1:16" hidden="1" x14ac:dyDescent="0.3">
      <c r="A696" t="s">
        <v>2702</v>
      </c>
      <c r="B696" t="s">
        <v>2703</v>
      </c>
      <c r="C696" s="1" t="str">
        <f t="shared" si="76"/>
        <v>21:0795</v>
      </c>
      <c r="D696" s="1" t="str">
        <f t="shared" si="80"/>
        <v>21:0224</v>
      </c>
      <c r="E696" t="s">
        <v>2704</v>
      </c>
      <c r="F696" t="s">
        <v>2705</v>
      </c>
      <c r="H696">
        <v>63.069498600000003</v>
      </c>
      <c r="I696">
        <v>-129.8366791</v>
      </c>
      <c r="J696" s="1" t="str">
        <f t="shared" si="81"/>
        <v>NGR bulk stream sediment</v>
      </c>
      <c r="K696" s="1" t="str">
        <f t="shared" si="82"/>
        <v>&lt;177 micron (NGR)</v>
      </c>
      <c r="L696">
        <v>57</v>
      </c>
      <c r="M696" t="s">
        <v>20</v>
      </c>
      <c r="N696">
        <v>128</v>
      </c>
      <c r="O696">
        <v>11</v>
      </c>
      <c r="P696">
        <v>22.21</v>
      </c>
    </row>
    <row r="697" spans="1:16" hidden="1" x14ac:dyDescent="0.3">
      <c r="A697" t="s">
        <v>2706</v>
      </c>
      <c r="B697" t="s">
        <v>2707</v>
      </c>
      <c r="C697" s="1" t="str">
        <f t="shared" ref="C697:C728" si="83">HYPERLINK("http://geochem.nrcan.gc.ca/cdogs/content/bdl/bdl211080_e.htm", "21:1080")</f>
        <v>21:1080</v>
      </c>
      <c r="D697" s="1" t="str">
        <f t="shared" ref="D697:D728" si="84">HYPERLINK("http://geochem.nrcan.gc.ca/cdogs/content/svy/svy210155_e.htm", "21:0155")</f>
        <v>21:0155</v>
      </c>
      <c r="E697" t="s">
        <v>2708</v>
      </c>
      <c r="F697" t="s">
        <v>2709</v>
      </c>
      <c r="H697">
        <v>49.130170900000003</v>
      </c>
      <c r="I697">
        <v>-121.25080440000001</v>
      </c>
      <c r="J697" s="1" t="str">
        <f t="shared" si="81"/>
        <v>NGR bulk stream sediment</v>
      </c>
      <c r="K697" s="1" t="str">
        <f t="shared" si="82"/>
        <v>&lt;177 micron (NGR)</v>
      </c>
      <c r="L697">
        <v>1</v>
      </c>
      <c r="M697" t="s">
        <v>20</v>
      </c>
      <c r="N697">
        <v>1</v>
      </c>
      <c r="O697">
        <v>2</v>
      </c>
    </row>
    <row r="698" spans="1:16" hidden="1" x14ac:dyDescent="0.3">
      <c r="A698" t="s">
        <v>2710</v>
      </c>
      <c r="B698" t="s">
        <v>2711</v>
      </c>
      <c r="C698" s="1" t="str">
        <f t="shared" si="83"/>
        <v>21:1080</v>
      </c>
      <c r="D698" s="1" t="str">
        <f t="shared" si="84"/>
        <v>21:0155</v>
      </c>
      <c r="E698" t="s">
        <v>2712</v>
      </c>
      <c r="F698" t="s">
        <v>2713</v>
      </c>
      <c r="H698">
        <v>49.211767600000002</v>
      </c>
      <c r="I698">
        <v>-121.4195601</v>
      </c>
      <c r="J698" s="1" t="str">
        <f t="shared" si="81"/>
        <v>NGR bulk stream sediment</v>
      </c>
      <c r="K698" s="1" t="str">
        <f t="shared" si="82"/>
        <v>&lt;177 micron (NGR)</v>
      </c>
      <c r="L698">
        <v>2</v>
      </c>
      <c r="M698" t="s">
        <v>20</v>
      </c>
      <c r="N698">
        <v>2</v>
      </c>
      <c r="O698">
        <v>80</v>
      </c>
    </row>
    <row r="699" spans="1:16" hidden="1" x14ac:dyDescent="0.3">
      <c r="A699" t="s">
        <v>2714</v>
      </c>
      <c r="B699" t="s">
        <v>2715</v>
      </c>
      <c r="C699" s="1" t="str">
        <f t="shared" si="83"/>
        <v>21:1080</v>
      </c>
      <c r="D699" s="1" t="str">
        <f t="shared" si="84"/>
        <v>21:0155</v>
      </c>
      <c r="E699" t="s">
        <v>2716</v>
      </c>
      <c r="F699" t="s">
        <v>2717</v>
      </c>
      <c r="H699">
        <v>49.346597500000001</v>
      </c>
      <c r="I699">
        <v>-121.4785773</v>
      </c>
      <c r="J699" s="1" t="str">
        <f t="shared" si="81"/>
        <v>NGR bulk stream sediment</v>
      </c>
      <c r="K699" s="1" t="str">
        <f t="shared" si="82"/>
        <v>&lt;177 micron (NGR)</v>
      </c>
      <c r="L699">
        <v>2</v>
      </c>
      <c r="M699" t="s">
        <v>1696</v>
      </c>
      <c r="N699">
        <v>3</v>
      </c>
      <c r="O699">
        <v>450</v>
      </c>
    </row>
    <row r="700" spans="1:16" hidden="1" x14ac:dyDescent="0.3">
      <c r="A700" t="s">
        <v>2718</v>
      </c>
      <c r="B700" t="s">
        <v>2719</v>
      </c>
      <c r="C700" s="1" t="str">
        <f t="shared" si="83"/>
        <v>21:1080</v>
      </c>
      <c r="D700" s="1" t="str">
        <f t="shared" si="84"/>
        <v>21:0155</v>
      </c>
      <c r="E700" t="s">
        <v>2720</v>
      </c>
      <c r="F700" t="s">
        <v>2721</v>
      </c>
      <c r="H700">
        <v>49.184747799999997</v>
      </c>
      <c r="I700">
        <v>-121.2310392</v>
      </c>
      <c r="J700" s="1" t="str">
        <f t="shared" si="81"/>
        <v>NGR bulk stream sediment</v>
      </c>
      <c r="K700" s="1" t="str">
        <f t="shared" si="82"/>
        <v>&lt;177 micron (NGR)</v>
      </c>
      <c r="L700">
        <v>2</v>
      </c>
      <c r="M700" t="s">
        <v>1701</v>
      </c>
      <c r="N700">
        <v>4</v>
      </c>
      <c r="O700">
        <v>19</v>
      </c>
    </row>
    <row r="701" spans="1:16" hidden="1" x14ac:dyDescent="0.3">
      <c r="A701" t="s">
        <v>2722</v>
      </c>
      <c r="B701" t="s">
        <v>2723</v>
      </c>
      <c r="C701" s="1" t="str">
        <f t="shared" si="83"/>
        <v>21:1080</v>
      </c>
      <c r="D701" s="1" t="str">
        <f t="shared" si="84"/>
        <v>21:0155</v>
      </c>
      <c r="E701" t="s">
        <v>2724</v>
      </c>
      <c r="F701" t="s">
        <v>2725</v>
      </c>
      <c r="H701">
        <v>49.283337500000002</v>
      </c>
      <c r="I701">
        <v>-121.26600910000001</v>
      </c>
      <c r="J701" s="1" t="str">
        <f t="shared" si="81"/>
        <v>NGR bulk stream sediment</v>
      </c>
      <c r="K701" s="1" t="str">
        <f t="shared" si="82"/>
        <v>&lt;177 micron (NGR)</v>
      </c>
      <c r="L701">
        <v>3</v>
      </c>
      <c r="M701" t="s">
        <v>20</v>
      </c>
      <c r="N701">
        <v>5</v>
      </c>
      <c r="O701">
        <v>7</v>
      </c>
    </row>
    <row r="702" spans="1:16" hidden="1" x14ac:dyDescent="0.3">
      <c r="A702" t="s">
        <v>2726</v>
      </c>
      <c r="B702" t="s">
        <v>2727</v>
      </c>
      <c r="C702" s="1" t="str">
        <f t="shared" si="83"/>
        <v>21:1080</v>
      </c>
      <c r="D702" s="1" t="str">
        <f t="shared" si="84"/>
        <v>21:0155</v>
      </c>
      <c r="E702" t="s">
        <v>2728</v>
      </c>
      <c r="F702" t="s">
        <v>2729</v>
      </c>
      <c r="H702">
        <v>49.293532599999999</v>
      </c>
      <c r="I702">
        <v>-121.9670886</v>
      </c>
      <c r="J702" s="1" t="str">
        <f t="shared" si="81"/>
        <v>NGR bulk stream sediment</v>
      </c>
      <c r="K702" s="1" t="str">
        <f t="shared" si="82"/>
        <v>&lt;177 micron (NGR)</v>
      </c>
      <c r="L702">
        <v>4</v>
      </c>
      <c r="M702" t="s">
        <v>20</v>
      </c>
      <c r="N702">
        <v>6</v>
      </c>
      <c r="O702">
        <v>20</v>
      </c>
    </row>
    <row r="703" spans="1:16" hidden="1" x14ac:dyDescent="0.3">
      <c r="A703" t="s">
        <v>2730</v>
      </c>
      <c r="B703" t="s">
        <v>2731</v>
      </c>
      <c r="C703" s="1" t="str">
        <f t="shared" si="83"/>
        <v>21:1080</v>
      </c>
      <c r="D703" s="1" t="str">
        <f t="shared" si="84"/>
        <v>21:0155</v>
      </c>
      <c r="E703" t="s">
        <v>2732</v>
      </c>
      <c r="F703" t="s">
        <v>2733</v>
      </c>
      <c r="H703">
        <v>49.3189785</v>
      </c>
      <c r="I703">
        <v>-121.8977544</v>
      </c>
      <c r="J703" s="1" t="str">
        <f t="shared" si="81"/>
        <v>NGR bulk stream sediment</v>
      </c>
      <c r="K703" s="1" t="str">
        <f t="shared" si="82"/>
        <v>&lt;177 micron (NGR)</v>
      </c>
      <c r="L703">
        <v>4</v>
      </c>
      <c r="M703" t="s">
        <v>1696</v>
      </c>
      <c r="N703">
        <v>7</v>
      </c>
      <c r="O703">
        <v>2</v>
      </c>
    </row>
    <row r="704" spans="1:16" hidden="1" x14ac:dyDescent="0.3">
      <c r="A704" t="s">
        <v>2734</v>
      </c>
      <c r="B704" t="s">
        <v>2735</v>
      </c>
      <c r="C704" s="1" t="str">
        <f t="shared" si="83"/>
        <v>21:1080</v>
      </c>
      <c r="D704" s="1" t="str">
        <f t="shared" si="84"/>
        <v>21:0155</v>
      </c>
      <c r="E704" t="s">
        <v>2736</v>
      </c>
      <c r="F704" t="s">
        <v>2737</v>
      </c>
      <c r="H704">
        <v>49.236106800000002</v>
      </c>
      <c r="I704">
        <v>-121.1220436</v>
      </c>
      <c r="J704" s="1" t="str">
        <f t="shared" si="81"/>
        <v>NGR bulk stream sediment</v>
      </c>
      <c r="K704" s="1" t="str">
        <f t="shared" si="82"/>
        <v>&lt;177 micron (NGR)</v>
      </c>
      <c r="L704">
        <v>6</v>
      </c>
      <c r="M704" t="s">
        <v>20</v>
      </c>
      <c r="N704">
        <v>8</v>
      </c>
      <c r="O704">
        <v>38</v>
      </c>
    </row>
    <row r="705" spans="1:15" hidden="1" x14ac:dyDescent="0.3">
      <c r="A705" t="s">
        <v>2738</v>
      </c>
      <c r="B705" t="s">
        <v>2739</v>
      </c>
      <c r="C705" s="1" t="str">
        <f t="shared" si="83"/>
        <v>21:1080</v>
      </c>
      <c r="D705" s="1" t="str">
        <f t="shared" si="84"/>
        <v>21:0155</v>
      </c>
      <c r="E705" t="s">
        <v>2740</v>
      </c>
      <c r="F705" t="s">
        <v>2741</v>
      </c>
      <c r="H705">
        <v>49.195735999999997</v>
      </c>
      <c r="I705">
        <v>-121.07415659999999</v>
      </c>
      <c r="J705" s="1" t="str">
        <f t="shared" si="81"/>
        <v>NGR bulk stream sediment</v>
      </c>
      <c r="K705" s="1" t="str">
        <f t="shared" si="82"/>
        <v>&lt;177 micron (NGR)</v>
      </c>
      <c r="L705">
        <v>6</v>
      </c>
      <c r="M705" t="s">
        <v>1696</v>
      </c>
      <c r="N705">
        <v>9</v>
      </c>
      <c r="O705">
        <v>45</v>
      </c>
    </row>
    <row r="706" spans="1:15" hidden="1" x14ac:dyDescent="0.3">
      <c r="A706" t="s">
        <v>2742</v>
      </c>
      <c r="B706" t="s">
        <v>2743</v>
      </c>
      <c r="C706" s="1" t="str">
        <f t="shared" si="83"/>
        <v>21:1080</v>
      </c>
      <c r="D706" s="1" t="str">
        <f t="shared" si="84"/>
        <v>21:0155</v>
      </c>
      <c r="E706" t="s">
        <v>2744</v>
      </c>
      <c r="F706" t="s">
        <v>2745</v>
      </c>
      <c r="H706">
        <v>49.178225500000003</v>
      </c>
      <c r="I706">
        <v>-120.9966202</v>
      </c>
      <c r="J706" s="1" t="str">
        <f t="shared" si="81"/>
        <v>NGR bulk stream sediment</v>
      </c>
      <c r="K706" s="1" t="str">
        <f t="shared" si="82"/>
        <v>&lt;177 micron (NGR)</v>
      </c>
      <c r="L706">
        <v>6</v>
      </c>
      <c r="M706" t="s">
        <v>1701</v>
      </c>
      <c r="N706">
        <v>10</v>
      </c>
      <c r="O706">
        <v>49</v>
      </c>
    </row>
    <row r="707" spans="1:15" hidden="1" x14ac:dyDescent="0.3">
      <c r="A707" t="s">
        <v>2746</v>
      </c>
      <c r="B707" t="s">
        <v>2747</v>
      </c>
      <c r="C707" s="1" t="str">
        <f t="shared" si="83"/>
        <v>21:1080</v>
      </c>
      <c r="D707" s="1" t="str">
        <f t="shared" si="84"/>
        <v>21:0155</v>
      </c>
      <c r="E707" t="s">
        <v>2748</v>
      </c>
      <c r="F707" t="s">
        <v>2749</v>
      </c>
      <c r="H707">
        <v>49.720457600000003</v>
      </c>
      <c r="I707">
        <v>-121.8359615</v>
      </c>
      <c r="J707" s="1" t="str">
        <f t="shared" si="81"/>
        <v>NGR bulk stream sediment</v>
      </c>
      <c r="K707" s="1" t="str">
        <f t="shared" si="82"/>
        <v>&lt;177 micron (NGR)</v>
      </c>
      <c r="L707">
        <v>7</v>
      </c>
      <c r="M707" t="s">
        <v>20</v>
      </c>
      <c r="N707">
        <v>11</v>
      </c>
      <c r="O707">
        <v>2</v>
      </c>
    </row>
    <row r="708" spans="1:15" hidden="1" x14ac:dyDescent="0.3">
      <c r="A708" t="s">
        <v>2750</v>
      </c>
      <c r="B708" t="s">
        <v>2751</v>
      </c>
      <c r="C708" s="1" t="str">
        <f t="shared" si="83"/>
        <v>21:1080</v>
      </c>
      <c r="D708" s="1" t="str">
        <f t="shared" si="84"/>
        <v>21:0155</v>
      </c>
      <c r="E708" t="s">
        <v>2752</v>
      </c>
      <c r="F708" t="s">
        <v>2753</v>
      </c>
      <c r="H708">
        <v>49.643061899999999</v>
      </c>
      <c r="I708">
        <v>-121.8322695</v>
      </c>
      <c r="J708" s="1" t="str">
        <f t="shared" si="81"/>
        <v>NGR bulk stream sediment</v>
      </c>
      <c r="K708" s="1" t="str">
        <f t="shared" si="82"/>
        <v>&lt;177 micron (NGR)</v>
      </c>
      <c r="L708">
        <v>7</v>
      </c>
      <c r="M708" t="s">
        <v>1696</v>
      </c>
      <c r="N708">
        <v>12</v>
      </c>
      <c r="O708">
        <v>29</v>
      </c>
    </row>
    <row r="709" spans="1:15" hidden="1" x14ac:dyDescent="0.3">
      <c r="A709" t="s">
        <v>2754</v>
      </c>
      <c r="B709" t="s">
        <v>2755</v>
      </c>
      <c r="C709" s="1" t="str">
        <f t="shared" si="83"/>
        <v>21:1080</v>
      </c>
      <c r="D709" s="1" t="str">
        <f t="shared" si="84"/>
        <v>21:0155</v>
      </c>
      <c r="E709" t="s">
        <v>2756</v>
      </c>
      <c r="F709" t="s">
        <v>2757</v>
      </c>
      <c r="H709">
        <v>49.698697099999997</v>
      </c>
      <c r="I709">
        <v>-121.73386480000001</v>
      </c>
      <c r="J709" s="1" t="str">
        <f t="shared" si="81"/>
        <v>NGR bulk stream sediment</v>
      </c>
      <c r="K709" s="1" t="str">
        <f t="shared" si="82"/>
        <v>&lt;177 micron (NGR)</v>
      </c>
      <c r="L709">
        <v>7</v>
      </c>
      <c r="M709" t="s">
        <v>1701</v>
      </c>
      <c r="N709">
        <v>13</v>
      </c>
      <c r="O709">
        <v>2</v>
      </c>
    </row>
    <row r="710" spans="1:15" hidden="1" x14ac:dyDescent="0.3">
      <c r="A710" t="s">
        <v>2758</v>
      </c>
      <c r="B710" t="s">
        <v>2759</v>
      </c>
      <c r="C710" s="1" t="str">
        <f t="shared" si="83"/>
        <v>21:1080</v>
      </c>
      <c r="D710" s="1" t="str">
        <f t="shared" si="84"/>
        <v>21:0155</v>
      </c>
      <c r="E710" t="s">
        <v>2760</v>
      </c>
      <c r="F710" t="s">
        <v>2761</v>
      </c>
      <c r="H710">
        <v>49.560548500000003</v>
      </c>
      <c r="I710">
        <v>-121.6102257</v>
      </c>
      <c r="J710" s="1" t="str">
        <f t="shared" si="81"/>
        <v>NGR bulk stream sediment</v>
      </c>
      <c r="K710" s="1" t="str">
        <f t="shared" si="82"/>
        <v>&lt;177 micron (NGR)</v>
      </c>
      <c r="L710">
        <v>8</v>
      </c>
      <c r="M710" t="s">
        <v>20</v>
      </c>
      <c r="N710">
        <v>14</v>
      </c>
      <c r="O710">
        <v>3</v>
      </c>
    </row>
    <row r="711" spans="1:15" hidden="1" x14ac:dyDescent="0.3">
      <c r="A711" t="s">
        <v>2762</v>
      </c>
      <c r="B711" t="s">
        <v>2763</v>
      </c>
      <c r="C711" s="1" t="str">
        <f t="shared" si="83"/>
        <v>21:1080</v>
      </c>
      <c r="D711" s="1" t="str">
        <f t="shared" si="84"/>
        <v>21:0155</v>
      </c>
      <c r="E711" t="s">
        <v>2764</v>
      </c>
      <c r="F711" t="s">
        <v>2765</v>
      </c>
      <c r="H711">
        <v>49.341669000000003</v>
      </c>
      <c r="I711">
        <v>-121.74168040000001</v>
      </c>
      <c r="J711" s="1" t="str">
        <f t="shared" si="81"/>
        <v>NGR bulk stream sediment</v>
      </c>
      <c r="K711" s="1" t="str">
        <f t="shared" si="82"/>
        <v>&lt;177 micron (NGR)</v>
      </c>
      <c r="L711">
        <v>9</v>
      </c>
      <c r="M711" t="s">
        <v>20</v>
      </c>
      <c r="N711">
        <v>15</v>
      </c>
      <c r="O711">
        <v>6</v>
      </c>
    </row>
    <row r="712" spans="1:15" hidden="1" x14ac:dyDescent="0.3">
      <c r="A712" t="s">
        <v>2766</v>
      </c>
      <c r="B712" t="s">
        <v>2767</v>
      </c>
      <c r="C712" s="1" t="str">
        <f t="shared" si="83"/>
        <v>21:1080</v>
      </c>
      <c r="D712" s="1" t="str">
        <f t="shared" si="84"/>
        <v>21:0155</v>
      </c>
      <c r="E712" t="s">
        <v>2768</v>
      </c>
      <c r="F712" t="s">
        <v>2769</v>
      </c>
      <c r="H712">
        <v>49.4699648</v>
      </c>
      <c r="I712">
        <v>-120.11507469999999</v>
      </c>
      <c r="J712" s="1" t="str">
        <f t="shared" si="81"/>
        <v>NGR bulk stream sediment</v>
      </c>
      <c r="K712" s="1" t="str">
        <f t="shared" si="82"/>
        <v>&lt;177 micron (NGR)</v>
      </c>
      <c r="L712">
        <v>10</v>
      </c>
      <c r="M712" t="s">
        <v>37</v>
      </c>
      <c r="N712">
        <v>16</v>
      </c>
      <c r="O712">
        <v>2</v>
      </c>
    </row>
    <row r="713" spans="1:15" hidden="1" x14ac:dyDescent="0.3">
      <c r="A713" t="s">
        <v>2770</v>
      </c>
      <c r="B713" t="s">
        <v>2771</v>
      </c>
      <c r="C713" s="1" t="str">
        <f t="shared" si="83"/>
        <v>21:1080</v>
      </c>
      <c r="D713" s="1" t="str">
        <f t="shared" si="84"/>
        <v>21:0155</v>
      </c>
      <c r="E713" t="s">
        <v>2768</v>
      </c>
      <c r="F713" t="s">
        <v>2772</v>
      </c>
      <c r="H713">
        <v>49.4699648</v>
      </c>
      <c r="I713">
        <v>-120.11507469999999</v>
      </c>
      <c r="J713" s="1" t="str">
        <f t="shared" si="81"/>
        <v>NGR bulk stream sediment</v>
      </c>
      <c r="K713" s="1" t="str">
        <f t="shared" si="82"/>
        <v>&lt;177 micron (NGR)</v>
      </c>
      <c r="L713">
        <v>10</v>
      </c>
      <c r="M713" t="s">
        <v>41</v>
      </c>
      <c r="N713">
        <v>17</v>
      </c>
    </row>
    <row r="714" spans="1:15" hidden="1" x14ac:dyDescent="0.3">
      <c r="A714" t="s">
        <v>2773</v>
      </c>
      <c r="B714" t="s">
        <v>2774</v>
      </c>
      <c r="C714" s="1" t="str">
        <f t="shared" si="83"/>
        <v>21:1080</v>
      </c>
      <c r="D714" s="1" t="str">
        <f t="shared" si="84"/>
        <v>21:0155</v>
      </c>
      <c r="E714" t="s">
        <v>2775</v>
      </c>
      <c r="F714" t="s">
        <v>2776</v>
      </c>
      <c r="H714">
        <v>49.167797299999997</v>
      </c>
      <c r="I714">
        <v>-120.5072492</v>
      </c>
      <c r="J714" s="1" t="str">
        <f t="shared" si="81"/>
        <v>NGR bulk stream sediment</v>
      </c>
      <c r="K714" s="1" t="str">
        <f t="shared" si="82"/>
        <v>&lt;177 micron (NGR)</v>
      </c>
      <c r="L714">
        <v>12</v>
      </c>
      <c r="M714" t="s">
        <v>20</v>
      </c>
      <c r="N714">
        <v>18</v>
      </c>
      <c r="O714">
        <v>41</v>
      </c>
    </row>
    <row r="715" spans="1:15" hidden="1" x14ac:dyDescent="0.3">
      <c r="A715" t="s">
        <v>2777</v>
      </c>
      <c r="B715" t="s">
        <v>2778</v>
      </c>
      <c r="C715" s="1" t="str">
        <f t="shared" si="83"/>
        <v>21:1080</v>
      </c>
      <c r="D715" s="1" t="str">
        <f t="shared" si="84"/>
        <v>21:0155</v>
      </c>
      <c r="E715" t="s">
        <v>2779</v>
      </c>
      <c r="F715" t="s">
        <v>2780</v>
      </c>
      <c r="H715">
        <v>49.374647000000003</v>
      </c>
      <c r="I715">
        <v>-120.1537194</v>
      </c>
      <c r="J715" s="1" t="str">
        <f t="shared" si="81"/>
        <v>NGR bulk stream sediment</v>
      </c>
      <c r="K715" s="1" t="str">
        <f t="shared" si="82"/>
        <v>&lt;177 micron (NGR)</v>
      </c>
      <c r="L715">
        <v>13</v>
      </c>
      <c r="M715" t="s">
        <v>37</v>
      </c>
      <c r="N715">
        <v>19</v>
      </c>
    </row>
    <row r="716" spans="1:15" hidden="1" x14ac:dyDescent="0.3">
      <c r="A716" t="s">
        <v>2781</v>
      </c>
      <c r="B716" t="s">
        <v>2782</v>
      </c>
      <c r="C716" s="1" t="str">
        <f t="shared" si="83"/>
        <v>21:1080</v>
      </c>
      <c r="D716" s="1" t="str">
        <f t="shared" si="84"/>
        <v>21:0155</v>
      </c>
      <c r="E716" t="s">
        <v>2779</v>
      </c>
      <c r="F716" t="s">
        <v>2783</v>
      </c>
      <c r="H716">
        <v>49.374647000000003</v>
      </c>
      <c r="I716">
        <v>-120.1537194</v>
      </c>
      <c r="J716" s="1" t="str">
        <f t="shared" si="81"/>
        <v>NGR bulk stream sediment</v>
      </c>
      <c r="K716" s="1" t="str">
        <f t="shared" si="82"/>
        <v>&lt;177 micron (NGR)</v>
      </c>
      <c r="L716">
        <v>13</v>
      </c>
      <c r="M716" t="s">
        <v>41</v>
      </c>
      <c r="N716">
        <v>20</v>
      </c>
      <c r="O716">
        <v>7</v>
      </c>
    </row>
    <row r="717" spans="1:15" hidden="1" x14ac:dyDescent="0.3">
      <c r="A717" t="s">
        <v>2784</v>
      </c>
      <c r="B717" t="s">
        <v>2785</v>
      </c>
      <c r="C717" s="1" t="str">
        <f t="shared" si="83"/>
        <v>21:1080</v>
      </c>
      <c r="D717" s="1" t="str">
        <f t="shared" si="84"/>
        <v>21:0155</v>
      </c>
      <c r="E717" t="s">
        <v>2786</v>
      </c>
      <c r="F717" t="s">
        <v>2787</v>
      </c>
      <c r="H717">
        <v>49.296655899999998</v>
      </c>
      <c r="I717">
        <v>-120.02202990000001</v>
      </c>
      <c r="J717" s="1" t="str">
        <f t="shared" si="81"/>
        <v>NGR bulk stream sediment</v>
      </c>
      <c r="K717" s="1" t="str">
        <f t="shared" si="82"/>
        <v>&lt;177 micron (NGR)</v>
      </c>
      <c r="L717">
        <v>13</v>
      </c>
      <c r="M717" t="s">
        <v>20</v>
      </c>
      <c r="N717">
        <v>21</v>
      </c>
      <c r="O717">
        <v>16</v>
      </c>
    </row>
    <row r="718" spans="1:15" hidden="1" x14ac:dyDescent="0.3">
      <c r="A718" t="s">
        <v>2788</v>
      </c>
      <c r="B718" t="s">
        <v>2789</v>
      </c>
      <c r="C718" s="1" t="str">
        <f t="shared" si="83"/>
        <v>21:1080</v>
      </c>
      <c r="D718" s="1" t="str">
        <f t="shared" si="84"/>
        <v>21:0155</v>
      </c>
      <c r="E718" t="s">
        <v>2790</v>
      </c>
      <c r="F718" t="s">
        <v>2791</v>
      </c>
      <c r="H718">
        <v>49.352423799999997</v>
      </c>
      <c r="I718">
        <v>-120.0214194</v>
      </c>
      <c r="J718" s="1" t="str">
        <f t="shared" si="81"/>
        <v>NGR bulk stream sediment</v>
      </c>
      <c r="K718" s="1" t="str">
        <f t="shared" si="82"/>
        <v>&lt;177 micron (NGR)</v>
      </c>
      <c r="L718">
        <v>13</v>
      </c>
      <c r="M718" t="s">
        <v>1696</v>
      </c>
      <c r="N718">
        <v>22</v>
      </c>
      <c r="O718">
        <v>16</v>
      </c>
    </row>
    <row r="719" spans="1:15" hidden="1" x14ac:dyDescent="0.3">
      <c r="A719" t="s">
        <v>2792</v>
      </c>
      <c r="B719" t="s">
        <v>2793</v>
      </c>
      <c r="C719" s="1" t="str">
        <f t="shared" si="83"/>
        <v>21:1080</v>
      </c>
      <c r="D719" s="1" t="str">
        <f t="shared" si="84"/>
        <v>21:0155</v>
      </c>
      <c r="E719" t="s">
        <v>2794</v>
      </c>
      <c r="F719" t="s">
        <v>2795</v>
      </c>
      <c r="H719">
        <v>49.256279300000003</v>
      </c>
      <c r="I719">
        <v>-120.5220352</v>
      </c>
      <c r="J719" s="1" t="str">
        <f t="shared" si="81"/>
        <v>NGR bulk stream sediment</v>
      </c>
      <c r="K719" s="1" t="str">
        <f t="shared" si="82"/>
        <v>&lt;177 micron (NGR)</v>
      </c>
      <c r="L719">
        <v>15</v>
      </c>
      <c r="M719" t="s">
        <v>20</v>
      </c>
      <c r="N719">
        <v>23</v>
      </c>
      <c r="O719">
        <v>862</v>
      </c>
    </row>
    <row r="720" spans="1:15" hidden="1" x14ac:dyDescent="0.3">
      <c r="A720" t="s">
        <v>2796</v>
      </c>
      <c r="B720" t="s">
        <v>2797</v>
      </c>
      <c r="C720" s="1" t="str">
        <f t="shared" si="83"/>
        <v>21:1080</v>
      </c>
      <c r="D720" s="1" t="str">
        <f t="shared" si="84"/>
        <v>21:0155</v>
      </c>
      <c r="E720" t="s">
        <v>2798</v>
      </c>
      <c r="F720" t="s">
        <v>2799</v>
      </c>
      <c r="H720">
        <v>49.205002700000001</v>
      </c>
      <c r="I720">
        <v>-120.5644168</v>
      </c>
      <c r="J720" s="1" t="str">
        <f t="shared" si="81"/>
        <v>NGR bulk stream sediment</v>
      </c>
      <c r="K720" s="1" t="str">
        <f t="shared" si="82"/>
        <v>&lt;177 micron (NGR)</v>
      </c>
      <c r="L720">
        <v>15</v>
      </c>
      <c r="M720" t="s">
        <v>1696</v>
      </c>
      <c r="N720">
        <v>24</v>
      </c>
      <c r="O720">
        <v>2</v>
      </c>
    </row>
    <row r="721" spans="1:15" hidden="1" x14ac:dyDescent="0.3">
      <c r="A721" t="s">
        <v>2800</v>
      </c>
      <c r="B721" t="s">
        <v>2801</v>
      </c>
      <c r="C721" s="1" t="str">
        <f t="shared" si="83"/>
        <v>21:1080</v>
      </c>
      <c r="D721" s="1" t="str">
        <f t="shared" si="84"/>
        <v>21:0155</v>
      </c>
      <c r="E721" t="s">
        <v>2802</v>
      </c>
      <c r="F721" t="s">
        <v>2803</v>
      </c>
      <c r="H721">
        <v>49.581448299999998</v>
      </c>
      <c r="I721">
        <v>-120.9068204</v>
      </c>
      <c r="J721" s="1" t="str">
        <f t="shared" si="81"/>
        <v>NGR bulk stream sediment</v>
      </c>
      <c r="K721" s="1" t="str">
        <f t="shared" si="82"/>
        <v>&lt;177 micron (NGR)</v>
      </c>
      <c r="L721">
        <v>16</v>
      </c>
      <c r="M721" t="s">
        <v>20</v>
      </c>
      <c r="N721">
        <v>25</v>
      </c>
      <c r="O721">
        <v>2</v>
      </c>
    </row>
    <row r="722" spans="1:15" hidden="1" x14ac:dyDescent="0.3">
      <c r="A722" t="s">
        <v>2804</v>
      </c>
      <c r="B722" t="s">
        <v>2805</v>
      </c>
      <c r="C722" s="1" t="str">
        <f t="shared" si="83"/>
        <v>21:1080</v>
      </c>
      <c r="D722" s="1" t="str">
        <f t="shared" si="84"/>
        <v>21:0155</v>
      </c>
      <c r="E722" t="s">
        <v>2806</v>
      </c>
      <c r="F722" t="s">
        <v>2807</v>
      </c>
      <c r="H722">
        <v>49.662731100000002</v>
      </c>
      <c r="I722">
        <v>-120.4723168</v>
      </c>
      <c r="J722" s="1" t="str">
        <f t="shared" si="81"/>
        <v>NGR bulk stream sediment</v>
      </c>
      <c r="K722" s="1" t="str">
        <f t="shared" si="82"/>
        <v>&lt;177 micron (NGR)</v>
      </c>
      <c r="L722">
        <v>17</v>
      </c>
      <c r="M722" t="s">
        <v>20</v>
      </c>
      <c r="N722">
        <v>26</v>
      </c>
      <c r="O722">
        <v>2</v>
      </c>
    </row>
    <row r="723" spans="1:15" hidden="1" x14ac:dyDescent="0.3">
      <c r="A723" t="s">
        <v>2808</v>
      </c>
      <c r="B723" t="s">
        <v>2809</v>
      </c>
      <c r="C723" s="1" t="str">
        <f t="shared" si="83"/>
        <v>21:1080</v>
      </c>
      <c r="D723" s="1" t="str">
        <f t="shared" si="84"/>
        <v>21:0155</v>
      </c>
      <c r="E723" t="s">
        <v>2810</v>
      </c>
      <c r="F723" t="s">
        <v>2811</v>
      </c>
      <c r="H723">
        <v>49.754959599999999</v>
      </c>
      <c r="I723">
        <v>-120.49390409999999</v>
      </c>
      <c r="J723" s="1" t="str">
        <f t="shared" si="81"/>
        <v>NGR bulk stream sediment</v>
      </c>
      <c r="K723" s="1" t="str">
        <f t="shared" si="82"/>
        <v>&lt;177 micron (NGR)</v>
      </c>
      <c r="L723">
        <v>17</v>
      </c>
      <c r="M723" t="s">
        <v>1696</v>
      </c>
      <c r="N723">
        <v>27</v>
      </c>
      <c r="O723">
        <v>193</v>
      </c>
    </row>
    <row r="724" spans="1:15" hidden="1" x14ac:dyDescent="0.3">
      <c r="A724" t="s">
        <v>2812</v>
      </c>
      <c r="B724" t="s">
        <v>2813</v>
      </c>
      <c r="C724" s="1" t="str">
        <f t="shared" si="83"/>
        <v>21:1080</v>
      </c>
      <c r="D724" s="1" t="str">
        <f t="shared" si="84"/>
        <v>21:0155</v>
      </c>
      <c r="E724" t="s">
        <v>2814</v>
      </c>
      <c r="F724" t="s">
        <v>2815</v>
      </c>
      <c r="H724">
        <v>49.761219099999998</v>
      </c>
      <c r="I724">
        <v>-120.33110050000001</v>
      </c>
      <c r="J724" s="1" t="str">
        <f t="shared" si="81"/>
        <v>NGR bulk stream sediment</v>
      </c>
      <c r="K724" s="1" t="str">
        <f t="shared" si="82"/>
        <v>&lt;177 micron (NGR)</v>
      </c>
      <c r="L724">
        <v>17</v>
      </c>
      <c r="M724" t="s">
        <v>1701</v>
      </c>
      <c r="N724">
        <v>28</v>
      </c>
      <c r="O724">
        <v>25</v>
      </c>
    </row>
    <row r="725" spans="1:15" hidden="1" x14ac:dyDescent="0.3">
      <c r="A725" t="s">
        <v>2816</v>
      </c>
      <c r="B725" t="s">
        <v>2817</v>
      </c>
      <c r="C725" s="1" t="str">
        <f t="shared" si="83"/>
        <v>21:1080</v>
      </c>
      <c r="D725" s="1" t="str">
        <f t="shared" si="84"/>
        <v>21:0155</v>
      </c>
      <c r="E725" t="s">
        <v>2818</v>
      </c>
      <c r="F725" t="s">
        <v>2819</v>
      </c>
      <c r="H725">
        <v>49.7664823</v>
      </c>
      <c r="I725">
        <v>-120.3252559</v>
      </c>
      <c r="J725" s="1" t="str">
        <f t="shared" si="81"/>
        <v>NGR bulk stream sediment</v>
      </c>
      <c r="K725" s="1" t="str">
        <f t="shared" si="82"/>
        <v>&lt;177 micron (NGR)</v>
      </c>
      <c r="L725">
        <v>18</v>
      </c>
      <c r="M725" t="s">
        <v>37</v>
      </c>
      <c r="N725">
        <v>29</v>
      </c>
      <c r="O725">
        <v>450</v>
      </c>
    </row>
    <row r="726" spans="1:15" hidden="1" x14ac:dyDescent="0.3">
      <c r="A726" t="s">
        <v>2820</v>
      </c>
      <c r="B726" t="s">
        <v>2821</v>
      </c>
      <c r="C726" s="1" t="str">
        <f t="shared" si="83"/>
        <v>21:1080</v>
      </c>
      <c r="D726" s="1" t="str">
        <f t="shared" si="84"/>
        <v>21:0155</v>
      </c>
      <c r="E726" t="s">
        <v>2818</v>
      </c>
      <c r="F726" t="s">
        <v>2822</v>
      </c>
      <c r="H726">
        <v>49.7664823</v>
      </c>
      <c r="I726">
        <v>-120.3252559</v>
      </c>
      <c r="J726" s="1" t="str">
        <f t="shared" si="81"/>
        <v>NGR bulk stream sediment</v>
      </c>
      <c r="K726" s="1" t="str">
        <f t="shared" si="82"/>
        <v>&lt;177 micron (NGR)</v>
      </c>
      <c r="L726">
        <v>18</v>
      </c>
      <c r="M726" t="s">
        <v>41</v>
      </c>
      <c r="N726">
        <v>30</v>
      </c>
    </row>
    <row r="727" spans="1:15" hidden="1" x14ac:dyDescent="0.3">
      <c r="A727" t="s">
        <v>2823</v>
      </c>
      <c r="B727" t="s">
        <v>2824</v>
      </c>
      <c r="C727" s="1" t="str">
        <f t="shared" si="83"/>
        <v>21:1080</v>
      </c>
      <c r="D727" s="1" t="str">
        <f t="shared" si="84"/>
        <v>21:0155</v>
      </c>
      <c r="E727" t="s">
        <v>2825</v>
      </c>
      <c r="F727" t="s">
        <v>2826</v>
      </c>
      <c r="H727">
        <v>49.784816200000002</v>
      </c>
      <c r="I727">
        <v>-120.1144414</v>
      </c>
      <c r="J727" s="1" t="str">
        <f t="shared" si="81"/>
        <v>NGR bulk stream sediment</v>
      </c>
      <c r="K727" s="1" t="str">
        <f t="shared" si="82"/>
        <v>&lt;177 micron (NGR)</v>
      </c>
      <c r="L727">
        <v>18</v>
      </c>
      <c r="M727" t="s">
        <v>20</v>
      </c>
      <c r="N727">
        <v>31</v>
      </c>
      <c r="O727">
        <v>5</v>
      </c>
    </row>
    <row r="728" spans="1:15" hidden="1" x14ac:dyDescent="0.3">
      <c r="A728" t="s">
        <v>2827</v>
      </c>
      <c r="B728" t="s">
        <v>2828</v>
      </c>
      <c r="C728" s="1" t="str">
        <f t="shared" si="83"/>
        <v>21:1080</v>
      </c>
      <c r="D728" s="1" t="str">
        <f t="shared" si="84"/>
        <v>21:0155</v>
      </c>
      <c r="E728" t="s">
        <v>2829</v>
      </c>
      <c r="F728" t="s">
        <v>2830</v>
      </c>
      <c r="H728">
        <v>49.810552899999998</v>
      </c>
      <c r="I728">
        <v>-120.10039570000001</v>
      </c>
      <c r="J728" s="1" t="str">
        <f t="shared" si="81"/>
        <v>NGR bulk stream sediment</v>
      </c>
      <c r="K728" s="1" t="str">
        <f t="shared" si="82"/>
        <v>&lt;177 micron (NGR)</v>
      </c>
      <c r="L728">
        <v>18</v>
      </c>
      <c r="M728" t="s">
        <v>1696</v>
      </c>
      <c r="N728">
        <v>32</v>
      </c>
      <c r="O728">
        <v>230</v>
      </c>
    </row>
    <row r="729" spans="1:15" hidden="1" x14ac:dyDescent="0.3">
      <c r="A729" t="s">
        <v>2831</v>
      </c>
      <c r="B729" t="s">
        <v>2832</v>
      </c>
      <c r="C729" s="1" t="str">
        <f t="shared" ref="C729:C760" si="85">HYPERLINK("http://geochem.nrcan.gc.ca/cdogs/content/bdl/bdl211080_e.htm", "21:1080")</f>
        <v>21:1080</v>
      </c>
      <c r="D729" s="1" t="str">
        <f t="shared" ref="D729:D760" si="86">HYPERLINK("http://geochem.nrcan.gc.ca/cdogs/content/svy/svy210155_e.htm", "21:0155")</f>
        <v>21:0155</v>
      </c>
      <c r="E729" t="s">
        <v>2833</v>
      </c>
      <c r="F729" t="s">
        <v>2834</v>
      </c>
      <c r="H729">
        <v>49.809006199999999</v>
      </c>
      <c r="I729">
        <v>-121.0068217</v>
      </c>
      <c r="J729" s="1" t="str">
        <f t="shared" si="81"/>
        <v>NGR bulk stream sediment</v>
      </c>
      <c r="K729" s="1" t="str">
        <f t="shared" si="82"/>
        <v>&lt;177 micron (NGR)</v>
      </c>
      <c r="L729">
        <v>19</v>
      </c>
      <c r="M729" t="s">
        <v>20</v>
      </c>
      <c r="N729">
        <v>33</v>
      </c>
      <c r="O729">
        <v>2</v>
      </c>
    </row>
    <row r="730" spans="1:15" hidden="1" x14ac:dyDescent="0.3">
      <c r="A730" t="s">
        <v>2835</v>
      </c>
      <c r="B730" t="s">
        <v>2836</v>
      </c>
      <c r="C730" s="1" t="str">
        <f t="shared" si="85"/>
        <v>21:1080</v>
      </c>
      <c r="D730" s="1" t="str">
        <f t="shared" si="86"/>
        <v>21:0155</v>
      </c>
      <c r="E730" t="s">
        <v>2837</v>
      </c>
      <c r="F730" t="s">
        <v>2838</v>
      </c>
      <c r="H730">
        <v>49.888608099999999</v>
      </c>
      <c r="I730">
        <v>-121.03278109999999</v>
      </c>
      <c r="J730" s="1" t="str">
        <f t="shared" si="81"/>
        <v>NGR bulk stream sediment</v>
      </c>
      <c r="K730" s="1" t="str">
        <f t="shared" si="82"/>
        <v>&lt;177 micron (NGR)</v>
      </c>
      <c r="L730">
        <v>19</v>
      </c>
      <c r="M730" t="s">
        <v>1696</v>
      </c>
      <c r="N730">
        <v>34</v>
      </c>
      <c r="O730">
        <v>23</v>
      </c>
    </row>
    <row r="731" spans="1:15" hidden="1" x14ac:dyDescent="0.3">
      <c r="A731" t="s">
        <v>2839</v>
      </c>
      <c r="B731" t="s">
        <v>2840</v>
      </c>
      <c r="C731" s="1" t="str">
        <f t="shared" si="85"/>
        <v>21:1080</v>
      </c>
      <c r="D731" s="1" t="str">
        <f t="shared" si="86"/>
        <v>21:0155</v>
      </c>
      <c r="E731" t="s">
        <v>2841</v>
      </c>
      <c r="F731" t="s">
        <v>2842</v>
      </c>
      <c r="H731">
        <v>49.758146199999999</v>
      </c>
      <c r="I731">
        <v>-120.87838379999999</v>
      </c>
      <c r="J731" s="1" t="str">
        <f t="shared" si="81"/>
        <v>NGR bulk stream sediment</v>
      </c>
      <c r="K731" s="1" t="str">
        <f t="shared" si="82"/>
        <v>&lt;177 micron (NGR)</v>
      </c>
      <c r="L731">
        <v>20</v>
      </c>
      <c r="M731" t="s">
        <v>20</v>
      </c>
      <c r="N731">
        <v>35</v>
      </c>
      <c r="O731">
        <v>2</v>
      </c>
    </row>
    <row r="732" spans="1:15" hidden="1" x14ac:dyDescent="0.3">
      <c r="A732" t="s">
        <v>2843</v>
      </c>
      <c r="B732" t="s">
        <v>2844</v>
      </c>
      <c r="C732" s="1" t="str">
        <f t="shared" si="85"/>
        <v>21:1080</v>
      </c>
      <c r="D732" s="1" t="str">
        <f t="shared" si="86"/>
        <v>21:0155</v>
      </c>
      <c r="E732" t="s">
        <v>2845</v>
      </c>
      <c r="F732" t="s">
        <v>2846</v>
      </c>
      <c r="H732">
        <v>49.794989700000002</v>
      </c>
      <c r="I732">
        <v>-121.4423407</v>
      </c>
      <c r="J732" s="1" t="str">
        <f t="shared" si="81"/>
        <v>NGR bulk stream sediment</v>
      </c>
      <c r="K732" s="1" t="str">
        <f t="shared" si="82"/>
        <v>&lt;177 micron (NGR)</v>
      </c>
      <c r="L732">
        <v>20</v>
      </c>
      <c r="M732" t="s">
        <v>1696</v>
      </c>
      <c r="N732">
        <v>36</v>
      </c>
      <c r="O732">
        <v>18</v>
      </c>
    </row>
    <row r="733" spans="1:15" hidden="1" x14ac:dyDescent="0.3">
      <c r="A733" t="s">
        <v>2847</v>
      </c>
      <c r="B733" t="s">
        <v>2848</v>
      </c>
      <c r="C733" s="1" t="str">
        <f t="shared" si="85"/>
        <v>21:1080</v>
      </c>
      <c r="D733" s="1" t="str">
        <f t="shared" si="86"/>
        <v>21:0155</v>
      </c>
      <c r="E733" t="s">
        <v>2849</v>
      </c>
      <c r="F733" t="s">
        <v>2850</v>
      </c>
      <c r="H733">
        <v>49.826169899999996</v>
      </c>
      <c r="I733">
        <v>-121.3551318</v>
      </c>
      <c r="J733" s="1" t="str">
        <f t="shared" si="81"/>
        <v>NGR bulk stream sediment</v>
      </c>
      <c r="K733" s="1" t="str">
        <f t="shared" si="82"/>
        <v>&lt;177 micron (NGR)</v>
      </c>
      <c r="L733">
        <v>21</v>
      </c>
      <c r="M733" t="s">
        <v>37</v>
      </c>
      <c r="N733">
        <v>37</v>
      </c>
      <c r="O733">
        <v>4</v>
      </c>
    </row>
    <row r="734" spans="1:15" hidden="1" x14ac:dyDescent="0.3">
      <c r="A734" t="s">
        <v>2851</v>
      </c>
      <c r="B734" t="s">
        <v>2852</v>
      </c>
      <c r="C734" s="1" t="str">
        <f t="shared" si="85"/>
        <v>21:1080</v>
      </c>
      <c r="D734" s="1" t="str">
        <f t="shared" si="86"/>
        <v>21:0155</v>
      </c>
      <c r="E734" t="s">
        <v>2849</v>
      </c>
      <c r="F734" t="s">
        <v>2853</v>
      </c>
      <c r="H734">
        <v>49.826169899999996</v>
      </c>
      <c r="I734">
        <v>-121.3551318</v>
      </c>
      <c r="J734" s="1" t="str">
        <f t="shared" si="81"/>
        <v>NGR bulk stream sediment</v>
      </c>
      <c r="K734" s="1" t="str">
        <f t="shared" si="82"/>
        <v>&lt;177 micron (NGR)</v>
      </c>
      <c r="L734">
        <v>21</v>
      </c>
      <c r="M734" t="s">
        <v>41</v>
      </c>
      <c r="N734">
        <v>38</v>
      </c>
    </row>
    <row r="735" spans="1:15" hidden="1" x14ac:dyDescent="0.3">
      <c r="A735" t="s">
        <v>2854</v>
      </c>
      <c r="B735" t="s">
        <v>2855</v>
      </c>
      <c r="C735" s="1" t="str">
        <f t="shared" si="85"/>
        <v>21:1080</v>
      </c>
      <c r="D735" s="1" t="str">
        <f t="shared" si="86"/>
        <v>21:0155</v>
      </c>
      <c r="E735" t="s">
        <v>2856</v>
      </c>
      <c r="F735" t="s">
        <v>2857</v>
      </c>
      <c r="H735">
        <v>49.901490099999997</v>
      </c>
      <c r="I735">
        <v>-120.48910069999999</v>
      </c>
      <c r="J735" s="1" t="str">
        <f t="shared" si="81"/>
        <v>NGR bulk stream sediment</v>
      </c>
      <c r="K735" s="1" t="str">
        <f t="shared" si="82"/>
        <v>&lt;177 micron (NGR)</v>
      </c>
      <c r="L735">
        <v>22</v>
      </c>
      <c r="M735" t="s">
        <v>20</v>
      </c>
      <c r="N735">
        <v>39</v>
      </c>
      <c r="O735">
        <v>2</v>
      </c>
    </row>
    <row r="736" spans="1:15" hidden="1" x14ac:dyDescent="0.3">
      <c r="A736" t="s">
        <v>2858</v>
      </c>
      <c r="B736" t="s">
        <v>2859</v>
      </c>
      <c r="C736" s="1" t="str">
        <f t="shared" si="85"/>
        <v>21:1080</v>
      </c>
      <c r="D736" s="1" t="str">
        <f t="shared" si="86"/>
        <v>21:0155</v>
      </c>
      <c r="E736" t="s">
        <v>2860</v>
      </c>
      <c r="F736" t="s">
        <v>2861</v>
      </c>
      <c r="H736">
        <v>49.955994500000003</v>
      </c>
      <c r="I736">
        <v>-120.5559818</v>
      </c>
      <c r="J736" s="1" t="str">
        <f t="shared" si="81"/>
        <v>NGR bulk stream sediment</v>
      </c>
      <c r="K736" s="1" t="str">
        <f t="shared" si="82"/>
        <v>&lt;177 micron (NGR)</v>
      </c>
      <c r="L736">
        <v>22</v>
      </c>
      <c r="M736" t="s">
        <v>1696</v>
      </c>
      <c r="N736">
        <v>40</v>
      </c>
      <c r="O736">
        <v>41</v>
      </c>
    </row>
    <row r="737" spans="1:15" hidden="1" x14ac:dyDescent="0.3">
      <c r="A737" t="s">
        <v>2862</v>
      </c>
      <c r="B737" t="s">
        <v>2863</v>
      </c>
      <c r="C737" s="1" t="str">
        <f t="shared" si="85"/>
        <v>21:1080</v>
      </c>
      <c r="D737" s="1" t="str">
        <f t="shared" si="86"/>
        <v>21:0155</v>
      </c>
      <c r="E737" t="s">
        <v>2864</v>
      </c>
      <c r="F737" t="s">
        <v>2865</v>
      </c>
      <c r="H737">
        <v>49.981590400000002</v>
      </c>
      <c r="I737">
        <v>-120.9480805</v>
      </c>
      <c r="J737" s="1" t="str">
        <f t="shared" si="81"/>
        <v>NGR bulk stream sediment</v>
      </c>
      <c r="K737" s="1" t="str">
        <f t="shared" si="82"/>
        <v>&lt;177 micron (NGR)</v>
      </c>
      <c r="L737">
        <v>23</v>
      </c>
      <c r="M737" t="s">
        <v>20</v>
      </c>
      <c r="N737">
        <v>41</v>
      </c>
      <c r="O737">
        <v>2</v>
      </c>
    </row>
    <row r="738" spans="1:15" hidden="1" x14ac:dyDescent="0.3">
      <c r="A738" t="s">
        <v>2866</v>
      </c>
      <c r="B738" t="s">
        <v>2867</v>
      </c>
      <c r="C738" s="1" t="str">
        <f t="shared" si="85"/>
        <v>21:1080</v>
      </c>
      <c r="D738" s="1" t="str">
        <f t="shared" si="86"/>
        <v>21:0155</v>
      </c>
      <c r="E738" t="s">
        <v>2868</v>
      </c>
      <c r="F738" t="s">
        <v>2869</v>
      </c>
      <c r="H738">
        <v>49.118167200000002</v>
      </c>
      <c r="I738">
        <v>-121.062085</v>
      </c>
      <c r="J738" s="1" t="str">
        <f t="shared" si="81"/>
        <v>NGR bulk stream sediment</v>
      </c>
      <c r="K738" s="1" t="str">
        <f t="shared" si="82"/>
        <v>&lt;177 micron (NGR)</v>
      </c>
      <c r="L738">
        <v>24</v>
      </c>
      <c r="M738" t="s">
        <v>20</v>
      </c>
      <c r="N738">
        <v>42</v>
      </c>
      <c r="O738">
        <v>77</v>
      </c>
    </row>
    <row r="739" spans="1:15" hidden="1" x14ac:dyDescent="0.3">
      <c r="A739" t="s">
        <v>2870</v>
      </c>
      <c r="B739" t="s">
        <v>2871</v>
      </c>
      <c r="C739" s="1" t="str">
        <f t="shared" si="85"/>
        <v>21:1080</v>
      </c>
      <c r="D739" s="1" t="str">
        <f t="shared" si="86"/>
        <v>21:0155</v>
      </c>
      <c r="E739" t="s">
        <v>2872</v>
      </c>
      <c r="F739" t="s">
        <v>2873</v>
      </c>
      <c r="H739">
        <v>49.118690899999997</v>
      </c>
      <c r="I739">
        <v>-121.09358899999999</v>
      </c>
      <c r="J739" s="1" t="str">
        <f t="shared" si="81"/>
        <v>NGR bulk stream sediment</v>
      </c>
      <c r="K739" s="1" t="str">
        <f t="shared" si="82"/>
        <v>&lt;177 micron (NGR)</v>
      </c>
      <c r="L739">
        <v>24</v>
      </c>
      <c r="M739" t="s">
        <v>1696</v>
      </c>
      <c r="N739">
        <v>43</v>
      </c>
      <c r="O739">
        <v>355</v>
      </c>
    </row>
    <row r="740" spans="1:15" hidden="1" x14ac:dyDescent="0.3">
      <c r="A740" t="s">
        <v>2874</v>
      </c>
      <c r="B740" t="s">
        <v>2875</v>
      </c>
      <c r="C740" s="1" t="str">
        <f t="shared" si="85"/>
        <v>21:1080</v>
      </c>
      <c r="D740" s="1" t="str">
        <f t="shared" si="86"/>
        <v>21:0155</v>
      </c>
      <c r="E740" t="s">
        <v>2876</v>
      </c>
      <c r="F740" t="s">
        <v>2877</v>
      </c>
      <c r="H740">
        <v>49.099426299999998</v>
      </c>
      <c r="I740">
        <v>-121.1258387</v>
      </c>
      <c r="J740" s="1" t="str">
        <f t="shared" si="81"/>
        <v>NGR bulk stream sediment</v>
      </c>
      <c r="K740" s="1" t="str">
        <f t="shared" si="82"/>
        <v>&lt;177 micron (NGR)</v>
      </c>
      <c r="L740">
        <v>24</v>
      </c>
      <c r="M740" t="s">
        <v>1701</v>
      </c>
      <c r="N740">
        <v>44</v>
      </c>
      <c r="O740">
        <v>17</v>
      </c>
    </row>
    <row r="741" spans="1:15" hidden="1" x14ac:dyDescent="0.3">
      <c r="A741" t="s">
        <v>2878</v>
      </c>
      <c r="B741" t="s">
        <v>2879</v>
      </c>
      <c r="C741" s="1" t="str">
        <f t="shared" si="85"/>
        <v>21:1080</v>
      </c>
      <c r="D741" s="1" t="str">
        <f t="shared" si="86"/>
        <v>21:0155</v>
      </c>
      <c r="E741" t="s">
        <v>2880</v>
      </c>
      <c r="F741" t="s">
        <v>2881</v>
      </c>
      <c r="H741">
        <v>49.135357800000001</v>
      </c>
      <c r="I741">
        <v>-121.23691169999999</v>
      </c>
      <c r="J741" s="1" t="str">
        <f t="shared" si="81"/>
        <v>NGR bulk stream sediment</v>
      </c>
      <c r="K741" s="1" t="str">
        <f t="shared" si="82"/>
        <v>&lt;177 micron (NGR)</v>
      </c>
      <c r="L741">
        <v>24</v>
      </c>
      <c r="M741" t="s">
        <v>37</v>
      </c>
      <c r="N741">
        <v>45</v>
      </c>
      <c r="O741">
        <v>11</v>
      </c>
    </row>
    <row r="742" spans="1:15" hidden="1" x14ac:dyDescent="0.3">
      <c r="A742" t="s">
        <v>2882</v>
      </c>
      <c r="B742" t="s">
        <v>2883</v>
      </c>
      <c r="C742" s="1" t="str">
        <f t="shared" si="85"/>
        <v>21:1080</v>
      </c>
      <c r="D742" s="1" t="str">
        <f t="shared" si="86"/>
        <v>21:0155</v>
      </c>
      <c r="E742" t="s">
        <v>2880</v>
      </c>
      <c r="F742" t="s">
        <v>2884</v>
      </c>
      <c r="H742">
        <v>49.135357800000001</v>
      </c>
      <c r="I742">
        <v>-121.23691169999999</v>
      </c>
      <c r="J742" s="1" t="str">
        <f t="shared" si="81"/>
        <v>NGR bulk stream sediment</v>
      </c>
      <c r="K742" s="1" t="str">
        <f t="shared" si="82"/>
        <v>&lt;177 micron (NGR)</v>
      </c>
      <c r="L742">
        <v>24</v>
      </c>
      <c r="M742" t="s">
        <v>41</v>
      </c>
      <c r="N742">
        <v>46</v>
      </c>
    </row>
    <row r="743" spans="1:15" hidden="1" x14ac:dyDescent="0.3">
      <c r="A743" t="s">
        <v>2885</v>
      </c>
      <c r="B743" t="s">
        <v>2886</v>
      </c>
      <c r="C743" s="1" t="str">
        <f t="shared" si="85"/>
        <v>21:1080</v>
      </c>
      <c r="D743" s="1" t="str">
        <f t="shared" si="86"/>
        <v>21:0155</v>
      </c>
      <c r="E743" t="s">
        <v>2887</v>
      </c>
      <c r="F743" t="s">
        <v>2888</v>
      </c>
      <c r="H743">
        <v>49.111411599999997</v>
      </c>
      <c r="I743">
        <v>-121.51730449999999</v>
      </c>
      <c r="J743" s="1" t="str">
        <f t="shared" si="81"/>
        <v>NGR bulk stream sediment</v>
      </c>
      <c r="K743" s="1" t="str">
        <f t="shared" si="82"/>
        <v>&lt;177 micron (NGR)</v>
      </c>
      <c r="L743">
        <v>25</v>
      </c>
      <c r="M743" t="s">
        <v>37</v>
      </c>
      <c r="N743">
        <v>47</v>
      </c>
      <c r="O743">
        <v>2</v>
      </c>
    </row>
    <row r="744" spans="1:15" hidden="1" x14ac:dyDescent="0.3">
      <c r="A744" t="s">
        <v>2889</v>
      </c>
      <c r="B744" t="s">
        <v>2890</v>
      </c>
      <c r="C744" s="1" t="str">
        <f t="shared" si="85"/>
        <v>21:1080</v>
      </c>
      <c r="D744" s="1" t="str">
        <f t="shared" si="86"/>
        <v>21:0155</v>
      </c>
      <c r="E744" t="s">
        <v>2887</v>
      </c>
      <c r="F744" t="s">
        <v>2891</v>
      </c>
      <c r="H744">
        <v>49.111411599999997</v>
      </c>
      <c r="I744">
        <v>-121.51730449999999</v>
      </c>
      <c r="J744" s="1" t="str">
        <f t="shared" si="81"/>
        <v>NGR bulk stream sediment</v>
      </c>
      <c r="K744" s="1" t="str">
        <f t="shared" si="82"/>
        <v>&lt;177 micron (NGR)</v>
      </c>
      <c r="L744">
        <v>25</v>
      </c>
      <c r="M744" t="s">
        <v>41</v>
      </c>
      <c r="N744">
        <v>48</v>
      </c>
    </row>
    <row r="745" spans="1:15" hidden="1" x14ac:dyDescent="0.3">
      <c r="A745" t="s">
        <v>2892</v>
      </c>
      <c r="B745" t="s">
        <v>2893</v>
      </c>
      <c r="C745" s="1" t="str">
        <f t="shared" si="85"/>
        <v>21:1080</v>
      </c>
      <c r="D745" s="1" t="str">
        <f t="shared" si="86"/>
        <v>21:0155</v>
      </c>
      <c r="E745" t="s">
        <v>2894</v>
      </c>
      <c r="F745" t="s">
        <v>2895</v>
      </c>
      <c r="H745">
        <v>49.084628000000002</v>
      </c>
      <c r="I745">
        <v>-121.6057563</v>
      </c>
      <c r="J745" s="1" t="str">
        <f t="shared" si="81"/>
        <v>NGR bulk stream sediment</v>
      </c>
      <c r="K745" s="1" t="str">
        <f t="shared" si="82"/>
        <v>&lt;177 micron (NGR)</v>
      </c>
      <c r="L745">
        <v>25</v>
      </c>
      <c r="M745" t="s">
        <v>20</v>
      </c>
      <c r="N745">
        <v>49</v>
      </c>
      <c r="O745">
        <v>110</v>
      </c>
    </row>
    <row r="746" spans="1:15" hidden="1" x14ac:dyDescent="0.3">
      <c r="A746" t="s">
        <v>2896</v>
      </c>
      <c r="B746" t="s">
        <v>2897</v>
      </c>
      <c r="C746" s="1" t="str">
        <f t="shared" si="85"/>
        <v>21:1080</v>
      </c>
      <c r="D746" s="1" t="str">
        <f t="shared" si="86"/>
        <v>21:0155</v>
      </c>
      <c r="E746" t="s">
        <v>2898</v>
      </c>
      <c r="F746" t="s">
        <v>2899</v>
      </c>
      <c r="H746">
        <v>49.640924400000003</v>
      </c>
      <c r="I746">
        <v>-121.987452</v>
      </c>
      <c r="J746" s="1" t="str">
        <f t="shared" si="81"/>
        <v>NGR bulk stream sediment</v>
      </c>
      <c r="K746" s="1" t="str">
        <f t="shared" si="82"/>
        <v>&lt;177 micron (NGR)</v>
      </c>
      <c r="L746">
        <v>26</v>
      </c>
      <c r="M746" t="s">
        <v>20</v>
      </c>
      <c r="N746">
        <v>50</v>
      </c>
      <c r="O746">
        <v>2</v>
      </c>
    </row>
    <row r="747" spans="1:15" hidden="1" x14ac:dyDescent="0.3">
      <c r="A747" t="s">
        <v>2900</v>
      </c>
      <c r="B747" t="s">
        <v>2901</v>
      </c>
      <c r="C747" s="1" t="str">
        <f t="shared" si="85"/>
        <v>21:1080</v>
      </c>
      <c r="D747" s="1" t="str">
        <f t="shared" si="86"/>
        <v>21:0155</v>
      </c>
      <c r="E747" t="s">
        <v>2902</v>
      </c>
      <c r="F747" t="s">
        <v>2903</v>
      </c>
      <c r="H747">
        <v>49.316148099999999</v>
      </c>
      <c r="I747">
        <v>-121.88405779999999</v>
      </c>
      <c r="J747" s="1" t="str">
        <f t="shared" si="81"/>
        <v>NGR bulk stream sediment</v>
      </c>
      <c r="K747" s="1" t="str">
        <f t="shared" si="82"/>
        <v>&lt;177 micron (NGR)</v>
      </c>
      <c r="L747">
        <v>27</v>
      </c>
      <c r="M747" t="s">
        <v>20</v>
      </c>
      <c r="N747">
        <v>51</v>
      </c>
      <c r="O747">
        <v>304</v>
      </c>
    </row>
    <row r="748" spans="1:15" hidden="1" x14ac:dyDescent="0.3">
      <c r="A748" t="s">
        <v>2904</v>
      </c>
      <c r="B748" t="s">
        <v>2905</v>
      </c>
      <c r="C748" s="1" t="str">
        <f t="shared" si="85"/>
        <v>21:1080</v>
      </c>
      <c r="D748" s="1" t="str">
        <f t="shared" si="86"/>
        <v>21:0155</v>
      </c>
      <c r="E748" t="s">
        <v>2906</v>
      </c>
      <c r="F748" t="s">
        <v>2907</v>
      </c>
      <c r="H748">
        <v>49.244174999999998</v>
      </c>
      <c r="I748">
        <v>-121.5586722</v>
      </c>
      <c r="J748" s="1" t="str">
        <f t="shared" si="81"/>
        <v>NGR bulk stream sediment</v>
      </c>
      <c r="K748" s="1" t="str">
        <f t="shared" si="82"/>
        <v>&lt;177 micron (NGR)</v>
      </c>
      <c r="L748">
        <v>29</v>
      </c>
      <c r="M748" t="s">
        <v>20</v>
      </c>
      <c r="N748">
        <v>52</v>
      </c>
      <c r="O748">
        <v>4</v>
      </c>
    </row>
    <row r="749" spans="1:15" hidden="1" x14ac:dyDescent="0.3">
      <c r="A749" t="s">
        <v>2908</v>
      </c>
      <c r="B749" t="s">
        <v>2909</v>
      </c>
      <c r="C749" s="1" t="str">
        <f t="shared" si="85"/>
        <v>21:1080</v>
      </c>
      <c r="D749" s="1" t="str">
        <f t="shared" si="86"/>
        <v>21:0155</v>
      </c>
      <c r="E749" t="s">
        <v>2910</v>
      </c>
      <c r="F749" t="s">
        <v>2911</v>
      </c>
      <c r="H749">
        <v>49.619945700000002</v>
      </c>
      <c r="I749">
        <v>-121.2776303</v>
      </c>
      <c r="J749" s="1" t="str">
        <f t="shared" si="81"/>
        <v>NGR bulk stream sediment</v>
      </c>
      <c r="K749" s="1" t="str">
        <f t="shared" si="82"/>
        <v>&lt;177 micron (NGR)</v>
      </c>
      <c r="L749">
        <v>30</v>
      </c>
      <c r="M749" t="s">
        <v>20</v>
      </c>
      <c r="N749">
        <v>53</v>
      </c>
      <c r="O749">
        <v>2</v>
      </c>
    </row>
    <row r="750" spans="1:15" hidden="1" x14ac:dyDescent="0.3">
      <c r="A750" t="s">
        <v>2912</v>
      </c>
      <c r="B750" t="s">
        <v>2913</v>
      </c>
      <c r="C750" s="1" t="str">
        <f t="shared" si="85"/>
        <v>21:1080</v>
      </c>
      <c r="D750" s="1" t="str">
        <f t="shared" si="86"/>
        <v>21:0155</v>
      </c>
      <c r="E750" t="s">
        <v>2914</v>
      </c>
      <c r="F750" t="s">
        <v>2915</v>
      </c>
      <c r="H750">
        <v>49.690138099999999</v>
      </c>
      <c r="I750">
        <v>-121.40548870000001</v>
      </c>
      <c r="J750" s="1" t="str">
        <f t="shared" si="81"/>
        <v>NGR bulk stream sediment</v>
      </c>
      <c r="K750" s="1" t="str">
        <f t="shared" si="82"/>
        <v>&lt;177 micron (NGR)</v>
      </c>
      <c r="L750">
        <v>30</v>
      </c>
      <c r="M750" t="s">
        <v>1696</v>
      </c>
      <c r="N750">
        <v>54</v>
      </c>
      <c r="O750">
        <v>9</v>
      </c>
    </row>
    <row r="751" spans="1:15" hidden="1" x14ac:dyDescent="0.3">
      <c r="A751" t="s">
        <v>2916</v>
      </c>
      <c r="B751" t="s">
        <v>2917</v>
      </c>
      <c r="C751" s="1" t="str">
        <f t="shared" si="85"/>
        <v>21:1080</v>
      </c>
      <c r="D751" s="1" t="str">
        <f t="shared" si="86"/>
        <v>21:0155</v>
      </c>
      <c r="E751" t="s">
        <v>2918</v>
      </c>
      <c r="F751" t="s">
        <v>2919</v>
      </c>
      <c r="H751">
        <v>49.166424499999998</v>
      </c>
      <c r="I751">
        <v>-120.9394762</v>
      </c>
      <c r="J751" s="1" t="str">
        <f t="shared" si="81"/>
        <v>NGR bulk stream sediment</v>
      </c>
      <c r="K751" s="1" t="str">
        <f t="shared" si="82"/>
        <v>&lt;177 micron (NGR)</v>
      </c>
      <c r="L751">
        <v>31</v>
      </c>
      <c r="M751" t="s">
        <v>20</v>
      </c>
      <c r="N751">
        <v>55</v>
      </c>
      <c r="O751">
        <v>2</v>
      </c>
    </row>
    <row r="752" spans="1:15" hidden="1" x14ac:dyDescent="0.3">
      <c r="A752" t="s">
        <v>2920</v>
      </c>
      <c r="B752" t="s">
        <v>2921</v>
      </c>
      <c r="C752" s="1" t="str">
        <f t="shared" si="85"/>
        <v>21:1080</v>
      </c>
      <c r="D752" s="1" t="str">
        <f t="shared" si="86"/>
        <v>21:0155</v>
      </c>
      <c r="E752" t="s">
        <v>2922</v>
      </c>
      <c r="F752" t="s">
        <v>2923</v>
      </c>
      <c r="H752">
        <v>49.507390100000002</v>
      </c>
      <c r="I752">
        <v>-121.7609185</v>
      </c>
      <c r="J752" s="1" t="str">
        <f t="shared" si="81"/>
        <v>NGR bulk stream sediment</v>
      </c>
      <c r="K752" s="1" t="str">
        <f t="shared" si="82"/>
        <v>&lt;177 micron (NGR)</v>
      </c>
      <c r="L752">
        <v>32</v>
      </c>
      <c r="M752" t="s">
        <v>20</v>
      </c>
      <c r="N752">
        <v>56</v>
      </c>
      <c r="O752">
        <v>2</v>
      </c>
    </row>
    <row r="753" spans="1:15" hidden="1" x14ac:dyDescent="0.3">
      <c r="A753" t="s">
        <v>2924</v>
      </c>
      <c r="B753" t="s">
        <v>2925</v>
      </c>
      <c r="C753" s="1" t="str">
        <f t="shared" si="85"/>
        <v>21:1080</v>
      </c>
      <c r="D753" s="1" t="str">
        <f t="shared" si="86"/>
        <v>21:0155</v>
      </c>
      <c r="E753" t="s">
        <v>2926</v>
      </c>
      <c r="F753" t="s">
        <v>2927</v>
      </c>
      <c r="H753">
        <v>49.645991700000003</v>
      </c>
      <c r="I753">
        <v>-121.6091785</v>
      </c>
      <c r="J753" s="1" t="str">
        <f t="shared" si="81"/>
        <v>NGR bulk stream sediment</v>
      </c>
      <c r="K753" s="1" t="str">
        <f t="shared" si="82"/>
        <v>&lt;177 micron (NGR)</v>
      </c>
      <c r="L753">
        <v>33</v>
      </c>
      <c r="M753" t="s">
        <v>20</v>
      </c>
      <c r="N753">
        <v>57</v>
      </c>
      <c r="O753">
        <v>2</v>
      </c>
    </row>
    <row r="754" spans="1:15" hidden="1" x14ac:dyDescent="0.3">
      <c r="A754" t="s">
        <v>2928</v>
      </c>
      <c r="B754" t="s">
        <v>2929</v>
      </c>
      <c r="C754" s="1" t="str">
        <f t="shared" si="85"/>
        <v>21:1080</v>
      </c>
      <c r="D754" s="1" t="str">
        <f t="shared" si="86"/>
        <v>21:0155</v>
      </c>
      <c r="E754" t="s">
        <v>2930</v>
      </c>
      <c r="F754" t="s">
        <v>2931</v>
      </c>
      <c r="H754">
        <v>49.4961901</v>
      </c>
      <c r="I754">
        <v>-121.2433051</v>
      </c>
      <c r="J754" s="1" t="str">
        <f t="shared" si="81"/>
        <v>NGR bulk stream sediment</v>
      </c>
      <c r="K754" s="1" t="str">
        <f t="shared" si="82"/>
        <v>&lt;177 micron (NGR)</v>
      </c>
      <c r="L754">
        <v>33</v>
      </c>
      <c r="M754" t="s">
        <v>1696</v>
      </c>
      <c r="N754">
        <v>58</v>
      </c>
      <c r="O754">
        <v>37</v>
      </c>
    </row>
    <row r="755" spans="1:15" hidden="1" x14ac:dyDescent="0.3">
      <c r="A755" t="s">
        <v>2932</v>
      </c>
      <c r="B755" t="s">
        <v>2933</v>
      </c>
      <c r="C755" s="1" t="str">
        <f t="shared" si="85"/>
        <v>21:1080</v>
      </c>
      <c r="D755" s="1" t="str">
        <f t="shared" si="86"/>
        <v>21:0155</v>
      </c>
      <c r="E755" t="s">
        <v>2934</v>
      </c>
      <c r="F755" t="s">
        <v>2935</v>
      </c>
      <c r="H755">
        <v>49.3937782</v>
      </c>
      <c r="I755">
        <v>-120.6005633</v>
      </c>
      <c r="J755" s="1" t="str">
        <f t="shared" ref="J755:J818" si="87">HYPERLINK("http://geochem.nrcan.gc.ca/cdogs/content/kwd/kwd020030_e.htm", "NGR bulk stream sediment")</f>
        <v>NGR bulk stream sediment</v>
      </c>
      <c r="K755" s="1" t="str">
        <f t="shared" ref="K755:K818" si="88">HYPERLINK("http://geochem.nrcan.gc.ca/cdogs/content/kwd/kwd080006_e.htm", "&lt;177 micron (NGR)")</f>
        <v>&lt;177 micron (NGR)</v>
      </c>
      <c r="L755">
        <v>34</v>
      </c>
      <c r="M755" t="s">
        <v>20</v>
      </c>
      <c r="N755">
        <v>59</v>
      </c>
      <c r="O755">
        <v>2</v>
      </c>
    </row>
    <row r="756" spans="1:15" hidden="1" x14ac:dyDescent="0.3">
      <c r="A756" t="s">
        <v>2936</v>
      </c>
      <c r="B756" t="s">
        <v>2937</v>
      </c>
      <c r="C756" s="1" t="str">
        <f t="shared" si="85"/>
        <v>21:1080</v>
      </c>
      <c r="D756" s="1" t="str">
        <f t="shared" si="86"/>
        <v>21:0155</v>
      </c>
      <c r="E756" t="s">
        <v>2938</v>
      </c>
      <c r="F756" t="s">
        <v>2939</v>
      </c>
      <c r="H756">
        <v>49.115776699999998</v>
      </c>
      <c r="I756">
        <v>-120.3138605</v>
      </c>
      <c r="J756" s="1" t="str">
        <f t="shared" si="87"/>
        <v>NGR bulk stream sediment</v>
      </c>
      <c r="K756" s="1" t="str">
        <f t="shared" si="88"/>
        <v>&lt;177 micron (NGR)</v>
      </c>
      <c r="L756">
        <v>35</v>
      </c>
      <c r="M756" t="s">
        <v>20</v>
      </c>
      <c r="N756">
        <v>60</v>
      </c>
      <c r="O756">
        <v>5</v>
      </c>
    </row>
    <row r="757" spans="1:15" hidden="1" x14ac:dyDescent="0.3">
      <c r="A757" t="s">
        <v>2940</v>
      </c>
      <c r="B757" t="s">
        <v>2941</v>
      </c>
      <c r="C757" s="1" t="str">
        <f t="shared" si="85"/>
        <v>21:1080</v>
      </c>
      <c r="D757" s="1" t="str">
        <f t="shared" si="86"/>
        <v>21:0155</v>
      </c>
      <c r="E757" t="s">
        <v>2942</v>
      </c>
      <c r="F757" t="s">
        <v>2943</v>
      </c>
      <c r="H757">
        <v>49.312216300000003</v>
      </c>
      <c r="I757">
        <v>-120.406387</v>
      </c>
      <c r="J757" s="1" t="str">
        <f t="shared" si="87"/>
        <v>NGR bulk stream sediment</v>
      </c>
      <c r="K757" s="1" t="str">
        <f t="shared" si="88"/>
        <v>&lt;177 micron (NGR)</v>
      </c>
      <c r="L757">
        <v>36</v>
      </c>
      <c r="M757" t="s">
        <v>20</v>
      </c>
      <c r="N757">
        <v>61</v>
      </c>
      <c r="O757">
        <v>2</v>
      </c>
    </row>
    <row r="758" spans="1:15" hidden="1" x14ac:dyDescent="0.3">
      <c r="A758" t="s">
        <v>2944</v>
      </c>
      <c r="B758" t="s">
        <v>2945</v>
      </c>
      <c r="C758" s="1" t="str">
        <f t="shared" si="85"/>
        <v>21:1080</v>
      </c>
      <c r="D758" s="1" t="str">
        <f t="shared" si="86"/>
        <v>21:0155</v>
      </c>
      <c r="E758" t="s">
        <v>2946</v>
      </c>
      <c r="F758" t="s">
        <v>2947</v>
      </c>
      <c r="H758">
        <v>49.278790999999998</v>
      </c>
      <c r="I758">
        <v>-120.69690780000001</v>
      </c>
      <c r="J758" s="1" t="str">
        <f t="shared" si="87"/>
        <v>NGR bulk stream sediment</v>
      </c>
      <c r="K758" s="1" t="str">
        <f t="shared" si="88"/>
        <v>&lt;177 micron (NGR)</v>
      </c>
      <c r="L758">
        <v>37</v>
      </c>
      <c r="M758" t="s">
        <v>20</v>
      </c>
      <c r="N758">
        <v>62</v>
      </c>
      <c r="O758">
        <v>28</v>
      </c>
    </row>
    <row r="759" spans="1:15" hidden="1" x14ac:dyDescent="0.3">
      <c r="A759" t="s">
        <v>2948</v>
      </c>
      <c r="B759" t="s">
        <v>2949</v>
      </c>
      <c r="C759" s="1" t="str">
        <f t="shared" si="85"/>
        <v>21:1080</v>
      </c>
      <c r="D759" s="1" t="str">
        <f t="shared" si="86"/>
        <v>21:0155</v>
      </c>
      <c r="E759" t="s">
        <v>2950</v>
      </c>
      <c r="F759" t="s">
        <v>2951</v>
      </c>
      <c r="H759">
        <v>49.663289900000002</v>
      </c>
      <c r="I759">
        <v>-120.6261252</v>
      </c>
      <c r="J759" s="1" t="str">
        <f t="shared" si="87"/>
        <v>NGR bulk stream sediment</v>
      </c>
      <c r="K759" s="1" t="str">
        <f t="shared" si="88"/>
        <v>&lt;177 micron (NGR)</v>
      </c>
      <c r="L759">
        <v>37</v>
      </c>
      <c r="M759" t="s">
        <v>1696</v>
      </c>
      <c r="N759">
        <v>63</v>
      </c>
      <c r="O759">
        <v>250</v>
      </c>
    </row>
    <row r="760" spans="1:15" hidden="1" x14ac:dyDescent="0.3">
      <c r="A760" t="s">
        <v>2952</v>
      </c>
      <c r="B760" t="s">
        <v>2953</v>
      </c>
      <c r="C760" s="1" t="str">
        <f t="shared" si="85"/>
        <v>21:1080</v>
      </c>
      <c r="D760" s="1" t="str">
        <f t="shared" si="86"/>
        <v>21:0155</v>
      </c>
      <c r="E760" t="s">
        <v>2954</v>
      </c>
      <c r="F760" t="s">
        <v>2955</v>
      </c>
      <c r="H760">
        <v>49.432560600000002</v>
      </c>
      <c r="I760">
        <v>-121.03454309999999</v>
      </c>
      <c r="J760" s="1" t="str">
        <f t="shared" si="87"/>
        <v>NGR bulk stream sediment</v>
      </c>
      <c r="K760" s="1" t="str">
        <f t="shared" si="88"/>
        <v>&lt;177 micron (NGR)</v>
      </c>
      <c r="L760">
        <v>38</v>
      </c>
      <c r="M760" t="s">
        <v>20</v>
      </c>
      <c r="N760">
        <v>64</v>
      </c>
      <c r="O760">
        <v>4</v>
      </c>
    </row>
    <row r="761" spans="1:15" hidden="1" x14ac:dyDescent="0.3">
      <c r="A761" t="s">
        <v>2956</v>
      </c>
      <c r="B761" t="s">
        <v>2957</v>
      </c>
      <c r="C761" s="1" t="str">
        <f t="shared" ref="C761:C791" si="89">HYPERLINK("http://geochem.nrcan.gc.ca/cdogs/content/bdl/bdl211080_e.htm", "21:1080")</f>
        <v>21:1080</v>
      </c>
      <c r="D761" s="1" t="str">
        <f t="shared" ref="D761:D791" si="90">HYPERLINK("http://geochem.nrcan.gc.ca/cdogs/content/svy/svy210155_e.htm", "21:0155")</f>
        <v>21:0155</v>
      </c>
      <c r="E761" t="s">
        <v>2958</v>
      </c>
      <c r="F761" t="s">
        <v>2959</v>
      </c>
      <c r="H761">
        <v>49.584416099999999</v>
      </c>
      <c r="I761">
        <v>-120.7766329</v>
      </c>
      <c r="J761" s="1" t="str">
        <f t="shared" si="87"/>
        <v>NGR bulk stream sediment</v>
      </c>
      <c r="K761" s="1" t="str">
        <f t="shared" si="88"/>
        <v>&lt;177 micron (NGR)</v>
      </c>
      <c r="L761">
        <v>38</v>
      </c>
      <c r="M761" t="s">
        <v>1696</v>
      </c>
      <c r="N761">
        <v>65</v>
      </c>
      <c r="O761">
        <v>368</v>
      </c>
    </row>
    <row r="762" spans="1:15" hidden="1" x14ac:dyDescent="0.3">
      <c r="A762" t="s">
        <v>2960</v>
      </c>
      <c r="B762" t="s">
        <v>2961</v>
      </c>
      <c r="C762" s="1" t="str">
        <f t="shared" si="89"/>
        <v>21:1080</v>
      </c>
      <c r="D762" s="1" t="str">
        <f t="shared" si="90"/>
        <v>21:0155</v>
      </c>
      <c r="E762" t="s">
        <v>2962</v>
      </c>
      <c r="F762" t="s">
        <v>2963</v>
      </c>
      <c r="H762">
        <v>49.615228100000003</v>
      </c>
      <c r="I762">
        <v>-120.88460550000001</v>
      </c>
      <c r="J762" s="1" t="str">
        <f t="shared" si="87"/>
        <v>NGR bulk stream sediment</v>
      </c>
      <c r="K762" s="1" t="str">
        <f t="shared" si="88"/>
        <v>&lt;177 micron (NGR)</v>
      </c>
      <c r="L762">
        <v>39</v>
      </c>
      <c r="M762" t="s">
        <v>20</v>
      </c>
      <c r="N762">
        <v>66</v>
      </c>
      <c r="O762">
        <v>2</v>
      </c>
    </row>
    <row r="763" spans="1:15" hidden="1" x14ac:dyDescent="0.3">
      <c r="A763" t="s">
        <v>2964</v>
      </c>
      <c r="B763" t="s">
        <v>2965</v>
      </c>
      <c r="C763" s="1" t="str">
        <f t="shared" si="89"/>
        <v>21:1080</v>
      </c>
      <c r="D763" s="1" t="str">
        <f t="shared" si="90"/>
        <v>21:0155</v>
      </c>
      <c r="E763" t="s">
        <v>2966</v>
      </c>
      <c r="F763" t="s">
        <v>2967</v>
      </c>
      <c r="H763">
        <v>49.712985500000002</v>
      </c>
      <c r="I763">
        <v>-120.01327000000001</v>
      </c>
      <c r="J763" s="1" t="str">
        <f t="shared" si="87"/>
        <v>NGR bulk stream sediment</v>
      </c>
      <c r="K763" s="1" t="str">
        <f t="shared" si="88"/>
        <v>&lt;177 micron (NGR)</v>
      </c>
      <c r="L763">
        <v>40</v>
      </c>
      <c r="M763" t="s">
        <v>20</v>
      </c>
      <c r="N763">
        <v>67</v>
      </c>
      <c r="O763">
        <v>5</v>
      </c>
    </row>
    <row r="764" spans="1:15" hidden="1" x14ac:dyDescent="0.3">
      <c r="A764" t="s">
        <v>2968</v>
      </c>
      <c r="B764" t="s">
        <v>2969</v>
      </c>
      <c r="C764" s="1" t="str">
        <f t="shared" si="89"/>
        <v>21:1080</v>
      </c>
      <c r="D764" s="1" t="str">
        <f t="shared" si="90"/>
        <v>21:0155</v>
      </c>
      <c r="E764" t="s">
        <v>2970</v>
      </c>
      <c r="F764" t="s">
        <v>2971</v>
      </c>
      <c r="H764">
        <v>49.534410200000003</v>
      </c>
      <c r="I764">
        <v>-120.24950130000001</v>
      </c>
      <c r="J764" s="1" t="str">
        <f t="shared" si="87"/>
        <v>NGR bulk stream sediment</v>
      </c>
      <c r="K764" s="1" t="str">
        <f t="shared" si="88"/>
        <v>&lt;177 micron (NGR)</v>
      </c>
      <c r="L764">
        <v>41</v>
      </c>
      <c r="M764" t="s">
        <v>20</v>
      </c>
      <c r="N764">
        <v>68</v>
      </c>
      <c r="O764">
        <v>2</v>
      </c>
    </row>
    <row r="765" spans="1:15" hidden="1" x14ac:dyDescent="0.3">
      <c r="A765" t="s">
        <v>2972</v>
      </c>
      <c r="B765" t="s">
        <v>2973</v>
      </c>
      <c r="C765" s="1" t="str">
        <f t="shared" si="89"/>
        <v>21:1080</v>
      </c>
      <c r="D765" s="1" t="str">
        <f t="shared" si="90"/>
        <v>21:0155</v>
      </c>
      <c r="E765" t="s">
        <v>2974</v>
      </c>
      <c r="F765" t="s">
        <v>2975</v>
      </c>
      <c r="H765">
        <v>49.944081300000001</v>
      </c>
      <c r="I765">
        <v>-120.0798365</v>
      </c>
      <c r="J765" s="1" t="str">
        <f t="shared" si="87"/>
        <v>NGR bulk stream sediment</v>
      </c>
      <c r="K765" s="1" t="str">
        <f t="shared" si="88"/>
        <v>&lt;177 micron (NGR)</v>
      </c>
      <c r="L765">
        <v>41</v>
      </c>
      <c r="M765" t="s">
        <v>1696</v>
      </c>
      <c r="N765">
        <v>69</v>
      </c>
      <c r="O765">
        <v>16</v>
      </c>
    </row>
    <row r="766" spans="1:15" hidden="1" x14ac:dyDescent="0.3">
      <c r="A766" t="s">
        <v>2976</v>
      </c>
      <c r="B766" t="s">
        <v>2977</v>
      </c>
      <c r="C766" s="1" t="str">
        <f t="shared" si="89"/>
        <v>21:1080</v>
      </c>
      <c r="D766" s="1" t="str">
        <f t="shared" si="90"/>
        <v>21:0155</v>
      </c>
      <c r="E766" t="s">
        <v>2978</v>
      </c>
      <c r="F766" t="s">
        <v>2979</v>
      </c>
      <c r="H766">
        <v>49.740144399999998</v>
      </c>
      <c r="I766">
        <v>-120.01992629999999</v>
      </c>
      <c r="J766" s="1" t="str">
        <f t="shared" si="87"/>
        <v>NGR bulk stream sediment</v>
      </c>
      <c r="K766" s="1" t="str">
        <f t="shared" si="88"/>
        <v>&lt;177 micron (NGR)</v>
      </c>
      <c r="L766">
        <v>42</v>
      </c>
      <c r="M766" t="s">
        <v>20</v>
      </c>
      <c r="N766">
        <v>70</v>
      </c>
      <c r="O766">
        <v>4</v>
      </c>
    </row>
    <row r="767" spans="1:15" hidden="1" x14ac:dyDescent="0.3">
      <c r="A767" t="s">
        <v>2980</v>
      </c>
      <c r="B767" t="s">
        <v>2981</v>
      </c>
      <c r="C767" s="1" t="str">
        <f t="shared" si="89"/>
        <v>21:1080</v>
      </c>
      <c r="D767" s="1" t="str">
        <f t="shared" si="90"/>
        <v>21:0155</v>
      </c>
      <c r="E767" t="s">
        <v>2982</v>
      </c>
      <c r="F767" t="s">
        <v>2983</v>
      </c>
      <c r="H767">
        <v>49.977041</v>
      </c>
      <c r="I767">
        <v>-121.5382876</v>
      </c>
      <c r="J767" s="1" t="str">
        <f t="shared" si="87"/>
        <v>NGR bulk stream sediment</v>
      </c>
      <c r="K767" s="1" t="str">
        <f t="shared" si="88"/>
        <v>&lt;177 micron (NGR)</v>
      </c>
      <c r="L767">
        <v>43</v>
      </c>
      <c r="M767" t="s">
        <v>20</v>
      </c>
      <c r="N767">
        <v>71</v>
      </c>
      <c r="O767">
        <v>2</v>
      </c>
    </row>
    <row r="768" spans="1:15" hidden="1" x14ac:dyDescent="0.3">
      <c r="A768" t="s">
        <v>2984</v>
      </c>
      <c r="B768" t="s">
        <v>2985</v>
      </c>
      <c r="C768" s="1" t="str">
        <f t="shared" si="89"/>
        <v>21:1080</v>
      </c>
      <c r="D768" s="1" t="str">
        <f t="shared" si="90"/>
        <v>21:0155</v>
      </c>
      <c r="E768" t="s">
        <v>2986</v>
      </c>
      <c r="F768" t="s">
        <v>2987</v>
      </c>
      <c r="H768">
        <v>49.958250100000001</v>
      </c>
      <c r="I768">
        <v>-121.86928260000001</v>
      </c>
      <c r="J768" s="1" t="str">
        <f t="shared" si="87"/>
        <v>NGR bulk stream sediment</v>
      </c>
      <c r="K768" s="1" t="str">
        <f t="shared" si="88"/>
        <v>&lt;177 micron (NGR)</v>
      </c>
      <c r="L768">
        <v>43</v>
      </c>
      <c r="M768" t="s">
        <v>37</v>
      </c>
      <c r="N768">
        <v>72</v>
      </c>
    </row>
    <row r="769" spans="1:15" hidden="1" x14ac:dyDescent="0.3">
      <c r="A769" t="s">
        <v>2988</v>
      </c>
      <c r="B769" t="s">
        <v>2989</v>
      </c>
      <c r="C769" s="1" t="str">
        <f t="shared" si="89"/>
        <v>21:1080</v>
      </c>
      <c r="D769" s="1" t="str">
        <f t="shared" si="90"/>
        <v>21:0155</v>
      </c>
      <c r="E769" t="s">
        <v>2986</v>
      </c>
      <c r="F769" t="s">
        <v>2990</v>
      </c>
      <c r="H769">
        <v>49.958250100000001</v>
      </c>
      <c r="I769">
        <v>-121.86928260000001</v>
      </c>
      <c r="J769" s="1" t="str">
        <f t="shared" si="87"/>
        <v>NGR bulk stream sediment</v>
      </c>
      <c r="K769" s="1" t="str">
        <f t="shared" si="88"/>
        <v>&lt;177 micron (NGR)</v>
      </c>
      <c r="L769">
        <v>43</v>
      </c>
      <c r="M769" t="s">
        <v>41</v>
      </c>
      <c r="N769">
        <v>73</v>
      </c>
      <c r="O769">
        <v>109</v>
      </c>
    </row>
    <row r="770" spans="1:15" hidden="1" x14ac:dyDescent="0.3">
      <c r="A770" t="s">
        <v>2991</v>
      </c>
      <c r="B770" t="s">
        <v>2992</v>
      </c>
      <c r="C770" s="1" t="str">
        <f t="shared" si="89"/>
        <v>21:1080</v>
      </c>
      <c r="D770" s="1" t="str">
        <f t="shared" si="90"/>
        <v>21:0155</v>
      </c>
      <c r="E770" t="s">
        <v>2993</v>
      </c>
      <c r="F770" t="s">
        <v>2994</v>
      </c>
      <c r="H770">
        <v>49.913004299999997</v>
      </c>
      <c r="I770">
        <v>-120.7894024</v>
      </c>
      <c r="J770" s="1" t="str">
        <f t="shared" si="87"/>
        <v>NGR bulk stream sediment</v>
      </c>
      <c r="K770" s="1" t="str">
        <f t="shared" si="88"/>
        <v>&lt;177 micron (NGR)</v>
      </c>
      <c r="L770">
        <v>44</v>
      </c>
      <c r="M770" t="s">
        <v>20</v>
      </c>
      <c r="N770">
        <v>74</v>
      </c>
      <c r="O770">
        <v>110</v>
      </c>
    </row>
    <row r="771" spans="1:15" hidden="1" x14ac:dyDescent="0.3">
      <c r="A771" t="s">
        <v>2995</v>
      </c>
      <c r="B771" t="s">
        <v>2996</v>
      </c>
      <c r="C771" s="1" t="str">
        <f t="shared" si="89"/>
        <v>21:1080</v>
      </c>
      <c r="D771" s="1" t="str">
        <f t="shared" si="90"/>
        <v>21:0155</v>
      </c>
      <c r="E771" t="s">
        <v>2997</v>
      </c>
      <c r="F771" t="s">
        <v>2998</v>
      </c>
      <c r="H771">
        <v>49.884363800000003</v>
      </c>
      <c r="I771">
        <v>-120.89373449999999</v>
      </c>
      <c r="J771" s="1" t="str">
        <f t="shared" si="87"/>
        <v>NGR bulk stream sediment</v>
      </c>
      <c r="K771" s="1" t="str">
        <f t="shared" si="88"/>
        <v>&lt;177 micron (NGR)</v>
      </c>
      <c r="L771">
        <v>44</v>
      </c>
      <c r="M771" t="s">
        <v>1696</v>
      </c>
      <c r="N771">
        <v>75</v>
      </c>
      <c r="O771">
        <v>294</v>
      </c>
    </row>
    <row r="772" spans="1:15" hidden="1" x14ac:dyDescent="0.3">
      <c r="A772" t="s">
        <v>2999</v>
      </c>
      <c r="B772" t="s">
        <v>3000</v>
      </c>
      <c r="C772" s="1" t="str">
        <f t="shared" si="89"/>
        <v>21:1080</v>
      </c>
      <c r="D772" s="1" t="str">
        <f t="shared" si="90"/>
        <v>21:0155</v>
      </c>
      <c r="E772" t="s">
        <v>3001</v>
      </c>
      <c r="F772" t="s">
        <v>3002</v>
      </c>
      <c r="H772">
        <v>49.955644499999998</v>
      </c>
      <c r="I772">
        <v>-121.0607239</v>
      </c>
      <c r="J772" s="1" t="str">
        <f t="shared" si="87"/>
        <v>NGR bulk stream sediment</v>
      </c>
      <c r="K772" s="1" t="str">
        <f t="shared" si="88"/>
        <v>&lt;177 micron (NGR)</v>
      </c>
      <c r="L772">
        <v>45</v>
      </c>
      <c r="M772" t="s">
        <v>20</v>
      </c>
      <c r="N772">
        <v>76</v>
      </c>
      <c r="O772">
        <v>2</v>
      </c>
    </row>
    <row r="773" spans="1:15" hidden="1" x14ac:dyDescent="0.3">
      <c r="A773" t="s">
        <v>3003</v>
      </c>
      <c r="B773" t="s">
        <v>3004</v>
      </c>
      <c r="C773" s="1" t="str">
        <f t="shared" si="89"/>
        <v>21:1080</v>
      </c>
      <c r="D773" s="1" t="str">
        <f t="shared" si="90"/>
        <v>21:0155</v>
      </c>
      <c r="E773" t="s">
        <v>3005</v>
      </c>
      <c r="F773" t="s">
        <v>3006</v>
      </c>
      <c r="H773">
        <v>49.938684199999997</v>
      </c>
      <c r="I773">
        <v>-120.4620784</v>
      </c>
      <c r="J773" s="1" t="str">
        <f t="shared" si="87"/>
        <v>NGR bulk stream sediment</v>
      </c>
      <c r="K773" s="1" t="str">
        <f t="shared" si="88"/>
        <v>&lt;177 micron (NGR)</v>
      </c>
      <c r="L773">
        <v>46</v>
      </c>
      <c r="M773" t="s">
        <v>20</v>
      </c>
      <c r="N773">
        <v>77</v>
      </c>
      <c r="O773">
        <v>2</v>
      </c>
    </row>
    <row r="774" spans="1:15" hidden="1" x14ac:dyDescent="0.3">
      <c r="A774" t="s">
        <v>3007</v>
      </c>
      <c r="B774" t="s">
        <v>3008</v>
      </c>
      <c r="C774" s="1" t="str">
        <f t="shared" si="89"/>
        <v>21:1080</v>
      </c>
      <c r="D774" s="1" t="str">
        <f t="shared" si="90"/>
        <v>21:0155</v>
      </c>
      <c r="E774" t="s">
        <v>3009</v>
      </c>
      <c r="F774" t="s">
        <v>3010</v>
      </c>
      <c r="H774">
        <v>49.716473999999998</v>
      </c>
      <c r="I774">
        <v>-121.3588453</v>
      </c>
      <c r="J774" s="1" t="str">
        <f t="shared" si="87"/>
        <v>NGR bulk stream sediment</v>
      </c>
      <c r="K774" s="1" t="str">
        <f t="shared" si="88"/>
        <v>&lt;177 micron (NGR)</v>
      </c>
      <c r="L774">
        <v>47</v>
      </c>
      <c r="M774" t="s">
        <v>20</v>
      </c>
      <c r="N774">
        <v>78</v>
      </c>
      <c r="O774">
        <v>2</v>
      </c>
    </row>
    <row r="775" spans="1:15" hidden="1" x14ac:dyDescent="0.3">
      <c r="A775" t="s">
        <v>3011</v>
      </c>
      <c r="B775" t="s">
        <v>3012</v>
      </c>
      <c r="C775" s="1" t="str">
        <f t="shared" si="89"/>
        <v>21:1080</v>
      </c>
      <c r="D775" s="1" t="str">
        <f t="shared" si="90"/>
        <v>21:0155</v>
      </c>
      <c r="E775" t="s">
        <v>3013</v>
      </c>
      <c r="F775" t="s">
        <v>3014</v>
      </c>
      <c r="H775">
        <v>49.174432099999997</v>
      </c>
      <c r="I775">
        <v>-121.0914499</v>
      </c>
      <c r="J775" s="1" t="str">
        <f t="shared" si="87"/>
        <v>NGR bulk stream sediment</v>
      </c>
      <c r="K775" s="1" t="str">
        <f t="shared" si="88"/>
        <v>&lt;177 micron (NGR)</v>
      </c>
      <c r="L775">
        <v>47</v>
      </c>
      <c r="M775" t="s">
        <v>1696</v>
      </c>
      <c r="N775">
        <v>79</v>
      </c>
      <c r="O775">
        <v>23</v>
      </c>
    </row>
    <row r="776" spans="1:15" hidden="1" x14ac:dyDescent="0.3">
      <c r="A776" t="s">
        <v>3015</v>
      </c>
      <c r="B776" t="s">
        <v>3016</v>
      </c>
      <c r="C776" s="1" t="str">
        <f t="shared" si="89"/>
        <v>21:1080</v>
      </c>
      <c r="D776" s="1" t="str">
        <f t="shared" si="90"/>
        <v>21:0155</v>
      </c>
      <c r="E776" t="s">
        <v>3017</v>
      </c>
      <c r="F776" t="s">
        <v>3018</v>
      </c>
      <c r="H776">
        <v>49.083518900000001</v>
      </c>
      <c r="I776">
        <v>-121.03466880000001</v>
      </c>
      <c r="J776" s="1" t="str">
        <f t="shared" si="87"/>
        <v>NGR bulk stream sediment</v>
      </c>
      <c r="K776" s="1" t="str">
        <f t="shared" si="88"/>
        <v>&lt;177 micron (NGR)</v>
      </c>
      <c r="L776">
        <v>48</v>
      </c>
      <c r="M776" t="s">
        <v>20</v>
      </c>
      <c r="N776">
        <v>80</v>
      </c>
      <c r="O776">
        <v>7</v>
      </c>
    </row>
    <row r="777" spans="1:15" hidden="1" x14ac:dyDescent="0.3">
      <c r="A777" t="s">
        <v>3019</v>
      </c>
      <c r="B777" t="s">
        <v>3020</v>
      </c>
      <c r="C777" s="1" t="str">
        <f t="shared" si="89"/>
        <v>21:1080</v>
      </c>
      <c r="D777" s="1" t="str">
        <f t="shared" si="90"/>
        <v>21:0155</v>
      </c>
      <c r="E777" t="s">
        <v>3021</v>
      </c>
      <c r="F777" t="s">
        <v>3022</v>
      </c>
      <c r="H777">
        <v>49.120475399999997</v>
      </c>
      <c r="I777">
        <v>-121.4539877</v>
      </c>
      <c r="J777" s="1" t="str">
        <f t="shared" si="87"/>
        <v>NGR bulk stream sediment</v>
      </c>
      <c r="K777" s="1" t="str">
        <f t="shared" si="88"/>
        <v>&lt;177 micron (NGR)</v>
      </c>
      <c r="L777">
        <v>48</v>
      </c>
      <c r="M777" t="s">
        <v>1696</v>
      </c>
      <c r="N777">
        <v>81</v>
      </c>
      <c r="O777">
        <v>15</v>
      </c>
    </row>
    <row r="778" spans="1:15" hidden="1" x14ac:dyDescent="0.3">
      <c r="A778" t="s">
        <v>3023</v>
      </c>
      <c r="B778" t="s">
        <v>3024</v>
      </c>
      <c r="C778" s="1" t="str">
        <f t="shared" si="89"/>
        <v>21:1080</v>
      </c>
      <c r="D778" s="1" t="str">
        <f t="shared" si="90"/>
        <v>21:0155</v>
      </c>
      <c r="E778" t="s">
        <v>3025</v>
      </c>
      <c r="F778" t="s">
        <v>3026</v>
      </c>
      <c r="H778">
        <v>49.022086299999998</v>
      </c>
      <c r="I778">
        <v>-121.64169870000001</v>
      </c>
      <c r="J778" s="1" t="str">
        <f t="shared" si="87"/>
        <v>NGR bulk stream sediment</v>
      </c>
      <c r="K778" s="1" t="str">
        <f t="shared" si="88"/>
        <v>&lt;177 micron (NGR)</v>
      </c>
      <c r="L778">
        <v>48</v>
      </c>
      <c r="M778" t="s">
        <v>1701</v>
      </c>
      <c r="N778">
        <v>82</v>
      </c>
      <c r="O778">
        <v>48</v>
      </c>
    </row>
    <row r="779" spans="1:15" hidden="1" x14ac:dyDescent="0.3">
      <c r="A779" t="s">
        <v>3027</v>
      </c>
      <c r="B779" t="s">
        <v>3028</v>
      </c>
      <c r="C779" s="1" t="str">
        <f t="shared" si="89"/>
        <v>21:1080</v>
      </c>
      <c r="D779" s="1" t="str">
        <f t="shared" si="90"/>
        <v>21:0155</v>
      </c>
      <c r="E779" t="s">
        <v>3029</v>
      </c>
      <c r="F779" t="s">
        <v>3030</v>
      </c>
      <c r="H779">
        <v>49.455824100000001</v>
      </c>
      <c r="I779">
        <v>-121.19230930000001</v>
      </c>
      <c r="J779" s="1" t="str">
        <f t="shared" si="87"/>
        <v>NGR bulk stream sediment</v>
      </c>
      <c r="K779" s="1" t="str">
        <f t="shared" si="88"/>
        <v>&lt;177 micron (NGR)</v>
      </c>
      <c r="L779">
        <v>49</v>
      </c>
      <c r="M779" t="s">
        <v>20</v>
      </c>
      <c r="N779">
        <v>83</v>
      </c>
      <c r="O779">
        <v>6</v>
      </c>
    </row>
    <row r="780" spans="1:15" hidden="1" x14ac:dyDescent="0.3">
      <c r="A780" t="s">
        <v>3031</v>
      </c>
      <c r="B780" t="s">
        <v>3032</v>
      </c>
      <c r="C780" s="1" t="str">
        <f t="shared" si="89"/>
        <v>21:1080</v>
      </c>
      <c r="D780" s="1" t="str">
        <f t="shared" si="90"/>
        <v>21:0155</v>
      </c>
      <c r="E780" t="s">
        <v>3033</v>
      </c>
      <c r="F780" t="s">
        <v>3034</v>
      </c>
      <c r="H780">
        <v>49.462890999999999</v>
      </c>
      <c r="I780">
        <v>-121.9952715</v>
      </c>
      <c r="J780" s="1" t="str">
        <f t="shared" si="87"/>
        <v>NGR bulk stream sediment</v>
      </c>
      <c r="K780" s="1" t="str">
        <f t="shared" si="88"/>
        <v>&lt;177 micron (NGR)</v>
      </c>
      <c r="L780">
        <v>49</v>
      </c>
      <c r="M780" t="s">
        <v>1696</v>
      </c>
      <c r="N780">
        <v>84</v>
      </c>
      <c r="O780">
        <v>18</v>
      </c>
    </row>
    <row r="781" spans="1:15" hidden="1" x14ac:dyDescent="0.3">
      <c r="A781" t="s">
        <v>3035</v>
      </c>
      <c r="B781" t="s">
        <v>3036</v>
      </c>
      <c r="C781" s="1" t="str">
        <f t="shared" si="89"/>
        <v>21:1080</v>
      </c>
      <c r="D781" s="1" t="str">
        <f t="shared" si="90"/>
        <v>21:0155</v>
      </c>
      <c r="E781" t="s">
        <v>3037</v>
      </c>
      <c r="F781" t="s">
        <v>3038</v>
      </c>
      <c r="H781">
        <v>49.731554699999997</v>
      </c>
      <c r="I781">
        <v>-121.28201</v>
      </c>
      <c r="J781" s="1" t="str">
        <f t="shared" si="87"/>
        <v>NGR bulk stream sediment</v>
      </c>
      <c r="K781" s="1" t="str">
        <f t="shared" si="88"/>
        <v>&lt;177 micron (NGR)</v>
      </c>
      <c r="L781">
        <v>50</v>
      </c>
      <c r="M781" t="s">
        <v>20</v>
      </c>
      <c r="N781">
        <v>85</v>
      </c>
      <c r="O781">
        <v>2</v>
      </c>
    </row>
    <row r="782" spans="1:15" hidden="1" x14ac:dyDescent="0.3">
      <c r="A782" t="s">
        <v>3039</v>
      </c>
      <c r="B782" t="s">
        <v>3040</v>
      </c>
      <c r="C782" s="1" t="str">
        <f t="shared" si="89"/>
        <v>21:1080</v>
      </c>
      <c r="D782" s="1" t="str">
        <f t="shared" si="90"/>
        <v>21:0155</v>
      </c>
      <c r="E782" t="s">
        <v>3041</v>
      </c>
      <c r="F782" t="s">
        <v>3042</v>
      </c>
      <c r="H782">
        <v>49.816380199999998</v>
      </c>
      <c r="I782">
        <v>-121.89482769999999</v>
      </c>
      <c r="J782" s="1" t="str">
        <f t="shared" si="87"/>
        <v>NGR bulk stream sediment</v>
      </c>
      <c r="K782" s="1" t="str">
        <f t="shared" si="88"/>
        <v>&lt;177 micron (NGR)</v>
      </c>
      <c r="L782">
        <v>51</v>
      </c>
      <c r="M782" t="s">
        <v>20</v>
      </c>
      <c r="N782">
        <v>86</v>
      </c>
      <c r="O782">
        <v>2</v>
      </c>
    </row>
    <row r="783" spans="1:15" hidden="1" x14ac:dyDescent="0.3">
      <c r="A783" t="s">
        <v>3043</v>
      </c>
      <c r="B783" t="s">
        <v>3044</v>
      </c>
      <c r="C783" s="1" t="str">
        <f t="shared" si="89"/>
        <v>21:1080</v>
      </c>
      <c r="D783" s="1" t="str">
        <f t="shared" si="90"/>
        <v>21:0155</v>
      </c>
      <c r="E783" t="s">
        <v>3045</v>
      </c>
      <c r="F783" t="s">
        <v>3046</v>
      </c>
      <c r="H783">
        <v>49.773454299999997</v>
      </c>
      <c r="I783">
        <v>-121.6624745</v>
      </c>
      <c r="J783" s="1" t="str">
        <f t="shared" si="87"/>
        <v>NGR bulk stream sediment</v>
      </c>
      <c r="K783" s="1" t="str">
        <f t="shared" si="88"/>
        <v>&lt;177 micron (NGR)</v>
      </c>
      <c r="L783">
        <v>52</v>
      </c>
      <c r="M783" t="s">
        <v>20</v>
      </c>
      <c r="N783">
        <v>87</v>
      </c>
      <c r="O783">
        <v>2</v>
      </c>
    </row>
    <row r="784" spans="1:15" hidden="1" x14ac:dyDescent="0.3">
      <c r="A784" t="s">
        <v>3047</v>
      </c>
      <c r="B784" t="s">
        <v>3048</v>
      </c>
      <c r="C784" s="1" t="str">
        <f t="shared" si="89"/>
        <v>21:1080</v>
      </c>
      <c r="D784" s="1" t="str">
        <f t="shared" si="90"/>
        <v>21:0155</v>
      </c>
      <c r="E784" t="s">
        <v>3049</v>
      </c>
      <c r="F784" t="s">
        <v>3050</v>
      </c>
      <c r="H784">
        <v>49.944636500000001</v>
      </c>
      <c r="I784">
        <v>-121.4667903</v>
      </c>
      <c r="J784" s="1" t="str">
        <f t="shared" si="87"/>
        <v>NGR bulk stream sediment</v>
      </c>
      <c r="K784" s="1" t="str">
        <f t="shared" si="88"/>
        <v>&lt;177 micron (NGR)</v>
      </c>
      <c r="L784">
        <v>53</v>
      </c>
      <c r="M784" t="s">
        <v>37</v>
      </c>
      <c r="N784">
        <v>88</v>
      </c>
    </row>
    <row r="785" spans="1:15" hidden="1" x14ac:dyDescent="0.3">
      <c r="A785" t="s">
        <v>3051</v>
      </c>
      <c r="B785" t="s">
        <v>3052</v>
      </c>
      <c r="C785" s="1" t="str">
        <f t="shared" si="89"/>
        <v>21:1080</v>
      </c>
      <c r="D785" s="1" t="str">
        <f t="shared" si="90"/>
        <v>21:0155</v>
      </c>
      <c r="E785" t="s">
        <v>3049</v>
      </c>
      <c r="F785" t="s">
        <v>3053</v>
      </c>
      <c r="H785">
        <v>49.944636500000001</v>
      </c>
      <c r="I785">
        <v>-121.4667903</v>
      </c>
      <c r="J785" s="1" t="str">
        <f t="shared" si="87"/>
        <v>NGR bulk stream sediment</v>
      </c>
      <c r="K785" s="1" t="str">
        <f t="shared" si="88"/>
        <v>&lt;177 micron (NGR)</v>
      </c>
      <c r="L785">
        <v>53</v>
      </c>
      <c r="M785" t="s">
        <v>41</v>
      </c>
      <c r="N785">
        <v>89</v>
      </c>
      <c r="O785">
        <v>2</v>
      </c>
    </row>
    <row r="786" spans="1:15" hidden="1" x14ac:dyDescent="0.3">
      <c r="A786" t="s">
        <v>3054</v>
      </c>
      <c r="B786" t="s">
        <v>3055</v>
      </c>
      <c r="C786" s="1" t="str">
        <f t="shared" si="89"/>
        <v>21:1080</v>
      </c>
      <c r="D786" s="1" t="str">
        <f t="shared" si="90"/>
        <v>21:0155</v>
      </c>
      <c r="E786" t="s">
        <v>3056</v>
      </c>
      <c r="F786" t="s">
        <v>3057</v>
      </c>
      <c r="H786">
        <v>49.335901900000003</v>
      </c>
      <c r="I786">
        <v>-120.908997</v>
      </c>
      <c r="J786" s="1" t="str">
        <f t="shared" si="87"/>
        <v>NGR bulk stream sediment</v>
      </c>
      <c r="K786" s="1" t="str">
        <f t="shared" si="88"/>
        <v>&lt;177 micron (NGR)</v>
      </c>
      <c r="L786">
        <v>53</v>
      </c>
      <c r="M786" t="s">
        <v>20</v>
      </c>
      <c r="N786">
        <v>90</v>
      </c>
      <c r="O786">
        <v>23</v>
      </c>
    </row>
    <row r="787" spans="1:15" hidden="1" x14ac:dyDescent="0.3">
      <c r="A787" t="s">
        <v>3058</v>
      </c>
      <c r="B787" t="s">
        <v>3059</v>
      </c>
      <c r="C787" s="1" t="str">
        <f t="shared" si="89"/>
        <v>21:1080</v>
      </c>
      <c r="D787" s="1" t="str">
        <f t="shared" si="90"/>
        <v>21:0155</v>
      </c>
      <c r="E787" t="s">
        <v>3060</v>
      </c>
      <c r="F787" t="s">
        <v>3061</v>
      </c>
      <c r="H787">
        <v>49.126306300000003</v>
      </c>
      <c r="I787">
        <v>-120.7656736</v>
      </c>
      <c r="J787" s="1" t="str">
        <f t="shared" si="87"/>
        <v>NGR bulk stream sediment</v>
      </c>
      <c r="K787" s="1" t="str">
        <f t="shared" si="88"/>
        <v>&lt;177 micron (NGR)</v>
      </c>
      <c r="L787">
        <v>54</v>
      </c>
      <c r="M787" t="s">
        <v>20</v>
      </c>
      <c r="N787">
        <v>91</v>
      </c>
      <c r="O787">
        <v>2</v>
      </c>
    </row>
    <row r="788" spans="1:15" hidden="1" x14ac:dyDescent="0.3">
      <c r="A788" t="s">
        <v>3062</v>
      </c>
      <c r="B788" t="s">
        <v>3063</v>
      </c>
      <c r="C788" s="1" t="str">
        <f t="shared" si="89"/>
        <v>21:1080</v>
      </c>
      <c r="D788" s="1" t="str">
        <f t="shared" si="90"/>
        <v>21:0155</v>
      </c>
      <c r="E788" t="s">
        <v>3064</v>
      </c>
      <c r="F788" t="s">
        <v>3065</v>
      </c>
      <c r="H788">
        <v>49.540316599999997</v>
      </c>
      <c r="I788">
        <v>-120.8228711</v>
      </c>
      <c r="J788" s="1" t="str">
        <f t="shared" si="87"/>
        <v>NGR bulk stream sediment</v>
      </c>
      <c r="K788" s="1" t="str">
        <f t="shared" si="88"/>
        <v>&lt;177 micron (NGR)</v>
      </c>
      <c r="L788">
        <v>55</v>
      </c>
      <c r="M788" t="s">
        <v>20</v>
      </c>
      <c r="N788">
        <v>92</v>
      </c>
      <c r="O788">
        <v>2</v>
      </c>
    </row>
    <row r="789" spans="1:15" hidden="1" x14ac:dyDescent="0.3">
      <c r="A789" t="s">
        <v>3066</v>
      </c>
      <c r="B789" t="s">
        <v>3067</v>
      </c>
      <c r="C789" s="1" t="str">
        <f t="shared" si="89"/>
        <v>21:1080</v>
      </c>
      <c r="D789" s="1" t="str">
        <f t="shared" si="90"/>
        <v>21:0155</v>
      </c>
      <c r="E789" t="s">
        <v>3068</v>
      </c>
      <c r="F789" t="s">
        <v>3069</v>
      </c>
      <c r="H789">
        <v>49.388386699999998</v>
      </c>
      <c r="I789">
        <v>-120.8282158</v>
      </c>
      <c r="J789" s="1" t="str">
        <f t="shared" si="87"/>
        <v>NGR bulk stream sediment</v>
      </c>
      <c r="K789" s="1" t="str">
        <f t="shared" si="88"/>
        <v>&lt;177 micron (NGR)</v>
      </c>
      <c r="L789">
        <v>56</v>
      </c>
      <c r="M789" t="s">
        <v>20</v>
      </c>
      <c r="N789">
        <v>93</v>
      </c>
      <c r="O789">
        <v>2</v>
      </c>
    </row>
    <row r="790" spans="1:15" hidden="1" x14ac:dyDescent="0.3">
      <c r="A790" t="s">
        <v>3070</v>
      </c>
      <c r="B790" t="s">
        <v>3071</v>
      </c>
      <c r="C790" s="1" t="str">
        <f t="shared" si="89"/>
        <v>21:1080</v>
      </c>
      <c r="D790" s="1" t="str">
        <f t="shared" si="90"/>
        <v>21:0155</v>
      </c>
      <c r="E790" t="s">
        <v>3072</v>
      </c>
      <c r="F790" t="s">
        <v>3073</v>
      </c>
      <c r="H790">
        <v>49.528600500000003</v>
      </c>
      <c r="I790">
        <v>-120.12129969999999</v>
      </c>
      <c r="J790" s="1" t="str">
        <f t="shared" si="87"/>
        <v>NGR bulk stream sediment</v>
      </c>
      <c r="K790" s="1" t="str">
        <f t="shared" si="88"/>
        <v>&lt;177 micron (NGR)</v>
      </c>
      <c r="L790">
        <v>57</v>
      </c>
      <c r="M790" t="s">
        <v>20</v>
      </c>
      <c r="N790">
        <v>94</v>
      </c>
      <c r="O790">
        <v>2</v>
      </c>
    </row>
    <row r="791" spans="1:15" hidden="1" x14ac:dyDescent="0.3">
      <c r="A791" t="s">
        <v>3074</v>
      </c>
      <c r="B791" t="s">
        <v>3075</v>
      </c>
      <c r="C791" s="1" t="str">
        <f t="shared" si="89"/>
        <v>21:1080</v>
      </c>
      <c r="D791" s="1" t="str">
        <f t="shared" si="90"/>
        <v>21:0155</v>
      </c>
      <c r="E791" t="s">
        <v>3076</v>
      </c>
      <c r="F791" t="s">
        <v>3077</v>
      </c>
      <c r="H791">
        <v>49.795584900000001</v>
      </c>
      <c r="I791">
        <v>-120.33893809999999</v>
      </c>
      <c r="J791" s="1" t="str">
        <f t="shared" si="87"/>
        <v>NGR bulk stream sediment</v>
      </c>
      <c r="K791" s="1" t="str">
        <f t="shared" si="88"/>
        <v>&lt;177 micron (NGR)</v>
      </c>
      <c r="L791">
        <v>57</v>
      </c>
      <c r="M791" t="s">
        <v>1696</v>
      </c>
      <c r="N791">
        <v>95</v>
      </c>
      <c r="O791">
        <v>41</v>
      </c>
    </row>
    <row r="792" spans="1:15" x14ac:dyDescent="0.3">
      <c r="A792" t="s">
        <v>3078</v>
      </c>
      <c r="B792" t="s">
        <v>3079</v>
      </c>
      <c r="C792" s="1" t="str">
        <f t="shared" ref="C792:C823" si="91">HYPERLINK("http://geochem.nrcan.gc.ca/cdogs/content/bdl/bdl211085_e.htm", "21:1085")</f>
        <v>21:1085</v>
      </c>
      <c r="D792" s="1" t="str">
        <f t="shared" ref="D792:D823" si="92">HYPERLINK("http://geochem.nrcan.gc.ca/cdogs/content/svy/svy210157_e.htm", "21:0157")</f>
        <v>21:0157</v>
      </c>
      <c r="E792" t="s">
        <v>3080</v>
      </c>
      <c r="F792" t="s">
        <v>3081</v>
      </c>
      <c r="H792">
        <v>50.803347899999999</v>
      </c>
      <c r="I792">
        <v>-122.6993715</v>
      </c>
      <c r="J792" s="1" t="str">
        <f t="shared" si="87"/>
        <v>NGR bulk stream sediment</v>
      </c>
      <c r="K792" s="1" t="str">
        <f t="shared" si="88"/>
        <v>&lt;177 micron (NGR)</v>
      </c>
      <c r="L792">
        <v>2</v>
      </c>
      <c r="M792" t="s">
        <v>20</v>
      </c>
      <c r="N792">
        <v>1</v>
      </c>
      <c r="O792">
        <v>6</v>
      </c>
    </row>
    <row r="793" spans="1:15" x14ac:dyDescent="0.3">
      <c r="A793" t="s">
        <v>3082</v>
      </c>
      <c r="B793" t="s">
        <v>3083</v>
      </c>
      <c r="C793" s="1" t="str">
        <f t="shared" si="91"/>
        <v>21:1085</v>
      </c>
      <c r="D793" s="1" t="str">
        <f t="shared" si="92"/>
        <v>21:0157</v>
      </c>
      <c r="E793" t="s">
        <v>3084</v>
      </c>
      <c r="F793" t="s">
        <v>3085</v>
      </c>
      <c r="H793">
        <v>50.817157399999999</v>
      </c>
      <c r="I793">
        <v>-122.6976787</v>
      </c>
      <c r="J793" s="1" t="str">
        <f t="shared" si="87"/>
        <v>NGR bulk stream sediment</v>
      </c>
      <c r="K793" s="1" t="str">
        <f t="shared" si="88"/>
        <v>&lt;177 micron (NGR)</v>
      </c>
      <c r="L793">
        <v>2</v>
      </c>
      <c r="M793" t="s">
        <v>1696</v>
      </c>
      <c r="N793">
        <v>2</v>
      </c>
      <c r="O793">
        <v>35</v>
      </c>
    </row>
    <row r="794" spans="1:15" x14ac:dyDescent="0.3">
      <c r="A794" t="s">
        <v>3086</v>
      </c>
      <c r="B794" t="s">
        <v>3087</v>
      </c>
      <c r="C794" s="1" t="str">
        <f t="shared" si="91"/>
        <v>21:1085</v>
      </c>
      <c r="D794" s="1" t="str">
        <f t="shared" si="92"/>
        <v>21:0157</v>
      </c>
      <c r="E794" t="s">
        <v>3088</v>
      </c>
      <c r="F794" t="s">
        <v>3089</v>
      </c>
      <c r="H794">
        <v>50.8188739</v>
      </c>
      <c r="I794">
        <v>-122.6869208</v>
      </c>
      <c r="J794" s="1" t="str">
        <f t="shared" si="87"/>
        <v>NGR bulk stream sediment</v>
      </c>
      <c r="K794" s="1" t="str">
        <f t="shared" si="88"/>
        <v>&lt;177 micron (NGR)</v>
      </c>
      <c r="L794">
        <v>2</v>
      </c>
      <c r="M794" t="s">
        <v>1701</v>
      </c>
      <c r="N794">
        <v>3</v>
      </c>
      <c r="O794">
        <v>77</v>
      </c>
    </row>
    <row r="795" spans="1:15" x14ac:dyDescent="0.3">
      <c r="A795" t="s">
        <v>3090</v>
      </c>
      <c r="B795" t="s">
        <v>3091</v>
      </c>
      <c r="C795" s="1" t="str">
        <f t="shared" si="91"/>
        <v>21:1085</v>
      </c>
      <c r="D795" s="1" t="str">
        <f t="shared" si="92"/>
        <v>21:0157</v>
      </c>
      <c r="E795" t="s">
        <v>3092</v>
      </c>
      <c r="F795" t="s">
        <v>3093</v>
      </c>
      <c r="H795">
        <v>50.866043400000002</v>
      </c>
      <c r="I795">
        <v>-122.6901314</v>
      </c>
      <c r="J795" s="1" t="str">
        <f t="shared" si="87"/>
        <v>NGR bulk stream sediment</v>
      </c>
      <c r="K795" s="1" t="str">
        <f t="shared" si="88"/>
        <v>&lt;177 micron (NGR)</v>
      </c>
      <c r="L795">
        <v>2</v>
      </c>
      <c r="M795" t="s">
        <v>1782</v>
      </c>
      <c r="N795">
        <v>4</v>
      </c>
      <c r="O795">
        <v>32</v>
      </c>
    </row>
    <row r="796" spans="1:15" x14ac:dyDescent="0.3">
      <c r="A796" t="s">
        <v>3094</v>
      </c>
      <c r="B796" t="s">
        <v>3095</v>
      </c>
      <c r="C796" s="1" t="str">
        <f t="shared" si="91"/>
        <v>21:1085</v>
      </c>
      <c r="D796" s="1" t="str">
        <f t="shared" si="92"/>
        <v>21:0157</v>
      </c>
      <c r="E796" t="s">
        <v>3096</v>
      </c>
      <c r="F796" t="s">
        <v>3097</v>
      </c>
      <c r="H796">
        <v>50.887596700000003</v>
      </c>
      <c r="I796">
        <v>-122.7535317</v>
      </c>
      <c r="J796" s="1" t="str">
        <f t="shared" si="87"/>
        <v>NGR bulk stream sediment</v>
      </c>
      <c r="K796" s="1" t="str">
        <f t="shared" si="88"/>
        <v>&lt;177 micron (NGR)</v>
      </c>
      <c r="L796">
        <v>2</v>
      </c>
      <c r="M796" t="s">
        <v>1787</v>
      </c>
      <c r="N796">
        <v>5</v>
      </c>
      <c r="O796">
        <v>32</v>
      </c>
    </row>
    <row r="797" spans="1:15" x14ac:dyDescent="0.3">
      <c r="A797" t="s">
        <v>3098</v>
      </c>
      <c r="B797" t="s">
        <v>3099</v>
      </c>
      <c r="C797" s="1" t="str">
        <f t="shared" si="91"/>
        <v>21:1085</v>
      </c>
      <c r="D797" s="1" t="str">
        <f t="shared" si="92"/>
        <v>21:0157</v>
      </c>
      <c r="E797" t="s">
        <v>3100</v>
      </c>
      <c r="F797" t="s">
        <v>3101</v>
      </c>
      <c r="H797">
        <v>50.877432599999999</v>
      </c>
      <c r="I797">
        <v>-122.7897605</v>
      </c>
      <c r="J797" s="1" t="str">
        <f t="shared" si="87"/>
        <v>NGR bulk stream sediment</v>
      </c>
      <c r="K797" s="1" t="str">
        <f t="shared" si="88"/>
        <v>&lt;177 micron (NGR)</v>
      </c>
      <c r="L797">
        <v>2</v>
      </c>
      <c r="M797" t="s">
        <v>1792</v>
      </c>
      <c r="N797">
        <v>6</v>
      </c>
      <c r="O797">
        <v>23</v>
      </c>
    </row>
    <row r="798" spans="1:15" x14ac:dyDescent="0.3">
      <c r="A798" t="s">
        <v>3102</v>
      </c>
      <c r="B798" t="s">
        <v>3103</v>
      </c>
      <c r="C798" s="1" t="str">
        <f t="shared" si="91"/>
        <v>21:1085</v>
      </c>
      <c r="D798" s="1" t="str">
        <f t="shared" si="92"/>
        <v>21:0157</v>
      </c>
      <c r="E798" t="s">
        <v>3104</v>
      </c>
      <c r="F798" t="s">
        <v>3105</v>
      </c>
      <c r="H798">
        <v>50.5324411</v>
      </c>
      <c r="I798">
        <v>-122.119721</v>
      </c>
      <c r="J798" s="1" t="str">
        <f t="shared" si="87"/>
        <v>NGR bulk stream sediment</v>
      </c>
      <c r="K798" s="1" t="str">
        <f t="shared" si="88"/>
        <v>&lt;177 micron (NGR)</v>
      </c>
      <c r="L798">
        <v>3</v>
      </c>
      <c r="M798" t="s">
        <v>20</v>
      </c>
      <c r="N798">
        <v>7</v>
      </c>
      <c r="O798">
        <v>5</v>
      </c>
    </row>
    <row r="799" spans="1:15" x14ac:dyDescent="0.3">
      <c r="A799" t="s">
        <v>3106</v>
      </c>
      <c r="B799" t="s">
        <v>3107</v>
      </c>
      <c r="C799" s="1" t="str">
        <f t="shared" si="91"/>
        <v>21:1085</v>
      </c>
      <c r="D799" s="1" t="str">
        <f t="shared" si="92"/>
        <v>21:0157</v>
      </c>
      <c r="E799" t="s">
        <v>3108</v>
      </c>
      <c r="F799" t="s">
        <v>3109</v>
      </c>
      <c r="H799">
        <v>50.627911400000002</v>
      </c>
      <c r="I799">
        <v>-122.1081442</v>
      </c>
      <c r="J799" s="1" t="str">
        <f t="shared" si="87"/>
        <v>NGR bulk stream sediment</v>
      </c>
      <c r="K799" s="1" t="str">
        <f t="shared" si="88"/>
        <v>&lt;177 micron (NGR)</v>
      </c>
      <c r="L799">
        <v>3</v>
      </c>
      <c r="M799" t="s">
        <v>37</v>
      </c>
      <c r="N799">
        <v>8</v>
      </c>
      <c r="O799">
        <v>84</v>
      </c>
    </row>
    <row r="800" spans="1:15" x14ac:dyDescent="0.3">
      <c r="A800" t="s">
        <v>3110</v>
      </c>
      <c r="B800" t="s">
        <v>3111</v>
      </c>
      <c r="C800" s="1" t="str">
        <f t="shared" si="91"/>
        <v>21:1085</v>
      </c>
      <c r="D800" s="1" t="str">
        <f t="shared" si="92"/>
        <v>21:0157</v>
      </c>
      <c r="E800" t="s">
        <v>3108</v>
      </c>
      <c r="F800" t="s">
        <v>3112</v>
      </c>
      <c r="H800">
        <v>50.627911400000002</v>
      </c>
      <c r="I800">
        <v>-122.1081442</v>
      </c>
      <c r="J800" s="1" t="str">
        <f t="shared" si="87"/>
        <v>NGR bulk stream sediment</v>
      </c>
      <c r="K800" s="1" t="str">
        <f t="shared" si="88"/>
        <v>&lt;177 micron (NGR)</v>
      </c>
      <c r="L800">
        <v>3</v>
      </c>
      <c r="M800" t="s">
        <v>41</v>
      </c>
      <c r="N800">
        <v>9</v>
      </c>
    </row>
    <row r="801" spans="1:15" x14ac:dyDescent="0.3">
      <c r="A801" t="s">
        <v>3113</v>
      </c>
      <c r="B801" t="s">
        <v>3114</v>
      </c>
      <c r="C801" s="1" t="str">
        <f t="shared" si="91"/>
        <v>21:1085</v>
      </c>
      <c r="D801" s="1" t="str">
        <f t="shared" si="92"/>
        <v>21:0157</v>
      </c>
      <c r="E801" t="s">
        <v>3115</v>
      </c>
      <c r="F801" t="s">
        <v>3116</v>
      </c>
      <c r="H801">
        <v>50.642677900000002</v>
      </c>
      <c r="I801">
        <v>-122.0099529</v>
      </c>
      <c r="J801" s="1" t="str">
        <f t="shared" si="87"/>
        <v>NGR bulk stream sediment</v>
      </c>
      <c r="K801" s="1" t="str">
        <f t="shared" si="88"/>
        <v>&lt;177 micron (NGR)</v>
      </c>
      <c r="L801">
        <v>3</v>
      </c>
      <c r="M801" t="s">
        <v>1696</v>
      </c>
      <c r="N801">
        <v>10</v>
      </c>
      <c r="O801">
        <v>55</v>
      </c>
    </row>
    <row r="802" spans="1:15" x14ac:dyDescent="0.3">
      <c r="A802" t="s">
        <v>3117</v>
      </c>
      <c r="B802" t="s">
        <v>3118</v>
      </c>
      <c r="C802" s="1" t="str">
        <f t="shared" si="91"/>
        <v>21:1085</v>
      </c>
      <c r="D802" s="1" t="str">
        <f t="shared" si="92"/>
        <v>21:0157</v>
      </c>
      <c r="E802" t="s">
        <v>3119</v>
      </c>
      <c r="F802" t="s">
        <v>3120</v>
      </c>
      <c r="H802">
        <v>50.382381199999998</v>
      </c>
      <c r="I802">
        <v>-122.21260909999999</v>
      </c>
      <c r="J802" s="1" t="str">
        <f t="shared" si="87"/>
        <v>NGR bulk stream sediment</v>
      </c>
      <c r="K802" s="1" t="str">
        <f t="shared" si="88"/>
        <v>&lt;177 micron (NGR)</v>
      </c>
      <c r="L802">
        <v>4</v>
      </c>
      <c r="M802" t="s">
        <v>20</v>
      </c>
      <c r="N802">
        <v>11</v>
      </c>
      <c r="O802">
        <v>4</v>
      </c>
    </row>
    <row r="803" spans="1:15" x14ac:dyDescent="0.3">
      <c r="A803" t="s">
        <v>3121</v>
      </c>
      <c r="B803" t="s">
        <v>3122</v>
      </c>
      <c r="C803" s="1" t="str">
        <f t="shared" si="91"/>
        <v>21:1085</v>
      </c>
      <c r="D803" s="1" t="str">
        <f t="shared" si="92"/>
        <v>21:0157</v>
      </c>
      <c r="E803" t="s">
        <v>3123</v>
      </c>
      <c r="F803" t="s">
        <v>3124</v>
      </c>
      <c r="H803">
        <v>50.683807000000002</v>
      </c>
      <c r="I803">
        <v>-123.4827399</v>
      </c>
      <c r="J803" s="1" t="str">
        <f t="shared" si="87"/>
        <v>NGR bulk stream sediment</v>
      </c>
      <c r="K803" s="1" t="str">
        <f t="shared" si="88"/>
        <v>&lt;177 micron (NGR)</v>
      </c>
      <c r="L803">
        <v>5</v>
      </c>
      <c r="M803" t="s">
        <v>20</v>
      </c>
      <c r="N803">
        <v>12</v>
      </c>
      <c r="O803">
        <v>3</v>
      </c>
    </row>
    <row r="804" spans="1:15" x14ac:dyDescent="0.3">
      <c r="A804" t="s">
        <v>3125</v>
      </c>
      <c r="B804" t="s">
        <v>3126</v>
      </c>
      <c r="C804" s="1" t="str">
        <f t="shared" si="91"/>
        <v>21:1085</v>
      </c>
      <c r="D804" s="1" t="str">
        <f t="shared" si="92"/>
        <v>21:0157</v>
      </c>
      <c r="E804" t="s">
        <v>3127</v>
      </c>
      <c r="F804" t="s">
        <v>3128</v>
      </c>
      <c r="H804">
        <v>50.181011699999999</v>
      </c>
      <c r="I804">
        <v>-122.4407415</v>
      </c>
      <c r="J804" s="1" t="str">
        <f t="shared" si="87"/>
        <v>NGR bulk stream sediment</v>
      </c>
      <c r="K804" s="1" t="str">
        <f t="shared" si="88"/>
        <v>&lt;177 micron (NGR)</v>
      </c>
      <c r="L804">
        <v>6</v>
      </c>
      <c r="M804" t="s">
        <v>20</v>
      </c>
      <c r="N804">
        <v>13</v>
      </c>
      <c r="O804">
        <v>2</v>
      </c>
    </row>
    <row r="805" spans="1:15" x14ac:dyDescent="0.3">
      <c r="A805" t="s">
        <v>3129</v>
      </c>
      <c r="B805" t="s">
        <v>3130</v>
      </c>
      <c r="C805" s="1" t="str">
        <f t="shared" si="91"/>
        <v>21:1085</v>
      </c>
      <c r="D805" s="1" t="str">
        <f t="shared" si="92"/>
        <v>21:0157</v>
      </c>
      <c r="E805" t="s">
        <v>3131</v>
      </c>
      <c r="F805" t="s">
        <v>3132</v>
      </c>
      <c r="H805">
        <v>50.263089399999998</v>
      </c>
      <c r="I805">
        <v>-122.50784280000001</v>
      </c>
      <c r="J805" s="1" t="str">
        <f t="shared" si="87"/>
        <v>NGR bulk stream sediment</v>
      </c>
      <c r="K805" s="1" t="str">
        <f t="shared" si="88"/>
        <v>&lt;177 micron (NGR)</v>
      </c>
      <c r="L805">
        <v>6</v>
      </c>
      <c r="M805" t="s">
        <v>1696</v>
      </c>
      <c r="N805">
        <v>14</v>
      </c>
      <c r="O805">
        <v>92</v>
      </c>
    </row>
    <row r="806" spans="1:15" x14ac:dyDescent="0.3">
      <c r="A806" t="s">
        <v>3133</v>
      </c>
      <c r="B806" t="s">
        <v>3134</v>
      </c>
      <c r="C806" s="1" t="str">
        <f t="shared" si="91"/>
        <v>21:1085</v>
      </c>
      <c r="D806" s="1" t="str">
        <f t="shared" si="92"/>
        <v>21:0157</v>
      </c>
      <c r="E806" t="s">
        <v>3135</v>
      </c>
      <c r="F806" t="s">
        <v>3136</v>
      </c>
      <c r="H806">
        <v>50.104346499999998</v>
      </c>
      <c r="I806">
        <v>-123.1149841</v>
      </c>
      <c r="J806" s="1" t="str">
        <f t="shared" si="87"/>
        <v>NGR bulk stream sediment</v>
      </c>
      <c r="K806" s="1" t="str">
        <f t="shared" si="88"/>
        <v>&lt;177 micron (NGR)</v>
      </c>
      <c r="L806">
        <v>7</v>
      </c>
      <c r="M806" t="s">
        <v>20</v>
      </c>
      <c r="N806">
        <v>15</v>
      </c>
      <c r="O806">
        <v>40</v>
      </c>
    </row>
    <row r="807" spans="1:15" x14ac:dyDescent="0.3">
      <c r="A807" t="s">
        <v>3137</v>
      </c>
      <c r="B807" t="s">
        <v>3138</v>
      </c>
      <c r="C807" s="1" t="str">
        <f t="shared" si="91"/>
        <v>21:1085</v>
      </c>
      <c r="D807" s="1" t="str">
        <f t="shared" si="92"/>
        <v>21:0157</v>
      </c>
      <c r="E807" t="s">
        <v>3139</v>
      </c>
      <c r="F807" t="s">
        <v>3140</v>
      </c>
      <c r="H807">
        <v>50.230042300000001</v>
      </c>
      <c r="I807">
        <v>-122.97584259999999</v>
      </c>
      <c r="J807" s="1" t="str">
        <f t="shared" si="87"/>
        <v>NGR bulk stream sediment</v>
      </c>
      <c r="K807" s="1" t="str">
        <f t="shared" si="88"/>
        <v>&lt;177 micron (NGR)</v>
      </c>
      <c r="L807">
        <v>7</v>
      </c>
      <c r="M807" t="s">
        <v>1696</v>
      </c>
      <c r="N807">
        <v>16</v>
      </c>
      <c r="O807">
        <v>9</v>
      </c>
    </row>
    <row r="808" spans="1:15" x14ac:dyDescent="0.3">
      <c r="A808" t="s">
        <v>3141</v>
      </c>
      <c r="B808" t="s">
        <v>3142</v>
      </c>
      <c r="C808" s="1" t="str">
        <f t="shared" si="91"/>
        <v>21:1085</v>
      </c>
      <c r="D808" s="1" t="str">
        <f t="shared" si="92"/>
        <v>21:0157</v>
      </c>
      <c r="E808" t="s">
        <v>3143</v>
      </c>
      <c r="F808" t="s">
        <v>3144</v>
      </c>
      <c r="H808">
        <v>50.448375499999997</v>
      </c>
      <c r="I808">
        <v>-123.0929022</v>
      </c>
      <c r="J808" s="1" t="str">
        <f t="shared" si="87"/>
        <v>NGR bulk stream sediment</v>
      </c>
      <c r="K808" s="1" t="str">
        <f t="shared" si="88"/>
        <v>&lt;177 micron (NGR)</v>
      </c>
      <c r="L808">
        <v>7</v>
      </c>
      <c r="M808" t="s">
        <v>1701</v>
      </c>
      <c r="N808">
        <v>17</v>
      </c>
      <c r="O808">
        <v>40</v>
      </c>
    </row>
    <row r="809" spans="1:15" x14ac:dyDescent="0.3">
      <c r="A809" t="s">
        <v>3145</v>
      </c>
      <c r="B809" t="s">
        <v>3146</v>
      </c>
      <c r="C809" s="1" t="str">
        <f t="shared" si="91"/>
        <v>21:1085</v>
      </c>
      <c r="D809" s="1" t="str">
        <f t="shared" si="92"/>
        <v>21:0157</v>
      </c>
      <c r="E809" t="s">
        <v>3147</v>
      </c>
      <c r="F809" t="s">
        <v>3148</v>
      </c>
      <c r="H809">
        <v>50.459085299999998</v>
      </c>
      <c r="I809">
        <v>-123.11487200000001</v>
      </c>
      <c r="J809" s="1" t="str">
        <f t="shared" si="87"/>
        <v>NGR bulk stream sediment</v>
      </c>
      <c r="K809" s="1" t="str">
        <f t="shared" si="88"/>
        <v>&lt;177 micron (NGR)</v>
      </c>
      <c r="L809">
        <v>7</v>
      </c>
      <c r="M809" t="s">
        <v>1782</v>
      </c>
      <c r="N809">
        <v>18</v>
      </c>
      <c r="O809">
        <v>440</v>
      </c>
    </row>
    <row r="810" spans="1:15" x14ac:dyDescent="0.3">
      <c r="A810" t="s">
        <v>3149</v>
      </c>
      <c r="B810" t="s">
        <v>3150</v>
      </c>
      <c r="C810" s="1" t="str">
        <f t="shared" si="91"/>
        <v>21:1085</v>
      </c>
      <c r="D810" s="1" t="str">
        <f t="shared" si="92"/>
        <v>21:0157</v>
      </c>
      <c r="E810" t="s">
        <v>3151</v>
      </c>
      <c r="F810" t="s">
        <v>3152</v>
      </c>
      <c r="H810">
        <v>50.712719100000001</v>
      </c>
      <c r="I810">
        <v>-122.6538678</v>
      </c>
      <c r="J810" s="1" t="str">
        <f t="shared" si="87"/>
        <v>NGR bulk stream sediment</v>
      </c>
      <c r="K810" s="1" t="str">
        <f t="shared" si="88"/>
        <v>&lt;177 micron (NGR)</v>
      </c>
      <c r="L810">
        <v>8</v>
      </c>
      <c r="M810" t="s">
        <v>20</v>
      </c>
      <c r="N810">
        <v>19</v>
      </c>
      <c r="O810">
        <v>31</v>
      </c>
    </row>
    <row r="811" spans="1:15" x14ac:dyDescent="0.3">
      <c r="A811" t="s">
        <v>3153</v>
      </c>
      <c r="B811" t="s">
        <v>3154</v>
      </c>
      <c r="C811" s="1" t="str">
        <f t="shared" si="91"/>
        <v>21:1085</v>
      </c>
      <c r="D811" s="1" t="str">
        <f t="shared" si="92"/>
        <v>21:0157</v>
      </c>
      <c r="E811" t="s">
        <v>3155</v>
      </c>
      <c r="F811" t="s">
        <v>3156</v>
      </c>
      <c r="H811">
        <v>50.763997699999997</v>
      </c>
      <c r="I811">
        <v>-122.77736280000001</v>
      </c>
      <c r="J811" s="1" t="str">
        <f t="shared" si="87"/>
        <v>NGR bulk stream sediment</v>
      </c>
      <c r="K811" s="1" t="str">
        <f t="shared" si="88"/>
        <v>&lt;177 micron (NGR)</v>
      </c>
      <c r="L811">
        <v>8</v>
      </c>
      <c r="M811" t="s">
        <v>1696</v>
      </c>
      <c r="N811">
        <v>20</v>
      </c>
      <c r="O811">
        <v>150</v>
      </c>
    </row>
    <row r="812" spans="1:15" x14ac:dyDescent="0.3">
      <c r="A812" t="s">
        <v>3157</v>
      </c>
      <c r="B812" t="s">
        <v>3158</v>
      </c>
      <c r="C812" s="1" t="str">
        <f t="shared" si="91"/>
        <v>21:1085</v>
      </c>
      <c r="D812" s="1" t="str">
        <f t="shared" si="92"/>
        <v>21:0157</v>
      </c>
      <c r="E812" t="s">
        <v>3159</v>
      </c>
      <c r="F812" t="s">
        <v>3160</v>
      </c>
      <c r="H812">
        <v>50.770818200000001</v>
      </c>
      <c r="I812">
        <v>-122.79859190000001</v>
      </c>
      <c r="J812" s="1" t="str">
        <f t="shared" si="87"/>
        <v>NGR bulk stream sediment</v>
      </c>
      <c r="K812" s="1" t="str">
        <f t="shared" si="88"/>
        <v>&lt;177 micron (NGR)</v>
      </c>
      <c r="L812">
        <v>8</v>
      </c>
      <c r="M812" t="s">
        <v>1701</v>
      </c>
      <c r="N812">
        <v>21</v>
      </c>
      <c r="O812">
        <v>23</v>
      </c>
    </row>
    <row r="813" spans="1:15" x14ac:dyDescent="0.3">
      <c r="A813" t="s">
        <v>3161</v>
      </c>
      <c r="B813" t="s">
        <v>3162</v>
      </c>
      <c r="C813" s="1" t="str">
        <f t="shared" si="91"/>
        <v>21:1085</v>
      </c>
      <c r="D813" s="1" t="str">
        <f t="shared" si="92"/>
        <v>21:0157</v>
      </c>
      <c r="E813" t="s">
        <v>3163</v>
      </c>
      <c r="F813" t="s">
        <v>3164</v>
      </c>
      <c r="H813">
        <v>50.897982800000001</v>
      </c>
      <c r="I813">
        <v>-122.2440546</v>
      </c>
      <c r="J813" s="1" t="str">
        <f t="shared" si="87"/>
        <v>NGR bulk stream sediment</v>
      </c>
      <c r="K813" s="1" t="str">
        <f t="shared" si="88"/>
        <v>&lt;177 micron (NGR)</v>
      </c>
      <c r="L813">
        <v>8</v>
      </c>
      <c r="M813" t="s">
        <v>1782</v>
      </c>
      <c r="N813">
        <v>22</v>
      </c>
      <c r="O813">
        <v>38</v>
      </c>
    </row>
    <row r="814" spans="1:15" x14ac:dyDescent="0.3">
      <c r="A814" t="s">
        <v>3165</v>
      </c>
      <c r="B814" t="s">
        <v>3166</v>
      </c>
      <c r="C814" s="1" t="str">
        <f t="shared" si="91"/>
        <v>21:1085</v>
      </c>
      <c r="D814" s="1" t="str">
        <f t="shared" si="92"/>
        <v>21:0157</v>
      </c>
      <c r="E814" t="s">
        <v>3167</v>
      </c>
      <c r="F814" t="s">
        <v>3168</v>
      </c>
      <c r="H814">
        <v>50.8766891</v>
      </c>
      <c r="I814">
        <v>-122.20786029999999</v>
      </c>
      <c r="J814" s="1" t="str">
        <f t="shared" si="87"/>
        <v>NGR bulk stream sediment</v>
      </c>
      <c r="K814" s="1" t="str">
        <f t="shared" si="88"/>
        <v>&lt;177 micron (NGR)</v>
      </c>
      <c r="L814">
        <v>8</v>
      </c>
      <c r="M814" t="s">
        <v>1787</v>
      </c>
      <c r="N814">
        <v>23</v>
      </c>
      <c r="O814">
        <v>37</v>
      </c>
    </row>
    <row r="815" spans="1:15" x14ac:dyDescent="0.3">
      <c r="A815" t="s">
        <v>3169</v>
      </c>
      <c r="B815" t="s">
        <v>3170</v>
      </c>
      <c r="C815" s="1" t="str">
        <f t="shared" si="91"/>
        <v>21:1085</v>
      </c>
      <c r="D815" s="1" t="str">
        <f t="shared" si="92"/>
        <v>21:0157</v>
      </c>
      <c r="E815" t="s">
        <v>3171</v>
      </c>
      <c r="F815" t="s">
        <v>3172</v>
      </c>
      <c r="H815">
        <v>50.710155299999997</v>
      </c>
      <c r="I815">
        <v>-122.2851445</v>
      </c>
      <c r="J815" s="1" t="str">
        <f t="shared" si="87"/>
        <v>NGR bulk stream sediment</v>
      </c>
      <c r="K815" s="1" t="str">
        <f t="shared" si="88"/>
        <v>&lt;177 micron (NGR)</v>
      </c>
      <c r="L815">
        <v>9</v>
      </c>
      <c r="M815" t="s">
        <v>20</v>
      </c>
      <c r="N815">
        <v>24</v>
      </c>
      <c r="O815">
        <v>60</v>
      </c>
    </row>
    <row r="816" spans="1:15" x14ac:dyDescent="0.3">
      <c r="A816" t="s">
        <v>3173</v>
      </c>
      <c r="B816" t="s">
        <v>3174</v>
      </c>
      <c r="C816" s="1" t="str">
        <f t="shared" si="91"/>
        <v>21:1085</v>
      </c>
      <c r="D816" s="1" t="str">
        <f t="shared" si="92"/>
        <v>21:0157</v>
      </c>
      <c r="E816" t="s">
        <v>3175</v>
      </c>
      <c r="F816" t="s">
        <v>3176</v>
      </c>
      <c r="H816">
        <v>50.7296634</v>
      </c>
      <c r="I816">
        <v>-122.38643500000001</v>
      </c>
      <c r="J816" s="1" t="str">
        <f t="shared" si="87"/>
        <v>NGR bulk stream sediment</v>
      </c>
      <c r="K816" s="1" t="str">
        <f t="shared" si="88"/>
        <v>&lt;177 micron (NGR)</v>
      </c>
      <c r="L816">
        <v>9</v>
      </c>
      <c r="M816" t="s">
        <v>1696</v>
      </c>
      <c r="N816">
        <v>25</v>
      </c>
      <c r="O816">
        <v>61</v>
      </c>
    </row>
    <row r="817" spans="1:15" x14ac:dyDescent="0.3">
      <c r="A817" t="s">
        <v>3177</v>
      </c>
      <c r="B817" t="s">
        <v>3178</v>
      </c>
      <c r="C817" s="1" t="str">
        <f t="shared" si="91"/>
        <v>21:1085</v>
      </c>
      <c r="D817" s="1" t="str">
        <f t="shared" si="92"/>
        <v>21:0157</v>
      </c>
      <c r="E817" t="s">
        <v>3179</v>
      </c>
      <c r="F817" t="s">
        <v>3180</v>
      </c>
      <c r="H817">
        <v>50.695570600000003</v>
      </c>
      <c r="I817">
        <v>-122.2696205</v>
      </c>
      <c r="J817" s="1" t="str">
        <f t="shared" si="87"/>
        <v>NGR bulk stream sediment</v>
      </c>
      <c r="K817" s="1" t="str">
        <f t="shared" si="88"/>
        <v>&lt;177 micron (NGR)</v>
      </c>
      <c r="L817">
        <v>9</v>
      </c>
      <c r="M817" t="s">
        <v>37</v>
      </c>
      <c r="N817">
        <v>26</v>
      </c>
    </row>
    <row r="818" spans="1:15" x14ac:dyDescent="0.3">
      <c r="A818" t="s">
        <v>3181</v>
      </c>
      <c r="B818" t="s">
        <v>3182</v>
      </c>
      <c r="C818" s="1" t="str">
        <f t="shared" si="91"/>
        <v>21:1085</v>
      </c>
      <c r="D818" s="1" t="str">
        <f t="shared" si="92"/>
        <v>21:0157</v>
      </c>
      <c r="E818" t="s">
        <v>3179</v>
      </c>
      <c r="F818" t="s">
        <v>3183</v>
      </c>
      <c r="H818">
        <v>50.695570600000003</v>
      </c>
      <c r="I818">
        <v>-122.2696205</v>
      </c>
      <c r="J818" s="1" t="str">
        <f t="shared" si="87"/>
        <v>NGR bulk stream sediment</v>
      </c>
      <c r="K818" s="1" t="str">
        <f t="shared" si="88"/>
        <v>&lt;177 micron (NGR)</v>
      </c>
      <c r="L818">
        <v>9</v>
      </c>
      <c r="M818" t="s">
        <v>41</v>
      </c>
      <c r="N818">
        <v>27</v>
      </c>
      <c r="O818">
        <v>4</v>
      </c>
    </row>
    <row r="819" spans="1:15" x14ac:dyDescent="0.3">
      <c r="A819" t="s">
        <v>3184</v>
      </c>
      <c r="B819" t="s">
        <v>3185</v>
      </c>
      <c r="C819" s="1" t="str">
        <f t="shared" si="91"/>
        <v>21:1085</v>
      </c>
      <c r="D819" s="1" t="str">
        <f t="shared" si="92"/>
        <v>21:0157</v>
      </c>
      <c r="E819" t="s">
        <v>3186</v>
      </c>
      <c r="F819" t="s">
        <v>3187</v>
      </c>
      <c r="H819">
        <v>50.944274800000002</v>
      </c>
      <c r="I819">
        <v>-122.7885236</v>
      </c>
      <c r="J819" s="1" t="str">
        <f t="shared" ref="J819:J882" si="93">HYPERLINK("http://geochem.nrcan.gc.ca/cdogs/content/kwd/kwd020030_e.htm", "NGR bulk stream sediment")</f>
        <v>NGR bulk stream sediment</v>
      </c>
      <c r="K819" s="1" t="str">
        <f t="shared" ref="K819:K882" si="94">HYPERLINK("http://geochem.nrcan.gc.ca/cdogs/content/kwd/kwd080006_e.htm", "&lt;177 micron (NGR)")</f>
        <v>&lt;177 micron (NGR)</v>
      </c>
      <c r="L819">
        <v>10</v>
      </c>
      <c r="M819" t="s">
        <v>37</v>
      </c>
      <c r="N819">
        <v>28</v>
      </c>
      <c r="O819">
        <v>10</v>
      </c>
    </row>
    <row r="820" spans="1:15" x14ac:dyDescent="0.3">
      <c r="A820" t="s">
        <v>3188</v>
      </c>
      <c r="B820" t="s">
        <v>3189</v>
      </c>
      <c r="C820" s="1" t="str">
        <f t="shared" si="91"/>
        <v>21:1085</v>
      </c>
      <c r="D820" s="1" t="str">
        <f t="shared" si="92"/>
        <v>21:0157</v>
      </c>
      <c r="E820" t="s">
        <v>3186</v>
      </c>
      <c r="F820" t="s">
        <v>3190</v>
      </c>
      <c r="H820">
        <v>50.944274800000002</v>
      </c>
      <c r="I820">
        <v>-122.7885236</v>
      </c>
      <c r="J820" s="1" t="str">
        <f t="shared" si="93"/>
        <v>NGR bulk stream sediment</v>
      </c>
      <c r="K820" s="1" t="str">
        <f t="shared" si="94"/>
        <v>&lt;177 micron (NGR)</v>
      </c>
      <c r="L820">
        <v>10</v>
      </c>
      <c r="M820" t="s">
        <v>41</v>
      </c>
      <c r="N820">
        <v>29</v>
      </c>
    </row>
    <row r="821" spans="1:15" x14ac:dyDescent="0.3">
      <c r="A821" t="s">
        <v>3191</v>
      </c>
      <c r="B821" t="s">
        <v>3192</v>
      </c>
      <c r="C821" s="1" t="str">
        <f t="shared" si="91"/>
        <v>21:1085</v>
      </c>
      <c r="D821" s="1" t="str">
        <f t="shared" si="92"/>
        <v>21:0157</v>
      </c>
      <c r="E821" t="s">
        <v>3193</v>
      </c>
      <c r="F821" t="s">
        <v>3194</v>
      </c>
      <c r="H821">
        <v>50.288830500000003</v>
      </c>
      <c r="I821">
        <v>-122.3327465</v>
      </c>
      <c r="J821" s="1" t="str">
        <f t="shared" si="93"/>
        <v>NGR bulk stream sediment</v>
      </c>
      <c r="K821" s="1" t="str">
        <f t="shared" si="94"/>
        <v>&lt;177 micron (NGR)</v>
      </c>
      <c r="L821">
        <v>11</v>
      </c>
      <c r="M821" t="s">
        <v>37</v>
      </c>
      <c r="N821">
        <v>30</v>
      </c>
      <c r="O821">
        <v>2</v>
      </c>
    </row>
    <row r="822" spans="1:15" x14ac:dyDescent="0.3">
      <c r="A822" t="s">
        <v>3195</v>
      </c>
      <c r="B822" t="s">
        <v>3196</v>
      </c>
      <c r="C822" s="1" t="str">
        <f t="shared" si="91"/>
        <v>21:1085</v>
      </c>
      <c r="D822" s="1" t="str">
        <f t="shared" si="92"/>
        <v>21:0157</v>
      </c>
      <c r="E822" t="s">
        <v>3193</v>
      </c>
      <c r="F822" t="s">
        <v>3197</v>
      </c>
      <c r="H822">
        <v>50.288830500000003</v>
      </c>
      <c r="I822">
        <v>-122.3327465</v>
      </c>
      <c r="J822" s="1" t="str">
        <f t="shared" si="93"/>
        <v>NGR bulk stream sediment</v>
      </c>
      <c r="K822" s="1" t="str">
        <f t="shared" si="94"/>
        <v>&lt;177 micron (NGR)</v>
      </c>
      <c r="L822">
        <v>11</v>
      </c>
      <c r="M822" t="s">
        <v>41</v>
      </c>
      <c r="N822">
        <v>31</v>
      </c>
    </row>
    <row r="823" spans="1:15" x14ac:dyDescent="0.3">
      <c r="A823" t="s">
        <v>3198</v>
      </c>
      <c r="B823" t="s">
        <v>3199</v>
      </c>
      <c r="C823" s="1" t="str">
        <f t="shared" si="91"/>
        <v>21:1085</v>
      </c>
      <c r="D823" s="1" t="str">
        <f t="shared" si="92"/>
        <v>21:0157</v>
      </c>
      <c r="E823" t="s">
        <v>3200</v>
      </c>
      <c r="F823" t="s">
        <v>3201</v>
      </c>
      <c r="H823">
        <v>50.661409200000001</v>
      </c>
      <c r="I823">
        <v>-122.4055178</v>
      </c>
      <c r="J823" s="1" t="str">
        <f t="shared" si="93"/>
        <v>NGR bulk stream sediment</v>
      </c>
      <c r="K823" s="1" t="str">
        <f t="shared" si="94"/>
        <v>&lt;177 micron (NGR)</v>
      </c>
      <c r="L823">
        <v>12</v>
      </c>
      <c r="M823" t="s">
        <v>20</v>
      </c>
      <c r="N823">
        <v>32</v>
      </c>
      <c r="O823">
        <v>18</v>
      </c>
    </row>
    <row r="824" spans="1:15" x14ac:dyDescent="0.3">
      <c r="A824" t="s">
        <v>3202</v>
      </c>
      <c r="B824" t="s">
        <v>3203</v>
      </c>
      <c r="C824" s="1" t="str">
        <f t="shared" ref="C824:C855" si="95">HYPERLINK("http://geochem.nrcan.gc.ca/cdogs/content/bdl/bdl211085_e.htm", "21:1085")</f>
        <v>21:1085</v>
      </c>
      <c r="D824" s="1" t="str">
        <f t="shared" ref="D824:D855" si="96">HYPERLINK("http://geochem.nrcan.gc.ca/cdogs/content/svy/svy210157_e.htm", "21:0157")</f>
        <v>21:0157</v>
      </c>
      <c r="E824" t="s">
        <v>3204</v>
      </c>
      <c r="F824" t="s">
        <v>3205</v>
      </c>
      <c r="H824">
        <v>50.566004700000001</v>
      </c>
      <c r="I824">
        <v>-123.5283178</v>
      </c>
      <c r="J824" s="1" t="str">
        <f t="shared" si="93"/>
        <v>NGR bulk stream sediment</v>
      </c>
      <c r="K824" s="1" t="str">
        <f t="shared" si="94"/>
        <v>&lt;177 micron (NGR)</v>
      </c>
      <c r="L824">
        <v>12</v>
      </c>
      <c r="M824" t="s">
        <v>1696</v>
      </c>
      <c r="N824">
        <v>33</v>
      </c>
      <c r="O824">
        <v>2</v>
      </c>
    </row>
    <row r="825" spans="1:15" x14ac:dyDescent="0.3">
      <c r="A825" t="s">
        <v>3206</v>
      </c>
      <c r="B825" t="s">
        <v>3207</v>
      </c>
      <c r="C825" s="1" t="str">
        <f t="shared" si="95"/>
        <v>21:1085</v>
      </c>
      <c r="D825" s="1" t="str">
        <f t="shared" si="96"/>
        <v>21:0157</v>
      </c>
      <c r="E825" t="s">
        <v>3208</v>
      </c>
      <c r="F825" t="s">
        <v>3209</v>
      </c>
      <c r="H825">
        <v>50.560852400000002</v>
      </c>
      <c r="I825">
        <v>-122.5971953</v>
      </c>
      <c r="J825" s="1" t="str">
        <f t="shared" si="93"/>
        <v>NGR bulk stream sediment</v>
      </c>
      <c r="K825" s="1" t="str">
        <f t="shared" si="94"/>
        <v>&lt;177 micron (NGR)</v>
      </c>
      <c r="L825">
        <v>13</v>
      </c>
      <c r="M825" t="s">
        <v>20</v>
      </c>
      <c r="N825">
        <v>34</v>
      </c>
      <c r="O825">
        <v>2</v>
      </c>
    </row>
    <row r="826" spans="1:15" x14ac:dyDescent="0.3">
      <c r="A826" t="s">
        <v>3210</v>
      </c>
      <c r="B826" t="s">
        <v>3211</v>
      </c>
      <c r="C826" s="1" t="str">
        <f t="shared" si="95"/>
        <v>21:1085</v>
      </c>
      <c r="D826" s="1" t="str">
        <f t="shared" si="96"/>
        <v>21:0157</v>
      </c>
      <c r="E826" t="s">
        <v>3212</v>
      </c>
      <c r="F826" t="s">
        <v>3213</v>
      </c>
      <c r="H826">
        <v>50.465817000000001</v>
      </c>
      <c r="I826">
        <v>-122.6406997</v>
      </c>
      <c r="J826" s="1" t="str">
        <f t="shared" si="93"/>
        <v>NGR bulk stream sediment</v>
      </c>
      <c r="K826" s="1" t="str">
        <f t="shared" si="94"/>
        <v>&lt;177 micron (NGR)</v>
      </c>
      <c r="L826">
        <v>14</v>
      </c>
      <c r="M826" t="s">
        <v>20</v>
      </c>
      <c r="N826">
        <v>35</v>
      </c>
      <c r="O826">
        <v>2</v>
      </c>
    </row>
    <row r="827" spans="1:15" x14ac:dyDescent="0.3">
      <c r="A827" t="s">
        <v>3214</v>
      </c>
      <c r="B827" t="s">
        <v>3215</v>
      </c>
      <c r="C827" s="1" t="str">
        <f t="shared" si="95"/>
        <v>21:1085</v>
      </c>
      <c r="D827" s="1" t="str">
        <f t="shared" si="96"/>
        <v>21:0157</v>
      </c>
      <c r="E827" t="s">
        <v>3216</v>
      </c>
      <c r="F827" t="s">
        <v>3217</v>
      </c>
      <c r="H827">
        <v>50.514698199999998</v>
      </c>
      <c r="I827">
        <v>-122.740123</v>
      </c>
      <c r="J827" s="1" t="str">
        <f t="shared" si="93"/>
        <v>NGR bulk stream sediment</v>
      </c>
      <c r="K827" s="1" t="str">
        <f t="shared" si="94"/>
        <v>&lt;177 micron (NGR)</v>
      </c>
      <c r="L827">
        <v>14</v>
      </c>
      <c r="M827" t="s">
        <v>1696</v>
      </c>
      <c r="N827">
        <v>36</v>
      </c>
      <c r="O827">
        <v>349</v>
      </c>
    </row>
    <row r="828" spans="1:15" x14ac:dyDescent="0.3">
      <c r="A828" t="s">
        <v>3218</v>
      </c>
      <c r="B828" t="s">
        <v>3219</v>
      </c>
      <c r="C828" s="1" t="str">
        <f t="shared" si="95"/>
        <v>21:1085</v>
      </c>
      <c r="D828" s="1" t="str">
        <f t="shared" si="96"/>
        <v>21:0157</v>
      </c>
      <c r="E828" t="s">
        <v>3220</v>
      </c>
      <c r="F828" t="s">
        <v>3221</v>
      </c>
      <c r="H828">
        <v>50.353611800000003</v>
      </c>
      <c r="I828">
        <v>-122.5361197</v>
      </c>
      <c r="J828" s="1" t="str">
        <f t="shared" si="93"/>
        <v>NGR bulk stream sediment</v>
      </c>
      <c r="K828" s="1" t="str">
        <f t="shared" si="94"/>
        <v>&lt;177 micron (NGR)</v>
      </c>
      <c r="L828">
        <v>15</v>
      </c>
      <c r="M828" t="s">
        <v>20</v>
      </c>
      <c r="N828">
        <v>37</v>
      </c>
      <c r="O828">
        <v>2</v>
      </c>
    </row>
    <row r="829" spans="1:15" x14ac:dyDescent="0.3">
      <c r="A829" t="s">
        <v>3222</v>
      </c>
      <c r="B829" t="s">
        <v>3223</v>
      </c>
      <c r="C829" s="1" t="str">
        <f t="shared" si="95"/>
        <v>21:1085</v>
      </c>
      <c r="D829" s="1" t="str">
        <f t="shared" si="96"/>
        <v>21:0157</v>
      </c>
      <c r="E829" t="s">
        <v>3224</v>
      </c>
      <c r="F829" t="s">
        <v>3225</v>
      </c>
      <c r="H829">
        <v>50.132642199999999</v>
      </c>
      <c r="I829">
        <v>-123.4659017</v>
      </c>
      <c r="J829" s="1" t="str">
        <f t="shared" si="93"/>
        <v>NGR bulk stream sediment</v>
      </c>
      <c r="K829" s="1" t="str">
        <f t="shared" si="94"/>
        <v>&lt;177 micron (NGR)</v>
      </c>
      <c r="L829">
        <v>16</v>
      </c>
      <c r="M829" t="s">
        <v>20</v>
      </c>
      <c r="N829">
        <v>38</v>
      </c>
      <c r="O829">
        <v>27</v>
      </c>
    </row>
    <row r="830" spans="1:15" x14ac:dyDescent="0.3">
      <c r="A830" t="s">
        <v>3226</v>
      </c>
      <c r="B830" t="s">
        <v>3227</v>
      </c>
      <c r="C830" s="1" t="str">
        <f t="shared" si="95"/>
        <v>21:1085</v>
      </c>
      <c r="D830" s="1" t="str">
        <f t="shared" si="96"/>
        <v>21:0157</v>
      </c>
      <c r="E830" t="s">
        <v>3228</v>
      </c>
      <c r="F830" t="s">
        <v>3229</v>
      </c>
      <c r="H830">
        <v>50.147103600000001</v>
      </c>
      <c r="I830">
        <v>-123.40631980000001</v>
      </c>
      <c r="J830" s="1" t="str">
        <f t="shared" si="93"/>
        <v>NGR bulk stream sediment</v>
      </c>
      <c r="K830" s="1" t="str">
        <f t="shared" si="94"/>
        <v>&lt;177 micron (NGR)</v>
      </c>
      <c r="L830">
        <v>16</v>
      </c>
      <c r="M830" t="s">
        <v>1696</v>
      </c>
      <c r="N830">
        <v>39</v>
      </c>
      <c r="O830">
        <v>2</v>
      </c>
    </row>
    <row r="831" spans="1:15" x14ac:dyDescent="0.3">
      <c r="A831" t="s">
        <v>3230</v>
      </c>
      <c r="B831" t="s">
        <v>3231</v>
      </c>
      <c r="C831" s="1" t="str">
        <f t="shared" si="95"/>
        <v>21:1085</v>
      </c>
      <c r="D831" s="1" t="str">
        <f t="shared" si="96"/>
        <v>21:0157</v>
      </c>
      <c r="E831" t="s">
        <v>3232</v>
      </c>
      <c r="F831" t="s">
        <v>3233</v>
      </c>
      <c r="H831">
        <v>50.355684099999998</v>
      </c>
      <c r="I831">
        <v>-122.7407451</v>
      </c>
      <c r="J831" s="1" t="str">
        <f t="shared" si="93"/>
        <v>NGR bulk stream sediment</v>
      </c>
      <c r="K831" s="1" t="str">
        <f t="shared" si="94"/>
        <v>&lt;177 micron (NGR)</v>
      </c>
      <c r="L831">
        <v>17</v>
      </c>
      <c r="M831" t="s">
        <v>20</v>
      </c>
      <c r="N831">
        <v>40</v>
      </c>
      <c r="O831">
        <v>19</v>
      </c>
    </row>
    <row r="832" spans="1:15" x14ac:dyDescent="0.3">
      <c r="A832" t="s">
        <v>3234</v>
      </c>
      <c r="B832" t="s">
        <v>3235</v>
      </c>
      <c r="C832" s="1" t="str">
        <f t="shared" si="95"/>
        <v>21:1085</v>
      </c>
      <c r="D832" s="1" t="str">
        <f t="shared" si="96"/>
        <v>21:0157</v>
      </c>
      <c r="E832" t="s">
        <v>3236</v>
      </c>
      <c r="F832" t="s">
        <v>3237</v>
      </c>
      <c r="H832">
        <v>50.344032800000001</v>
      </c>
      <c r="I832">
        <v>-122.73864330000001</v>
      </c>
      <c r="J832" s="1" t="str">
        <f t="shared" si="93"/>
        <v>NGR bulk stream sediment</v>
      </c>
      <c r="K832" s="1" t="str">
        <f t="shared" si="94"/>
        <v>&lt;177 micron (NGR)</v>
      </c>
      <c r="L832">
        <v>17</v>
      </c>
      <c r="M832" t="s">
        <v>1696</v>
      </c>
      <c r="N832">
        <v>41</v>
      </c>
      <c r="O832">
        <v>20</v>
      </c>
    </row>
    <row r="833" spans="1:15" x14ac:dyDescent="0.3">
      <c r="A833" t="s">
        <v>3238</v>
      </c>
      <c r="B833" t="s">
        <v>3239</v>
      </c>
      <c r="C833" s="1" t="str">
        <f t="shared" si="95"/>
        <v>21:1085</v>
      </c>
      <c r="D833" s="1" t="str">
        <f t="shared" si="96"/>
        <v>21:0157</v>
      </c>
      <c r="E833" t="s">
        <v>3240</v>
      </c>
      <c r="F833" t="s">
        <v>3241</v>
      </c>
      <c r="H833">
        <v>50.778619599999999</v>
      </c>
      <c r="I833">
        <v>-123.0712911</v>
      </c>
      <c r="J833" s="1" t="str">
        <f t="shared" si="93"/>
        <v>NGR bulk stream sediment</v>
      </c>
      <c r="K833" s="1" t="str">
        <f t="shared" si="94"/>
        <v>&lt;177 micron (NGR)</v>
      </c>
      <c r="L833">
        <v>18</v>
      </c>
      <c r="M833" t="s">
        <v>20</v>
      </c>
      <c r="N833">
        <v>42</v>
      </c>
      <c r="O833">
        <v>2</v>
      </c>
    </row>
    <row r="834" spans="1:15" x14ac:dyDescent="0.3">
      <c r="A834" t="s">
        <v>3242</v>
      </c>
      <c r="B834" t="s">
        <v>3243</v>
      </c>
      <c r="C834" s="1" t="str">
        <f t="shared" si="95"/>
        <v>21:1085</v>
      </c>
      <c r="D834" s="1" t="str">
        <f t="shared" si="96"/>
        <v>21:0157</v>
      </c>
      <c r="E834" t="s">
        <v>3244</v>
      </c>
      <c r="F834" t="s">
        <v>3245</v>
      </c>
      <c r="H834">
        <v>50.993444199999999</v>
      </c>
      <c r="I834">
        <v>-122.8603514</v>
      </c>
      <c r="J834" s="1" t="str">
        <f t="shared" si="93"/>
        <v>NGR bulk stream sediment</v>
      </c>
      <c r="K834" s="1" t="str">
        <f t="shared" si="94"/>
        <v>&lt;177 micron (NGR)</v>
      </c>
      <c r="L834">
        <v>19</v>
      </c>
      <c r="M834" t="s">
        <v>20</v>
      </c>
      <c r="N834">
        <v>43</v>
      </c>
      <c r="O834">
        <v>14</v>
      </c>
    </row>
    <row r="835" spans="1:15" x14ac:dyDescent="0.3">
      <c r="A835" t="s">
        <v>3246</v>
      </c>
      <c r="B835" t="s">
        <v>3247</v>
      </c>
      <c r="C835" s="1" t="str">
        <f t="shared" si="95"/>
        <v>21:1085</v>
      </c>
      <c r="D835" s="1" t="str">
        <f t="shared" si="96"/>
        <v>21:0157</v>
      </c>
      <c r="E835" t="s">
        <v>3248</v>
      </c>
      <c r="F835" t="s">
        <v>3249</v>
      </c>
      <c r="H835">
        <v>50.9898034</v>
      </c>
      <c r="I835">
        <v>-122.8261651</v>
      </c>
      <c r="J835" s="1" t="str">
        <f t="shared" si="93"/>
        <v>NGR bulk stream sediment</v>
      </c>
      <c r="K835" s="1" t="str">
        <f t="shared" si="94"/>
        <v>&lt;177 micron (NGR)</v>
      </c>
      <c r="L835">
        <v>19</v>
      </c>
      <c r="M835" t="s">
        <v>1696</v>
      </c>
      <c r="N835">
        <v>44</v>
      </c>
      <c r="O835">
        <v>25</v>
      </c>
    </row>
    <row r="836" spans="1:15" x14ac:dyDescent="0.3">
      <c r="A836" t="s">
        <v>3250</v>
      </c>
      <c r="B836" t="s">
        <v>3251</v>
      </c>
      <c r="C836" s="1" t="str">
        <f t="shared" si="95"/>
        <v>21:1085</v>
      </c>
      <c r="D836" s="1" t="str">
        <f t="shared" si="96"/>
        <v>21:0157</v>
      </c>
      <c r="E836" t="s">
        <v>3252</v>
      </c>
      <c r="F836" t="s">
        <v>3253</v>
      </c>
      <c r="H836">
        <v>50.701048399999998</v>
      </c>
      <c r="I836">
        <v>-123.5477571</v>
      </c>
      <c r="J836" s="1" t="str">
        <f t="shared" si="93"/>
        <v>NGR bulk stream sediment</v>
      </c>
      <c r="K836" s="1" t="str">
        <f t="shared" si="94"/>
        <v>&lt;177 micron (NGR)</v>
      </c>
      <c r="L836">
        <v>19</v>
      </c>
      <c r="M836" t="s">
        <v>1701</v>
      </c>
      <c r="N836">
        <v>45</v>
      </c>
      <c r="O836">
        <v>2</v>
      </c>
    </row>
    <row r="837" spans="1:15" x14ac:dyDescent="0.3">
      <c r="A837" t="s">
        <v>3254</v>
      </c>
      <c r="B837" t="s">
        <v>3255</v>
      </c>
      <c r="C837" s="1" t="str">
        <f t="shared" si="95"/>
        <v>21:1085</v>
      </c>
      <c r="D837" s="1" t="str">
        <f t="shared" si="96"/>
        <v>21:0157</v>
      </c>
      <c r="E837" t="s">
        <v>3256</v>
      </c>
      <c r="F837" t="s">
        <v>3257</v>
      </c>
      <c r="H837">
        <v>50.9719263</v>
      </c>
      <c r="I837">
        <v>-123.06370459999999</v>
      </c>
      <c r="J837" s="1" t="str">
        <f t="shared" si="93"/>
        <v>NGR bulk stream sediment</v>
      </c>
      <c r="K837" s="1" t="str">
        <f t="shared" si="94"/>
        <v>&lt;177 micron (NGR)</v>
      </c>
      <c r="L837">
        <v>20</v>
      </c>
      <c r="M837" t="s">
        <v>20</v>
      </c>
      <c r="N837">
        <v>46</v>
      </c>
      <c r="O837">
        <v>28</v>
      </c>
    </row>
    <row r="838" spans="1:15" x14ac:dyDescent="0.3">
      <c r="A838" t="s">
        <v>3258</v>
      </c>
      <c r="B838" t="s">
        <v>3259</v>
      </c>
      <c r="C838" s="1" t="str">
        <f t="shared" si="95"/>
        <v>21:1085</v>
      </c>
      <c r="D838" s="1" t="str">
        <f t="shared" si="96"/>
        <v>21:0157</v>
      </c>
      <c r="E838" t="s">
        <v>3260</v>
      </c>
      <c r="F838" t="s">
        <v>3261</v>
      </c>
      <c r="H838">
        <v>50.993540000000003</v>
      </c>
      <c r="I838">
        <v>-123.21638919999999</v>
      </c>
      <c r="J838" s="1" t="str">
        <f t="shared" si="93"/>
        <v>NGR bulk stream sediment</v>
      </c>
      <c r="K838" s="1" t="str">
        <f t="shared" si="94"/>
        <v>&lt;177 micron (NGR)</v>
      </c>
      <c r="L838">
        <v>20</v>
      </c>
      <c r="M838" t="s">
        <v>1696</v>
      </c>
      <c r="N838">
        <v>47</v>
      </c>
      <c r="O838">
        <v>2</v>
      </c>
    </row>
    <row r="839" spans="1:15" x14ac:dyDescent="0.3">
      <c r="A839" t="s">
        <v>3262</v>
      </c>
      <c r="B839" t="s">
        <v>3263</v>
      </c>
      <c r="C839" s="1" t="str">
        <f t="shared" si="95"/>
        <v>21:1085</v>
      </c>
      <c r="D839" s="1" t="str">
        <f t="shared" si="96"/>
        <v>21:0157</v>
      </c>
      <c r="E839" t="s">
        <v>3264</v>
      </c>
      <c r="F839" t="s">
        <v>3265</v>
      </c>
      <c r="H839">
        <v>50.912159199999998</v>
      </c>
      <c r="I839">
        <v>-123.8749742</v>
      </c>
      <c r="J839" s="1" t="str">
        <f t="shared" si="93"/>
        <v>NGR bulk stream sediment</v>
      </c>
      <c r="K839" s="1" t="str">
        <f t="shared" si="94"/>
        <v>&lt;177 micron (NGR)</v>
      </c>
      <c r="L839">
        <v>21</v>
      </c>
      <c r="M839" t="s">
        <v>37</v>
      </c>
      <c r="N839">
        <v>48</v>
      </c>
      <c r="O839">
        <v>2</v>
      </c>
    </row>
    <row r="840" spans="1:15" x14ac:dyDescent="0.3">
      <c r="A840" t="s">
        <v>3266</v>
      </c>
      <c r="B840" t="s">
        <v>3267</v>
      </c>
      <c r="C840" s="1" t="str">
        <f t="shared" si="95"/>
        <v>21:1085</v>
      </c>
      <c r="D840" s="1" t="str">
        <f t="shared" si="96"/>
        <v>21:0157</v>
      </c>
      <c r="E840" t="s">
        <v>3264</v>
      </c>
      <c r="F840" t="s">
        <v>3268</v>
      </c>
      <c r="H840">
        <v>50.912159199999998</v>
      </c>
      <c r="I840">
        <v>-123.8749742</v>
      </c>
      <c r="J840" s="1" t="str">
        <f t="shared" si="93"/>
        <v>NGR bulk stream sediment</v>
      </c>
      <c r="K840" s="1" t="str">
        <f t="shared" si="94"/>
        <v>&lt;177 micron (NGR)</v>
      </c>
      <c r="L840">
        <v>21</v>
      </c>
      <c r="M840" t="s">
        <v>41</v>
      </c>
      <c r="N840">
        <v>49</v>
      </c>
    </row>
    <row r="841" spans="1:15" x14ac:dyDescent="0.3">
      <c r="A841" t="s">
        <v>3269</v>
      </c>
      <c r="B841" t="s">
        <v>3270</v>
      </c>
      <c r="C841" s="1" t="str">
        <f t="shared" si="95"/>
        <v>21:1085</v>
      </c>
      <c r="D841" s="1" t="str">
        <f t="shared" si="96"/>
        <v>21:0157</v>
      </c>
      <c r="E841" t="s">
        <v>3271</v>
      </c>
      <c r="F841" t="s">
        <v>3272</v>
      </c>
      <c r="H841">
        <v>50.848518499999997</v>
      </c>
      <c r="I841">
        <v>-123.3772307</v>
      </c>
      <c r="J841" s="1" t="str">
        <f t="shared" si="93"/>
        <v>NGR bulk stream sediment</v>
      </c>
      <c r="K841" s="1" t="str">
        <f t="shared" si="94"/>
        <v>&lt;177 micron (NGR)</v>
      </c>
      <c r="L841">
        <v>22</v>
      </c>
      <c r="M841" t="s">
        <v>20</v>
      </c>
      <c r="N841">
        <v>50</v>
      </c>
      <c r="O841">
        <v>2</v>
      </c>
    </row>
    <row r="842" spans="1:15" x14ac:dyDescent="0.3">
      <c r="A842" t="s">
        <v>3273</v>
      </c>
      <c r="B842" t="s">
        <v>3274</v>
      </c>
      <c r="C842" s="1" t="str">
        <f t="shared" si="95"/>
        <v>21:1085</v>
      </c>
      <c r="D842" s="1" t="str">
        <f t="shared" si="96"/>
        <v>21:0157</v>
      </c>
      <c r="E842" t="s">
        <v>3275</v>
      </c>
      <c r="F842" t="s">
        <v>3276</v>
      </c>
      <c r="H842">
        <v>50.866450299999997</v>
      </c>
      <c r="I842">
        <v>-123.21678180000001</v>
      </c>
      <c r="J842" s="1" t="str">
        <f t="shared" si="93"/>
        <v>NGR bulk stream sediment</v>
      </c>
      <c r="K842" s="1" t="str">
        <f t="shared" si="94"/>
        <v>&lt;177 micron (NGR)</v>
      </c>
      <c r="L842">
        <v>23</v>
      </c>
      <c r="M842" t="s">
        <v>37</v>
      </c>
      <c r="N842">
        <v>51</v>
      </c>
      <c r="O842">
        <v>2</v>
      </c>
    </row>
    <row r="843" spans="1:15" x14ac:dyDescent="0.3">
      <c r="A843" t="s">
        <v>3277</v>
      </c>
      <c r="B843" t="s">
        <v>3278</v>
      </c>
      <c r="C843" s="1" t="str">
        <f t="shared" si="95"/>
        <v>21:1085</v>
      </c>
      <c r="D843" s="1" t="str">
        <f t="shared" si="96"/>
        <v>21:0157</v>
      </c>
      <c r="E843" t="s">
        <v>3275</v>
      </c>
      <c r="F843" t="s">
        <v>3279</v>
      </c>
      <c r="H843">
        <v>50.866450299999997</v>
      </c>
      <c r="I843">
        <v>-123.21678180000001</v>
      </c>
      <c r="J843" s="1" t="str">
        <f t="shared" si="93"/>
        <v>NGR bulk stream sediment</v>
      </c>
      <c r="K843" s="1" t="str">
        <f t="shared" si="94"/>
        <v>&lt;177 micron (NGR)</v>
      </c>
      <c r="L843">
        <v>23</v>
      </c>
      <c r="M843" t="s">
        <v>41</v>
      </c>
      <c r="N843">
        <v>52</v>
      </c>
    </row>
    <row r="844" spans="1:15" x14ac:dyDescent="0.3">
      <c r="A844" t="s">
        <v>3280</v>
      </c>
      <c r="B844" t="s">
        <v>3281</v>
      </c>
      <c r="C844" s="1" t="str">
        <f t="shared" si="95"/>
        <v>21:1085</v>
      </c>
      <c r="D844" s="1" t="str">
        <f t="shared" si="96"/>
        <v>21:0157</v>
      </c>
      <c r="E844" t="s">
        <v>3282</v>
      </c>
      <c r="F844" t="s">
        <v>3283</v>
      </c>
      <c r="H844">
        <v>50.753919199999999</v>
      </c>
      <c r="I844">
        <v>-123.63837650000001</v>
      </c>
      <c r="J844" s="1" t="str">
        <f t="shared" si="93"/>
        <v>NGR bulk stream sediment</v>
      </c>
      <c r="K844" s="1" t="str">
        <f t="shared" si="94"/>
        <v>&lt;177 micron (NGR)</v>
      </c>
      <c r="L844">
        <v>24</v>
      </c>
      <c r="M844" t="s">
        <v>20</v>
      </c>
      <c r="N844">
        <v>53</v>
      </c>
      <c r="O844">
        <v>2</v>
      </c>
    </row>
    <row r="845" spans="1:15" x14ac:dyDescent="0.3">
      <c r="A845" t="s">
        <v>3284</v>
      </c>
      <c r="B845" t="s">
        <v>3285</v>
      </c>
      <c r="C845" s="1" t="str">
        <f t="shared" si="95"/>
        <v>21:1085</v>
      </c>
      <c r="D845" s="1" t="str">
        <f t="shared" si="96"/>
        <v>21:0157</v>
      </c>
      <c r="E845" t="s">
        <v>3286</v>
      </c>
      <c r="F845" t="s">
        <v>3287</v>
      </c>
      <c r="H845">
        <v>50.699129999999997</v>
      </c>
      <c r="I845">
        <v>-123.33685250000001</v>
      </c>
      <c r="J845" s="1" t="str">
        <f t="shared" si="93"/>
        <v>NGR bulk stream sediment</v>
      </c>
      <c r="K845" s="1" t="str">
        <f t="shared" si="94"/>
        <v>&lt;177 micron (NGR)</v>
      </c>
      <c r="L845">
        <v>24</v>
      </c>
      <c r="M845" t="s">
        <v>1696</v>
      </c>
      <c r="N845">
        <v>54</v>
      </c>
      <c r="O845">
        <v>54</v>
      </c>
    </row>
    <row r="846" spans="1:15" x14ac:dyDescent="0.3">
      <c r="A846" t="s">
        <v>3288</v>
      </c>
      <c r="B846" t="s">
        <v>3289</v>
      </c>
      <c r="C846" s="1" t="str">
        <f t="shared" si="95"/>
        <v>21:1085</v>
      </c>
      <c r="D846" s="1" t="str">
        <f t="shared" si="96"/>
        <v>21:0157</v>
      </c>
      <c r="E846" t="s">
        <v>3290</v>
      </c>
      <c r="F846" t="s">
        <v>3291</v>
      </c>
      <c r="H846">
        <v>50.544854299999997</v>
      </c>
      <c r="I846">
        <v>-123.6294446</v>
      </c>
      <c r="J846" s="1" t="str">
        <f t="shared" si="93"/>
        <v>NGR bulk stream sediment</v>
      </c>
      <c r="K846" s="1" t="str">
        <f t="shared" si="94"/>
        <v>&lt;177 micron (NGR)</v>
      </c>
      <c r="L846">
        <v>25</v>
      </c>
      <c r="M846" t="s">
        <v>20</v>
      </c>
      <c r="N846">
        <v>55</v>
      </c>
      <c r="O846">
        <v>2</v>
      </c>
    </row>
    <row r="847" spans="1:15" x14ac:dyDescent="0.3">
      <c r="A847" t="s">
        <v>3292</v>
      </c>
      <c r="B847" t="s">
        <v>3293</v>
      </c>
      <c r="C847" s="1" t="str">
        <f t="shared" si="95"/>
        <v>21:1085</v>
      </c>
      <c r="D847" s="1" t="str">
        <f t="shared" si="96"/>
        <v>21:0157</v>
      </c>
      <c r="E847" t="s">
        <v>3294</v>
      </c>
      <c r="F847" t="s">
        <v>3295</v>
      </c>
      <c r="H847">
        <v>50.031033200000003</v>
      </c>
      <c r="I847">
        <v>-123.8249228</v>
      </c>
      <c r="J847" s="1" t="str">
        <f t="shared" si="93"/>
        <v>NGR bulk stream sediment</v>
      </c>
      <c r="K847" s="1" t="str">
        <f t="shared" si="94"/>
        <v>&lt;177 micron (NGR)</v>
      </c>
      <c r="L847">
        <v>25</v>
      </c>
      <c r="M847" t="s">
        <v>1696</v>
      </c>
      <c r="N847">
        <v>56</v>
      </c>
      <c r="O847">
        <v>160</v>
      </c>
    </row>
    <row r="848" spans="1:15" x14ac:dyDescent="0.3">
      <c r="A848" t="s">
        <v>3296</v>
      </c>
      <c r="B848" t="s">
        <v>3297</v>
      </c>
      <c r="C848" s="1" t="str">
        <f t="shared" si="95"/>
        <v>21:1085</v>
      </c>
      <c r="D848" s="1" t="str">
        <f t="shared" si="96"/>
        <v>21:0157</v>
      </c>
      <c r="E848" t="s">
        <v>3298</v>
      </c>
      <c r="F848" t="s">
        <v>3299</v>
      </c>
      <c r="H848">
        <v>50.688533800000002</v>
      </c>
      <c r="I848">
        <v>-123.9715412</v>
      </c>
      <c r="J848" s="1" t="str">
        <f t="shared" si="93"/>
        <v>NGR bulk stream sediment</v>
      </c>
      <c r="K848" s="1" t="str">
        <f t="shared" si="94"/>
        <v>&lt;177 micron (NGR)</v>
      </c>
      <c r="L848">
        <v>26</v>
      </c>
      <c r="M848" t="s">
        <v>20</v>
      </c>
      <c r="N848">
        <v>57</v>
      </c>
      <c r="O848">
        <v>3</v>
      </c>
    </row>
    <row r="849" spans="1:15" x14ac:dyDescent="0.3">
      <c r="A849" t="s">
        <v>3300</v>
      </c>
      <c r="B849" t="s">
        <v>3301</v>
      </c>
      <c r="C849" s="1" t="str">
        <f t="shared" si="95"/>
        <v>21:1085</v>
      </c>
      <c r="D849" s="1" t="str">
        <f t="shared" si="96"/>
        <v>21:0157</v>
      </c>
      <c r="E849" t="s">
        <v>3302</v>
      </c>
      <c r="F849" t="s">
        <v>3303</v>
      </c>
      <c r="H849">
        <v>50.051225500000001</v>
      </c>
      <c r="I849">
        <v>-122.7386983</v>
      </c>
      <c r="J849" s="1" t="str">
        <f t="shared" si="93"/>
        <v>NGR bulk stream sediment</v>
      </c>
      <c r="K849" s="1" t="str">
        <f t="shared" si="94"/>
        <v>&lt;177 micron (NGR)</v>
      </c>
      <c r="L849">
        <v>27</v>
      </c>
      <c r="M849" t="s">
        <v>20</v>
      </c>
      <c r="N849">
        <v>58</v>
      </c>
      <c r="O849">
        <v>2</v>
      </c>
    </row>
    <row r="850" spans="1:15" x14ac:dyDescent="0.3">
      <c r="A850" t="s">
        <v>3304</v>
      </c>
      <c r="B850" t="s">
        <v>3305</v>
      </c>
      <c r="C850" s="1" t="str">
        <f t="shared" si="95"/>
        <v>21:1085</v>
      </c>
      <c r="D850" s="1" t="str">
        <f t="shared" si="96"/>
        <v>21:0157</v>
      </c>
      <c r="E850" t="s">
        <v>3306</v>
      </c>
      <c r="F850" t="s">
        <v>3307</v>
      </c>
      <c r="H850">
        <v>50.020141600000002</v>
      </c>
      <c r="I850">
        <v>-122.0937309</v>
      </c>
      <c r="J850" s="1" t="str">
        <f t="shared" si="93"/>
        <v>NGR bulk stream sediment</v>
      </c>
      <c r="K850" s="1" t="str">
        <f t="shared" si="94"/>
        <v>&lt;177 micron (NGR)</v>
      </c>
      <c r="L850">
        <v>28</v>
      </c>
      <c r="M850" t="s">
        <v>20</v>
      </c>
      <c r="N850">
        <v>59</v>
      </c>
      <c r="O850">
        <v>2</v>
      </c>
    </row>
    <row r="851" spans="1:15" x14ac:dyDescent="0.3">
      <c r="A851" t="s">
        <v>3308</v>
      </c>
      <c r="B851" t="s">
        <v>3309</v>
      </c>
      <c r="C851" s="1" t="str">
        <f t="shared" si="95"/>
        <v>21:1085</v>
      </c>
      <c r="D851" s="1" t="str">
        <f t="shared" si="96"/>
        <v>21:0157</v>
      </c>
      <c r="E851" t="s">
        <v>3310</v>
      </c>
      <c r="F851" t="s">
        <v>3311</v>
      </c>
      <c r="H851">
        <v>50.128816999999998</v>
      </c>
      <c r="I851">
        <v>-122.311722</v>
      </c>
      <c r="J851" s="1" t="str">
        <f t="shared" si="93"/>
        <v>NGR bulk stream sediment</v>
      </c>
      <c r="K851" s="1" t="str">
        <f t="shared" si="94"/>
        <v>&lt;177 micron (NGR)</v>
      </c>
      <c r="L851">
        <v>29</v>
      </c>
      <c r="M851" t="s">
        <v>20</v>
      </c>
      <c r="N851">
        <v>60</v>
      </c>
      <c r="O851">
        <v>2</v>
      </c>
    </row>
    <row r="852" spans="1:15" x14ac:dyDescent="0.3">
      <c r="A852" t="s">
        <v>3312</v>
      </c>
      <c r="B852" t="s">
        <v>3313</v>
      </c>
      <c r="C852" s="1" t="str">
        <f t="shared" si="95"/>
        <v>21:1085</v>
      </c>
      <c r="D852" s="1" t="str">
        <f t="shared" si="96"/>
        <v>21:0157</v>
      </c>
      <c r="E852" t="s">
        <v>3314</v>
      </c>
      <c r="F852" t="s">
        <v>3315</v>
      </c>
      <c r="H852">
        <v>50.602626200000003</v>
      </c>
      <c r="I852">
        <v>-122.3518354</v>
      </c>
      <c r="J852" s="1" t="str">
        <f t="shared" si="93"/>
        <v>NGR bulk stream sediment</v>
      </c>
      <c r="K852" s="1" t="str">
        <f t="shared" si="94"/>
        <v>&lt;177 micron (NGR)</v>
      </c>
      <c r="L852">
        <v>29</v>
      </c>
      <c r="M852" t="s">
        <v>1696</v>
      </c>
      <c r="N852">
        <v>61</v>
      </c>
      <c r="O852">
        <v>60</v>
      </c>
    </row>
    <row r="853" spans="1:15" x14ac:dyDescent="0.3">
      <c r="A853" t="s">
        <v>3316</v>
      </c>
      <c r="B853" t="s">
        <v>3317</v>
      </c>
      <c r="C853" s="1" t="str">
        <f t="shared" si="95"/>
        <v>21:1085</v>
      </c>
      <c r="D853" s="1" t="str">
        <f t="shared" si="96"/>
        <v>21:0157</v>
      </c>
      <c r="E853" t="s">
        <v>3318</v>
      </c>
      <c r="F853" t="s">
        <v>3319</v>
      </c>
      <c r="H853">
        <v>50.452932300000001</v>
      </c>
      <c r="I853">
        <v>-123.36638720000001</v>
      </c>
      <c r="J853" s="1" t="str">
        <f t="shared" si="93"/>
        <v>NGR bulk stream sediment</v>
      </c>
      <c r="K853" s="1" t="str">
        <f t="shared" si="94"/>
        <v>&lt;177 micron (NGR)</v>
      </c>
      <c r="L853">
        <v>30</v>
      </c>
      <c r="M853" t="s">
        <v>20</v>
      </c>
      <c r="N853">
        <v>62</v>
      </c>
      <c r="O853">
        <v>2</v>
      </c>
    </row>
    <row r="854" spans="1:15" x14ac:dyDescent="0.3">
      <c r="A854" t="s">
        <v>3320</v>
      </c>
      <c r="B854" t="s">
        <v>3321</v>
      </c>
      <c r="C854" s="1" t="str">
        <f t="shared" si="95"/>
        <v>21:1085</v>
      </c>
      <c r="D854" s="1" t="str">
        <f t="shared" si="96"/>
        <v>21:0157</v>
      </c>
      <c r="E854" t="s">
        <v>3322</v>
      </c>
      <c r="F854" t="s">
        <v>3323</v>
      </c>
      <c r="H854">
        <v>50.529935000000002</v>
      </c>
      <c r="I854">
        <v>-123.979668</v>
      </c>
      <c r="J854" s="1" t="str">
        <f t="shared" si="93"/>
        <v>NGR bulk stream sediment</v>
      </c>
      <c r="K854" s="1" t="str">
        <f t="shared" si="94"/>
        <v>&lt;177 micron (NGR)</v>
      </c>
      <c r="L854">
        <v>31</v>
      </c>
      <c r="M854" t="s">
        <v>20</v>
      </c>
      <c r="N854">
        <v>63</v>
      </c>
      <c r="O854">
        <v>2</v>
      </c>
    </row>
    <row r="855" spans="1:15" x14ac:dyDescent="0.3">
      <c r="A855" t="s">
        <v>3324</v>
      </c>
      <c r="B855" t="s">
        <v>3325</v>
      </c>
      <c r="C855" s="1" t="str">
        <f t="shared" si="95"/>
        <v>21:1085</v>
      </c>
      <c r="D855" s="1" t="str">
        <f t="shared" si="96"/>
        <v>21:0157</v>
      </c>
      <c r="E855" t="s">
        <v>3326</v>
      </c>
      <c r="F855" t="s">
        <v>3327</v>
      </c>
      <c r="H855">
        <v>50.503878999999998</v>
      </c>
      <c r="I855">
        <v>-123.9327052</v>
      </c>
      <c r="J855" s="1" t="str">
        <f t="shared" si="93"/>
        <v>NGR bulk stream sediment</v>
      </c>
      <c r="K855" s="1" t="str">
        <f t="shared" si="94"/>
        <v>&lt;177 micron (NGR)</v>
      </c>
      <c r="L855">
        <v>31</v>
      </c>
      <c r="M855" t="s">
        <v>1696</v>
      </c>
      <c r="N855">
        <v>64</v>
      </c>
      <c r="O855">
        <v>21</v>
      </c>
    </row>
    <row r="856" spans="1:15" x14ac:dyDescent="0.3">
      <c r="A856" t="s">
        <v>3328</v>
      </c>
      <c r="B856" t="s">
        <v>3329</v>
      </c>
      <c r="C856" s="1" t="str">
        <f t="shared" ref="C856:C892" si="97">HYPERLINK("http://geochem.nrcan.gc.ca/cdogs/content/bdl/bdl211085_e.htm", "21:1085")</f>
        <v>21:1085</v>
      </c>
      <c r="D856" s="1" t="str">
        <f t="shared" ref="D856:D892" si="98">HYPERLINK("http://geochem.nrcan.gc.ca/cdogs/content/svy/svy210157_e.htm", "21:0157")</f>
        <v>21:0157</v>
      </c>
      <c r="E856" t="s">
        <v>3330</v>
      </c>
      <c r="F856" t="s">
        <v>3331</v>
      </c>
      <c r="H856">
        <v>50.382209600000003</v>
      </c>
      <c r="I856">
        <v>-123.9958051</v>
      </c>
      <c r="J856" s="1" t="str">
        <f t="shared" si="93"/>
        <v>NGR bulk stream sediment</v>
      </c>
      <c r="K856" s="1" t="str">
        <f t="shared" si="94"/>
        <v>&lt;177 micron (NGR)</v>
      </c>
      <c r="L856">
        <v>32</v>
      </c>
      <c r="M856" t="s">
        <v>20</v>
      </c>
      <c r="N856">
        <v>65</v>
      </c>
      <c r="O856">
        <v>3</v>
      </c>
    </row>
    <row r="857" spans="1:15" x14ac:dyDescent="0.3">
      <c r="A857" t="s">
        <v>3332</v>
      </c>
      <c r="B857" t="s">
        <v>3333</v>
      </c>
      <c r="C857" s="1" t="str">
        <f t="shared" si="97"/>
        <v>21:1085</v>
      </c>
      <c r="D857" s="1" t="str">
        <f t="shared" si="98"/>
        <v>21:0157</v>
      </c>
      <c r="E857" t="s">
        <v>3334</v>
      </c>
      <c r="F857" t="s">
        <v>3335</v>
      </c>
      <c r="H857">
        <v>50.295403399999998</v>
      </c>
      <c r="I857">
        <v>-123.5428162</v>
      </c>
      <c r="J857" s="1" t="str">
        <f t="shared" si="93"/>
        <v>NGR bulk stream sediment</v>
      </c>
      <c r="K857" s="1" t="str">
        <f t="shared" si="94"/>
        <v>&lt;177 micron (NGR)</v>
      </c>
      <c r="L857">
        <v>33</v>
      </c>
      <c r="M857" t="s">
        <v>20</v>
      </c>
      <c r="N857">
        <v>66</v>
      </c>
      <c r="O857">
        <v>2</v>
      </c>
    </row>
    <row r="858" spans="1:15" x14ac:dyDescent="0.3">
      <c r="A858" t="s">
        <v>3336</v>
      </c>
      <c r="B858" t="s">
        <v>3337</v>
      </c>
      <c r="C858" s="1" t="str">
        <f t="shared" si="97"/>
        <v>21:1085</v>
      </c>
      <c r="D858" s="1" t="str">
        <f t="shared" si="98"/>
        <v>21:0157</v>
      </c>
      <c r="E858" t="s">
        <v>3338</v>
      </c>
      <c r="F858" t="s">
        <v>3339</v>
      </c>
      <c r="H858">
        <v>50.234941399999997</v>
      </c>
      <c r="I858">
        <v>-123.95846090000001</v>
      </c>
      <c r="J858" s="1" t="str">
        <f t="shared" si="93"/>
        <v>NGR bulk stream sediment</v>
      </c>
      <c r="K858" s="1" t="str">
        <f t="shared" si="94"/>
        <v>&lt;177 micron (NGR)</v>
      </c>
      <c r="L858">
        <v>34</v>
      </c>
      <c r="M858" t="s">
        <v>20</v>
      </c>
      <c r="N858">
        <v>67</v>
      </c>
      <c r="O858">
        <v>2</v>
      </c>
    </row>
    <row r="859" spans="1:15" x14ac:dyDescent="0.3">
      <c r="A859" t="s">
        <v>3340</v>
      </c>
      <c r="B859" t="s">
        <v>3341</v>
      </c>
      <c r="C859" s="1" t="str">
        <f t="shared" si="97"/>
        <v>21:1085</v>
      </c>
      <c r="D859" s="1" t="str">
        <f t="shared" si="98"/>
        <v>21:0157</v>
      </c>
      <c r="E859" t="s">
        <v>3342</v>
      </c>
      <c r="F859" t="s">
        <v>3343</v>
      </c>
      <c r="H859">
        <v>50.641229099999997</v>
      </c>
      <c r="I859">
        <v>-123.0328949</v>
      </c>
      <c r="J859" s="1" t="str">
        <f t="shared" si="93"/>
        <v>NGR bulk stream sediment</v>
      </c>
      <c r="K859" s="1" t="str">
        <f t="shared" si="94"/>
        <v>&lt;177 micron (NGR)</v>
      </c>
      <c r="L859">
        <v>34</v>
      </c>
      <c r="M859" t="s">
        <v>1696</v>
      </c>
      <c r="N859">
        <v>68</v>
      </c>
      <c r="O859">
        <v>67</v>
      </c>
    </row>
    <row r="860" spans="1:15" x14ac:dyDescent="0.3">
      <c r="A860" t="s">
        <v>3344</v>
      </c>
      <c r="B860" t="s">
        <v>3345</v>
      </c>
      <c r="C860" s="1" t="str">
        <f t="shared" si="97"/>
        <v>21:1085</v>
      </c>
      <c r="D860" s="1" t="str">
        <f t="shared" si="98"/>
        <v>21:0157</v>
      </c>
      <c r="E860" t="s">
        <v>3346</v>
      </c>
      <c r="F860" t="s">
        <v>3347</v>
      </c>
      <c r="H860">
        <v>50.368459799999997</v>
      </c>
      <c r="I860">
        <v>-122.92110409999999</v>
      </c>
      <c r="J860" s="1" t="str">
        <f t="shared" si="93"/>
        <v>NGR bulk stream sediment</v>
      </c>
      <c r="K860" s="1" t="str">
        <f t="shared" si="94"/>
        <v>&lt;177 micron (NGR)</v>
      </c>
      <c r="L860">
        <v>35</v>
      </c>
      <c r="M860" t="s">
        <v>20</v>
      </c>
      <c r="N860">
        <v>69</v>
      </c>
      <c r="O860">
        <v>2</v>
      </c>
    </row>
    <row r="861" spans="1:15" x14ac:dyDescent="0.3">
      <c r="A861" t="s">
        <v>3348</v>
      </c>
      <c r="B861" t="s">
        <v>3349</v>
      </c>
      <c r="C861" s="1" t="str">
        <f t="shared" si="97"/>
        <v>21:1085</v>
      </c>
      <c r="D861" s="1" t="str">
        <f t="shared" si="98"/>
        <v>21:0157</v>
      </c>
      <c r="E861" t="s">
        <v>3350</v>
      </c>
      <c r="F861" t="s">
        <v>3351</v>
      </c>
      <c r="H861">
        <v>50.318404200000003</v>
      </c>
      <c r="I861">
        <v>-123.1216817</v>
      </c>
      <c r="J861" s="1" t="str">
        <f t="shared" si="93"/>
        <v>NGR bulk stream sediment</v>
      </c>
      <c r="K861" s="1" t="str">
        <f t="shared" si="94"/>
        <v>&lt;177 micron (NGR)</v>
      </c>
      <c r="L861">
        <v>36</v>
      </c>
      <c r="M861" t="s">
        <v>20</v>
      </c>
      <c r="N861">
        <v>70</v>
      </c>
      <c r="O861">
        <v>2</v>
      </c>
    </row>
    <row r="862" spans="1:15" x14ac:dyDescent="0.3">
      <c r="A862" t="s">
        <v>3352</v>
      </c>
      <c r="B862" t="s">
        <v>3353</v>
      </c>
      <c r="C862" s="1" t="str">
        <f t="shared" si="97"/>
        <v>21:1085</v>
      </c>
      <c r="D862" s="1" t="str">
        <f t="shared" si="98"/>
        <v>21:0157</v>
      </c>
      <c r="E862" t="s">
        <v>3354</v>
      </c>
      <c r="F862" t="s">
        <v>3355</v>
      </c>
      <c r="H862">
        <v>50.130090199999998</v>
      </c>
      <c r="I862">
        <v>-123.9708227</v>
      </c>
      <c r="J862" s="1" t="str">
        <f t="shared" si="93"/>
        <v>NGR bulk stream sediment</v>
      </c>
      <c r="K862" s="1" t="str">
        <f t="shared" si="94"/>
        <v>&lt;177 micron (NGR)</v>
      </c>
      <c r="L862">
        <v>36</v>
      </c>
      <c r="M862" t="s">
        <v>37</v>
      </c>
      <c r="N862">
        <v>71</v>
      </c>
      <c r="O862">
        <v>35</v>
      </c>
    </row>
    <row r="863" spans="1:15" x14ac:dyDescent="0.3">
      <c r="A863" t="s">
        <v>3356</v>
      </c>
      <c r="B863" t="s">
        <v>3357</v>
      </c>
      <c r="C863" s="1" t="str">
        <f t="shared" si="97"/>
        <v>21:1085</v>
      </c>
      <c r="D863" s="1" t="str">
        <f t="shared" si="98"/>
        <v>21:0157</v>
      </c>
      <c r="E863" t="s">
        <v>3354</v>
      </c>
      <c r="F863" t="s">
        <v>3358</v>
      </c>
      <c r="H863">
        <v>50.130090199999998</v>
      </c>
      <c r="I863">
        <v>-123.9708227</v>
      </c>
      <c r="J863" s="1" t="str">
        <f t="shared" si="93"/>
        <v>NGR bulk stream sediment</v>
      </c>
      <c r="K863" s="1" t="str">
        <f t="shared" si="94"/>
        <v>&lt;177 micron (NGR)</v>
      </c>
      <c r="L863">
        <v>36</v>
      </c>
      <c r="M863" t="s">
        <v>41</v>
      </c>
      <c r="N863">
        <v>72</v>
      </c>
      <c r="O863">
        <v>67</v>
      </c>
    </row>
    <row r="864" spans="1:15" x14ac:dyDescent="0.3">
      <c r="A864" t="s">
        <v>3359</v>
      </c>
      <c r="B864" t="s">
        <v>3360</v>
      </c>
      <c r="C864" s="1" t="str">
        <f t="shared" si="97"/>
        <v>21:1085</v>
      </c>
      <c r="D864" s="1" t="str">
        <f t="shared" si="98"/>
        <v>21:0157</v>
      </c>
      <c r="E864" t="s">
        <v>3361</v>
      </c>
      <c r="F864" t="s">
        <v>3362</v>
      </c>
      <c r="H864">
        <v>50.146787000000003</v>
      </c>
      <c r="I864">
        <v>-123.513431</v>
      </c>
      <c r="J864" s="1" t="str">
        <f t="shared" si="93"/>
        <v>NGR bulk stream sediment</v>
      </c>
      <c r="K864" s="1" t="str">
        <f t="shared" si="94"/>
        <v>&lt;177 micron (NGR)</v>
      </c>
      <c r="L864">
        <v>37</v>
      </c>
      <c r="M864" t="s">
        <v>20</v>
      </c>
      <c r="N864">
        <v>73</v>
      </c>
      <c r="O864">
        <v>2</v>
      </c>
    </row>
    <row r="865" spans="1:15" x14ac:dyDescent="0.3">
      <c r="A865" t="s">
        <v>3363</v>
      </c>
      <c r="B865" t="s">
        <v>3364</v>
      </c>
      <c r="C865" s="1" t="str">
        <f t="shared" si="97"/>
        <v>21:1085</v>
      </c>
      <c r="D865" s="1" t="str">
        <f t="shared" si="98"/>
        <v>21:0157</v>
      </c>
      <c r="E865" t="s">
        <v>3365</v>
      </c>
      <c r="F865" t="s">
        <v>3366</v>
      </c>
      <c r="H865">
        <v>50.285256500000003</v>
      </c>
      <c r="I865">
        <v>-123.13533990000001</v>
      </c>
      <c r="J865" s="1" t="str">
        <f t="shared" si="93"/>
        <v>NGR bulk stream sediment</v>
      </c>
      <c r="K865" s="1" t="str">
        <f t="shared" si="94"/>
        <v>&lt;177 micron (NGR)</v>
      </c>
      <c r="L865">
        <v>37</v>
      </c>
      <c r="M865" t="s">
        <v>1696</v>
      </c>
      <c r="N865">
        <v>74</v>
      </c>
      <c r="O865">
        <v>15</v>
      </c>
    </row>
    <row r="866" spans="1:15" x14ac:dyDescent="0.3">
      <c r="A866" t="s">
        <v>3367</v>
      </c>
      <c r="B866" t="s">
        <v>3368</v>
      </c>
      <c r="C866" s="1" t="str">
        <f t="shared" si="97"/>
        <v>21:1085</v>
      </c>
      <c r="D866" s="1" t="str">
        <f t="shared" si="98"/>
        <v>21:0157</v>
      </c>
      <c r="E866" t="s">
        <v>3369</v>
      </c>
      <c r="F866" t="s">
        <v>3370</v>
      </c>
      <c r="H866">
        <v>50.384782800000004</v>
      </c>
      <c r="I866">
        <v>-122.5709255</v>
      </c>
      <c r="J866" s="1" t="str">
        <f t="shared" si="93"/>
        <v>NGR bulk stream sediment</v>
      </c>
      <c r="K866" s="1" t="str">
        <f t="shared" si="94"/>
        <v>&lt;177 micron (NGR)</v>
      </c>
      <c r="L866">
        <v>38</v>
      </c>
      <c r="M866" t="s">
        <v>20</v>
      </c>
      <c r="N866">
        <v>75</v>
      </c>
      <c r="O866">
        <v>8</v>
      </c>
    </row>
    <row r="867" spans="1:15" x14ac:dyDescent="0.3">
      <c r="A867" t="s">
        <v>3371</v>
      </c>
      <c r="B867" t="s">
        <v>3372</v>
      </c>
      <c r="C867" s="1" t="str">
        <f t="shared" si="97"/>
        <v>21:1085</v>
      </c>
      <c r="D867" s="1" t="str">
        <f t="shared" si="98"/>
        <v>21:0157</v>
      </c>
      <c r="E867" t="s">
        <v>3373</v>
      </c>
      <c r="F867" t="s">
        <v>3374</v>
      </c>
      <c r="H867">
        <v>50.231256500000001</v>
      </c>
      <c r="I867">
        <v>-123.4122529</v>
      </c>
      <c r="J867" s="1" t="str">
        <f t="shared" si="93"/>
        <v>NGR bulk stream sediment</v>
      </c>
      <c r="K867" s="1" t="str">
        <f t="shared" si="94"/>
        <v>&lt;177 micron (NGR)</v>
      </c>
      <c r="L867">
        <v>39</v>
      </c>
      <c r="M867" t="s">
        <v>20</v>
      </c>
      <c r="N867">
        <v>76</v>
      </c>
      <c r="O867">
        <v>2</v>
      </c>
    </row>
    <row r="868" spans="1:15" x14ac:dyDescent="0.3">
      <c r="A868" t="s">
        <v>3375</v>
      </c>
      <c r="B868" t="s">
        <v>3376</v>
      </c>
      <c r="C868" s="1" t="str">
        <f t="shared" si="97"/>
        <v>21:1085</v>
      </c>
      <c r="D868" s="1" t="str">
        <f t="shared" si="98"/>
        <v>21:0157</v>
      </c>
      <c r="E868" t="s">
        <v>3377</v>
      </c>
      <c r="F868" t="s">
        <v>3378</v>
      </c>
      <c r="H868">
        <v>50.1405642</v>
      </c>
      <c r="I868">
        <v>-123.17263989999999</v>
      </c>
      <c r="J868" s="1" t="str">
        <f t="shared" si="93"/>
        <v>NGR bulk stream sediment</v>
      </c>
      <c r="K868" s="1" t="str">
        <f t="shared" si="94"/>
        <v>&lt;177 micron (NGR)</v>
      </c>
      <c r="L868">
        <v>40</v>
      </c>
      <c r="M868" t="s">
        <v>37</v>
      </c>
      <c r="N868">
        <v>77</v>
      </c>
      <c r="O868">
        <v>2</v>
      </c>
    </row>
    <row r="869" spans="1:15" x14ac:dyDescent="0.3">
      <c r="A869" t="s">
        <v>3379</v>
      </c>
      <c r="B869" t="s">
        <v>3380</v>
      </c>
      <c r="C869" s="1" t="str">
        <f t="shared" si="97"/>
        <v>21:1085</v>
      </c>
      <c r="D869" s="1" t="str">
        <f t="shared" si="98"/>
        <v>21:0157</v>
      </c>
      <c r="E869" t="s">
        <v>3377</v>
      </c>
      <c r="F869" t="s">
        <v>3381</v>
      </c>
      <c r="H869">
        <v>50.1405642</v>
      </c>
      <c r="I869">
        <v>-123.17263989999999</v>
      </c>
      <c r="J869" s="1" t="str">
        <f t="shared" si="93"/>
        <v>NGR bulk stream sediment</v>
      </c>
      <c r="K869" s="1" t="str">
        <f t="shared" si="94"/>
        <v>&lt;177 micron (NGR)</v>
      </c>
      <c r="L869">
        <v>40</v>
      </c>
      <c r="M869" t="s">
        <v>41</v>
      </c>
      <c r="N869">
        <v>78</v>
      </c>
    </row>
    <row r="870" spans="1:15" x14ac:dyDescent="0.3">
      <c r="A870" t="s">
        <v>3382</v>
      </c>
      <c r="B870" t="s">
        <v>3383</v>
      </c>
      <c r="C870" s="1" t="str">
        <f t="shared" si="97"/>
        <v>21:1085</v>
      </c>
      <c r="D870" s="1" t="str">
        <f t="shared" si="98"/>
        <v>21:0157</v>
      </c>
      <c r="E870" t="s">
        <v>3384</v>
      </c>
      <c r="F870" t="s">
        <v>3385</v>
      </c>
      <c r="H870">
        <v>50.009893099999999</v>
      </c>
      <c r="I870">
        <v>-122.9067944</v>
      </c>
      <c r="J870" s="1" t="str">
        <f t="shared" si="93"/>
        <v>NGR bulk stream sediment</v>
      </c>
      <c r="K870" s="1" t="str">
        <f t="shared" si="94"/>
        <v>&lt;177 micron (NGR)</v>
      </c>
      <c r="L870">
        <v>40</v>
      </c>
      <c r="M870" t="s">
        <v>20</v>
      </c>
      <c r="N870">
        <v>79</v>
      </c>
      <c r="O870">
        <v>97</v>
      </c>
    </row>
    <row r="871" spans="1:15" x14ac:dyDescent="0.3">
      <c r="A871" t="s">
        <v>3386</v>
      </c>
      <c r="B871" t="s">
        <v>3387</v>
      </c>
      <c r="C871" s="1" t="str">
        <f t="shared" si="97"/>
        <v>21:1085</v>
      </c>
      <c r="D871" s="1" t="str">
        <f t="shared" si="98"/>
        <v>21:0157</v>
      </c>
      <c r="E871" t="s">
        <v>3388</v>
      </c>
      <c r="F871" t="s">
        <v>3389</v>
      </c>
      <c r="H871">
        <v>50.2146428</v>
      </c>
      <c r="I871">
        <v>-122.80143409999999</v>
      </c>
      <c r="J871" s="1" t="str">
        <f t="shared" si="93"/>
        <v>NGR bulk stream sediment</v>
      </c>
      <c r="K871" s="1" t="str">
        <f t="shared" si="94"/>
        <v>&lt;177 micron (NGR)</v>
      </c>
      <c r="L871">
        <v>41</v>
      </c>
      <c r="M871" t="s">
        <v>20</v>
      </c>
      <c r="N871">
        <v>80</v>
      </c>
      <c r="O871">
        <v>2</v>
      </c>
    </row>
    <row r="872" spans="1:15" x14ac:dyDescent="0.3">
      <c r="A872" t="s">
        <v>3390</v>
      </c>
      <c r="B872" t="s">
        <v>3391</v>
      </c>
      <c r="C872" s="1" t="str">
        <f t="shared" si="97"/>
        <v>21:1085</v>
      </c>
      <c r="D872" s="1" t="str">
        <f t="shared" si="98"/>
        <v>21:0157</v>
      </c>
      <c r="E872" t="s">
        <v>3392</v>
      </c>
      <c r="F872" t="s">
        <v>3393</v>
      </c>
      <c r="H872">
        <v>50.187794599999997</v>
      </c>
      <c r="I872">
        <v>-122.5720324</v>
      </c>
      <c r="J872" s="1" t="str">
        <f t="shared" si="93"/>
        <v>NGR bulk stream sediment</v>
      </c>
      <c r="K872" s="1" t="str">
        <f t="shared" si="94"/>
        <v>&lt;177 micron (NGR)</v>
      </c>
      <c r="L872">
        <v>41</v>
      </c>
      <c r="M872" t="s">
        <v>37</v>
      </c>
      <c r="N872">
        <v>81</v>
      </c>
      <c r="O872">
        <v>67</v>
      </c>
    </row>
    <row r="873" spans="1:15" x14ac:dyDescent="0.3">
      <c r="A873" t="s">
        <v>3394</v>
      </c>
      <c r="B873" t="s">
        <v>3395</v>
      </c>
      <c r="C873" s="1" t="str">
        <f t="shared" si="97"/>
        <v>21:1085</v>
      </c>
      <c r="D873" s="1" t="str">
        <f t="shared" si="98"/>
        <v>21:0157</v>
      </c>
      <c r="E873" t="s">
        <v>3392</v>
      </c>
      <c r="F873" t="s">
        <v>3396</v>
      </c>
      <c r="H873">
        <v>50.187794599999997</v>
      </c>
      <c r="I873">
        <v>-122.5720324</v>
      </c>
      <c r="J873" s="1" t="str">
        <f t="shared" si="93"/>
        <v>NGR bulk stream sediment</v>
      </c>
      <c r="K873" s="1" t="str">
        <f t="shared" si="94"/>
        <v>&lt;177 micron (NGR)</v>
      </c>
      <c r="L873">
        <v>41</v>
      </c>
      <c r="M873" t="s">
        <v>41</v>
      </c>
      <c r="N873">
        <v>82</v>
      </c>
      <c r="O873">
        <v>35</v>
      </c>
    </row>
    <row r="874" spans="1:15" x14ac:dyDescent="0.3">
      <c r="A874" t="s">
        <v>3397</v>
      </c>
      <c r="B874" t="s">
        <v>3398</v>
      </c>
      <c r="C874" s="1" t="str">
        <f t="shared" si="97"/>
        <v>21:1085</v>
      </c>
      <c r="D874" s="1" t="str">
        <f t="shared" si="98"/>
        <v>21:0157</v>
      </c>
      <c r="E874" t="s">
        <v>3399</v>
      </c>
      <c r="F874" t="s">
        <v>3400</v>
      </c>
      <c r="H874">
        <v>50.220818600000001</v>
      </c>
      <c r="I874">
        <v>-122.2163802</v>
      </c>
      <c r="J874" s="1" t="str">
        <f t="shared" si="93"/>
        <v>NGR bulk stream sediment</v>
      </c>
      <c r="K874" s="1" t="str">
        <f t="shared" si="94"/>
        <v>&lt;177 micron (NGR)</v>
      </c>
      <c r="L874">
        <v>42</v>
      </c>
      <c r="M874" t="s">
        <v>37</v>
      </c>
      <c r="N874">
        <v>83</v>
      </c>
      <c r="O874">
        <v>2</v>
      </c>
    </row>
    <row r="875" spans="1:15" x14ac:dyDescent="0.3">
      <c r="A875" t="s">
        <v>3401</v>
      </c>
      <c r="B875" t="s">
        <v>3402</v>
      </c>
      <c r="C875" s="1" t="str">
        <f t="shared" si="97"/>
        <v>21:1085</v>
      </c>
      <c r="D875" s="1" t="str">
        <f t="shared" si="98"/>
        <v>21:0157</v>
      </c>
      <c r="E875" t="s">
        <v>3399</v>
      </c>
      <c r="F875" t="s">
        <v>3403</v>
      </c>
      <c r="H875">
        <v>50.220818600000001</v>
      </c>
      <c r="I875">
        <v>-122.2163802</v>
      </c>
      <c r="J875" s="1" t="str">
        <f t="shared" si="93"/>
        <v>NGR bulk stream sediment</v>
      </c>
      <c r="K875" s="1" t="str">
        <f t="shared" si="94"/>
        <v>&lt;177 micron (NGR)</v>
      </c>
      <c r="L875">
        <v>42</v>
      </c>
      <c r="M875" t="s">
        <v>41</v>
      </c>
      <c r="N875">
        <v>84</v>
      </c>
    </row>
    <row r="876" spans="1:15" x14ac:dyDescent="0.3">
      <c r="A876" t="s">
        <v>3404</v>
      </c>
      <c r="B876" t="s">
        <v>3405</v>
      </c>
      <c r="C876" s="1" t="str">
        <f t="shared" si="97"/>
        <v>21:1085</v>
      </c>
      <c r="D876" s="1" t="str">
        <f t="shared" si="98"/>
        <v>21:0157</v>
      </c>
      <c r="E876" t="s">
        <v>3406</v>
      </c>
      <c r="F876" t="s">
        <v>3407</v>
      </c>
      <c r="H876">
        <v>50.399424500000002</v>
      </c>
      <c r="I876">
        <v>-122.4803582</v>
      </c>
      <c r="J876" s="1" t="str">
        <f t="shared" si="93"/>
        <v>NGR bulk stream sediment</v>
      </c>
      <c r="K876" s="1" t="str">
        <f t="shared" si="94"/>
        <v>&lt;177 micron (NGR)</v>
      </c>
      <c r="L876">
        <v>43</v>
      </c>
      <c r="M876" t="s">
        <v>37</v>
      </c>
      <c r="N876">
        <v>85</v>
      </c>
    </row>
    <row r="877" spans="1:15" x14ac:dyDescent="0.3">
      <c r="A877" t="s">
        <v>3408</v>
      </c>
      <c r="B877" t="s">
        <v>3409</v>
      </c>
      <c r="C877" s="1" t="str">
        <f t="shared" si="97"/>
        <v>21:1085</v>
      </c>
      <c r="D877" s="1" t="str">
        <f t="shared" si="98"/>
        <v>21:0157</v>
      </c>
      <c r="E877" t="s">
        <v>3406</v>
      </c>
      <c r="F877" t="s">
        <v>3410</v>
      </c>
      <c r="H877">
        <v>50.399424500000002</v>
      </c>
      <c r="I877">
        <v>-122.4803582</v>
      </c>
      <c r="J877" s="1" t="str">
        <f t="shared" si="93"/>
        <v>NGR bulk stream sediment</v>
      </c>
      <c r="K877" s="1" t="str">
        <f t="shared" si="94"/>
        <v>&lt;177 micron (NGR)</v>
      </c>
      <c r="L877">
        <v>43</v>
      </c>
      <c r="M877" t="s">
        <v>41</v>
      </c>
      <c r="N877">
        <v>86</v>
      </c>
      <c r="O877">
        <v>42</v>
      </c>
    </row>
    <row r="878" spans="1:15" x14ac:dyDescent="0.3">
      <c r="A878" t="s">
        <v>3411</v>
      </c>
      <c r="B878" t="s">
        <v>3412</v>
      </c>
      <c r="C878" s="1" t="str">
        <f t="shared" si="97"/>
        <v>21:1085</v>
      </c>
      <c r="D878" s="1" t="str">
        <f t="shared" si="98"/>
        <v>21:0157</v>
      </c>
      <c r="E878" t="s">
        <v>3413</v>
      </c>
      <c r="F878" t="s">
        <v>3414</v>
      </c>
      <c r="H878">
        <v>50.579172900000003</v>
      </c>
      <c r="I878">
        <v>-122.968965</v>
      </c>
      <c r="J878" s="1" t="str">
        <f t="shared" si="93"/>
        <v>NGR bulk stream sediment</v>
      </c>
      <c r="K878" s="1" t="str">
        <f t="shared" si="94"/>
        <v>&lt;177 micron (NGR)</v>
      </c>
      <c r="L878">
        <v>43</v>
      </c>
      <c r="M878" t="s">
        <v>20</v>
      </c>
      <c r="N878">
        <v>87</v>
      </c>
      <c r="O878">
        <v>2</v>
      </c>
    </row>
    <row r="879" spans="1:15" x14ac:dyDescent="0.3">
      <c r="A879" t="s">
        <v>3415</v>
      </c>
      <c r="B879" t="s">
        <v>3416</v>
      </c>
      <c r="C879" s="1" t="str">
        <f t="shared" si="97"/>
        <v>21:1085</v>
      </c>
      <c r="D879" s="1" t="str">
        <f t="shared" si="98"/>
        <v>21:0157</v>
      </c>
      <c r="E879" t="s">
        <v>3417</v>
      </c>
      <c r="F879" t="s">
        <v>3418</v>
      </c>
      <c r="H879">
        <v>50.615684899999998</v>
      </c>
      <c r="I879">
        <v>-122.9210686</v>
      </c>
      <c r="J879" s="1" t="str">
        <f t="shared" si="93"/>
        <v>NGR bulk stream sediment</v>
      </c>
      <c r="K879" s="1" t="str">
        <f t="shared" si="94"/>
        <v>&lt;177 micron (NGR)</v>
      </c>
      <c r="L879">
        <v>43</v>
      </c>
      <c r="M879" t="s">
        <v>1696</v>
      </c>
      <c r="N879">
        <v>88</v>
      </c>
      <c r="O879">
        <v>2</v>
      </c>
    </row>
    <row r="880" spans="1:15" x14ac:dyDescent="0.3">
      <c r="A880" t="s">
        <v>3419</v>
      </c>
      <c r="B880" t="s">
        <v>3420</v>
      </c>
      <c r="C880" s="1" t="str">
        <f t="shared" si="97"/>
        <v>21:1085</v>
      </c>
      <c r="D880" s="1" t="str">
        <f t="shared" si="98"/>
        <v>21:0157</v>
      </c>
      <c r="E880" t="s">
        <v>3421</v>
      </c>
      <c r="F880" t="s">
        <v>3422</v>
      </c>
      <c r="H880">
        <v>50.638471000000003</v>
      </c>
      <c r="I880">
        <v>-122.55539450000001</v>
      </c>
      <c r="J880" s="1" t="str">
        <f t="shared" si="93"/>
        <v>NGR bulk stream sediment</v>
      </c>
      <c r="K880" s="1" t="str">
        <f t="shared" si="94"/>
        <v>&lt;177 micron (NGR)</v>
      </c>
      <c r="L880">
        <v>44</v>
      </c>
      <c r="M880" t="s">
        <v>20</v>
      </c>
      <c r="N880">
        <v>89</v>
      </c>
      <c r="O880">
        <v>2</v>
      </c>
    </row>
    <row r="881" spans="1:15" x14ac:dyDescent="0.3">
      <c r="A881" t="s">
        <v>3423</v>
      </c>
      <c r="B881" t="s">
        <v>3424</v>
      </c>
      <c r="C881" s="1" t="str">
        <f t="shared" si="97"/>
        <v>21:1085</v>
      </c>
      <c r="D881" s="1" t="str">
        <f t="shared" si="98"/>
        <v>21:0157</v>
      </c>
      <c r="E881" t="s">
        <v>3425</v>
      </c>
      <c r="F881" t="s">
        <v>3426</v>
      </c>
      <c r="H881">
        <v>50.691600999999999</v>
      </c>
      <c r="I881">
        <v>-122.14479849999999</v>
      </c>
      <c r="J881" s="1" t="str">
        <f t="shared" si="93"/>
        <v>NGR bulk stream sediment</v>
      </c>
      <c r="K881" s="1" t="str">
        <f t="shared" si="94"/>
        <v>&lt;177 micron (NGR)</v>
      </c>
      <c r="L881">
        <v>45</v>
      </c>
      <c r="M881" t="s">
        <v>37</v>
      </c>
      <c r="N881">
        <v>90</v>
      </c>
      <c r="O881">
        <v>52</v>
      </c>
    </row>
    <row r="882" spans="1:15" x14ac:dyDescent="0.3">
      <c r="A882" t="s">
        <v>3427</v>
      </c>
      <c r="B882" t="s">
        <v>3428</v>
      </c>
      <c r="C882" s="1" t="str">
        <f t="shared" si="97"/>
        <v>21:1085</v>
      </c>
      <c r="D882" s="1" t="str">
        <f t="shared" si="98"/>
        <v>21:0157</v>
      </c>
      <c r="E882" t="s">
        <v>3425</v>
      </c>
      <c r="F882" t="s">
        <v>3429</v>
      </c>
      <c r="H882">
        <v>50.691600999999999</v>
      </c>
      <c r="I882">
        <v>-122.14479849999999</v>
      </c>
      <c r="J882" s="1" t="str">
        <f t="shared" si="93"/>
        <v>NGR bulk stream sediment</v>
      </c>
      <c r="K882" s="1" t="str">
        <f t="shared" si="94"/>
        <v>&lt;177 micron (NGR)</v>
      </c>
      <c r="L882">
        <v>45</v>
      </c>
      <c r="M882" t="s">
        <v>41</v>
      </c>
      <c r="N882">
        <v>91</v>
      </c>
      <c r="O882">
        <v>50</v>
      </c>
    </row>
    <row r="883" spans="1:15" x14ac:dyDescent="0.3">
      <c r="A883" t="s">
        <v>3430</v>
      </c>
      <c r="B883" t="s">
        <v>3431</v>
      </c>
      <c r="C883" s="1" t="str">
        <f t="shared" si="97"/>
        <v>21:1085</v>
      </c>
      <c r="D883" s="1" t="str">
        <f t="shared" si="98"/>
        <v>21:0157</v>
      </c>
      <c r="E883" t="s">
        <v>3432</v>
      </c>
      <c r="F883" t="s">
        <v>3433</v>
      </c>
      <c r="H883">
        <v>50.548297599999998</v>
      </c>
      <c r="I883">
        <v>-122.02053890000001</v>
      </c>
      <c r="J883" s="1" t="str">
        <f t="shared" ref="J883:J892" si="99">HYPERLINK("http://geochem.nrcan.gc.ca/cdogs/content/kwd/kwd020030_e.htm", "NGR bulk stream sediment")</f>
        <v>NGR bulk stream sediment</v>
      </c>
      <c r="K883" s="1" t="str">
        <f t="shared" ref="K883:K892" si="100">HYPERLINK("http://geochem.nrcan.gc.ca/cdogs/content/kwd/kwd080006_e.htm", "&lt;177 micron (NGR)")</f>
        <v>&lt;177 micron (NGR)</v>
      </c>
      <c r="L883">
        <v>45</v>
      </c>
      <c r="M883" t="s">
        <v>20</v>
      </c>
      <c r="N883">
        <v>92</v>
      </c>
      <c r="O883">
        <v>77</v>
      </c>
    </row>
    <row r="884" spans="1:15" x14ac:dyDescent="0.3">
      <c r="A884" t="s">
        <v>3434</v>
      </c>
      <c r="B884" t="s">
        <v>3435</v>
      </c>
      <c r="C884" s="1" t="str">
        <f t="shared" si="97"/>
        <v>21:1085</v>
      </c>
      <c r="D884" s="1" t="str">
        <f t="shared" si="98"/>
        <v>21:0157</v>
      </c>
      <c r="E884" t="s">
        <v>3436</v>
      </c>
      <c r="F884" t="s">
        <v>3437</v>
      </c>
      <c r="H884">
        <v>50.624763999999999</v>
      </c>
      <c r="I884">
        <v>-122.04240660000001</v>
      </c>
      <c r="J884" s="1" t="str">
        <f t="shared" si="99"/>
        <v>NGR bulk stream sediment</v>
      </c>
      <c r="K884" s="1" t="str">
        <f t="shared" si="100"/>
        <v>&lt;177 micron (NGR)</v>
      </c>
      <c r="L884">
        <v>45</v>
      </c>
      <c r="M884" t="s">
        <v>1696</v>
      </c>
      <c r="N884">
        <v>93</v>
      </c>
      <c r="O884">
        <v>3</v>
      </c>
    </row>
    <row r="885" spans="1:15" x14ac:dyDescent="0.3">
      <c r="A885" t="s">
        <v>3438</v>
      </c>
      <c r="B885" t="s">
        <v>3439</v>
      </c>
      <c r="C885" s="1" t="str">
        <f t="shared" si="97"/>
        <v>21:1085</v>
      </c>
      <c r="D885" s="1" t="str">
        <f t="shared" si="98"/>
        <v>21:0157</v>
      </c>
      <c r="E885" t="s">
        <v>3440</v>
      </c>
      <c r="F885" t="s">
        <v>3441</v>
      </c>
      <c r="H885">
        <v>50.678218399999999</v>
      </c>
      <c r="I885">
        <v>-122.6309445</v>
      </c>
      <c r="J885" s="1" t="str">
        <f t="shared" si="99"/>
        <v>NGR bulk stream sediment</v>
      </c>
      <c r="K885" s="1" t="str">
        <f t="shared" si="100"/>
        <v>&lt;177 micron (NGR)</v>
      </c>
      <c r="L885">
        <v>46</v>
      </c>
      <c r="M885" t="s">
        <v>20</v>
      </c>
      <c r="N885">
        <v>94</v>
      </c>
      <c r="O885">
        <v>2</v>
      </c>
    </row>
    <row r="886" spans="1:15" x14ac:dyDescent="0.3">
      <c r="A886" t="s">
        <v>3442</v>
      </c>
      <c r="B886" t="s">
        <v>3443</v>
      </c>
      <c r="C886" s="1" t="str">
        <f t="shared" si="97"/>
        <v>21:1085</v>
      </c>
      <c r="D886" s="1" t="str">
        <f t="shared" si="98"/>
        <v>21:0157</v>
      </c>
      <c r="E886" t="s">
        <v>3444</v>
      </c>
      <c r="F886" t="s">
        <v>3445</v>
      </c>
      <c r="H886">
        <v>50.708651500000002</v>
      </c>
      <c r="I886">
        <v>-122.8016423</v>
      </c>
      <c r="J886" s="1" t="str">
        <f t="shared" si="99"/>
        <v>NGR bulk stream sediment</v>
      </c>
      <c r="K886" s="1" t="str">
        <f t="shared" si="100"/>
        <v>&lt;177 micron (NGR)</v>
      </c>
      <c r="L886">
        <v>46</v>
      </c>
      <c r="M886" t="s">
        <v>1696</v>
      </c>
      <c r="N886">
        <v>95</v>
      </c>
      <c r="O886">
        <v>3</v>
      </c>
    </row>
    <row r="887" spans="1:15" x14ac:dyDescent="0.3">
      <c r="A887" t="s">
        <v>3446</v>
      </c>
      <c r="B887" t="s">
        <v>3447</v>
      </c>
      <c r="C887" s="1" t="str">
        <f t="shared" si="97"/>
        <v>21:1085</v>
      </c>
      <c r="D887" s="1" t="str">
        <f t="shared" si="98"/>
        <v>21:0157</v>
      </c>
      <c r="E887" t="s">
        <v>3448</v>
      </c>
      <c r="F887" t="s">
        <v>3449</v>
      </c>
      <c r="H887">
        <v>50.884016099999997</v>
      </c>
      <c r="I887">
        <v>-122.6354492</v>
      </c>
      <c r="J887" s="1" t="str">
        <f t="shared" si="99"/>
        <v>NGR bulk stream sediment</v>
      </c>
      <c r="K887" s="1" t="str">
        <f t="shared" si="100"/>
        <v>&lt;177 micron (NGR)</v>
      </c>
      <c r="L887">
        <v>47</v>
      </c>
      <c r="M887" t="s">
        <v>20</v>
      </c>
      <c r="N887">
        <v>96</v>
      </c>
      <c r="O887">
        <v>33</v>
      </c>
    </row>
    <row r="888" spans="1:15" x14ac:dyDescent="0.3">
      <c r="A888" t="s">
        <v>3450</v>
      </c>
      <c r="B888" t="s">
        <v>3451</v>
      </c>
      <c r="C888" s="1" t="str">
        <f t="shared" si="97"/>
        <v>21:1085</v>
      </c>
      <c r="D888" s="1" t="str">
        <f t="shared" si="98"/>
        <v>21:0157</v>
      </c>
      <c r="E888" t="s">
        <v>3452</v>
      </c>
      <c r="F888" t="s">
        <v>3453</v>
      </c>
      <c r="H888">
        <v>50.778760400000003</v>
      </c>
      <c r="I888">
        <v>-122.5633559</v>
      </c>
      <c r="J888" s="1" t="str">
        <f t="shared" si="99"/>
        <v>NGR bulk stream sediment</v>
      </c>
      <c r="K888" s="1" t="str">
        <f t="shared" si="100"/>
        <v>&lt;177 micron (NGR)</v>
      </c>
      <c r="L888">
        <v>47</v>
      </c>
      <c r="M888" t="s">
        <v>1696</v>
      </c>
      <c r="N888">
        <v>97</v>
      </c>
      <c r="O888">
        <v>5</v>
      </c>
    </row>
    <row r="889" spans="1:15" x14ac:dyDescent="0.3">
      <c r="A889" t="s">
        <v>3454</v>
      </c>
      <c r="B889" t="s">
        <v>3455</v>
      </c>
      <c r="C889" s="1" t="str">
        <f t="shared" si="97"/>
        <v>21:1085</v>
      </c>
      <c r="D889" s="1" t="str">
        <f t="shared" si="98"/>
        <v>21:0157</v>
      </c>
      <c r="E889" t="s">
        <v>3456</v>
      </c>
      <c r="F889" t="s">
        <v>3457</v>
      </c>
      <c r="H889">
        <v>50.917327800000002</v>
      </c>
      <c r="I889">
        <v>-122.3354483</v>
      </c>
      <c r="J889" s="1" t="str">
        <f t="shared" si="99"/>
        <v>NGR bulk stream sediment</v>
      </c>
      <c r="K889" s="1" t="str">
        <f t="shared" si="100"/>
        <v>&lt;177 micron (NGR)</v>
      </c>
      <c r="L889">
        <v>47</v>
      </c>
      <c r="M889" t="s">
        <v>1701</v>
      </c>
      <c r="N889">
        <v>98</v>
      </c>
      <c r="O889">
        <v>311</v>
      </c>
    </row>
    <row r="890" spans="1:15" x14ac:dyDescent="0.3">
      <c r="A890" t="s">
        <v>3458</v>
      </c>
      <c r="B890" t="s">
        <v>3459</v>
      </c>
      <c r="C890" s="1" t="str">
        <f t="shared" si="97"/>
        <v>21:1085</v>
      </c>
      <c r="D890" s="1" t="str">
        <f t="shared" si="98"/>
        <v>21:0157</v>
      </c>
      <c r="E890" t="s">
        <v>3460</v>
      </c>
      <c r="F890" t="s">
        <v>3461</v>
      </c>
      <c r="H890">
        <v>50.980923599999997</v>
      </c>
      <c r="I890">
        <v>-122.3075781</v>
      </c>
      <c r="J890" s="1" t="str">
        <f t="shared" si="99"/>
        <v>NGR bulk stream sediment</v>
      </c>
      <c r="K890" s="1" t="str">
        <f t="shared" si="100"/>
        <v>&lt;177 micron (NGR)</v>
      </c>
      <c r="L890">
        <v>48</v>
      </c>
      <c r="M890" t="s">
        <v>20</v>
      </c>
      <c r="N890">
        <v>99</v>
      </c>
      <c r="O890">
        <v>2</v>
      </c>
    </row>
    <row r="891" spans="1:15" x14ac:dyDescent="0.3">
      <c r="A891" t="s">
        <v>3462</v>
      </c>
      <c r="B891" t="s">
        <v>3463</v>
      </c>
      <c r="C891" s="1" t="str">
        <f t="shared" si="97"/>
        <v>21:1085</v>
      </c>
      <c r="D891" s="1" t="str">
        <f t="shared" si="98"/>
        <v>21:0157</v>
      </c>
      <c r="E891" t="s">
        <v>3464</v>
      </c>
      <c r="F891" t="s">
        <v>3465</v>
      </c>
      <c r="H891">
        <v>50.489234600000003</v>
      </c>
      <c r="I891">
        <v>-122.0345459</v>
      </c>
      <c r="J891" s="1" t="str">
        <f t="shared" si="99"/>
        <v>NGR bulk stream sediment</v>
      </c>
      <c r="K891" s="1" t="str">
        <f t="shared" si="100"/>
        <v>&lt;177 micron (NGR)</v>
      </c>
      <c r="L891">
        <v>48</v>
      </c>
      <c r="M891" t="s">
        <v>1696</v>
      </c>
      <c r="N891">
        <v>100</v>
      </c>
      <c r="O891">
        <v>74</v>
      </c>
    </row>
    <row r="892" spans="1:15" x14ac:dyDescent="0.3">
      <c r="A892" t="s">
        <v>3466</v>
      </c>
      <c r="B892" t="s">
        <v>3467</v>
      </c>
      <c r="C892" s="1" t="str">
        <f t="shared" si="97"/>
        <v>21:1085</v>
      </c>
      <c r="D892" s="1" t="str">
        <f t="shared" si="98"/>
        <v>21:0157</v>
      </c>
      <c r="E892" t="s">
        <v>3468</v>
      </c>
      <c r="F892" t="s">
        <v>3469</v>
      </c>
      <c r="H892">
        <v>50.614748900000002</v>
      </c>
      <c r="I892">
        <v>-122.1110786</v>
      </c>
      <c r="J892" s="1" t="str">
        <f t="shared" si="99"/>
        <v>NGR bulk stream sediment</v>
      </c>
      <c r="K892" s="1" t="str">
        <f t="shared" si="100"/>
        <v>&lt;177 micron (NGR)</v>
      </c>
      <c r="L892">
        <v>49</v>
      </c>
      <c r="M892" t="s">
        <v>20</v>
      </c>
      <c r="N892">
        <v>101</v>
      </c>
      <c r="O892">
        <v>98</v>
      </c>
    </row>
  </sheetData>
  <autoFilter ref="A1:N892">
    <filterColumn colId="0" hiddenButton="1"/>
    <filterColumn colId="1" hiddenButton="1"/>
    <filterColumn colId="3">
      <filters>
        <filter val="21:015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svy210157_pkg_0445a.xlsx</vt:lpstr>
      <vt:lpstr>pkg_0445a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2024-11-22T08:25:10Z</dcterms:created>
  <dcterms:modified xsi:type="dcterms:W3CDTF">2024-11-23T03:29:39Z</dcterms:modified>
</cp:coreProperties>
</file>