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dogs_v4\db_export\xls\svy\"/>
    </mc:Choice>
  </mc:AlternateContent>
  <bookViews>
    <workbookView xWindow="120" yWindow="96" windowWidth="23892" windowHeight="14532"/>
  </bookViews>
  <sheets>
    <sheet name="svy210126_pkg_0367a.xlsx" sheetId="1" r:id="rId1"/>
  </sheets>
  <definedNames>
    <definedName name="_xlnm._FilterDatabase" localSheetId="0" hidden="1">svy210126_pkg_0367a.xlsx!$A$1:$N$267</definedName>
    <definedName name="pkg_0367a">svy210126_pkg_0367a.xlsx!$A$1:$O$267</definedName>
  </definedNames>
  <calcPr calcId="152511"/>
</workbook>
</file>

<file path=xl/calcChain.xml><?xml version="1.0" encoding="utf-8"?>
<calcChain xmlns="http://schemas.openxmlformats.org/spreadsheetml/2006/main">
  <c r="K2" i="1" l="1"/>
  <c r="K3" i="1"/>
  <c r="K4" i="1"/>
  <c r="K5" i="1"/>
  <c r="K6" i="1"/>
  <c r="K7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J2" i="1"/>
  <c r="J3" i="1"/>
  <c r="J4" i="1"/>
  <c r="J5" i="1"/>
  <c r="J6" i="1"/>
  <c r="J7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G8" i="1"/>
  <c r="G36" i="1"/>
  <c r="G52" i="1"/>
  <c r="G69" i="1"/>
  <c r="G89" i="1"/>
  <c r="C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D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</calcChain>
</file>

<file path=xl/sharedStrings.xml><?xml version="1.0" encoding="utf-8"?>
<sst xmlns="http://schemas.openxmlformats.org/spreadsheetml/2006/main" count="1345" uniqueCount="1068">
  <si>
    <t>Lab_Sample_Identifier</t>
  </si>
  <si>
    <t>Lab_Key</t>
  </si>
  <si>
    <t>Bundle_Key</t>
  </si>
  <si>
    <t>Survey_Key</t>
  </si>
  <si>
    <t>Site_Key</t>
  </si>
  <si>
    <t>Field_Key</t>
  </si>
  <si>
    <t>Control_Reference_ID</t>
  </si>
  <si>
    <t>Latitude_NAD83</t>
  </si>
  <si>
    <t>Longitude_NAD83</t>
  </si>
  <si>
    <t>Sample_Type_Name_en</t>
  </si>
  <si>
    <t>Preparation_Method_Name_en</t>
  </si>
  <si>
    <t>QAQC_Block_ID</t>
  </si>
  <si>
    <t>QAQC_Sample_Identifier</t>
  </si>
  <si>
    <t>Order_Of_Analysis</t>
  </si>
  <si>
    <t>LOI</t>
  </si>
  <si>
    <t>104O  :787001:80:787013:00</t>
  </si>
  <si>
    <t>21:0417:000001</t>
  </si>
  <si>
    <t>21:0139:000857</t>
  </si>
  <si>
    <t>21:0139:000857:0001:0001:02</t>
  </si>
  <si>
    <t>0041:bs__1</t>
  </si>
  <si>
    <t>104O  :787004:00:------:--</t>
  </si>
  <si>
    <t>21:0417:000002</t>
  </si>
  <si>
    <t>21:0139:000850</t>
  </si>
  <si>
    <t>21:0139:000850:0001:0001:00</t>
  </si>
  <si>
    <t>0101:s__01</t>
  </si>
  <si>
    <t>104O  :787005:00:------:--</t>
  </si>
  <si>
    <t>21:0417:000003</t>
  </si>
  <si>
    <t>21:0139:000851</t>
  </si>
  <si>
    <t>21:0139:000851:0001:0001:00</t>
  </si>
  <si>
    <t>0102:s__02</t>
  </si>
  <si>
    <t>104O  :787006:00:------:--</t>
  </si>
  <si>
    <t>21:0417:000004</t>
  </si>
  <si>
    <t>21:0139:000852</t>
  </si>
  <si>
    <t>21:0139:000852:0001:0001:00</t>
  </si>
  <si>
    <t>0103:s__03</t>
  </si>
  <si>
    <t>104O  :787007:10:------:--</t>
  </si>
  <si>
    <t>21:0417:000005</t>
  </si>
  <si>
    <t>21:0139:000853</t>
  </si>
  <si>
    <t>21:0139:000853:0001:0001:00</t>
  </si>
  <si>
    <t>0071:ff__1</t>
  </si>
  <si>
    <t>104O  :787008:20:787007:10</t>
  </si>
  <si>
    <t>21:0417:000006</t>
  </si>
  <si>
    <t>21:0139:000853:0002:0001:00</t>
  </si>
  <si>
    <t>0072:ff__1</t>
  </si>
  <si>
    <t>104O  :787009:9J:------:--</t>
  </si>
  <si>
    <t>21:0417:000007</t>
  </si>
  <si>
    <t>Control Reference</t>
  </si>
  <si>
    <t>Unspecified</t>
  </si>
  <si>
    <t>0901:R__01</t>
  </si>
  <si>
    <t>104O  :787010:00:------:--</t>
  </si>
  <si>
    <t>21:0417:000008</t>
  </si>
  <si>
    <t>21:0139:000854</t>
  </si>
  <si>
    <t>21:0139:000854:0001:0001:00</t>
  </si>
  <si>
    <t>0104:s__04</t>
  </si>
  <si>
    <t>104O  :787011:00:------:--</t>
  </si>
  <si>
    <t>21:0417:000009</t>
  </si>
  <si>
    <t>21:0139:000855</t>
  </si>
  <si>
    <t>21:0139:000855:0001:0001:00</t>
  </si>
  <si>
    <t>0105:s__05</t>
  </si>
  <si>
    <t>104O  :787012:00:------:--</t>
  </si>
  <si>
    <t>21:0417:000010</t>
  </si>
  <si>
    <t>21:0139:000856</t>
  </si>
  <si>
    <t>21:0139:000856:0001:0001:00</t>
  </si>
  <si>
    <t>0106:s__06</t>
  </si>
  <si>
    <t>104O  :787013:00:------:--</t>
  </si>
  <si>
    <t>21:0417:000011</t>
  </si>
  <si>
    <t>21:0139:000857:0001:0001:01</t>
  </si>
  <si>
    <t>0042:bs__1</t>
  </si>
  <si>
    <t>104O  :787014:00:------:--</t>
  </si>
  <si>
    <t>21:0417:000012</t>
  </si>
  <si>
    <t>21:0139:000858</t>
  </si>
  <si>
    <t>21:0139:000858:0001:0001:00</t>
  </si>
  <si>
    <t>0107:s__07</t>
  </si>
  <si>
    <t>104O  :787015:00:------:--</t>
  </si>
  <si>
    <t>21:0417:000013</t>
  </si>
  <si>
    <t>21:0139:000859</t>
  </si>
  <si>
    <t>21:0139:000859:0001:0001:00</t>
  </si>
  <si>
    <t>0108:s__08</t>
  </si>
  <si>
    <t>104O  :787016:00:------:--</t>
  </si>
  <si>
    <t>21:0417:000014</t>
  </si>
  <si>
    <t>21:0139:000860</t>
  </si>
  <si>
    <t>21:0139:000860:0001:0001:00</t>
  </si>
  <si>
    <t>0109:s__09</t>
  </si>
  <si>
    <t>104O  :787017:00:------:--</t>
  </si>
  <si>
    <t>21:0417:000015</t>
  </si>
  <si>
    <t>21:0139:000861</t>
  </si>
  <si>
    <t>21:0139:000861:0001:0001:00</t>
  </si>
  <si>
    <t>0110:s__10</t>
  </si>
  <si>
    <t>104O  :787018:00:------:--</t>
  </si>
  <si>
    <t>21:0417:000016</t>
  </si>
  <si>
    <t>21:0139:000862</t>
  </si>
  <si>
    <t>21:0139:000862:0001:0001:00</t>
  </si>
  <si>
    <t>0111:s__11</t>
  </si>
  <si>
    <t>104O  :787019:00:------:--</t>
  </si>
  <si>
    <t>21:0417:000017</t>
  </si>
  <si>
    <t>21:0139:000863</t>
  </si>
  <si>
    <t>21:0139:000863:0001:0001:00</t>
  </si>
  <si>
    <t>0112:s__12</t>
  </si>
  <si>
    <t>104O  :787020:00:------:--</t>
  </si>
  <si>
    <t>21:0417:000018</t>
  </si>
  <si>
    <t>21:0139:000864</t>
  </si>
  <si>
    <t>21:0139:000864:0001:0001:00</t>
  </si>
  <si>
    <t>0113:s__13</t>
  </si>
  <si>
    <t>104O  :787021:80:787022:00</t>
  </si>
  <si>
    <t>21:0417:000019</t>
  </si>
  <si>
    <t>21:0139:000865</t>
  </si>
  <si>
    <t>21:0139:000865:0001:0001:02</t>
  </si>
  <si>
    <t>104O  :787022:00:------:--</t>
  </si>
  <si>
    <t>21:0417:000020</t>
  </si>
  <si>
    <t>21:0139:000865:0001:0001:01</t>
  </si>
  <si>
    <t>104O  :787023:00:------:--</t>
  </si>
  <si>
    <t>21:0417:000021</t>
  </si>
  <si>
    <t>21:0139:000866</t>
  </si>
  <si>
    <t>21:0139:000866:0001:0001:00</t>
  </si>
  <si>
    <t>104O  :787024:10:------:--</t>
  </si>
  <si>
    <t>21:0417:000022</t>
  </si>
  <si>
    <t>21:0139:000867</t>
  </si>
  <si>
    <t>21:0139:000867:0001:0001:00</t>
  </si>
  <si>
    <t>104O  :787025:20:787024:10</t>
  </si>
  <si>
    <t>21:0417:000023</t>
  </si>
  <si>
    <t>21:0139:000867:0002:0001:00</t>
  </si>
  <si>
    <t>104O  :787027:00:------:--</t>
  </si>
  <si>
    <t>21:0417:000024</t>
  </si>
  <si>
    <t>21:0139:000868</t>
  </si>
  <si>
    <t>21:0139:000868:0001:0001:00</t>
  </si>
  <si>
    <t>104O  :787028:00:------:--</t>
  </si>
  <si>
    <t>21:0417:000025</t>
  </si>
  <si>
    <t>21:0139:000869</t>
  </si>
  <si>
    <t>21:0139:000869:0001:0001:00</t>
  </si>
  <si>
    <t>104O  :787029:00:------:--</t>
  </si>
  <si>
    <t>21:0417:000026</t>
  </si>
  <si>
    <t>21:0139:000870</t>
  </si>
  <si>
    <t>21:0139:000870:0001:0001:00</t>
  </si>
  <si>
    <t>104O  :787030:00:------:--</t>
  </si>
  <si>
    <t>21:0417:000027</t>
  </si>
  <si>
    <t>21:0139:000871</t>
  </si>
  <si>
    <t>21:0139:000871:0001:0001:00</t>
  </si>
  <si>
    <t>104O  :787031:00:------:--</t>
  </si>
  <si>
    <t>21:0417:000028</t>
  </si>
  <si>
    <t>21:0139:000872</t>
  </si>
  <si>
    <t>21:0139:000872:0001:0001:00</t>
  </si>
  <si>
    <t>104O  :787032:00:------:--</t>
  </si>
  <si>
    <t>21:0417:000029</t>
  </si>
  <si>
    <t>21:0139:000873</t>
  </si>
  <si>
    <t>21:0139:000873:0001:0001:00</t>
  </si>
  <si>
    <t>104O  :787033:00:------:--</t>
  </si>
  <si>
    <t>21:0417:000030</t>
  </si>
  <si>
    <t>21:0139:000874</t>
  </si>
  <si>
    <t>21:0139:000874:0001:0001:00</t>
  </si>
  <si>
    <t>104O  :787034:00:------:--</t>
  </si>
  <si>
    <t>21:0417:000031</t>
  </si>
  <si>
    <t>21:0139:000875</t>
  </si>
  <si>
    <t>21:0139:000875:0001:0001:00</t>
  </si>
  <si>
    <t>104O  :787035:00:------:--</t>
  </si>
  <si>
    <t>21:0417:000032</t>
  </si>
  <si>
    <t>21:0139:000876</t>
  </si>
  <si>
    <t>21:0139:000876:0001:0001:00</t>
  </si>
  <si>
    <t>104O  :787036:00:------:--</t>
  </si>
  <si>
    <t>21:0417:000033</t>
  </si>
  <si>
    <t>21:0139:000877</t>
  </si>
  <si>
    <t>21:0139:000877:0001:0001:00</t>
  </si>
  <si>
    <t>104O  :787037:00:------:--</t>
  </si>
  <si>
    <t>21:0417:000034</t>
  </si>
  <si>
    <t>21:0139:000878</t>
  </si>
  <si>
    <t>21:0139:000878:0001:0001:00</t>
  </si>
  <si>
    <t>104O  :787038:9L:------:--</t>
  </si>
  <si>
    <t>21:0417:000035</t>
  </si>
  <si>
    <t>104O  :787039:00:------:--</t>
  </si>
  <si>
    <t>21:0417:000036</t>
  </si>
  <si>
    <t>21:0139:000879</t>
  </si>
  <si>
    <t>21:0139:000879:0001:0001:00</t>
  </si>
  <si>
    <t>104O  :787040:00:------:--</t>
  </si>
  <si>
    <t>21:0417:000037</t>
  </si>
  <si>
    <t>21:0139:000880</t>
  </si>
  <si>
    <t>21:0139:000880:0001:0001:00</t>
  </si>
  <si>
    <t>0114:s__14</t>
  </si>
  <si>
    <t>104O  :787041:80:787043:00</t>
  </si>
  <si>
    <t>21:0417:000038</t>
  </si>
  <si>
    <t>21:0139:000882</t>
  </si>
  <si>
    <t>21:0139:000882:0001:0001:02</t>
  </si>
  <si>
    <t>104O  :787042:00:------:--</t>
  </si>
  <si>
    <t>21:0417:000039</t>
  </si>
  <si>
    <t>21:0139:000881</t>
  </si>
  <si>
    <t>21:0139:000881:0001:0001:00</t>
  </si>
  <si>
    <t>104O  :787043:00:------:--</t>
  </si>
  <si>
    <t>21:0417:000040</t>
  </si>
  <si>
    <t>21:0139:000882:0001:0001:01</t>
  </si>
  <si>
    <t>104O  :787044:10:------:--</t>
  </si>
  <si>
    <t>21:0417:000041</t>
  </si>
  <si>
    <t>21:0139:000883</t>
  </si>
  <si>
    <t>21:0139:000883:0001:0001:00</t>
  </si>
  <si>
    <t>104O  :787045:20:787044:10</t>
  </si>
  <si>
    <t>21:0417:000042</t>
  </si>
  <si>
    <t>21:0139:000883:0002:0001:00</t>
  </si>
  <si>
    <t>104O  :787046:00:------:--</t>
  </si>
  <si>
    <t>21:0417:000043</t>
  </si>
  <si>
    <t>21:0139:000884</t>
  </si>
  <si>
    <t>21:0139:000884:0001:0001:00</t>
  </si>
  <si>
    <t>104O  :787047:00:------:--</t>
  </si>
  <si>
    <t>21:0417:000044</t>
  </si>
  <si>
    <t>21:0139:000885</t>
  </si>
  <si>
    <t>21:0139:000885:0001:0001:00</t>
  </si>
  <si>
    <t>104O  :787048:00:------:--</t>
  </si>
  <si>
    <t>21:0417:000045</t>
  </si>
  <si>
    <t>21:0139:000886</t>
  </si>
  <si>
    <t>21:0139:000886:0001:0001:00</t>
  </si>
  <si>
    <t>104O  :787049:00:------:--</t>
  </si>
  <si>
    <t>21:0417:000046</t>
  </si>
  <si>
    <t>21:0139:000887</t>
  </si>
  <si>
    <t>21:0139:000887:0001:0001:00</t>
  </si>
  <si>
    <t>104O  :787050:00:------:--</t>
  </si>
  <si>
    <t>21:0417:000047</t>
  </si>
  <si>
    <t>21:0139:000888</t>
  </si>
  <si>
    <t>21:0139:000888:0001:0001:00</t>
  </si>
  <si>
    <t>104O  :787051:00:------:--</t>
  </si>
  <si>
    <t>21:0417:000048</t>
  </si>
  <si>
    <t>21:0139:000889</t>
  </si>
  <si>
    <t>21:0139:000889:0001:0001:00</t>
  </si>
  <si>
    <t>104O  :787052:00:------:--</t>
  </si>
  <si>
    <t>21:0417:000049</t>
  </si>
  <si>
    <t>21:0139:000890</t>
  </si>
  <si>
    <t>21:0139:000890:0001:0001:00</t>
  </si>
  <si>
    <t>104O  :787053:00:------:--</t>
  </si>
  <si>
    <t>21:0417:000050</t>
  </si>
  <si>
    <t>21:0139:000891</t>
  </si>
  <si>
    <t>21:0139:000891:0001:0001:00</t>
  </si>
  <si>
    <t>104O  :787054:9E:------:--</t>
  </si>
  <si>
    <t>21:0417:000051</t>
  </si>
  <si>
    <t>104O  :787055:00:------:--</t>
  </si>
  <si>
    <t>21:0417:000052</t>
  </si>
  <si>
    <t>21:0139:000892</t>
  </si>
  <si>
    <t>21:0139:000892:0001:0001:00</t>
  </si>
  <si>
    <t>104O  :787056:00:------:--</t>
  </si>
  <si>
    <t>21:0417:000053</t>
  </si>
  <si>
    <t>21:0139:000893</t>
  </si>
  <si>
    <t>21:0139:000893:0001:0001:00</t>
  </si>
  <si>
    <t>104O  :787057:00:------:--</t>
  </si>
  <si>
    <t>21:0417:000054</t>
  </si>
  <si>
    <t>21:0139:000894</t>
  </si>
  <si>
    <t>21:0139:000894:0001:0001:00</t>
  </si>
  <si>
    <t>104O  :787058:00:------:--</t>
  </si>
  <si>
    <t>21:0417:000055</t>
  </si>
  <si>
    <t>21:0139:000895</t>
  </si>
  <si>
    <t>21:0139:000895:0001:0001:00</t>
  </si>
  <si>
    <t>104O  :787059:00:------:--</t>
  </si>
  <si>
    <t>21:0417:000056</t>
  </si>
  <si>
    <t>21:0139:000896</t>
  </si>
  <si>
    <t>21:0139:000896:0001:0001:00</t>
  </si>
  <si>
    <t>104O  :787060:00:------:--</t>
  </si>
  <si>
    <t>21:0417:000057</t>
  </si>
  <si>
    <t>21:0139:000897</t>
  </si>
  <si>
    <t>21:0139:000897:0001:0001:00</t>
  </si>
  <si>
    <t>0115:s__15</t>
  </si>
  <si>
    <t>104O  :787061:80:787064:10</t>
  </si>
  <si>
    <t>21:0417:000058</t>
  </si>
  <si>
    <t>21:0139:000900</t>
  </si>
  <si>
    <t>21:0139:000900:0001:0001:02</t>
  </si>
  <si>
    <t>0011:bff_1</t>
  </si>
  <si>
    <t>104O  :787062:00:------:--</t>
  </si>
  <si>
    <t>21:0417:000059</t>
  </si>
  <si>
    <t>21:0139:000898</t>
  </si>
  <si>
    <t>21:0139:000898:0001:0001:00</t>
  </si>
  <si>
    <t>104O  :787063:00:------:--</t>
  </si>
  <si>
    <t>21:0417:000060</t>
  </si>
  <si>
    <t>21:0139:000899</t>
  </si>
  <si>
    <t>21:0139:000899:0001:0001:00</t>
  </si>
  <si>
    <t>104O  :787064:10:------:--</t>
  </si>
  <si>
    <t>21:0417:000061</t>
  </si>
  <si>
    <t>21:0139:000900:0001:0001:01</t>
  </si>
  <si>
    <t>0012:bff_1</t>
  </si>
  <si>
    <t>104O  :787065:20:787064:10</t>
  </si>
  <si>
    <t>21:0417:000062</t>
  </si>
  <si>
    <t>21:0139:000900:0002:0001:00</t>
  </si>
  <si>
    <t>0013:bff_1</t>
  </si>
  <si>
    <t>104O  :787066:00:------:--</t>
  </si>
  <si>
    <t>21:0417:000063</t>
  </si>
  <si>
    <t>21:0139:000901</t>
  </si>
  <si>
    <t>21:0139:000901:0001:0001:00</t>
  </si>
  <si>
    <t>104O  :787067:00:------:--</t>
  </si>
  <si>
    <t>21:0417:000064</t>
  </si>
  <si>
    <t>21:0139:000902</t>
  </si>
  <si>
    <t>21:0139:000902:0001:0001:00</t>
  </si>
  <si>
    <t>104O  :787068:00:------:--</t>
  </si>
  <si>
    <t>21:0417:000065</t>
  </si>
  <si>
    <t>21:0139:000903</t>
  </si>
  <si>
    <t>21:0139:000903:0001:0001:00</t>
  </si>
  <si>
    <t>104O  :787069:00:------:--</t>
  </si>
  <si>
    <t>21:0417:000066</t>
  </si>
  <si>
    <t>21:0139:000904</t>
  </si>
  <si>
    <t>21:0139:000904:0001:0001:00</t>
  </si>
  <si>
    <t>104O  :787070:00:------:--</t>
  </si>
  <si>
    <t>21:0417:000067</t>
  </si>
  <si>
    <t>21:0139:000905</t>
  </si>
  <si>
    <t>21:0139:000905:0001:0001:00</t>
  </si>
  <si>
    <t>104O  :787074:9E:------:--</t>
  </si>
  <si>
    <t>21:0417:000068</t>
  </si>
  <si>
    <t>104O  :787075:00:------:--</t>
  </si>
  <si>
    <t>21:0417:000069</t>
  </si>
  <si>
    <t>21:0139:000906</t>
  </si>
  <si>
    <t>21:0139:000906:0001:0001:00</t>
  </si>
  <si>
    <t>104O  :787076:00:------:--</t>
  </si>
  <si>
    <t>21:0417:000070</t>
  </si>
  <si>
    <t>21:0139:000907</t>
  </si>
  <si>
    <t>21:0139:000907:0001:0001:00</t>
  </si>
  <si>
    <t>104O  :787077:00:------:--</t>
  </si>
  <si>
    <t>21:0417:000071</t>
  </si>
  <si>
    <t>21:0139:000908</t>
  </si>
  <si>
    <t>21:0139:000908:0001:0001:00</t>
  </si>
  <si>
    <t>104O  :787078:00:------:--</t>
  </si>
  <si>
    <t>21:0417:000072</t>
  </si>
  <si>
    <t>21:0139:000909</t>
  </si>
  <si>
    <t>21:0139:000909:0001:0001:00</t>
  </si>
  <si>
    <t>104O  :787079:00:------:--</t>
  </si>
  <si>
    <t>21:0417:000073</t>
  </si>
  <si>
    <t>21:0139:000910</t>
  </si>
  <si>
    <t>21:0139:000910:0001:0001:00</t>
  </si>
  <si>
    <t>104O  :787080:00:------:--</t>
  </si>
  <si>
    <t>21:0417:000074</t>
  </si>
  <si>
    <t>21:0139:000911</t>
  </si>
  <si>
    <t>21:0139:000911:0001:0001:00</t>
  </si>
  <si>
    <t>104O  :787081:80:787088:00</t>
  </si>
  <si>
    <t>21:0417:000075</t>
  </si>
  <si>
    <t>21:0139:000917</t>
  </si>
  <si>
    <t>21:0139:000917:0001:0001:02</t>
  </si>
  <si>
    <t>104O  :787082:10:------:--</t>
  </si>
  <si>
    <t>21:0417:000076</t>
  </si>
  <si>
    <t>21:0139:000912</t>
  </si>
  <si>
    <t>21:0139:000912:0001:0001:00</t>
  </si>
  <si>
    <t>104O  :787083:20:787082:10</t>
  </si>
  <si>
    <t>21:0417:000077</t>
  </si>
  <si>
    <t>21:0139:000912:0002:0001:00</t>
  </si>
  <si>
    <t>104O  :787084:00:------:--</t>
  </si>
  <si>
    <t>21:0417:000078</t>
  </si>
  <si>
    <t>21:0139:000913</t>
  </si>
  <si>
    <t>21:0139:000913:0001:0001:00</t>
  </si>
  <si>
    <t>104O  :787085:00:------:--</t>
  </si>
  <si>
    <t>21:0417:000079</t>
  </si>
  <si>
    <t>21:0139:000914</t>
  </si>
  <si>
    <t>21:0139:000914:0001:0001:00</t>
  </si>
  <si>
    <t>104O  :787086:00:------:--</t>
  </si>
  <si>
    <t>21:0417:000080</t>
  </si>
  <si>
    <t>21:0139:000915</t>
  </si>
  <si>
    <t>21:0139:000915:0001:0001:00</t>
  </si>
  <si>
    <t>104O  :787087:00:------:--</t>
  </si>
  <si>
    <t>21:0417:000081</t>
  </si>
  <si>
    <t>21:0139:000916</t>
  </si>
  <si>
    <t>21:0139:000916:0001:0001:00</t>
  </si>
  <si>
    <t>104O  :787088:00:------:--</t>
  </si>
  <si>
    <t>21:0417:000082</t>
  </si>
  <si>
    <t>21:0139:000917:0001:0001:01</t>
  </si>
  <si>
    <t>104O  :787089:00:------:--</t>
  </si>
  <si>
    <t>21:0417:000083</t>
  </si>
  <si>
    <t>21:0139:000918</t>
  </si>
  <si>
    <t>21:0139:000918:0001:0001:00</t>
  </si>
  <si>
    <t>104O  :787090:00:------:--</t>
  </si>
  <si>
    <t>21:0417:000084</t>
  </si>
  <si>
    <t>21:0139:000919</t>
  </si>
  <si>
    <t>21:0139:000919:0001:0001:00</t>
  </si>
  <si>
    <t>104O  :787091:00:------:--</t>
  </si>
  <si>
    <t>21:0417:000085</t>
  </si>
  <si>
    <t>21:0139:000920</t>
  </si>
  <si>
    <t>21:0139:000920:0001:0001:00</t>
  </si>
  <si>
    <t>104O  :787092:00:------:--</t>
  </si>
  <si>
    <t>21:0417:000086</t>
  </si>
  <si>
    <t>21:0139:000921</t>
  </si>
  <si>
    <t>21:0139:000921:0001:0001:00</t>
  </si>
  <si>
    <t>104O  :787093:00:------:--</t>
  </si>
  <si>
    <t>21:0417:000087</t>
  </si>
  <si>
    <t>21:0139:000922</t>
  </si>
  <si>
    <t>21:0139:000922:0001:0001:00</t>
  </si>
  <si>
    <t>104O  :787094:9K:------:--</t>
  </si>
  <si>
    <t>21:0417:000088</t>
  </si>
  <si>
    <t>104O  :787095:00:------:--</t>
  </si>
  <si>
    <t>21:0417:000089</t>
  </si>
  <si>
    <t>21:0139:000923</t>
  </si>
  <si>
    <t>21:0139:000923:0001:0001:00</t>
  </si>
  <si>
    <t>104O  :787096:00:------:--</t>
  </si>
  <si>
    <t>21:0417:000090</t>
  </si>
  <si>
    <t>21:0139:000924</t>
  </si>
  <si>
    <t>21:0139:000924:0001:0001:00</t>
  </si>
  <si>
    <t>104N  :777165:00:------:--</t>
  </si>
  <si>
    <t>21:0972:000001</t>
  </si>
  <si>
    <t>21:0126:000139</t>
  </si>
  <si>
    <t>21:0126:000139:0001:0001:00</t>
  </si>
  <si>
    <t>104N  :777166:00:------:--</t>
  </si>
  <si>
    <t>21:0972:000002</t>
  </si>
  <si>
    <t>21:0126:000140</t>
  </si>
  <si>
    <t>21:0126:000140:0001:0001:00</t>
  </si>
  <si>
    <t>104N  :777167:00:------:--</t>
  </si>
  <si>
    <t>21:0972:000003</t>
  </si>
  <si>
    <t>21:0126:000141</t>
  </si>
  <si>
    <t>21:0126:000141:0001:0001:00</t>
  </si>
  <si>
    <t>104N  :777168:00:------:--</t>
  </si>
  <si>
    <t>21:0972:000004</t>
  </si>
  <si>
    <t>21:0126:000142</t>
  </si>
  <si>
    <t>21:0126:000142:0001:0001:00</t>
  </si>
  <si>
    <t>104N  :777172:00:------:--</t>
  </si>
  <si>
    <t>21:0972:000005</t>
  </si>
  <si>
    <t>21:0126:000145</t>
  </si>
  <si>
    <t>21:0126:000145:0001:0001:00</t>
  </si>
  <si>
    <t>104N  :777189:00:------:--</t>
  </si>
  <si>
    <t>21:0972:000006</t>
  </si>
  <si>
    <t>21:0126:000159</t>
  </si>
  <si>
    <t>21:0126:000159:0001:0001:00</t>
  </si>
  <si>
    <t>104N  :777190:00:------:--</t>
  </si>
  <si>
    <t>21:0972:000007</t>
  </si>
  <si>
    <t>21:0126:000160</t>
  </si>
  <si>
    <t>21:0126:000160:0001:0001:00</t>
  </si>
  <si>
    <t>104N  :777193:00:------:--</t>
  </si>
  <si>
    <t>21:0972:000008</t>
  </si>
  <si>
    <t>21:0126:000163</t>
  </si>
  <si>
    <t>21:0126:000163:0001:0001:00</t>
  </si>
  <si>
    <t>104N  :777194:00:------:--</t>
  </si>
  <si>
    <t>21:0972:000009</t>
  </si>
  <si>
    <t>21:0126:000164</t>
  </si>
  <si>
    <t>21:0126:000164:0001:0001:00</t>
  </si>
  <si>
    <t>104N  :779086:00:------:--</t>
  </si>
  <si>
    <t>21:0972:000010</t>
  </si>
  <si>
    <t>21:0126:000293</t>
  </si>
  <si>
    <t>21:0126:000293:0001:0001:00</t>
  </si>
  <si>
    <t>104N  :779089:00:------:--</t>
  </si>
  <si>
    <t>21:0972:000011</t>
  </si>
  <si>
    <t>21:0126:000296</t>
  </si>
  <si>
    <t>21:0126:000296:0001:0001:00</t>
  </si>
  <si>
    <t>104N  :779090:00:------:--</t>
  </si>
  <si>
    <t>21:0972:000012</t>
  </si>
  <si>
    <t>21:0126:000297</t>
  </si>
  <si>
    <t>21:0126:000297:0001:0001:00</t>
  </si>
  <si>
    <t>104N  :779091:00:------:--</t>
  </si>
  <si>
    <t>21:0972:000013</t>
  </si>
  <si>
    <t>21:0126:000298</t>
  </si>
  <si>
    <t>21:0126:000298:0001:0001:00</t>
  </si>
  <si>
    <t>104N  :779092:00:------:--</t>
  </si>
  <si>
    <t>21:0972:000014</t>
  </si>
  <si>
    <t>21:0126:000299</t>
  </si>
  <si>
    <t>21:0126:000299:0001:0001:00</t>
  </si>
  <si>
    <t>104N  :779095:00:------:--</t>
  </si>
  <si>
    <t>21:0972:000015</t>
  </si>
  <si>
    <t>21:0126:000301</t>
  </si>
  <si>
    <t>21:0126:000301:0001:0001:00</t>
  </si>
  <si>
    <t>104N  :779097:00:------:--</t>
  </si>
  <si>
    <t>21:0972:000016</t>
  </si>
  <si>
    <t>21:0126:000303</t>
  </si>
  <si>
    <t>21:0126:000303:0001:0001:00</t>
  </si>
  <si>
    <t>104N  :779102:00:------:--</t>
  </si>
  <si>
    <t>21:0972:000017</t>
  </si>
  <si>
    <t>21:0126:000307</t>
  </si>
  <si>
    <t>21:0126:000307:0001:0001:00</t>
  </si>
  <si>
    <t>104N  :779103:00:------:--</t>
  </si>
  <si>
    <t>21:0972:000018</t>
  </si>
  <si>
    <t>21:0126:000308</t>
  </si>
  <si>
    <t>21:0126:000308:0001:0001:00</t>
  </si>
  <si>
    <t>104N  :779110:00:------:--</t>
  </si>
  <si>
    <t>21:0972:000019</t>
  </si>
  <si>
    <t>21:0126:000313</t>
  </si>
  <si>
    <t>21:0126:000313:0001:0001:00</t>
  </si>
  <si>
    <t>104N  :779112:00:------:--</t>
  </si>
  <si>
    <t>21:0972:000020</t>
  </si>
  <si>
    <t>21:0126:000315</t>
  </si>
  <si>
    <t>21:0126:000315:0001:0001:00</t>
  </si>
  <si>
    <t>104N  :779115:00:------:--</t>
  </si>
  <si>
    <t>21:0972:000021</t>
  </si>
  <si>
    <t>21:0126:000318</t>
  </si>
  <si>
    <t>21:0126:000318:0001:0001:00</t>
  </si>
  <si>
    <t>104N  :779116:00:------:--</t>
  </si>
  <si>
    <t>21:0972:000022</t>
  </si>
  <si>
    <t>21:0126:000319</t>
  </si>
  <si>
    <t>21:0126:000319:0001:0001:00</t>
  </si>
  <si>
    <t>104N  :779227:00:------:--</t>
  </si>
  <si>
    <t>21:0972:000023</t>
  </si>
  <si>
    <t>21:0126:000413</t>
  </si>
  <si>
    <t>21:0126:000413:0001:0001:00</t>
  </si>
  <si>
    <t>104N  :779228:00:------:--</t>
  </si>
  <si>
    <t>21:0972:000024</t>
  </si>
  <si>
    <t>21:0126:000414</t>
  </si>
  <si>
    <t>21:0126:000414:0001:0001:00</t>
  </si>
  <si>
    <t>104N  :779229:00:------:--</t>
  </si>
  <si>
    <t>21:0972:000025</t>
  </si>
  <si>
    <t>21:0126:000415</t>
  </si>
  <si>
    <t>21:0126:000415:0001:0001:00</t>
  </si>
  <si>
    <t>104N  :779230:00:------:--</t>
  </si>
  <si>
    <t>21:0972:000026</t>
  </si>
  <si>
    <t>21:0126:000416</t>
  </si>
  <si>
    <t>21:0126:000416:0001:0001:00</t>
  </si>
  <si>
    <t>104N  :779231:00:------:--</t>
  </si>
  <si>
    <t>21:0972:000027</t>
  </si>
  <si>
    <t>21:0126:000417</t>
  </si>
  <si>
    <t>21:0126:000417:0001:0001:00</t>
  </si>
  <si>
    <t>104N  :779232:00:------:--</t>
  </si>
  <si>
    <t>21:0972:000028</t>
  </si>
  <si>
    <t>21:0126:000418</t>
  </si>
  <si>
    <t>21:0126:000418:0001:0001:00</t>
  </si>
  <si>
    <t>104N  :779233:00:------:--</t>
  </si>
  <si>
    <t>21:0972:000029</t>
  </si>
  <si>
    <t>21:0126:000419</t>
  </si>
  <si>
    <t>21:0126:000419:0001:0001:00</t>
  </si>
  <si>
    <t>104N  :779234:00:------:--</t>
  </si>
  <si>
    <t>21:0972:000030</t>
  </si>
  <si>
    <t>21:0126:000420</t>
  </si>
  <si>
    <t>21:0126:000420:0001:0001:00</t>
  </si>
  <si>
    <t>104N  :779236:00:------:--</t>
  </si>
  <si>
    <t>21:0972:000031</t>
  </si>
  <si>
    <t>21:0126:000422</t>
  </si>
  <si>
    <t>21:0126:000422:0001:0001:00</t>
  </si>
  <si>
    <t>104N  :779239:00:------:--</t>
  </si>
  <si>
    <t>21:0972:000032</t>
  </si>
  <si>
    <t>21:0126:000425</t>
  </si>
  <si>
    <t>21:0126:000425:0001:0001:00</t>
  </si>
  <si>
    <t>104N  :779240:00:------:--</t>
  </si>
  <si>
    <t>21:0972:000033</t>
  </si>
  <si>
    <t>21:0126:000426</t>
  </si>
  <si>
    <t>21:0126:000426:0001:0001:00</t>
  </si>
  <si>
    <t>104N  :779241:80:779256:00</t>
  </si>
  <si>
    <t>21:0972:000034</t>
  </si>
  <si>
    <t>21:0126:000439</t>
  </si>
  <si>
    <t>21:0126:000439:0001:0001:02</t>
  </si>
  <si>
    <t>104N  :779242:00:------:--</t>
  </si>
  <si>
    <t>21:0972:000035</t>
  </si>
  <si>
    <t>21:0126:000427</t>
  </si>
  <si>
    <t>21:0126:000427:0001:0001:00</t>
  </si>
  <si>
    <t>104N  :779243:00:------:--</t>
  </si>
  <si>
    <t>21:0972:000036</t>
  </si>
  <si>
    <t>21:0126:000428</t>
  </si>
  <si>
    <t>21:0126:000428:0001:0001:00</t>
  </si>
  <si>
    <t>104N  :779249:10:------:--</t>
  </si>
  <si>
    <t>21:0972:000037</t>
  </si>
  <si>
    <t>21:0126:000433</t>
  </si>
  <si>
    <t>21:0126:000433:0001:0001:00</t>
  </si>
  <si>
    <t>104N  :779250:20:779249:10</t>
  </si>
  <si>
    <t>21:0972:000038</t>
  </si>
  <si>
    <t>21:0126:000433:0002:0001:00</t>
  </si>
  <si>
    <t>104N  :779251:00:------:--</t>
  </si>
  <si>
    <t>21:0972:000039</t>
  </si>
  <si>
    <t>21:0126:000434</t>
  </si>
  <si>
    <t>21:0126:000434:0001:0001:00</t>
  </si>
  <si>
    <t>104N  :779252:00:------:--</t>
  </si>
  <si>
    <t>21:0972:000040</t>
  </si>
  <si>
    <t>21:0126:000435</t>
  </si>
  <si>
    <t>21:0126:000435:0001:0001:00</t>
  </si>
  <si>
    <t>104N  :779253:00:------:--</t>
  </si>
  <si>
    <t>21:0972:000041</t>
  </si>
  <si>
    <t>21:0126:000436</t>
  </si>
  <si>
    <t>21:0126:000436:0001:0001:00</t>
  </si>
  <si>
    <t>104N  :779254:00:------:--</t>
  </si>
  <si>
    <t>21:0972:000042</t>
  </si>
  <si>
    <t>21:0126:000437</t>
  </si>
  <si>
    <t>21:0126:000437:0001:0001:00</t>
  </si>
  <si>
    <t>104N  :779255:00:------:--</t>
  </si>
  <si>
    <t>21:0972:000043</t>
  </si>
  <si>
    <t>21:0126:000438</t>
  </si>
  <si>
    <t>21:0126:000438:0001:0001:00</t>
  </si>
  <si>
    <t>104N  :779256:00:------:--</t>
  </si>
  <si>
    <t>21:0972:000044</t>
  </si>
  <si>
    <t>21:0126:000439:0001:0001:01</t>
  </si>
  <si>
    <t>104N  :779257:00:------:--</t>
  </si>
  <si>
    <t>21:0972:000045</t>
  </si>
  <si>
    <t>21:0126:000440</t>
  </si>
  <si>
    <t>21:0126:000440:0001:0001:00</t>
  </si>
  <si>
    <t>104N  :779258:00:------:--</t>
  </si>
  <si>
    <t>21:0972:000046</t>
  </si>
  <si>
    <t>21:0126:000441</t>
  </si>
  <si>
    <t>21:0126:000441:0001:0001:00</t>
  </si>
  <si>
    <t>104N  :779259:00:------:--</t>
  </si>
  <si>
    <t>21:0972:000047</t>
  </si>
  <si>
    <t>21:0126:000442</t>
  </si>
  <si>
    <t>21:0126:000442:0001:0001:00</t>
  </si>
  <si>
    <t>104N  :779262:00:------:--</t>
  </si>
  <si>
    <t>21:0972:000048</t>
  </si>
  <si>
    <t>21:0126:000444</t>
  </si>
  <si>
    <t>21:0126:000444:0001:0001:00</t>
  </si>
  <si>
    <t>104N  :779264:00:------:--</t>
  </si>
  <si>
    <t>21:0972:000049</t>
  </si>
  <si>
    <t>21:0126:000446</t>
  </si>
  <si>
    <t>21:0126:000446:0001:0001:00</t>
  </si>
  <si>
    <t>104N  :779265:00:------:--</t>
  </si>
  <si>
    <t>21:0972:000050</t>
  </si>
  <si>
    <t>21:0126:000447</t>
  </si>
  <si>
    <t>21:0126:000447:0001:0001:00</t>
  </si>
  <si>
    <t>104N  :779266:00:------:--</t>
  </si>
  <si>
    <t>21:0972:000051</t>
  </si>
  <si>
    <t>21:0126:000448</t>
  </si>
  <si>
    <t>21:0126:000448:0001:0001:00</t>
  </si>
  <si>
    <t>104N  :779267:10:------:--</t>
  </si>
  <si>
    <t>21:0972:000052</t>
  </si>
  <si>
    <t>21:0126:000449</t>
  </si>
  <si>
    <t>21:0126:000449:0001:0001:00</t>
  </si>
  <si>
    <t>104N  :779268:20:779267:10</t>
  </si>
  <si>
    <t>21:0972:000053</t>
  </si>
  <si>
    <t>21:0126:000449:0002:0001:00</t>
  </si>
  <si>
    <t>104N  :779269:00:------:--</t>
  </si>
  <si>
    <t>21:0972:000054</t>
  </si>
  <si>
    <t>21:0126:000450</t>
  </si>
  <si>
    <t>21:0126:000450:0001:0001:00</t>
  </si>
  <si>
    <t>104N  :779270:00:------:--</t>
  </si>
  <si>
    <t>21:0972:000055</t>
  </si>
  <si>
    <t>21:0126:000451</t>
  </si>
  <si>
    <t>21:0126:000451:0001:0001:00</t>
  </si>
  <si>
    <t>104N  :779279:00:------:--</t>
  </si>
  <si>
    <t>21:0972:000056</t>
  </si>
  <si>
    <t>21:0126:000459</t>
  </si>
  <si>
    <t>21:0126:000459:0001:0001:00</t>
  </si>
  <si>
    <t>104N  :779280:00:------:--</t>
  </si>
  <si>
    <t>21:0972:000057</t>
  </si>
  <si>
    <t>21:0126:000460</t>
  </si>
  <si>
    <t>21:0126:000460:0001:0001:00</t>
  </si>
  <si>
    <t>104N  :779281:80:779299:00</t>
  </si>
  <si>
    <t>21:0972:000058</t>
  </si>
  <si>
    <t>21:0126:000476</t>
  </si>
  <si>
    <t>21:0126:000476:0001:0001:02</t>
  </si>
  <si>
    <t>104N  :779283:10:------:--</t>
  </si>
  <si>
    <t>21:0972:000059</t>
  </si>
  <si>
    <t>21:0126:000462</t>
  </si>
  <si>
    <t>21:0126:000462:0001:0001:00</t>
  </si>
  <si>
    <t>104N  :779284:20:779283:10</t>
  </si>
  <si>
    <t>21:0972:000060</t>
  </si>
  <si>
    <t>21:0126:000462:0002:0001:00</t>
  </si>
  <si>
    <t>104N  :779286:00:------:--</t>
  </si>
  <si>
    <t>21:0972:000061</t>
  </si>
  <si>
    <t>21:0126:000463</t>
  </si>
  <si>
    <t>21:0126:000463:0001:0001:00</t>
  </si>
  <si>
    <t>104N  :779287:00:------:--</t>
  </si>
  <si>
    <t>21:0972:000062</t>
  </si>
  <si>
    <t>21:0126:000464</t>
  </si>
  <si>
    <t>21:0126:000464:0001:0001:00</t>
  </si>
  <si>
    <t>104N  :779288:00:------:--</t>
  </si>
  <si>
    <t>21:0972:000063</t>
  </si>
  <si>
    <t>21:0126:000465</t>
  </si>
  <si>
    <t>21:0126:000465:0001:0001:00</t>
  </si>
  <si>
    <t>104N  :779289:00:------:--</t>
  </si>
  <si>
    <t>21:0972:000064</t>
  </si>
  <si>
    <t>21:0126:000466</t>
  </si>
  <si>
    <t>21:0126:000466:0001:0001:00</t>
  </si>
  <si>
    <t>104N  :779290:00:------:--</t>
  </si>
  <si>
    <t>21:0972:000065</t>
  </si>
  <si>
    <t>21:0126:000467</t>
  </si>
  <si>
    <t>21:0126:000467:0001:0001:00</t>
  </si>
  <si>
    <t>104N  :779291:00:------:--</t>
  </si>
  <si>
    <t>21:0972:000066</t>
  </si>
  <si>
    <t>21:0126:000468</t>
  </si>
  <si>
    <t>21:0126:000468:0001:0001:00</t>
  </si>
  <si>
    <t>104N  :779292:00:------:--</t>
  </si>
  <si>
    <t>21:0972:000067</t>
  </si>
  <si>
    <t>21:0126:000469</t>
  </si>
  <si>
    <t>21:0126:000469:0001:0001:00</t>
  </si>
  <si>
    <t>104N  :779293:00:------:--</t>
  </si>
  <si>
    <t>21:0972:000068</t>
  </si>
  <si>
    <t>21:0126:000470</t>
  </si>
  <si>
    <t>21:0126:000470:0001:0001:00</t>
  </si>
  <si>
    <t>104N  :779294:00:------:--</t>
  </si>
  <si>
    <t>21:0972:000069</t>
  </si>
  <si>
    <t>21:0126:000471</t>
  </si>
  <si>
    <t>21:0126:000471:0001:0001:00</t>
  </si>
  <si>
    <t>104N  :779295:00:------:--</t>
  </si>
  <si>
    <t>21:0972:000070</t>
  </si>
  <si>
    <t>21:0126:000472</t>
  </si>
  <si>
    <t>21:0126:000472:0001:0001:00</t>
  </si>
  <si>
    <t>104N  :779296:00:------:--</t>
  </si>
  <si>
    <t>21:0972:000071</t>
  </si>
  <si>
    <t>21:0126:000473</t>
  </si>
  <si>
    <t>21:0126:000473:0001:0001:00</t>
  </si>
  <si>
    <t>104N  :779297:00:------:--</t>
  </si>
  <si>
    <t>21:0972:000072</t>
  </si>
  <si>
    <t>21:0126:000474</t>
  </si>
  <si>
    <t>21:0126:000474:0001:0001:00</t>
  </si>
  <si>
    <t>104N  :779298:00:------:--</t>
  </si>
  <si>
    <t>21:0972:000073</t>
  </si>
  <si>
    <t>21:0126:000475</t>
  </si>
  <si>
    <t>21:0126:000475:0001:0001:00</t>
  </si>
  <si>
    <t>104N  :779299:00:------:--</t>
  </si>
  <si>
    <t>21:0972:000074</t>
  </si>
  <si>
    <t>21:0126:000476:0001:0001:01</t>
  </si>
  <si>
    <t>104N  :779300:00:------:--</t>
  </si>
  <si>
    <t>21:0972:000075</t>
  </si>
  <si>
    <t>21:0126:000477</t>
  </si>
  <si>
    <t>21:0126:000477:0001:0001:00</t>
  </si>
  <si>
    <t>104N  :779301:80:779318:00</t>
  </si>
  <si>
    <t>21:0972:000076</t>
  </si>
  <si>
    <t>21:0126:000492</t>
  </si>
  <si>
    <t>21:0126:000492:0001:0001:02</t>
  </si>
  <si>
    <t>104N  :779302:00:------:--</t>
  </si>
  <si>
    <t>21:0972:000077</t>
  </si>
  <si>
    <t>21:0126:000478</t>
  </si>
  <si>
    <t>21:0126:000478:0001:0001:00</t>
  </si>
  <si>
    <t>104N  :779303:10:------:--</t>
  </si>
  <si>
    <t>21:0972:000078</t>
  </si>
  <si>
    <t>21:0126:000479</t>
  </si>
  <si>
    <t>21:0126:000479:0001:0001:00</t>
  </si>
  <si>
    <t>104N  :779304:20:779303:10</t>
  </si>
  <si>
    <t>21:0972:000079</t>
  </si>
  <si>
    <t>21:0126:000479:0002:0001:00</t>
  </si>
  <si>
    <t>104N  :779305:00:------:--</t>
  </si>
  <si>
    <t>21:0972:000080</t>
  </si>
  <si>
    <t>21:0126:000480</t>
  </si>
  <si>
    <t>21:0126:000480:0001:0001:00</t>
  </si>
  <si>
    <t>104N  :779306:00:------:--</t>
  </si>
  <si>
    <t>21:0972:000081</t>
  </si>
  <si>
    <t>21:0126:000481</t>
  </si>
  <si>
    <t>21:0126:000481:0001:0001:00</t>
  </si>
  <si>
    <t>104N  :779307:00:------:--</t>
  </si>
  <si>
    <t>21:0972:000082</t>
  </si>
  <si>
    <t>21:0126:000482</t>
  </si>
  <si>
    <t>21:0126:000482:0001:0001:00</t>
  </si>
  <si>
    <t>104N  :779309:00:------:--</t>
  </si>
  <si>
    <t>21:0972:000083</t>
  </si>
  <si>
    <t>21:0126:000483</t>
  </si>
  <si>
    <t>21:0126:000483:0001:0001:00</t>
  </si>
  <si>
    <t>104N  :779310:00:------:--</t>
  </si>
  <si>
    <t>21:0972:000084</t>
  </si>
  <si>
    <t>21:0126:000484</t>
  </si>
  <si>
    <t>21:0126:000484:0001:0001:00</t>
  </si>
  <si>
    <t>104N  :779311:00:------:--</t>
  </si>
  <si>
    <t>21:0972:000085</t>
  </si>
  <si>
    <t>21:0126:000485</t>
  </si>
  <si>
    <t>21:0126:000485:0001:0001:00</t>
  </si>
  <si>
    <t>104N  :779312:00:------:--</t>
  </si>
  <si>
    <t>21:0972:000086</t>
  </si>
  <si>
    <t>21:0126:000486</t>
  </si>
  <si>
    <t>21:0126:000486:0001:0001:00</t>
  </si>
  <si>
    <t>104N  :779313:00:------:--</t>
  </si>
  <si>
    <t>21:0972:000087</t>
  </si>
  <si>
    <t>21:0126:000487</t>
  </si>
  <si>
    <t>21:0126:000487:0001:0001:00</t>
  </si>
  <si>
    <t>104N  :779314:00:------:--</t>
  </si>
  <si>
    <t>21:0972:000088</t>
  </si>
  <si>
    <t>21:0126:000488</t>
  </si>
  <si>
    <t>21:0126:000488:0001:0001:00</t>
  </si>
  <si>
    <t>104N  :779315:00:------:--</t>
  </si>
  <si>
    <t>21:0972:000089</t>
  </si>
  <si>
    <t>21:0126:000489</t>
  </si>
  <si>
    <t>21:0126:000489:0001:0001:00</t>
  </si>
  <si>
    <t>104N  :779316:00:------:--</t>
  </si>
  <si>
    <t>21:0972:000090</t>
  </si>
  <si>
    <t>21:0126:000490</t>
  </si>
  <si>
    <t>21:0126:000490:0001:0001:00</t>
  </si>
  <si>
    <t>104N  :779317:00:------:--</t>
  </si>
  <si>
    <t>21:0972:000091</t>
  </si>
  <si>
    <t>21:0126:000491</t>
  </si>
  <si>
    <t>21:0126:000491:0001:0001:00</t>
  </si>
  <si>
    <t>104N  :779318:00:------:--</t>
  </si>
  <si>
    <t>21:0972:000092</t>
  </si>
  <si>
    <t>21:0126:000492:0001:0001:01</t>
  </si>
  <si>
    <t>104N  :779319:00:------:--</t>
  </si>
  <si>
    <t>21:0972:000093</t>
  </si>
  <si>
    <t>21:0126:000493</t>
  </si>
  <si>
    <t>21:0126:000493:0001:0001:00</t>
  </si>
  <si>
    <t>104N  :779320:00:------:--</t>
  </si>
  <si>
    <t>21:0972:000094</t>
  </si>
  <si>
    <t>21:0126:000494</t>
  </si>
  <si>
    <t>21:0126:000494:0001:0001:00</t>
  </si>
  <si>
    <t>104N  :779321:80:779338:00</t>
  </si>
  <si>
    <t>21:0972:000095</t>
  </si>
  <si>
    <t>21:0126:000510</t>
  </si>
  <si>
    <t>21:0126:000510:0001:0001:02</t>
  </si>
  <si>
    <t>104N  :779322:00:------:--</t>
  </si>
  <si>
    <t>21:0972:000096</t>
  </si>
  <si>
    <t>21:0126:000495</t>
  </si>
  <si>
    <t>21:0126:000495:0001:0001:00</t>
  </si>
  <si>
    <t>104N  :779323:00:------:--</t>
  </si>
  <si>
    <t>21:0972:000097</t>
  </si>
  <si>
    <t>21:0126:000496</t>
  </si>
  <si>
    <t>21:0126:000496:0001:0001:00</t>
  </si>
  <si>
    <t>104N  :779324:00:------:--</t>
  </si>
  <si>
    <t>21:0972:000098</t>
  </si>
  <si>
    <t>21:0126:000497</t>
  </si>
  <si>
    <t>21:0126:000497:0001:0001:00</t>
  </si>
  <si>
    <t>104N  :779325:00:------:--</t>
  </si>
  <si>
    <t>21:0972:000099</t>
  </si>
  <si>
    <t>21:0126:000498</t>
  </si>
  <si>
    <t>21:0126:000498:0001:0001:00</t>
  </si>
  <si>
    <t>104N  :779326:10:------:--</t>
  </si>
  <si>
    <t>21:0972:000100</t>
  </si>
  <si>
    <t>21:0126:000499</t>
  </si>
  <si>
    <t>21:0126:000499:0001:0001:00</t>
  </si>
  <si>
    <t>104N  :779327:20:779326:10</t>
  </si>
  <si>
    <t>21:0972:000101</t>
  </si>
  <si>
    <t>21:0126:000499:0002:0001:00</t>
  </si>
  <si>
    <t>104N  :779328:00:------:--</t>
  </si>
  <si>
    <t>21:0972:000102</t>
  </si>
  <si>
    <t>21:0126:000500</t>
  </si>
  <si>
    <t>21:0126:000500:0001:0001:00</t>
  </si>
  <si>
    <t>104N  :779329:00:------:--</t>
  </si>
  <si>
    <t>21:0972:000103</t>
  </si>
  <si>
    <t>21:0126:000501</t>
  </si>
  <si>
    <t>21:0126:000501:0001:0001:00</t>
  </si>
  <si>
    <t>104N  :779331:00:------:--</t>
  </si>
  <si>
    <t>21:0972:000104</t>
  </si>
  <si>
    <t>21:0126:000503</t>
  </si>
  <si>
    <t>21:0126:000503:0001:0001:00</t>
  </si>
  <si>
    <t>104N  :779332:00:------:--</t>
  </si>
  <si>
    <t>21:0972:000105</t>
  </si>
  <si>
    <t>21:0126:000504</t>
  </si>
  <si>
    <t>21:0126:000504:0001:0001:00</t>
  </si>
  <si>
    <t>104N  :779333:00:------:--</t>
  </si>
  <si>
    <t>21:0972:000106</t>
  </si>
  <si>
    <t>21:0126:000505</t>
  </si>
  <si>
    <t>21:0126:000505:0001:0001:00</t>
  </si>
  <si>
    <t>104N  :779334:00:------:--</t>
  </si>
  <si>
    <t>21:0972:000107</t>
  </si>
  <si>
    <t>21:0126:000506</t>
  </si>
  <si>
    <t>21:0126:000506:0001:0001:00</t>
  </si>
  <si>
    <t>104N  :779335:00:------:--</t>
  </si>
  <si>
    <t>21:0972:000108</t>
  </si>
  <si>
    <t>21:0126:000507</t>
  </si>
  <si>
    <t>21:0126:000507:0001:0001:00</t>
  </si>
  <si>
    <t>104N  :779336:00:------:--</t>
  </si>
  <si>
    <t>21:0972:000109</t>
  </si>
  <si>
    <t>21:0126:000508</t>
  </si>
  <si>
    <t>21:0126:000508:0001:0001:00</t>
  </si>
  <si>
    <t>104N  :779337:00:------:--</t>
  </si>
  <si>
    <t>21:0972:000110</t>
  </si>
  <si>
    <t>21:0126:000509</t>
  </si>
  <si>
    <t>21:0126:000509:0001:0001:00</t>
  </si>
  <si>
    <t>104N  :779338:00:------:--</t>
  </si>
  <si>
    <t>21:0972:000111</t>
  </si>
  <si>
    <t>21:0126:000510:0001:0001:01</t>
  </si>
  <si>
    <t>104N  :779340:00:------:--</t>
  </si>
  <si>
    <t>21:0972:000112</t>
  </si>
  <si>
    <t>21:0126:000511</t>
  </si>
  <si>
    <t>21:0126:000511:0001:0001:00</t>
  </si>
  <si>
    <t>104N  :779341:80:779357:00</t>
  </si>
  <si>
    <t>21:0972:000113</t>
  </si>
  <si>
    <t>21:0126:000525</t>
  </si>
  <si>
    <t>21:0126:000525:0001:0001:02</t>
  </si>
  <si>
    <t>104N  :779342:00:------:--</t>
  </si>
  <si>
    <t>21:0972:000114</t>
  </si>
  <si>
    <t>21:0126:000512</t>
  </si>
  <si>
    <t>21:0126:000512:0001:0001:00</t>
  </si>
  <si>
    <t>104N  :779343:00:------:--</t>
  </si>
  <si>
    <t>21:0972:000115</t>
  </si>
  <si>
    <t>21:0126:000513</t>
  </si>
  <si>
    <t>21:0126:000513:0001:0001:00</t>
  </si>
  <si>
    <t>104N  :779344:00:------:--</t>
  </si>
  <si>
    <t>21:0972:000116</t>
  </si>
  <si>
    <t>21:0126:000514</t>
  </si>
  <si>
    <t>21:0126:000514:0001:0001:00</t>
  </si>
  <si>
    <t>104N  :779345:10:------:--</t>
  </si>
  <si>
    <t>21:0972:000117</t>
  </si>
  <si>
    <t>21:0126:000515</t>
  </si>
  <si>
    <t>21:0126:000515:0001:0001:00</t>
  </si>
  <si>
    <t>104N  :779346:20:779345:10</t>
  </si>
  <si>
    <t>21:0972:000118</t>
  </si>
  <si>
    <t>21:0126:000515:0002:0001:00</t>
  </si>
  <si>
    <t>104N  :779349:00:------:--</t>
  </si>
  <si>
    <t>21:0972:000119</t>
  </si>
  <si>
    <t>21:0126:000518</t>
  </si>
  <si>
    <t>21:0126:000518:0001:0001:00</t>
  </si>
  <si>
    <t>104N  :779350:00:------:--</t>
  </si>
  <si>
    <t>21:0972:000120</t>
  </si>
  <si>
    <t>21:0126:000519</t>
  </si>
  <si>
    <t>21:0126:000519:0001:0001:00</t>
  </si>
  <si>
    <t>104N  :779351:00:------:--</t>
  </si>
  <si>
    <t>21:0972:000121</t>
  </si>
  <si>
    <t>21:0126:000520</t>
  </si>
  <si>
    <t>21:0126:000520:0001:0001:00</t>
  </si>
  <si>
    <t>104N  :779352:00:------:--</t>
  </si>
  <si>
    <t>21:0972:000122</t>
  </si>
  <si>
    <t>21:0126:000521</t>
  </si>
  <si>
    <t>21:0126:000521:0001:0001:00</t>
  </si>
  <si>
    <t>104N  :779353:00:------:--</t>
  </si>
  <si>
    <t>21:0972:000123</t>
  </si>
  <si>
    <t>21:0126:000522</t>
  </si>
  <si>
    <t>21:0126:000522:0001:0001:00</t>
  </si>
  <si>
    <t>104N  :779354:00:------:--</t>
  </si>
  <si>
    <t>21:0972:000124</t>
  </si>
  <si>
    <t>21:0126:000523</t>
  </si>
  <si>
    <t>21:0126:000523:0001:0001:00</t>
  </si>
  <si>
    <t>104N  :779355:00:------:--</t>
  </si>
  <si>
    <t>21:0972:000125</t>
  </si>
  <si>
    <t>21:0126:000524</t>
  </si>
  <si>
    <t>21:0126:000524:0001:0001:00</t>
  </si>
  <si>
    <t>104N  :779357:00:------:--</t>
  </si>
  <si>
    <t>21:0972:000126</t>
  </si>
  <si>
    <t>21:0126:000525:0001:0001:01</t>
  </si>
  <si>
    <t>104N  :779358:00:------:--</t>
  </si>
  <si>
    <t>21:0972:000127</t>
  </si>
  <si>
    <t>21:0126:000526</t>
  </si>
  <si>
    <t>21:0126:000526:0001:0001:00</t>
  </si>
  <si>
    <t>104N  :779361:80:779379:00</t>
  </si>
  <si>
    <t>21:0972:000128</t>
  </si>
  <si>
    <t>21:0126:000544</t>
  </si>
  <si>
    <t>21:0126:000544:0001:0001:02</t>
  </si>
  <si>
    <t>104N  :779374:00:------:--</t>
  </si>
  <si>
    <t>21:0972:000129</t>
  </si>
  <si>
    <t>21:0126:000539</t>
  </si>
  <si>
    <t>21:0126:000539:0001:0001:00</t>
  </si>
  <si>
    <t>104N  :779375:00:------:--</t>
  </si>
  <si>
    <t>21:0972:000130</t>
  </si>
  <si>
    <t>21:0126:000540</t>
  </si>
  <si>
    <t>21:0126:000540:0001:0001:00</t>
  </si>
  <si>
    <t>104N  :779376:00:------:--</t>
  </si>
  <si>
    <t>21:0972:000131</t>
  </si>
  <si>
    <t>21:0126:000541</t>
  </si>
  <si>
    <t>21:0126:000541:0001:0001:00</t>
  </si>
  <si>
    <t>104N  :779377:00:------:--</t>
  </si>
  <si>
    <t>21:0972:000132</t>
  </si>
  <si>
    <t>21:0126:000542</t>
  </si>
  <si>
    <t>21:0126:000542:0001:0001:00</t>
  </si>
  <si>
    <t>104N  :779378:00:------:--</t>
  </si>
  <si>
    <t>21:0972:000133</t>
  </si>
  <si>
    <t>21:0126:000543</t>
  </si>
  <si>
    <t>21:0126:000543:0001:0001:00</t>
  </si>
  <si>
    <t>104N  :779379:00:------:--</t>
  </si>
  <si>
    <t>21:0972:000134</t>
  </si>
  <si>
    <t>21:0126:000544:0001:0001:01</t>
  </si>
  <si>
    <t>104N  :779380:00:------:--</t>
  </si>
  <si>
    <t>21:0972:000135</t>
  </si>
  <si>
    <t>21:0126:000545</t>
  </si>
  <si>
    <t>21:0126:000545:0001:0001:00</t>
  </si>
  <si>
    <t>104N  :779381:80:779393:00</t>
  </si>
  <si>
    <t>21:0972:000136</t>
  </si>
  <si>
    <t>21:0126:000555</t>
  </si>
  <si>
    <t>21:0126:000555:0001:0001:02</t>
  </si>
  <si>
    <t>104N  :779383:00:------:--</t>
  </si>
  <si>
    <t>21:0972:000137</t>
  </si>
  <si>
    <t>21:0126:000546</t>
  </si>
  <si>
    <t>21:0126:000546:0001:0001:00</t>
  </si>
  <si>
    <t>104N  :779384:00:------:--</t>
  </si>
  <si>
    <t>21:0972:000138</t>
  </si>
  <si>
    <t>21:0126:000547</t>
  </si>
  <si>
    <t>21:0126:000547:0001:0001:00</t>
  </si>
  <si>
    <t>104N  :779385:10:------:--</t>
  </si>
  <si>
    <t>21:0972:000139</t>
  </si>
  <si>
    <t>21:0126:000548</t>
  </si>
  <si>
    <t>21:0126:000548:0001:0001:00</t>
  </si>
  <si>
    <t>104N  :779386:20:779385:10</t>
  </si>
  <si>
    <t>21:0972:000140</t>
  </si>
  <si>
    <t>21:0126:000548:0002:0001:00</t>
  </si>
  <si>
    <t>104N  :779387:00:------:--</t>
  </si>
  <si>
    <t>21:0972:000141</t>
  </si>
  <si>
    <t>21:0126:000549</t>
  </si>
  <si>
    <t>21:0126:000549:0001:0001:00</t>
  </si>
  <si>
    <t>104N  :779388:00:------:--</t>
  </si>
  <si>
    <t>21:0972:000142</t>
  </si>
  <si>
    <t>21:0126:000550</t>
  </si>
  <si>
    <t>21:0126:000550:0001:0001:00</t>
  </si>
  <si>
    <t>104N  :779389:00:------:--</t>
  </si>
  <si>
    <t>21:0972:000143</t>
  </si>
  <si>
    <t>21:0126:000551</t>
  </si>
  <si>
    <t>21:0126:000551:0001:0001:00</t>
  </si>
  <si>
    <t>104N  :779390:00:------:--</t>
  </si>
  <si>
    <t>21:0972:000144</t>
  </si>
  <si>
    <t>21:0126:000552</t>
  </si>
  <si>
    <t>21:0126:000552:0001:0001:00</t>
  </si>
  <si>
    <t>104N  :779391:00:------:--</t>
  </si>
  <si>
    <t>21:0972:000145</t>
  </si>
  <si>
    <t>21:0126:000553</t>
  </si>
  <si>
    <t>21:0126:000553:0001:0001:00</t>
  </si>
  <si>
    <t>104N  :779392:00:------:--</t>
  </si>
  <si>
    <t>21:0972:000146</t>
  </si>
  <si>
    <t>21:0126:000554</t>
  </si>
  <si>
    <t>21:0126:000554:0001:0001:00</t>
  </si>
  <si>
    <t>104N  :779393:00:------:--</t>
  </si>
  <si>
    <t>21:0972:000147</t>
  </si>
  <si>
    <t>21:0126:000555:0001:0001:01</t>
  </si>
  <si>
    <t>104N  :779394:00:------:--</t>
  </si>
  <si>
    <t>21:0972:000148</t>
  </si>
  <si>
    <t>21:0126:000556</t>
  </si>
  <si>
    <t>21:0126:000556:0001:0001:00</t>
  </si>
  <si>
    <t>104N  :779395:00:------:--</t>
  </si>
  <si>
    <t>21:0972:000149</t>
  </si>
  <si>
    <t>21:0126:000557</t>
  </si>
  <si>
    <t>21:0126:000557:0001:0001:00</t>
  </si>
  <si>
    <t>104N  :779396:00:------:--</t>
  </si>
  <si>
    <t>21:0972:000150</t>
  </si>
  <si>
    <t>21:0126:000558</t>
  </si>
  <si>
    <t>21:0126:000558:0001:0001:00</t>
  </si>
  <si>
    <t>104N  :779401:80:779405:00</t>
  </si>
  <si>
    <t>21:0972:000151</t>
  </si>
  <si>
    <t>21:0126:000565</t>
  </si>
  <si>
    <t>21:0126:000565:0001:0001:02</t>
  </si>
  <si>
    <t>104N  :779404:00:------:--</t>
  </si>
  <si>
    <t>21:0972:000152</t>
  </si>
  <si>
    <t>21:0126:000564</t>
  </si>
  <si>
    <t>21:0126:000564:0001:0001:00</t>
  </si>
  <si>
    <t>104N  :779405:00:------:--</t>
  </si>
  <si>
    <t>21:0972:000153</t>
  </si>
  <si>
    <t>21:0126:000565:0001:0001:01</t>
  </si>
  <si>
    <t>104N  :779406:10:------:--</t>
  </si>
  <si>
    <t>21:0972:000154</t>
  </si>
  <si>
    <t>21:0126:000566</t>
  </si>
  <si>
    <t>21:0126:000566:0001:0001:00</t>
  </si>
  <si>
    <t>104N  :779407:20:779406:10</t>
  </si>
  <si>
    <t>21:0972:000155</t>
  </si>
  <si>
    <t>21:0126:000566:0002:0001:00</t>
  </si>
  <si>
    <t>104N  :779412:00:------:--</t>
  </si>
  <si>
    <t>21:0972:000156</t>
  </si>
  <si>
    <t>21:0126:000571</t>
  </si>
  <si>
    <t>21:0126:000571:0001:0001:00</t>
  </si>
  <si>
    <t>104N  :779425:00:------:--</t>
  </si>
  <si>
    <t>21:0972:000157</t>
  </si>
  <si>
    <t>21:0126:000583</t>
  </si>
  <si>
    <t>21:0126:000583:0001:0001:00</t>
  </si>
  <si>
    <t>104N  :779427:00:------:--</t>
  </si>
  <si>
    <t>21:0972:000158</t>
  </si>
  <si>
    <t>21:0126:000584</t>
  </si>
  <si>
    <t>21:0126:000584:0001:0001:00</t>
  </si>
  <si>
    <t>104N  :779433:00:------:--</t>
  </si>
  <si>
    <t>21:0972:000159</t>
  </si>
  <si>
    <t>21:0126:000590</t>
  </si>
  <si>
    <t>21:0126:000590:0001:0001:00</t>
  </si>
  <si>
    <t>104N  :779434:00:------:--</t>
  </si>
  <si>
    <t>21:0972:000160</t>
  </si>
  <si>
    <t>21:0126:000591</t>
  </si>
  <si>
    <t>21:0126:000591:0001:0001:00</t>
  </si>
  <si>
    <t>104N  :779435:00:------:--</t>
  </si>
  <si>
    <t>21:0972:000161</t>
  </si>
  <si>
    <t>21:0126:000592</t>
  </si>
  <si>
    <t>21:0126:000592:0001:0001:00</t>
  </si>
  <si>
    <t>104N  :779436:00:------:--</t>
  </si>
  <si>
    <t>21:0972:000162</t>
  </si>
  <si>
    <t>21:0126:000593</t>
  </si>
  <si>
    <t>21:0126:000593:0001:0001:00</t>
  </si>
  <si>
    <t>104N  :779438:00:------:--</t>
  </si>
  <si>
    <t>21:0972:000163</t>
  </si>
  <si>
    <t>21:0126:000594</t>
  </si>
  <si>
    <t>21:0126:000594:0001:0001:00</t>
  </si>
  <si>
    <t>104N  :779443:00:------:--</t>
  </si>
  <si>
    <t>21:0972:000164</t>
  </si>
  <si>
    <t>21:0126:000596</t>
  </si>
  <si>
    <t>21:0126:000596:0001:0001:00</t>
  </si>
  <si>
    <t>104N  :779446:00:------:--</t>
  </si>
  <si>
    <t>21:0972:000165</t>
  </si>
  <si>
    <t>21:0126:000597</t>
  </si>
  <si>
    <t>21:0126:000597:0001:0001:00</t>
  </si>
  <si>
    <t>104N  :779447:00:------:--</t>
  </si>
  <si>
    <t>21:0972:000166</t>
  </si>
  <si>
    <t>21:0126:000598</t>
  </si>
  <si>
    <t>21:0126:000598:0001:0001:00</t>
  </si>
  <si>
    <t>104N  :779448:00:------:--</t>
  </si>
  <si>
    <t>21:0972:000167</t>
  </si>
  <si>
    <t>21:0126:000599</t>
  </si>
  <si>
    <t>21:0126:000599:0001:0001:00</t>
  </si>
  <si>
    <t>104N  :779450:00:------:--</t>
  </si>
  <si>
    <t>21:0972:000168</t>
  </si>
  <si>
    <t>21:0126:000600</t>
  </si>
  <si>
    <t>21:0126:000600:0001:0001:00</t>
  </si>
  <si>
    <t>104N  :779456:00:------:--</t>
  </si>
  <si>
    <t>21:0972:000169</t>
  </si>
  <si>
    <t>21:0126:000601</t>
  </si>
  <si>
    <t>21:0126:000601:0001:0001:00</t>
  </si>
  <si>
    <t>104N  :779457:00:------:--</t>
  </si>
  <si>
    <t>21:0972:000170</t>
  </si>
  <si>
    <t>21:0126:000602</t>
  </si>
  <si>
    <t>21:0126:000602:0001:0001:00</t>
  </si>
  <si>
    <t>104N  :779458:00:------:--</t>
  </si>
  <si>
    <t>21:0972:000171</t>
  </si>
  <si>
    <t>21:0126:000603</t>
  </si>
  <si>
    <t>21:0126:000603:0001:0001:00</t>
  </si>
  <si>
    <t>104N  :779470:00:------:--</t>
  </si>
  <si>
    <t>21:0972:000172</t>
  </si>
  <si>
    <t>21:0126:000605</t>
  </si>
  <si>
    <t>21:0126:000605:0001:0001:00</t>
  </si>
  <si>
    <t>104N  :779503:00:------:--</t>
  </si>
  <si>
    <t>21:0972:000173</t>
  </si>
  <si>
    <t>21:0126:000623</t>
  </si>
  <si>
    <t>21:0126:000623:0001:0001:00</t>
  </si>
  <si>
    <t>104N  :779504:00:------:--</t>
  </si>
  <si>
    <t>21:0972:000174</t>
  </si>
  <si>
    <t>21:0126:000624</t>
  </si>
  <si>
    <t>21:0126:000624:0001:0001:00</t>
  </si>
  <si>
    <t>104N  :779505:00:------:--</t>
  </si>
  <si>
    <t>21:0972:000175</t>
  </si>
  <si>
    <t>21:0126:000625</t>
  </si>
  <si>
    <t>21:0126:000625:0001:0001:00</t>
  </si>
  <si>
    <t>104N  :779506:00:------:--</t>
  </si>
  <si>
    <t>21:0972:000176</t>
  </si>
  <si>
    <t>21:0126:000626</t>
  </si>
  <si>
    <t>21:0126:000626:0001:0001:00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</si>
</sst>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">
    <xf numFmtId="0" fontId="0" fillId="0" borderId="0" xfId="0"/>
    <xf numFmtId="0" fontId="1" fillId="0" borderId="0" xfId="1"/>
    <xf numFmtId="0" fontId="0" fillId="2" borderId="0" xfId="0" applyFill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O267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1" sqref="B1:B1048576"/>
    </sheetView>
  </sheetViews>
  <sheetFormatPr defaultRowHeight="14.4" x14ac:dyDescent="0.3"/>
  <cols>
    <col min="1" max="1" width="20.77734375" customWidth="1"/>
    <col min="2" max="2" width="15.77734375" customWidth="1"/>
    <col min="3" max="4" width="12.77734375" customWidth="1"/>
    <col min="5" max="6" width="20.77734375" customWidth="1"/>
    <col min="7" max="7" width="10.77734375" customWidth="1"/>
    <col min="8" max="9" width="18.77734375" customWidth="1"/>
    <col min="10" max="11" width="24.77734375" customWidth="1"/>
    <col min="12" max="14" width="15.77734375" customWidth="1"/>
    <col min="15" max="15" width="14.77734375" customWidth="1"/>
  </cols>
  <sheetData>
    <row r="1" spans="1:15" s="2" customFormat="1" ht="28.8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</row>
    <row r="2" spans="1:15" hidden="1" x14ac:dyDescent="0.3">
      <c r="A2" t="s">
        <v>15</v>
      </c>
      <c r="B2" t="s">
        <v>16</v>
      </c>
      <c r="C2" s="1" t="str">
        <f t="shared" ref="C2:C33" si="0">HYPERLINK("http://geochem.nrcan.gc.ca/cdogs/content/bdl/bdl210417_e.htm", "21:0417")</f>
        <v>21:0417</v>
      </c>
      <c r="D2" s="1" t="str">
        <f t="shared" ref="D2:D7" si="1">HYPERLINK("http://geochem.nrcan.gc.ca/cdogs/content/svy/svy210139_e.htm", "21:0139")</f>
        <v>21:0139</v>
      </c>
      <c r="E2" t="s">
        <v>17</v>
      </c>
      <c r="F2" t="s">
        <v>18</v>
      </c>
      <c r="H2">
        <v>59.650871199999997</v>
      </c>
      <c r="I2">
        <v>-131.9284797</v>
      </c>
      <c r="J2" s="1" t="str">
        <f t="shared" ref="J2:J7" si="2">HYPERLINK("http://geochem.nrcan.gc.ca/cdogs/content/kwd/kwd020027_e.htm", "NGR lake sediment grab sample")</f>
        <v>NGR lake sediment grab sample</v>
      </c>
      <c r="K2" s="1" t="str">
        <f t="shared" ref="K2:K7" si="3">HYPERLINK("http://geochem.nrcan.gc.ca/cdogs/content/kwd/kwd080006_e.htm", "&lt;177 micron (NGR)")</f>
        <v>&lt;177 micron (NGR)</v>
      </c>
      <c r="L2">
        <v>1</v>
      </c>
      <c r="M2" t="s">
        <v>19</v>
      </c>
      <c r="N2">
        <v>1</v>
      </c>
      <c r="O2">
        <v>36.4</v>
      </c>
    </row>
    <row r="3" spans="1:15" hidden="1" x14ac:dyDescent="0.3">
      <c r="A3" t="s">
        <v>20</v>
      </c>
      <c r="B3" t="s">
        <v>21</v>
      </c>
      <c r="C3" s="1" t="str">
        <f t="shared" si="0"/>
        <v>21:0417</v>
      </c>
      <c r="D3" s="1" t="str">
        <f t="shared" si="1"/>
        <v>21:0139</v>
      </c>
      <c r="E3" t="s">
        <v>22</v>
      </c>
      <c r="F3" t="s">
        <v>23</v>
      </c>
      <c r="H3">
        <v>59.667777299999997</v>
      </c>
      <c r="I3">
        <v>-131.822981</v>
      </c>
      <c r="J3" s="1" t="str">
        <f t="shared" si="2"/>
        <v>NGR lake sediment grab sample</v>
      </c>
      <c r="K3" s="1" t="str">
        <f t="shared" si="3"/>
        <v>&lt;177 micron (NGR)</v>
      </c>
      <c r="L3">
        <v>1</v>
      </c>
      <c r="M3" t="s">
        <v>24</v>
      </c>
      <c r="N3">
        <v>2</v>
      </c>
      <c r="O3">
        <v>68.3</v>
      </c>
    </row>
    <row r="4" spans="1:15" hidden="1" x14ac:dyDescent="0.3">
      <c r="A4" t="s">
        <v>25</v>
      </c>
      <c r="B4" t="s">
        <v>26</v>
      </c>
      <c r="C4" s="1" t="str">
        <f t="shared" si="0"/>
        <v>21:0417</v>
      </c>
      <c r="D4" s="1" t="str">
        <f t="shared" si="1"/>
        <v>21:0139</v>
      </c>
      <c r="E4" t="s">
        <v>27</v>
      </c>
      <c r="F4" t="s">
        <v>28</v>
      </c>
      <c r="H4">
        <v>59.696741699999997</v>
      </c>
      <c r="I4">
        <v>-131.8459871</v>
      </c>
      <c r="J4" s="1" t="str">
        <f t="shared" si="2"/>
        <v>NGR lake sediment grab sample</v>
      </c>
      <c r="K4" s="1" t="str">
        <f t="shared" si="3"/>
        <v>&lt;177 micron (NGR)</v>
      </c>
      <c r="L4">
        <v>1</v>
      </c>
      <c r="M4" t="s">
        <v>29</v>
      </c>
      <c r="N4">
        <v>3</v>
      </c>
      <c r="O4">
        <v>49.8</v>
      </c>
    </row>
    <row r="5" spans="1:15" hidden="1" x14ac:dyDescent="0.3">
      <c r="A5" t="s">
        <v>30</v>
      </c>
      <c r="B5" t="s">
        <v>31</v>
      </c>
      <c r="C5" s="1" t="str">
        <f t="shared" si="0"/>
        <v>21:0417</v>
      </c>
      <c r="D5" s="1" t="str">
        <f t="shared" si="1"/>
        <v>21:0139</v>
      </c>
      <c r="E5" t="s">
        <v>32</v>
      </c>
      <c r="F5" t="s">
        <v>33</v>
      </c>
      <c r="H5">
        <v>59.7147188</v>
      </c>
      <c r="I5">
        <v>-131.85887959999999</v>
      </c>
      <c r="J5" s="1" t="str">
        <f t="shared" si="2"/>
        <v>NGR lake sediment grab sample</v>
      </c>
      <c r="K5" s="1" t="str">
        <f t="shared" si="3"/>
        <v>&lt;177 micron (NGR)</v>
      </c>
      <c r="L5">
        <v>1</v>
      </c>
      <c r="M5" t="s">
        <v>34</v>
      </c>
      <c r="N5">
        <v>4</v>
      </c>
      <c r="O5">
        <v>34.5</v>
      </c>
    </row>
    <row r="6" spans="1:15" hidden="1" x14ac:dyDescent="0.3">
      <c r="A6" t="s">
        <v>35</v>
      </c>
      <c r="B6" t="s">
        <v>36</v>
      </c>
      <c r="C6" s="1" t="str">
        <f t="shared" si="0"/>
        <v>21:0417</v>
      </c>
      <c r="D6" s="1" t="str">
        <f t="shared" si="1"/>
        <v>21:0139</v>
      </c>
      <c r="E6" t="s">
        <v>37</v>
      </c>
      <c r="F6" t="s">
        <v>38</v>
      </c>
      <c r="H6">
        <v>59.727231500000002</v>
      </c>
      <c r="I6">
        <v>-131.89918059999999</v>
      </c>
      <c r="J6" s="1" t="str">
        <f t="shared" si="2"/>
        <v>NGR lake sediment grab sample</v>
      </c>
      <c r="K6" s="1" t="str">
        <f t="shared" si="3"/>
        <v>&lt;177 micron (NGR)</v>
      </c>
      <c r="L6">
        <v>1</v>
      </c>
      <c r="M6" t="s">
        <v>39</v>
      </c>
      <c r="N6">
        <v>5</v>
      </c>
      <c r="O6">
        <v>51.2</v>
      </c>
    </row>
    <row r="7" spans="1:15" hidden="1" x14ac:dyDescent="0.3">
      <c r="A7" t="s">
        <v>40</v>
      </c>
      <c r="B7" t="s">
        <v>41</v>
      </c>
      <c r="C7" s="1" t="str">
        <f t="shared" si="0"/>
        <v>21:0417</v>
      </c>
      <c r="D7" s="1" t="str">
        <f t="shared" si="1"/>
        <v>21:0139</v>
      </c>
      <c r="E7" t="s">
        <v>37</v>
      </c>
      <c r="F7" t="s">
        <v>42</v>
      </c>
      <c r="H7">
        <v>59.727231500000002</v>
      </c>
      <c r="I7">
        <v>-131.89918059999999</v>
      </c>
      <c r="J7" s="1" t="str">
        <f t="shared" si="2"/>
        <v>NGR lake sediment grab sample</v>
      </c>
      <c r="K7" s="1" t="str">
        <f t="shared" si="3"/>
        <v>&lt;177 micron (NGR)</v>
      </c>
      <c r="L7">
        <v>1</v>
      </c>
      <c r="M7" t="s">
        <v>43</v>
      </c>
      <c r="N7">
        <v>6</v>
      </c>
      <c r="O7">
        <v>49.2</v>
      </c>
    </row>
    <row r="8" spans="1:15" hidden="1" x14ac:dyDescent="0.3">
      <c r="A8" t="s">
        <v>44</v>
      </c>
      <c r="B8" t="s">
        <v>45</v>
      </c>
      <c r="C8" s="1" t="str">
        <f t="shared" si="0"/>
        <v>21:0417</v>
      </c>
      <c r="D8" s="1" t="str">
        <f>HYPERLINK("http://geochem.nrcan.gc.ca/cdogs/content/svy/svy_e.htm", "")</f>
        <v/>
      </c>
      <c r="G8" s="1" t="str">
        <f>HYPERLINK("http://geochem.nrcan.gc.ca/cdogs/content/cr_/cr_00040_e.htm", "40")</f>
        <v>40</v>
      </c>
      <c r="J8" t="s">
        <v>46</v>
      </c>
      <c r="K8" t="s">
        <v>47</v>
      </c>
      <c r="L8">
        <v>1</v>
      </c>
      <c r="M8" t="s">
        <v>48</v>
      </c>
      <c r="N8">
        <v>7</v>
      </c>
      <c r="O8">
        <v>4.8</v>
      </c>
    </row>
    <row r="9" spans="1:15" hidden="1" x14ac:dyDescent="0.3">
      <c r="A9" t="s">
        <v>49</v>
      </c>
      <c r="B9" t="s">
        <v>50</v>
      </c>
      <c r="C9" s="1" t="str">
        <f t="shared" si="0"/>
        <v>21:0417</v>
      </c>
      <c r="D9" s="1" t="str">
        <f t="shared" ref="D9:D35" si="4">HYPERLINK("http://geochem.nrcan.gc.ca/cdogs/content/svy/svy210139_e.htm", "21:0139")</f>
        <v>21:0139</v>
      </c>
      <c r="E9" t="s">
        <v>51</v>
      </c>
      <c r="F9" t="s">
        <v>52</v>
      </c>
      <c r="H9">
        <v>59.740599500000002</v>
      </c>
      <c r="I9">
        <v>-131.9484879</v>
      </c>
      <c r="J9" s="1" t="str">
        <f t="shared" ref="J9:J35" si="5">HYPERLINK("http://geochem.nrcan.gc.ca/cdogs/content/kwd/kwd020027_e.htm", "NGR lake sediment grab sample")</f>
        <v>NGR lake sediment grab sample</v>
      </c>
      <c r="K9" s="1" t="str">
        <f t="shared" ref="K9:K35" si="6">HYPERLINK("http://geochem.nrcan.gc.ca/cdogs/content/kwd/kwd080006_e.htm", "&lt;177 micron (NGR)")</f>
        <v>&lt;177 micron (NGR)</v>
      </c>
      <c r="L9">
        <v>1</v>
      </c>
      <c r="M9" t="s">
        <v>53</v>
      </c>
      <c r="N9">
        <v>8</v>
      </c>
      <c r="O9">
        <v>28.7</v>
      </c>
    </row>
    <row r="10" spans="1:15" hidden="1" x14ac:dyDescent="0.3">
      <c r="A10" t="s">
        <v>54</v>
      </c>
      <c r="B10" t="s">
        <v>55</v>
      </c>
      <c r="C10" s="1" t="str">
        <f t="shared" si="0"/>
        <v>21:0417</v>
      </c>
      <c r="D10" s="1" t="str">
        <f t="shared" si="4"/>
        <v>21:0139</v>
      </c>
      <c r="E10" t="s">
        <v>56</v>
      </c>
      <c r="F10" t="s">
        <v>57</v>
      </c>
      <c r="H10">
        <v>59.684435299999997</v>
      </c>
      <c r="I10">
        <v>-131.9627041</v>
      </c>
      <c r="J10" s="1" t="str">
        <f t="shared" si="5"/>
        <v>NGR lake sediment grab sample</v>
      </c>
      <c r="K10" s="1" t="str">
        <f t="shared" si="6"/>
        <v>&lt;177 micron (NGR)</v>
      </c>
      <c r="L10">
        <v>1</v>
      </c>
      <c r="M10" t="s">
        <v>58</v>
      </c>
      <c r="N10">
        <v>9</v>
      </c>
      <c r="O10">
        <v>47.3</v>
      </c>
    </row>
    <row r="11" spans="1:15" hidden="1" x14ac:dyDescent="0.3">
      <c r="A11" t="s">
        <v>59</v>
      </c>
      <c r="B11" t="s">
        <v>60</v>
      </c>
      <c r="C11" s="1" t="str">
        <f t="shared" si="0"/>
        <v>21:0417</v>
      </c>
      <c r="D11" s="1" t="str">
        <f t="shared" si="4"/>
        <v>21:0139</v>
      </c>
      <c r="E11" t="s">
        <v>61</v>
      </c>
      <c r="F11" t="s">
        <v>62</v>
      </c>
      <c r="H11">
        <v>59.668311099999997</v>
      </c>
      <c r="I11">
        <v>-131.94295</v>
      </c>
      <c r="J11" s="1" t="str">
        <f t="shared" si="5"/>
        <v>NGR lake sediment grab sample</v>
      </c>
      <c r="K11" s="1" t="str">
        <f t="shared" si="6"/>
        <v>&lt;177 micron (NGR)</v>
      </c>
      <c r="L11">
        <v>1</v>
      </c>
      <c r="M11" t="s">
        <v>63</v>
      </c>
      <c r="N11">
        <v>10</v>
      </c>
      <c r="O11">
        <v>29.7</v>
      </c>
    </row>
    <row r="12" spans="1:15" hidden="1" x14ac:dyDescent="0.3">
      <c r="A12" t="s">
        <v>64</v>
      </c>
      <c r="B12" t="s">
        <v>65</v>
      </c>
      <c r="C12" s="1" t="str">
        <f t="shared" si="0"/>
        <v>21:0417</v>
      </c>
      <c r="D12" s="1" t="str">
        <f t="shared" si="4"/>
        <v>21:0139</v>
      </c>
      <c r="E12" t="s">
        <v>17</v>
      </c>
      <c r="F12" t="s">
        <v>66</v>
      </c>
      <c r="H12">
        <v>59.650871199999997</v>
      </c>
      <c r="I12">
        <v>-131.9284797</v>
      </c>
      <c r="J12" s="1" t="str">
        <f t="shared" si="5"/>
        <v>NGR lake sediment grab sample</v>
      </c>
      <c r="K12" s="1" t="str">
        <f t="shared" si="6"/>
        <v>&lt;177 micron (NGR)</v>
      </c>
      <c r="L12">
        <v>1</v>
      </c>
      <c r="M12" t="s">
        <v>67</v>
      </c>
      <c r="N12">
        <v>11</v>
      </c>
      <c r="O12">
        <v>38.700000000000003</v>
      </c>
    </row>
    <row r="13" spans="1:15" hidden="1" x14ac:dyDescent="0.3">
      <c r="A13" t="s">
        <v>68</v>
      </c>
      <c r="B13" t="s">
        <v>69</v>
      </c>
      <c r="C13" s="1" t="str">
        <f t="shared" si="0"/>
        <v>21:0417</v>
      </c>
      <c r="D13" s="1" t="str">
        <f t="shared" si="4"/>
        <v>21:0139</v>
      </c>
      <c r="E13" t="s">
        <v>70</v>
      </c>
      <c r="F13" t="s">
        <v>71</v>
      </c>
      <c r="H13">
        <v>59.612796699999997</v>
      </c>
      <c r="I13">
        <v>-131.93225620000001</v>
      </c>
      <c r="J13" s="1" t="str">
        <f t="shared" si="5"/>
        <v>NGR lake sediment grab sample</v>
      </c>
      <c r="K13" s="1" t="str">
        <f t="shared" si="6"/>
        <v>&lt;177 micron (NGR)</v>
      </c>
      <c r="L13">
        <v>1</v>
      </c>
      <c r="M13" t="s">
        <v>72</v>
      </c>
      <c r="N13">
        <v>12</v>
      </c>
      <c r="O13">
        <v>49.5</v>
      </c>
    </row>
    <row r="14" spans="1:15" hidden="1" x14ac:dyDescent="0.3">
      <c r="A14" t="s">
        <v>73</v>
      </c>
      <c r="B14" t="s">
        <v>74</v>
      </c>
      <c r="C14" s="1" t="str">
        <f t="shared" si="0"/>
        <v>21:0417</v>
      </c>
      <c r="D14" s="1" t="str">
        <f t="shared" si="4"/>
        <v>21:0139</v>
      </c>
      <c r="E14" t="s">
        <v>75</v>
      </c>
      <c r="F14" t="s">
        <v>76</v>
      </c>
      <c r="H14">
        <v>59.606917699999997</v>
      </c>
      <c r="I14">
        <v>-131.9098127</v>
      </c>
      <c r="J14" s="1" t="str">
        <f t="shared" si="5"/>
        <v>NGR lake sediment grab sample</v>
      </c>
      <c r="K14" s="1" t="str">
        <f t="shared" si="6"/>
        <v>&lt;177 micron (NGR)</v>
      </c>
      <c r="L14">
        <v>1</v>
      </c>
      <c r="M14" t="s">
        <v>77</v>
      </c>
      <c r="N14">
        <v>13</v>
      </c>
      <c r="O14">
        <v>55</v>
      </c>
    </row>
    <row r="15" spans="1:15" hidden="1" x14ac:dyDescent="0.3">
      <c r="A15" t="s">
        <v>78</v>
      </c>
      <c r="B15" t="s">
        <v>79</v>
      </c>
      <c r="C15" s="1" t="str">
        <f t="shared" si="0"/>
        <v>21:0417</v>
      </c>
      <c r="D15" s="1" t="str">
        <f t="shared" si="4"/>
        <v>21:0139</v>
      </c>
      <c r="E15" t="s">
        <v>80</v>
      </c>
      <c r="F15" t="s">
        <v>81</v>
      </c>
      <c r="H15">
        <v>59.5717985</v>
      </c>
      <c r="I15">
        <v>-131.97554919999999</v>
      </c>
      <c r="J15" s="1" t="str">
        <f t="shared" si="5"/>
        <v>NGR lake sediment grab sample</v>
      </c>
      <c r="K15" s="1" t="str">
        <f t="shared" si="6"/>
        <v>&lt;177 micron (NGR)</v>
      </c>
      <c r="L15">
        <v>1</v>
      </c>
      <c r="M15" t="s">
        <v>82</v>
      </c>
      <c r="N15">
        <v>14</v>
      </c>
      <c r="O15">
        <v>66.8</v>
      </c>
    </row>
    <row r="16" spans="1:15" hidden="1" x14ac:dyDescent="0.3">
      <c r="A16" t="s">
        <v>83</v>
      </c>
      <c r="B16" t="s">
        <v>84</v>
      </c>
      <c r="C16" s="1" t="str">
        <f t="shared" si="0"/>
        <v>21:0417</v>
      </c>
      <c r="D16" s="1" t="str">
        <f t="shared" si="4"/>
        <v>21:0139</v>
      </c>
      <c r="E16" t="s">
        <v>85</v>
      </c>
      <c r="F16" t="s">
        <v>86</v>
      </c>
      <c r="H16">
        <v>59.528852999999998</v>
      </c>
      <c r="I16">
        <v>-131.91022369999999</v>
      </c>
      <c r="J16" s="1" t="str">
        <f t="shared" si="5"/>
        <v>NGR lake sediment grab sample</v>
      </c>
      <c r="K16" s="1" t="str">
        <f t="shared" si="6"/>
        <v>&lt;177 micron (NGR)</v>
      </c>
      <c r="L16">
        <v>1</v>
      </c>
      <c r="M16" t="s">
        <v>87</v>
      </c>
      <c r="N16">
        <v>15</v>
      </c>
      <c r="O16">
        <v>43.1</v>
      </c>
    </row>
    <row r="17" spans="1:15" hidden="1" x14ac:dyDescent="0.3">
      <c r="A17" t="s">
        <v>88</v>
      </c>
      <c r="B17" t="s">
        <v>89</v>
      </c>
      <c r="C17" s="1" t="str">
        <f t="shared" si="0"/>
        <v>21:0417</v>
      </c>
      <c r="D17" s="1" t="str">
        <f t="shared" si="4"/>
        <v>21:0139</v>
      </c>
      <c r="E17" t="s">
        <v>90</v>
      </c>
      <c r="F17" t="s">
        <v>91</v>
      </c>
      <c r="H17">
        <v>59.5116345</v>
      </c>
      <c r="I17">
        <v>-131.93485140000001</v>
      </c>
      <c r="J17" s="1" t="str">
        <f t="shared" si="5"/>
        <v>NGR lake sediment grab sample</v>
      </c>
      <c r="K17" s="1" t="str">
        <f t="shared" si="6"/>
        <v>&lt;177 micron (NGR)</v>
      </c>
      <c r="L17">
        <v>1</v>
      </c>
      <c r="M17" t="s">
        <v>92</v>
      </c>
      <c r="N17">
        <v>16</v>
      </c>
      <c r="O17">
        <v>11.2</v>
      </c>
    </row>
    <row r="18" spans="1:15" hidden="1" x14ac:dyDescent="0.3">
      <c r="A18" t="s">
        <v>93</v>
      </c>
      <c r="B18" t="s">
        <v>94</v>
      </c>
      <c r="C18" s="1" t="str">
        <f t="shared" si="0"/>
        <v>21:0417</v>
      </c>
      <c r="D18" s="1" t="str">
        <f t="shared" si="4"/>
        <v>21:0139</v>
      </c>
      <c r="E18" t="s">
        <v>95</v>
      </c>
      <c r="F18" t="s">
        <v>96</v>
      </c>
      <c r="H18">
        <v>59.455558400000001</v>
      </c>
      <c r="I18">
        <v>-131.84955790000001</v>
      </c>
      <c r="J18" s="1" t="str">
        <f t="shared" si="5"/>
        <v>NGR lake sediment grab sample</v>
      </c>
      <c r="K18" s="1" t="str">
        <f t="shared" si="6"/>
        <v>&lt;177 micron (NGR)</v>
      </c>
      <c r="L18">
        <v>1</v>
      </c>
      <c r="M18" t="s">
        <v>97</v>
      </c>
      <c r="N18">
        <v>17</v>
      </c>
      <c r="O18">
        <v>47.9</v>
      </c>
    </row>
    <row r="19" spans="1:15" hidden="1" x14ac:dyDescent="0.3">
      <c r="A19" t="s">
        <v>98</v>
      </c>
      <c r="B19" t="s">
        <v>99</v>
      </c>
      <c r="C19" s="1" t="str">
        <f t="shared" si="0"/>
        <v>21:0417</v>
      </c>
      <c r="D19" s="1" t="str">
        <f t="shared" si="4"/>
        <v>21:0139</v>
      </c>
      <c r="E19" t="s">
        <v>100</v>
      </c>
      <c r="F19" t="s">
        <v>101</v>
      </c>
      <c r="H19">
        <v>59.441899200000002</v>
      </c>
      <c r="I19">
        <v>-131.8734072</v>
      </c>
      <c r="J19" s="1" t="str">
        <f t="shared" si="5"/>
        <v>NGR lake sediment grab sample</v>
      </c>
      <c r="K19" s="1" t="str">
        <f t="shared" si="6"/>
        <v>&lt;177 micron (NGR)</v>
      </c>
      <c r="L19">
        <v>1</v>
      </c>
      <c r="M19" t="s">
        <v>102</v>
      </c>
      <c r="N19">
        <v>18</v>
      </c>
      <c r="O19">
        <v>46.6</v>
      </c>
    </row>
    <row r="20" spans="1:15" hidden="1" x14ac:dyDescent="0.3">
      <c r="A20" t="s">
        <v>103</v>
      </c>
      <c r="B20" t="s">
        <v>104</v>
      </c>
      <c r="C20" s="1" t="str">
        <f t="shared" si="0"/>
        <v>21:0417</v>
      </c>
      <c r="D20" s="1" t="str">
        <f t="shared" si="4"/>
        <v>21:0139</v>
      </c>
      <c r="E20" t="s">
        <v>105</v>
      </c>
      <c r="F20" t="s">
        <v>106</v>
      </c>
      <c r="H20">
        <v>59.435609399999997</v>
      </c>
      <c r="I20">
        <v>-131.85128359999999</v>
      </c>
      <c r="J20" s="1" t="str">
        <f t="shared" si="5"/>
        <v>NGR lake sediment grab sample</v>
      </c>
      <c r="K20" s="1" t="str">
        <f t="shared" si="6"/>
        <v>&lt;177 micron (NGR)</v>
      </c>
      <c r="L20">
        <v>2</v>
      </c>
      <c r="M20" t="s">
        <v>19</v>
      </c>
      <c r="N20">
        <v>19</v>
      </c>
      <c r="O20">
        <v>32.200000000000003</v>
      </c>
    </row>
    <row r="21" spans="1:15" hidden="1" x14ac:dyDescent="0.3">
      <c r="A21" t="s">
        <v>107</v>
      </c>
      <c r="B21" t="s">
        <v>108</v>
      </c>
      <c r="C21" s="1" t="str">
        <f t="shared" si="0"/>
        <v>21:0417</v>
      </c>
      <c r="D21" s="1" t="str">
        <f t="shared" si="4"/>
        <v>21:0139</v>
      </c>
      <c r="E21" t="s">
        <v>105</v>
      </c>
      <c r="F21" t="s">
        <v>109</v>
      </c>
      <c r="H21">
        <v>59.435609399999997</v>
      </c>
      <c r="I21">
        <v>-131.85128359999999</v>
      </c>
      <c r="J21" s="1" t="str">
        <f t="shared" si="5"/>
        <v>NGR lake sediment grab sample</v>
      </c>
      <c r="K21" s="1" t="str">
        <f t="shared" si="6"/>
        <v>&lt;177 micron (NGR)</v>
      </c>
      <c r="L21">
        <v>2</v>
      </c>
      <c r="M21" t="s">
        <v>67</v>
      </c>
      <c r="N21">
        <v>20</v>
      </c>
      <c r="O21">
        <v>32.299999999999997</v>
      </c>
    </row>
    <row r="22" spans="1:15" hidden="1" x14ac:dyDescent="0.3">
      <c r="A22" t="s">
        <v>110</v>
      </c>
      <c r="B22" t="s">
        <v>111</v>
      </c>
      <c r="C22" s="1" t="str">
        <f t="shared" si="0"/>
        <v>21:0417</v>
      </c>
      <c r="D22" s="1" t="str">
        <f t="shared" si="4"/>
        <v>21:0139</v>
      </c>
      <c r="E22" t="s">
        <v>112</v>
      </c>
      <c r="F22" t="s">
        <v>113</v>
      </c>
      <c r="H22">
        <v>59.427827000000001</v>
      </c>
      <c r="I22">
        <v>-131.7986243</v>
      </c>
      <c r="J22" s="1" t="str">
        <f t="shared" si="5"/>
        <v>NGR lake sediment grab sample</v>
      </c>
      <c r="K22" s="1" t="str">
        <f t="shared" si="6"/>
        <v>&lt;177 micron (NGR)</v>
      </c>
      <c r="L22">
        <v>2</v>
      </c>
      <c r="M22" t="s">
        <v>24</v>
      </c>
      <c r="N22">
        <v>21</v>
      </c>
      <c r="O22">
        <v>48.1</v>
      </c>
    </row>
    <row r="23" spans="1:15" hidden="1" x14ac:dyDescent="0.3">
      <c r="A23" t="s">
        <v>114</v>
      </c>
      <c r="B23" t="s">
        <v>115</v>
      </c>
      <c r="C23" s="1" t="str">
        <f t="shared" si="0"/>
        <v>21:0417</v>
      </c>
      <c r="D23" s="1" t="str">
        <f t="shared" si="4"/>
        <v>21:0139</v>
      </c>
      <c r="E23" t="s">
        <v>116</v>
      </c>
      <c r="F23" t="s">
        <v>117</v>
      </c>
      <c r="H23">
        <v>59.410850699999997</v>
      </c>
      <c r="I23">
        <v>-131.9116856</v>
      </c>
      <c r="J23" s="1" t="str">
        <f t="shared" si="5"/>
        <v>NGR lake sediment grab sample</v>
      </c>
      <c r="K23" s="1" t="str">
        <f t="shared" si="6"/>
        <v>&lt;177 micron (NGR)</v>
      </c>
      <c r="L23">
        <v>2</v>
      </c>
      <c r="M23" t="s">
        <v>39</v>
      </c>
      <c r="N23">
        <v>22</v>
      </c>
      <c r="O23">
        <v>24.2</v>
      </c>
    </row>
    <row r="24" spans="1:15" hidden="1" x14ac:dyDescent="0.3">
      <c r="A24" t="s">
        <v>118</v>
      </c>
      <c r="B24" t="s">
        <v>119</v>
      </c>
      <c r="C24" s="1" t="str">
        <f t="shared" si="0"/>
        <v>21:0417</v>
      </c>
      <c r="D24" s="1" t="str">
        <f t="shared" si="4"/>
        <v>21:0139</v>
      </c>
      <c r="E24" t="s">
        <v>116</v>
      </c>
      <c r="F24" t="s">
        <v>120</v>
      </c>
      <c r="H24">
        <v>59.410850699999997</v>
      </c>
      <c r="I24">
        <v>-131.9116856</v>
      </c>
      <c r="J24" s="1" t="str">
        <f t="shared" si="5"/>
        <v>NGR lake sediment grab sample</v>
      </c>
      <c r="K24" s="1" t="str">
        <f t="shared" si="6"/>
        <v>&lt;177 micron (NGR)</v>
      </c>
      <c r="L24">
        <v>2</v>
      </c>
      <c r="M24" t="s">
        <v>43</v>
      </c>
      <c r="N24">
        <v>23</v>
      </c>
      <c r="O24">
        <v>27.5</v>
      </c>
    </row>
    <row r="25" spans="1:15" hidden="1" x14ac:dyDescent="0.3">
      <c r="A25" t="s">
        <v>121</v>
      </c>
      <c r="B25" t="s">
        <v>122</v>
      </c>
      <c r="C25" s="1" t="str">
        <f t="shared" si="0"/>
        <v>21:0417</v>
      </c>
      <c r="D25" s="1" t="str">
        <f t="shared" si="4"/>
        <v>21:0139</v>
      </c>
      <c r="E25" t="s">
        <v>123</v>
      </c>
      <c r="F25" t="s">
        <v>124</v>
      </c>
      <c r="H25">
        <v>59.3880415</v>
      </c>
      <c r="I25">
        <v>-131.8920784</v>
      </c>
      <c r="J25" s="1" t="str">
        <f t="shared" si="5"/>
        <v>NGR lake sediment grab sample</v>
      </c>
      <c r="K25" s="1" t="str">
        <f t="shared" si="6"/>
        <v>&lt;177 micron (NGR)</v>
      </c>
      <c r="L25">
        <v>2</v>
      </c>
      <c r="M25" t="s">
        <v>29</v>
      </c>
      <c r="N25">
        <v>24</v>
      </c>
      <c r="O25">
        <v>64.599999999999994</v>
      </c>
    </row>
    <row r="26" spans="1:15" hidden="1" x14ac:dyDescent="0.3">
      <c r="A26" t="s">
        <v>125</v>
      </c>
      <c r="B26" t="s">
        <v>126</v>
      </c>
      <c r="C26" s="1" t="str">
        <f t="shared" si="0"/>
        <v>21:0417</v>
      </c>
      <c r="D26" s="1" t="str">
        <f t="shared" si="4"/>
        <v>21:0139</v>
      </c>
      <c r="E26" t="s">
        <v>127</v>
      </c>
      <c r="F26" t="s">
        <v>128</v>
      </c>
      <c r="H26">
        <v>59.377542800000001</v>
      </c>
      <c r="I26">
        <v>-131.91363530000001</v>
      </c>
      <c r="J26" s="1" t="str">
        <f t="shared" si="5"/>
        <v>NGR lake sediment grab sample</v>
      </c>
      <c r="K26" s="1" t="str">
        <f t="shared" si="6"/>
        <v>&lt;177 micron (NGR)</v>
      </c>
      <c r="L26">
        <v>2</v>
      </c>
      <c r="M26" t="s">
        <v>34</v>
      </c>
      <c r="N26">
        <v>25</v>
      </c>
      <c r="O26">
        <v>49.8</v>
      </c>
    </row>
    <row r="27" spans="1:15" hidden="1" x14ac:dyDescent="0.3">
      <c r="A27" t="s">
        <v>129</v>
      </c>
      <c r="B27" t="s">
        <v>130</v>
      </c>
      <c r="C27" s="1" t="str">
        <f t="shared" si="0"/>
        <v>21:0417</v>
      </c>
      <c r="D27" s="1" t="str">
        <f t="shared" si="4"/>
        <v>21:0139</v>
      </c>
      <c r="E27" t="s">
        <v>131</v>
      </c>
      <c r="F27" t="s">
        <v>132</v>
      </c>
      <c r="H27">
        <v>59.365499800000002</v>
      </c>
      <c r="I27">
        <v>-131.90689879999999</v>
      </c>
      <c r="J27" s="1" t="str">
        <f t="shared" si="5"/>
        <v>NGR lake sediment grab sample</v>
      </c>
      <c r="K27" s="1" t="str">
        <f t="shared" si="6"/>
        <v>&lt;177 micron (NGR)</v>
      </c>
      <c r="L27">
        <v>2</v>
      </c>
      <c r="M27" t="s">
        <v>53</v>
      </c>
      <c r="N27">
        <v>26</v>
      </c>
      <c r="O27">
        <v>62.5</v>
      </c>
    </row>
    <row r="28" spans="1:15" hidden="1" x14ac:dyDescent="0.3">
      <c r="A28" t="s">
        <v>133</v>
      </c>
      <c r="B28" t="s">
        <v>134</v>
      </c>
      <c r="C28" s="1" t="str">
        <f t="shared" si="0"/>
        <v>21:0417</v>
      </c>
      <c r="D28" s="1" t="str">
        <f t="shared" si="4"/>
        <v>21:0139</v>
      </c>
      <c r="E28" t="s">
        <v>135</v>
      </c>
      <c r="F28" t="s">
        <v>136</v>
      </c>
      <c r="H28">
        <v>59.374284899999999</v>
      </c>
      <c r="I28">
        <v>-131.97945469999999</v>
      </c>
      <c r="J28" s="1" t="str">
        <f t="shared" si="5"/>
        <v>NGR lake sediment grab sample</v>
      </c>
      <c r="K28" s="1" t="str">
        <f t="shared" si="6"/>
        <v>&lt;177 micron (NGR)</v>
      </c>
      <c r="L28">
        <v>2</v>
      </c>
      <c r="M28" t="s">
        <v>58</v>
      </c>
      <c r="N28">
        <v>27</v>
      </c>
      <c r="O28">
        <v>12.3</v>
      </c>
    </row>
    <row r="29" spans="1:15" hidden="1" x14ac:dyDescent="0.3">
      <c r="A29" t="s">
        <v>137</v>
      </c>
      <c r="B29" t="s">
        <v>138</v>
      </c>
      <c r="C29" s="1" t="str">
        <f t="shared" si="0"/>
        <v>21:0417</v>
      </c>
      <c r="D29" s="1" t="str">
        <f t="shared" si="4"/>
        <v>21:0139</v>
      </c>
      <c r="E29" t="s">
        <v>139</v>
      </c>
      <c r="F29" t="s">
        <v>140</v>
      </c>
      <c r="H29">
        <v>59.348844800000002</v>
      </c>
      <c r="I29">
        <v>-131.94472690000001</v>
      </c>
      <c r="J29" s="1" t="str">
        <f t="shared" si="5"/>
        <v>NGR lake sediment grab sample</v>
      </c>
      <c r="K29" s="1" t="str">
        <f t="shared" si="6"/>
        <v>&lt;177 micron (NGR)</v>
      </c>
      <c r="L29">
        <v>2</v>
      </c>
      <c r="M29" t="s">
        <v>63</v>
      </c>
      <c r="N29">
        <v>28</v>
      </c>
      <c r="O29">
        <v>19.2</v>
      </c>
    </row>
    <row r="30" spans="1:15" hidden="1" x14ac:dyDescent="0.3">
      <c r="A30" t="s">
        <v>141</v>
      </c>
      <c r="B30" t="s">
        <v>142</v>
      </c>
      <c r="C30" s="1" t="str">
        <f t="shared" si="0"/>
        <v>21:0417</v>
      </c>
      <c r="D30" s="1" t="str">
        <f t="shared" si="4"/>
        <v>21:0139</v>
      </c>
      <c r="E30" t="s">
        <v>143</v>
      </c>
      <c r="F30" t="s">
        <v>144</v>
      </c>
      <c r="H30">
        <v>59.359501100000003</v>
      </c>
      <c r="I30">
        <v>-131.83783579999999</v>
      </c>
      <c r="J30" s="1" t="str">
        <f t="shared" si="5"/>
        <v>NGR lake sediment grab sample</v>
      </c>
      <c r="K30" s="1" t="str">
        <f t="shared" si="6"/>
        <v>&lt;177 micron (NGR)</v>
      </c>
      <c r="L30">
        <v>2</v>
      </c>
      <c r="M30" t="s">
        <v>72</v>
      </c>
      <c r="N30">
        <v>29</v>
      </c>
      <c r="O30">
        <v>38</v>
      </c>
    </row>
    <row r="31" spans="1:15" hidden="1" x14ac:dyDescent="0.3">
      <c r="A31" t="s">
        <v>145</v>
      </c>
      <c r="B31" t="s">
        <v>146</v>
      </c>
      <c r="C31" s="1" t="str">
        <f t="shared" si="0"/>
        <v>21:0417</v>
      </c>
      <c r="D31" s="1" t="str">
        <f t="shared" si="4"/>
        <v>21:0139</v>
      </c>
      <c r="E31" t="s">
        <v>147</v>
      </c>
      <c r="F31" t="s">
        <v>148</v>
      </c>
      <c r="H31">
        <v>59.381849000000003</v>
      </c>
      <c r="I31">
        <v>-131.7492747</v>
      </c>
      <c r="J31" s="1" t="str">
        <f t="shared" si="5"/>
        <v>NGR lake sediment grab sample</v>
      </c>
      <c r="K31" s="1" t="str">
        <f t="shared" si="6"/>
        <v>&lt;177 micron (NGR)</v>
      </c>
      <c r="L31">
        <v>2</v>
      </c>
      <c r="M31" t="s">
        <v>77</v>
      </c>
      <c r="N31">
        <v>30</v>
      </c>
      <c r="O31">
        <v>38.299999999999997</v>
      </c>
    </row>
    <row r="32" spans="1:15" hidden="1" x14ac:dyDescent="0.3">
      <c r="A32" t="s">
        <v>149</v>
      </c>
      <c r="B32" t="s">
        <v>150</v>
      </c>
      <c r="C32" s="1" t="str">
        <f t="shared" si="0"/>
        <v>21:0417</v>
      </c>
      <c r="D32" s="1" t="str">
        <f t="shared" si="4"/>
        <v>21:0139</v>
      </c>
      <c r="E32" t="s">
        <v>151</v>
      </c>
      <c r="F32" t="s">
        <v>152</v>
      </c>
      <c r="H32">
        <v>59.071766799999999</v>
      </c>
      <c r="I32">
        <v>-131.54271900000001</v>
      </c>
      <c r="J32" s="1" t="str">
        <f t="shared" si="5"/>
        <v>NGR lake sediment grab sample</v>
      </c>
      <c r="K32" s="1" t="str">
        <f t="shared" si="6"/>
        <v>&lt;177 micron (NGR)</v>
      </c>
      <c r="L32">
        <v>2</v>
      </c>
      <c r="M32" t="s">
        <v>82</v>
      </c>
      <c r="N32">
        <v>31</v>
      </c>
      <c r="O32">
        <v>68.400000000000006</v>
      </c>
    </row>
    <row r="33" spans="1:15" hidden="1" x14ac:dyDescent="0.3">
      <c r="A33" t="s">
        <v>153</v>
      </c>
      <c r="B33" t="s">
        <v>154</v>
      </c>
      <c r="C33" s="1" t="str">
        <f t="shared" si="0"/>
        <v>21:0417</v>
      </c>
      <c r="D33" s="1" t="str">
        <f t="shared" si="4"/>
        <v>21:0139</v>
      </c>
      <c r="E33" t="s">
        <v>155</v>
      </c>
      <c r="F33" t="s">
        <v>156</v>
      </c>
      <c r="H33">
        <v>59.003539199999999</v>
      </c>
      <c r="I33">
        <v>-131.57131129999999</v>
      </c>
      <c r="J33" s="1" t="str">
        <f t="shared" si="5"/>
        <v>NGR lake sediment grab sample</v>
      </c>
      <c r="K33" s="1" t="str">
        <f t="shared" si="6"/>
        <v>&lt;177 micron (NGR)</v>
      </c>
      <c r="L33">
        <v>2</v>
      </c>
      <c r="M33" t="s">
        <v>87</v>
      </c>
      <c r="N33">
        <v>32</v>
      </c>
      <c r="O33">
        <v>48.7</v>
      </c>
    </row>
    <row r="34" spans="1:15" hidden="1" x14ac:dyDescent="0.3">
      <c r="A34" t="s">
        <v>157</v>
      </c>
      <c r="B34" t="s">
        <v>158</v>
      </c>
      <c r="C34" s="1" t="str">
        <f t="shared" ref="C34:C65" si="7">HYPERLINK("http://geochem.nrcan.gc.ca/cdogs/content/bdl/bdl210417_e.htm", "21:0417")</f>
        <v>21:0417</v>
      </c>
      <c r="D34" s="1" t="str">
        <f t="shared" si="4"/>
        <v>21:0139</v>
      </c>
      <c r="E34" t="s">
        <v>159</v>
      </c>
      <c r="F34" t="s">
        <v>160</v>
      </c>
      <c r="H34">
        <v>59.002156499999998</v>
      </c>
      <c r="I34">
        <v>-131.61833200000001</v>
      </c>
      <c r="J34" s="1" t="str">
        <f t="shared" si="5"/>
        <v>NGR lake sediment grab sample</v>
      </c>
      <c r="K34" s="1" t="str">
        <f t="shared" si="6"/>
        <v>&lt;177 micron (NGR)</v>
      </c>
      <c r="L34">
        <v>2</v>
      </c>
      <c r="M34" t="s">
        <v>92</v>
      </c>
      <c r="N34">
        <v>33</v>
      </c>
      <c r="O34">
        <v>15.2</v>
      </c>
    </row>
    <row r="35" spans="1:15" hidden="1" x14ac:dyDescent="0.3">
      <c r="A35" t="s">
        <v>161</v>
      </c>
      <c r="B35" t="s">
        <v>162</v>
      </c>
      <c r="C35" s="1" t="str">
        <f t="shared" si="7"/>
        <v>21:0417</v>
      </c>
      <c r="D35" s="1" t="str">
        <f t="shared" si="4"/>
        <v>21:0139</v>
      </c>
      <c r="E35" t="s">
        <v>163</v>
      </c>
      <c r="F35" t="s">
        <v>164</v>
      </c>
      <c r="H35">
        <v>59.003607700000003</v>
      </c>
      <c r="I35">
        <v>-131.69214539999999</v>
      </c>
      <c r="J35" s="1" t="str">
        <f t="shared" si="5"/>
        <v>NGR lake sediment grab sample</v>
      </c>
      <c r="K35" s="1" t="str">
        <f t="shared" si="6"/>
        <v>&lt;177 micron (NGR)</v>
      </c>
      <c r="L35">
        <v>2</v>
      </c>
      <c r="M35" t="s">
        <v>97</v>
      </c>
      <c r="N35">
        <v>34</v>
      </c>
      <c r="O35">
        <v>59.6</v>
      </c>
    </row>
    <row r="36" spans="1:15" hidden="1" x14ac:dyDescent="0.3">
      <c r="A36" t="s">
        <v>165</v>
      </c>
      <c r="B36" t="s">
        <v>166</v>
      </c>
      <c r="C36" s="1" t="str">
        <f t="shared" si="7"/>
        <v>21:0417</v>
      </c>
      <c r="D36" s="1" t="str">
        <f>HYPERLINK("http://geochem.nrcan.gc.ca/cdogs/content/svy/svy_e.htm", "")</f>
        <v/>
      </c>
      <c r="G36" s="1" t="str">
        <f>HYPERLINK("http://geochem.nrcan.gc.ca/cdogs/content/cr_/cr_00042_e.htm", "42")</f>
        <v>42</v>
      </c>
      <c r="J36" t="s">
        <v>46</v>
      </c>
      <c r="K36" t="s">
        <v>47</v>
      </c>
      <c r="L36">
        <v>2</v>
      </c>
      <c r="M36" t="s">
        <v>48</v>
      </c>
      <c r="N36">
        <v>35</v>
      </c>
      <c r="O36">
        <v>3.6</v>
      </c>
    </row>
    <row r="37" spans="1:15" hidden="1" x14ac:dyDescent="0.3">
      <c r="A37" t="s">
        <v>167</v>
      </c>
      <c r="B37" t="s">
        <v>168</v>
      </c>
      <c r="C37" s="1" t="str">
        <f t="shared" si="7"/>
        <v>21:0417</v>
      </c>
      <c r="D37" s="1" t="str">
        <f t="shared" ref="D37:D51" si="8">HYPERLINK("http://geochem.nrcan.gc.ca/cdogs/content/svy/svy210139_e.htm", "21:0139")</f>
        <v>21:0139</v>
      </c>
      <c r="E37" t="s">
        <v>169</v>
      </c>
      <c r="F37" t="s">
        <v>170</v>
      </c>
      <c r="H37">
        <v>59.015750099999998</v>
      </c>
      <c r="I37">
        <v>-131.74759119999999</v>
      </c>
      <c r="J37" s="1" t="str">
        <f t="shared" ref="J37:J51" si="9">HYPERLINK("http://geochem.nrcan.gc.ca/cdogs/content/kwd/kwd020027_e.htm", "NGR lake sediment grab sample")</f>
        <v>NGR lake sediment grab sample</v>
      </c>
      <c r="K37" s="1" t="str">
        <f t="shared" ref="K37:K51" si="10">HYPERLINK("http://geochem.nrcan.gc.ca/cdogs/content/kwd/kwd080006_e.htm", "&lt;177 micron (NGR)")</f>
        <v>&lt;177 micron (NGR)</v>
      </c>
      <c r="L37">
        <v>2</v>
      </c>
      <c r="M37" t="s">
        <v>102</v>
      </c>
      <c r="N37">
        <v>36</v>
      </c>
      <c r="O37">
        <v>53</v>
      </c>
    </row>
    <row r="38" spans="1:15" hidden="1" x14ac:dyDescent="0.3">
      <c r="A38" t="s">
        <v>171</v>
      </c>
      <c r="B38" t="s">
        <v>172</v>
      </c>
      <c r="C38" s="1" t="str">
        <f t="shared" si="7"/>
        <v>21:0417</v>
      </c>
      <c r="D38" s="1" t="str">
        <f t="shared" si="8"/>
        <v>21:0139</v>
      </c>
      <c r="E38" t="s">
        <v>173</v>
      </c>
      <c r="F38" t="s">
        <v>174</v>
      </c>
      <c r="H38">
        <v>59.059056499999997</v>
      </c>
      <c r="I38">
        <v>-131.7451724</v>
      </c>
      <c r="J38" s="1" t="str">
        <f t="shared" si="9"/>
        <v>NGR lake sediment grab sample</v>
      </c>
      <c r="K38" s="1" t="str">
        <f t="shared" si="10"/>
        <v>&lt;177 micron (NGR)</v>
      </c>
      <c r="L38">
        <v>2</v>
      </c>
      <c r="M38" t="s">
        <v>175</v>
      </c>
      <c r="N38">
        <v>37</v>
      </c>
      <c r="O38">
        <v>18.600000000000001</v>
      </c>
    </row>
    <row r="39" spans="1:15" hidden="1" x14ac:dyDescent="0.3">
      <c r="A39" t="s">
        <v>176</v>
      </c>
      <c r="B39" t="s">
        <v>177</v>
      </c>
      <c r="C39" s="1" t="str">
        <f t="shared" si="7"/>
        <v>21:0417</v>
      </c>
      <c r="D39" s="1" t="str">
        <f t="shared" si="8"/>
        <v>21:0139</v>
      </c>
      <c r="E39" t="s">
        <v>178</v>
      </c>
      <c r="F39" t="s">
        <v>179</v>
      </c>
      <c r="H39">
        <v>59.027052300000001</v>
      </c>
      <c r="I39">
        <v>-131.66203350000001</v>
      </c>
      <c r="J39" s="1" t="str">
        <f t="shared" si="9"/>
        <v>NGR lake sediment grab sample</v>
      </c>
      <c r="K39" s="1" t="str">
        <f t="shared" si="10"/>
        <v>&lt;177 micron (NGR)</v>
      </c>
      <c r="L39">
        <v>3</v>
      </c>
      <c r="M39" t="s">
        <v>19</v>
      </c>
      <c r="N39">
        <v>38</v>
      </c>
      <c r="O39">
        <v>20.7</v>
      </c>
    </row>
    <row r="40" spans="1:15" hidden="1" x14ac:dyDescent="0.3">
      <c r="A40" t="s">
        <v>180</v>
      </c>
      <c r="B40" t="s">
        <v>181</v>
      </c>
      <c r="C40" s="1" t="str">
        <f t="shared" si="7"/>
        <v>21:0417</v>
      </c>
      <c r="D40" s="1" t="str">
        <f t="shared" si="8"/>
        <v>21:0139</v>
      </c>
      <c r="E40" t="s">
        <v>182</v>
      </c>
      <c r="F40" t="s">
        <v>183</v>
      </c>
      <c r="H40">
        <v>59.036529799999997</v>
      </c>
      <c r="I40">
        <v>-131.77346470000001</v>
      </c>
      <c r="J40" s="1" t="str">
        <f t="shared" si="9"/>
        <v>NGR lake sediment grab sample</v>
      </c>
      <c r="K40" s="1" t="str">
        <f t="shared" si="10"/>
        <v>&lt;177 micron (NGR)</v>
      </c>
      <c r="L40">
        <v>3</v>
      </c>
      <c r="M40" t="s">
        <v>24</v>
      </c>
      <c r="N40">
        <v>39</v>
      </c>
      <c r="O40">
        <v>53.5</v>
      </c>
    </row>
    <row r="41" spans="1:15" hidden="1" x14ac:dyDescent="0.3">
      <c r="A41" t="s">
        <v>184</v>
      </c>
      <c r="B41" t="s">
        <v>185</v>
      </c>
      <c r="C41" s="1" t="str">
        <f t="shared" si="7"/>
        <v>21:0417</v>
      </c>
      <c r="D41" s="1" t="str">
        <f t="shared" si="8"/>
        <v>21:0139</v>
      </c>
      <c r="E41" t="s">
        <v>178</v>
      </c>
      <c r="F41" t="s">
        <v>186</v>
      </c>
      <c r="H41">
        <v>59.027052300000001</v>
      </c>
      <c r="I41">
        <v>-131.66203350000001</v>
      </c>
      <c r="J41" s="1" t="str">
        <f t="shared" si="9"/>
        <v>NGR lake sediment grab sample</v>
      </c>
      <c r="K41" s="1" t="str">
        <f t="shared" si="10"/>
        <v>&lt;177 micron (NGR)</v>
      </c>
      <c r="L41">
        <v>3</v>
      </c>
      <c r="M41" t="s">
        <v>67</v>
      </c>
      <c r="N41">
        <v>40</v>
      </c>
      <c r="O41">
        <v>20.2</v>
      </c>
    </row>
    <row r="42" spans="1:15" hidden="1" x14ac:dyDescent="0.3">
      <c r="A42" t="s">
        <v>187</v>
      </c>
      <c r="B42" t="s">
        <v>188</v>
      </c>
      <c r="C42" s="1" t="str">
        <f t="shared" si="7"/>
        <v>21:0417</v>
      </c>
      <c r="D42" s="1" t="str">
        <f t="shared" si="8"/>
        <v>21:0139</v>
      </c>
      <c r="E42" t="s">
        <v>189</v>
      </c>
      <c r="F42" t="s">
        <v>190</v>
      </c>
      <c r="H42">
        <v>59.012935599999999</v>
      </c>
      <c r="I42">
        <v>-131.641031</v>
      </c>
      <c r="J42" s="1" t="str">
        <f t="shared" si="9"/>
        <v>NGR lake sediment grab sample</v>
      </c>
      <c r="K42" s="1" t="str">
        <f t="shared" si="10"/>
        <v>&lt;177 micron (NGR)</v>
      </c>
      <c r="L42">
        <v>3</v>
      </c>
      <c r="M42" t="s">
        <v>39</v>
      </c>
      <c r="N42">
        <v>41</v>
      </c>
      <c r="O42">
        <v>22.1</v>
      </c>
    </row>
    <row r="43" spans="1:15" hidden="1" x14ac:dyDescent="0.3">
      <c r="A43" t="s">
        <v>191</v>
      </c>
      <c r="B43" t="s">
        <v>192</v>
      </c>
      <c r="C43" s="1" t="str">
        <f t="shared" si="7"/>
        <v>21:0417</v>
      </c>
      <c r="D43" s="1" t="str">
        <f t="shared" si="8"/>
        <v>21:0139</v>
      </c>
      <c r="E43" t="s">
        <v>189</v>
      </c>
      <c r="F43" t="s">
        <v>193</v>
      </c>
      <c r="H43">
        <v>59.012935599999999</v>
      </c>
      <c r="I43">
        <v>-131.641031</v>
      </c>
      <c r="J43" s="1" t="str">
        <f t="shared" si="9"/>
        <v>NGR lake sediment grab sample</v>
      </c>
      <c r="K43" s="1" t="str">
        <f t="shared" si="10"/>
        <v>&lt;177 micron (NGR)</v>
      </c>
      <c r="L43">
        <v>3</v>
      </c>
      <c r="M43" t="s">
        <v>43</v>
      </c>
      <c r="N43">
        <v>42</v>
      </c>
      <c r="O43">
        <v>22.7</v>
      </c>
    </row>
    <row r="44" spans="1:15" hidden="1" x14ac:dyDescent="0.3">
      <c r="A44" t="s">
        <v>194</v>
      </c>
      <c r="B44" t="s">
        <v>195</v>
      </c>
      <c r="C44" s="1" t="str">
        <f t="shared" si="7"/>
        <v>21:0417</v>
      </c>
      <c r="D44" s="1" t="str">
        <f t="shared" si="8"/>
        <v>21:0139</v>
      </c>
      <c r="E44" t="s">
        <v>196</v>
      </c>
      <c r="F44" t="s">
        <v>197</v>
      </c>
      <c r="H44">
        <v>59.043320700000002</v>
      </c>
      <c r="I44">
        <v>-131.62610179999999</v>
      </c>
      <c r="J44" s="1" t="str">
        <f t="shared" si="9"/>
        <v>NGR lake sediment grab sample</v>
      </c>
      <c r="K44" s="1" t="str">
        <f t="shared" si="10"/>
        <v>&lt;177 micron (NGR)</v>
      </c>
      <c r="L44">
        <v>3</v>
      </c>
      <c r="M44" t="s">
        <v>29</v>
      </c>
      <c r="N44">
        <v>43</v>
      </c>
      <c r="O44">
        <v>46.4</v>
      </c>
    </row>
    <row r="45" spans="1:15" hidden="1" x14ac:dyDescent="0.3">
      <c r="A45" t="s">
        <v>198</v>
      </c>
      <c r="B45" t="s">
        <v>199</v>
      </c>
      <c r="C45" s="1" t="str">
        <f t="shared" si="7"/>
        <v>21:0417</v>
      </c>
      <c r="D45" s="1" t="str">
        <f t="shared" si="8"/>
        <v>21:0139</v>
      </c>
      <c r="E45" t="s">
        <v>200</v>
      </c>
      <c r="F45" t="s">
        <v>201</v>
      </c>
      <c r="H45">
        <v>59.050141699999998</v>
      </c>
      <c r="I45">
        <v>-131.60867780000001</v>
      </c>
      <c r="J45" s="1" t="str">
        <f t="shared" si="9"/>
        <v>NGR lake sediment grab sample</v>
      </c>
      <c r="K45" s="1" t="str">
        <f t="shared" si="10"/>
        <v>&lt;177 micron (NGR)</v>
      </c>
      <c r="L45">
        <v>3</v>
      </c>
      <c r="M45" t="s">
        <v>34</v>
      </c>
      <c r="N45">
        <v>44</v>
      </c>
      <c r="O45">
        <v>61.8</v>
      </c>
    </row>
    <row r="46" spans="1:15" hidden="1" x14ac:dyDescent="0.3">
      <c r="A46" t="s">
        <v>202</v>
      </c>
      <c r="B46" t="s">
        <v>203</v>
      </c>
      <c r="C46" s="1" t="str">
        <f t="shared" si="7"/>
        <v>21:0417</v>
      </c>
      <c r="D46" s="1" t="str">
        <f t="shared" si="8"/>
        <v>21:0139</v>
      </c>
      <c r="E46" t="s">
        <v>204</v>
      </c>
      <c r="F46" t="s">
        <v>205</v>
      </c>
      <c r="H46">
        <v>59.072351400000002</v>
      </c>
      <c r="I46">
        <v>-131.6020049</v>
      </c>
      <c r="J46" s="1" t="str">
        <f t="shared" si="9"/>
        <v>NGR lake sediment grab sample</v>
      </c>
      <c r="K46" s="1" t="str">
        <f t="shared" si="10"/>
        <v>&lt;177 micron (NGR)</v>
      </c>
      <c r="L46">
        <v>3</v>
      </c>
      <c r="M46" t="s">
        <v>53</v>
      </c>
      <c r="N46">
        <v>45</v>
      </c>
      <c r="O46">
        <v>61.7</v>
      </c>
    </row>
    <row r="47" spans="1:15" hidden="1" x14ac:dyDescent="0.3">
      <c r="A47" t="s">
        <v>206</v>
      </c>
      <c r="B47" t="s">
        <v>207</v>
      </c>
      <c r="C47" s="1" t="str">
        <f t="shared" si="7"/>
        <v>21:0417</v>
      </c>
      <c r="D47" s="1" t="str">
        <f t="shared" si="8"/>
        <v>21:0139</v>
      </c>
      <c r="E47" t="s">
        <v>208</v>
      </c>
      <c r="F47" t="s">
        <v>209</v>
      </c>
      <c r="H47">
        <v>59.092450999999997</v>
      </c>
      <c r="I47">
        <v>-131.63135969999999</v>
      </c>
      <c r="J47" s="1" t="str">
        <f t="shared" si="9"/>
        <v>NGR lake sediment grab sample</v>
      </c>
      <c r="K47" s="1" t="str">
        <f t="shared" si="10"/>
        <v>&lt;177 micron (NGR)</v>
      </c>
      <c r="L47">
        <v>3</v>
      </c>
      <c r="M47" t="s">
        <v>58</v>
      </c>
      <c r="N47">
        <v>46</v>
      </c>
      <c r="O47">
        <v>47.1</v>
      </c>
    </row>
    <row r="48" spans="1:15" hidden="1" x14ac:dyDescent="0.3">
      <c r="A48" t="s">
        <v>210</v>
      </c>
      <c r="B48" t="s">
        <v>211</v>
      </c>
      <c r="C48" s="1" t="str">
        <f t="shared" si="7"/>
        <v>21:0417</v>
      </c>
      <c r="D48" s="1" t="str">
        <f t="shared" si="8"/>
        <v>21:0139</v>
      </c>
      <c r="E48" t="s">
        <v>212</v>
      </c>
      <c r="F48" t="s">
        <v>213</v>
      </c>
      <c r="H48">
        <v>59.089191200000002</v>
      </c>
      <c r="I48">
        <v>-131.6598999</v>
      </c>
      <c r="J48" s="1" t="str">
        <f t="shared" si="9"/>
        <v>NGR lake sediment grab sample</v>
      </c>
      <c r="K48" s="1" t="str">
        <f t="shared" si="10"/>
        <v>&lt;177 micron (NGR)</v>
      </c>
      <c r="L48">
        <v>3</v>
      </c>
      <c r="M48" t="s">
        <v>63</v>
      </c>
      <c r="N48">
        <v>47</v>
      </c>
      <c r="O48">
        <v>50.4</v>
      </c>
    </row>
    <row r="49" spans="1:15" hidden="1" x14ac:dyDescent="0.3">
      <c r="A49" t="s">
        <v>214</v>
      </c>
      <c r="B49" t="s">
        <v>215</v>
      </c>
      <c r="C49" s="1" t="str">
        <f t="shared" si="7"/>
        <v>21:0417</v>
      </c>
      <c r="D49" s="1" t="str">
        <f t="shared" si="8"/>
        <v>21:0139</v>
      </c>
      <c r="E49" t="s">
        <v>216</v>
      </c>
      <c r="F49" t="s">
        <v>217</v>
      </c>
      <c r="H49">
        <v>59.099660999999998</v>
      </c>
      <c r="I49">
        <v>-131.67855979999999</v>
      </c>
      <c r="J49" s="1" t="str">
        <f t="shared" si="9"/>
        <v>NGR lake sediment grab sample</v>
      </c>
      <c r="K49" s="1" t="str">
        <f t="shared" si="10"/>
        <v>&lt;177 micron (NGR)</v>
      </c>
      <c r="L49">
        <v>3</v>
      </c>
      <c r="M49" t="s">
        <v>72</v>
      </c>
      <c r="N49">
        <v>48</v>
      </c>
      <c r="O49">
        <v>65.099999999999994</v>
      </c>
    </row>
    <row r="50" spans="1:15" hidden="1" x14ac:dyDescent="0.3">
      <c r="A50" t="s">
        <v>218</v>
      </c>
      <c r="B50" t="s">
        <v>219</v>
      </c>
      <c r="C50" s="1" t="str">
        <f t="shared" si="7"/>
        <v>21:0417</v>
      </c>
      <c r="D50" s="1" t="str">
        <f t="shared" si="8"/>
        <v>21:0139</v>
      </c>
      <c r="E50" t="s">
        <v>220</v>
      </c>
      <c r="F50" t="s">
        <v>221</v>
      </c>
      <c r="H50">
        <v>59.115029399999997</v>
      </c>
      <c r="I50">
        <v>-131.69181560000001</v>
      </c>
      <c r="J50" s="1" t="str">
        <f t="shared" si="9"/>
        <v>NGR lake sediment grab sample</v>
      </c>
      <c r="K50" s="1" t="str">
        <f t="shared" si="10"/>
        <v>&lt;177 micron (NGR)</v>
      </c>
      <c r="L50">
        <v>3</v>
      </c>
      <c r="M50" t="s">
        <v>77</v>
      </c>
      <c r="N50">
        <v>49</v>
      </c>
      <c r="O50">
        <v>63.8</v>
      </c>
    </row>
    <row r="51" spans="1:15" hidden="1" x14ac:dyDescent="0.3">
      <c r="A51" t="s">
        <v>222</v>
      </c>
      <c r="B51" t="s">
        <v>223</v>
      </c>
      <c r="C51" s="1" t="str">
        <f t="shared" si="7"/>
        <v>21:0417</v>
      </c>
      <c r="D51" s="1" t="str">
        <f t="shared" si="8"/>
        <v>21:0139</v>
      </c>
      <c r="E51" t="s">
        <v>224</v>
      </c>
      <c r="F51" t="s">
        <v>225</v>
      </c>
      <c r="H51">
        <v>59.1248054</v>
      </c>
      <c r="I51">
        <v>-131.70347140000001</v>
      </c>
      <c r="J51" s="1" t="str">
        <f t="shared" si="9"/>
        <v>NGR lake sediment grab sample</v>
      </c>
      <c r="K51" s="1" t="str">
        <f t="shared" si="10"/>
        <v>&lt;177 micron (NGR)</v>
      </c>
      <c r="L51">
        <v>3</v>
      </c>
      <c r="M51" t="s">
        <v>82</v>
      </c>
      <c r="N51">
        <v>50</v>
      </c>
      <c r="O51">
        <v>65.099999999999994</v>
      </c>
    </row>
    <row r="52" spans="1:15" hidden="1" x14ac:dyDescent="0.3">
      <c r="A52" t="s">
        <v>226</v>
      </c>
      <c r="B52" t="s">
        <v>227</v>
      </c>
      <c r="C52" s="1" t="str">
        <f t="shared" si="7"/>
        <v>21:0417</v>
      </c>
      <c r="D52" s="1" t="str">
        <f>HYPERLINK("http://geochem.nrcan.gc.ca/cdogs/content/svy/svy_e.htm", "")</f>
        <v/>
      </c>
      <c r="G52" s="1" t="str">
        <f>HYPERLINK("http://geochem.nrcan.gc.ca/cdogs/content/cr_/cr_00025_e.htm", "25")</f>
        <v>25</v>
      </c>
      <c r="J52" t="s">
        <v>46</v>
      </c>
      <c r="K52" t="s">
        <v>47</v>
      </c>
      <c r="L52">
        <v>3</v>
      </c>
      <c r="M52" t="s">
        <v>48</v>
      </c>
      <c r="N52">
        <v>51</v>
      </c>
      <c r="O52">
        <v>5.9</v>
      </c>
    </row>
    <row r="53" spans="1:15" hidden="1" x14ac:dyDescent="0.3">
      <c r="A53" t="s">
        <v>228</v>
      </c>
      <c r="B53" t="s">
        <v>229</v>
      </c>
      <c r="C53" s="1" t="str">
        <f t="shared" si="7"/>
        <v>21:0417</v>
      </c>
      <c r="D53" s="1" t="str">
        <f t="shared" ref="D53:D68" si="11">HYPERLINK("http://geochem.nrcan.gc.ca/cdogs/content/svy/svy210139_e.htm", "21:0139")</f>
        <v>21:0139</v>
      </c>
      <c r="E53" t="s">
        <v>230</v>
      </c>
      <c r="F53" t="s">
        <v>231</v>
      </c>
      <c r="H53">
        <v>59.083275800000003</v>
      </c>
      <c r="I53">
        <v>-131.7766273</v>
      </c>
      <c r="J53" s="1" t="str">
        <f t="shared" ref="J53:J68" si="12">HYPERLINK("http://geochem.nrcan.gc.ca/cdogs/content/kwd/kwd020027_e.htm", "NGR lake sediment grab sample")</f>
        <v>NGR lake sediment grab sample</v>
      </c>
      <c r="K53" s="1" t="str">
        <f t="shared" ref="K53:K68" si="13">HYPERLINK("http://geochem.nrcan.gc.ca/cdogs/content/kwd/kwd080006_e.htm", "&lt;177 micron (NGR)")</f>
        <v>&lt;177 micron (NGR)</v>
      </c>
      <c r="L53">
        <v>3</v>
      </c>
      <c r="M53" t="s">
        <v>87</v>
      </c>
      <c r="N53">
        <v>52</v>
      </c>
      <c r="O53">
        <v>29</v>
      </c>
    </row>
    <row r="54" spans="1:15" hidden="1" x14ac:dyDescent="0.3">
      <c r="A54" t="s">
        <v>232</v>
      </c>
      <c r="B54" t="s">
        <v>233</v>
      </c>
      <c r="C54" s="1" t="str">
        <f t="shared" si="7"/>
        <v>21:0417</v>
      </c>
      <c r="D54" s="1" t="str">
        <f t="shared" si="11"/>
        <v>21:0139</v>
      </c>
      <c r="E54" t="s">
        <v>234</v>
      </c>
      <c r="F54" t="s">
        <v>235</v>
      </c>
      <c r="H54">
        <v>59.097403900000003</v>
      </c>
      <c r="I54">
        <v>-131.80487429999999</v>
      </c>
      <c r="J54" s="1" t="str">
        <f t="shared" si="12"/>
        <v>NGR lake sediment grab sample</v>
      </c>
      <c r="K54" s="1" t="str">
        <f t="shared" si="13"/>
        <v>&lt;177 micron (NGR)</v>
      </c>
      <c r="L54">
        <v>3</v>
      </c>
      <c r="M54" t="s">
        <v>92</v>
      </c>
      <c r="N54">
        <v>53</v>
      </c>
      <c r="O54">
        <v>24.1</v>
      </c>
    </row>
    <row r="55" spans="1:15" hidden="1" x14ac:dyDescent="0.3">
      <c r="A55" t="s">
        <v>236</v>
      </c>
      <c r="B55" t="s">
        <v>237</v>
      </c>
      <c r="C55" s="1" t="str">
        <f t="shared" si="7"/>
        <v>21:0417</v>
      </c>
      <c r="D55" s="1" t="str">
        <f t="shared" si="11"/>
        <v>21:0139</v>
      </c>
      <c r="E55" t="s">
        <v>238</v>
      </c>
      <c r="F55" t="s">
        <v>239</v>
      </c>
      <c r="H55">
        <v>59.105994299999999</v>
      </c>
      <c r="I55">
        <v>-131.81439810000001</v>
      </c>
      <c r="J55" s="1" t="str">
        <f t="shared" si="12"/>
        <v>NGR lake sediment grab sample</v>
      </c>
      <c r="K55" s="1" t="str">
        <f t="shared" si="13"/>
        <v>&lt;177 micron (NGR)</v>
      </c>
      <c r="L55">
        <v>3</v>
      </c>
      <c r="M55" t="s">
        <v>97</v>
      </c>
      <c r="N55">
        <v>54</v>
      </c>
      <c r="O55">
        <v>19</v>
      </c>
    </row>
    <row r="56" spans="1:15" hidden="1" x14ac:dyDescent="0.3">
      <c r="A56" t="s">
        <v>240</v>
      </c>
      <c r="B56" t="s">
        <v>241</v>
      </c>
      <c r="C56" s="1" t="str">
        <f t="shared" si="7"/>
        <v>21:0417</v>
      </c>
      <c r="D56" s="1" t="str">
        <f t="shared" si="11"/>
        <v>21:0139</v>
      </c>
      <c r="E56" t="s">
        <v>242</v>
      </c>
      <c r="F56" t="s">
        <v>243</v>
      </c>
      <c r="H56">
        <v>59.122258100000003</v>
      </c>
      <c r="I56">
        <v>-131.83420599999999</v>
      </c>
      <c r="J56" s="1" t="str">
        <f t="shared" si="12"/>
        <v>NGR lake sediment grab sample</v>
      </c>
      <c r="K56" s="1" t="str">
        <f t="shared" si="13"/>
        <v>&lt;177 micron (NGR)</v>
      </c>
      <c r="L56">
        <v>3</v>
      </c>
      <c r="M56" t="s">
        <v>102</v>
      </c>
      <c r="N56">
        <v>55</v>
      </c>
      <c r="O56">
        <v>25.4</v>
      </c>
    </row>
    <row r="57" spans="1:15" hidden="1" x14ac:dyDescent="0.3">
      <c r="A57" t="s">
        <v>244</v>
      </c>
      <c r="B57" t="s">
        <v>245</v>
      </c>
      <c r="C57" s="1" t="str">
        <f t="shared" si="7"/>
        <v>21:0417</v>
      </c>
      <c r="D57" s="1" t="str">
        <f t="shared" si="11"/>
        <v>21:0139</v>
      </c>
      <c r="E57" t="s">
        <v>246</v>
      </c>
      <c r="F57" t="s">
        <v>247</v>
      </c>
      <c r="H57">
        <v>59.093913399999998</v>
      </c>
      <c r="I57">
        <v>-131.911462</v>
      </c>
      <c r="J57" s="1" t="str">
        <f t="shared" si="12"/>
        <v>NGR lake sediment grab sample</v>
      </c>
      <c r="K57" s="1" t="str">
        <f t="shared" si="13"/>
        <v>&lt;177 micron (NGR)</v>
      </c>
      <c r="L57">
        <v>3</v>
      </c>
      <c r="M57" t="s">
        <v>175</v>
      </c>
      <c r="N57">
        <v>56</v>
      </c>
      <c r="O57">
        <v>24.3</v>
      </c>
    </row>
    <row r="58" spans="1:15" hidden="1" x14ac:dyDescent="0.3">
      <c r="A58" t="s">
        <v>248</v>
      </c>
      <c r="B58" t="s">
        <v>249</v>
      </c>
      <c r="C58" s="1" t="str">
        <f t="shared" si="7"/>
        <v>21:0417</v>
      </c>
      <c r="D58" s="1" t="str">
        <f t="shared" si="11"/>
        <v>21:0139</v>
      </c>
      <c r="E58" t="s">
        <v>250</v>
      </c>
      <c r="F58" t="s">
        <v>251</v>
      </c>
      <c r="H58">
        <v>59.078001999999998</v>
      </c>
      <c r="I58">
        <v>-131.93128659999999</v>
      </c>
      <c r="J58" s="1" t="str">
        <f t="shared" si="12"/>
        <v>NGR lake sediment grab sample</v>
      </c>
      <c r="K58" s="1" t="str">
        <f t="shared" si="13"/>
        <v>&lt;177 micron (NGR)</v>
      </c>
      <c r="L58">
        <v>3</v>
      </c>
      <c r="M58" t="s">
        <v>252</v>
      </c>
      <c r="N58">
        <v>57</v>
      </c>
      <c r="O58">
        <v>25.2</v>
      </c>
    </row>
    <row r="59" spans="1:15" hidden="1" x14ac:dyDescent="0.3">
      <c r="A59" t="s">
        <v>253</v>
      </c>
      <c r="B59" t="s">
        <v>254</v>
      </c>
      <c r="C59" s="1" t="str">
        <f t="shared" si="7"/>
        <v>21:0417</v>
      </c>
      <c r="D59" s="1" t="str">
        <f t="shared" si="11"/>
        <v>21:0139</v>
      </c>
      <c r="E59" t="s">
        <v>255</v>
      </c>
      <c r="F59" t="s">
        <v>256</v>
      </c>
      <c r="H59">
        <v>59.156841700000001</v>
      </c>
      <c r="I59">
        <v>-131.76257570000001</v>
      </c>
      <c r="J59" s="1" t="str">
        <f t="shared" si="12"/>
        <v>NGR lake sediment grab sample</v>
      </c>
      <c r="K59" s="1" t="str">
        <f t="shared" si="13"/>
        <v>&lt;177 micron (NGR)</v>
      </c>
      <c r="L59">
        <v>4</v>
      </c>
      <c r="M59" t="s">
        <v>257</v>
      </c>
      <c r="N59">
        <v>58</v>
      </c>
      <c r="O59">
        <v>28.6</v>
      </c>
    </row>
    <row r="60" spans="1:15" hidden="1" x14ac:dyDescent="0.3">
      <c r="A60" t="s">
        <v>258</v>
      </c>
      <c r="B60" t="s">
        <v>259</v>
      </c>
      <c r="C60" s="1" t="str">
        <f t="shared" si="7"/>
        <v>21:0417</v>
      </c>
      <c r="D60" s="1" t="str">
        <f t="shared" si="11"/>
        <v>21:0139</v>
      </c>
      <c r="E60" t="s">
        <v>260</v>
      </c>
      <c r="F60" t="s">
        <v>261</v>
      </c>
      <c r="H60">
        <v>59.106784099999999</v>
      </c>
      <c r="I60">
        <v>-131.98094939999999</v>
      </c>
      <c r="J60" s="1" t="str">
        <f t="shared" si="12"/>
        <v>NGR lake sediment grab sample</v>
      </c>
      <c r="K60" s="1" t="str">
        <f t="shared" si="13"/>
        <v>&lt;177 micron (NGR)</v>
      </c>
      <c r="L60">
        <v>4</v>
      </c>
      <c r="M60" t="s">
        <v>24</v>
      </c>
      <c r="N60">
        <v>59</v>
      </c>
      <c r="O60">
        <v>35</v>
      </c>
    </row>
    <row r="61" spans="1:15" hidden="1" x14ac:dyDescent="0.3">
      <c r="A61" t="s">
        <v>262</v>
      </c>
      <c r="B61" t="s">
        <v>263</v>
      </c>
      <c r="C61" s="1" t="str">
        <f t="shared" si="7"/>
        <v>21:0417</v>
      </c>
      <c r="D61" s="1" t="str">
        <f t="shared" si="11"/>
        <v>21:0139</v>
      </c>
      <c r="E61" t="s">
        <v>264</v>
      </c>
      <c r="F61" t="s">
        <v>265</v>
      </c>
      <c r="H61">
        <v>59.147494999999999</v>
      </c>
      <c r="I61">
        <v>-131.760143</v>
      </c>
      <c r="J61" s="1" t="str">
        <f t="shared" si="12"/>
        <v>NGR lake sediment grab sample</v>
      </c>
      <c r="K61" s="1" t="str">
        <f t="shared" si="13"/>
        <v>&lt;177 micron (NGR)</v>
      </c>
      <c r="L61">
        <v>4</v>
      </c>
      <c r="M61" t="s">
        <v>29</v>
      </c>
      <c r="N61">
        <v>60</v>
      </c>
      <c r="O61">
        <v>53.8</v>
      </c>
    </row>
    <row r="62" spans="1:15" hidden="1" x14ac:dyDescent="0.3">
      <c r="A62" t="s">
        <v>266</v>
      </c>
      <c r="B62" t="s">
        <v>267</v>
      </c>
      <c r="C62" s="1" t="str">
        <f t="shared" si="7"/>
        <v>21:0417</v>
      </c>
      <c r="D62" s="1" t="str">
        <f t="shared" si="11"/>
        <v>21:0139</v>
      </c>
      <c r="E62" t="s">
        <v>255</v>
      </c>
      <c r="F62" t="s">
        <v>268</v>
      </c>
      <c r="H62">
        <v>59.156841700000001</v>
      </c>
      <c r="I62">
        <v>-131.76257570000001</v>
      </c>
      <c r="J62" s="1" t="str">
        <f t="shared" si="12"/>
        <v>NGR lake sediment grab sample</v>
      </c>
      <c r="K62" s="1" t="str">
        <f t="shared" si="13"/>
        <v>&lt;177 micron (NGR)</v>
      </c>
      <c r="L62">
        <v>4</v>
      </c>
      <c r="M62" t="s">
        <v>269</v>
      </c>
      <c r="N62">
        <v>61</v>
      </c>
      <c r="O62">
        <v>28.7</v>
      </c>
    </row>
    <row r="63" spans="1:15" hidden="1" x14ac:dyDescent="0.3">
      <c r="A63" t="s">
        <v>270</v>
      </c>
      <c r="B63" t="s">
        <v>271</v>
      </c>
      <c r="C63" s="1" t="str">
        <f t="shared" si="7"/>
        <v>21:0417</v>
      </c>
      <c r="D63" s="1" t="str">
        <f t="shared" si="11"/>
        <v>21:0139</v>
      </c>
      <c r="E63" t="s">
        <v>255</v>
      </c>
      <c r="F63" t="s">
        <v>272</v>
      </c>
      <c r="H63">
        <v>59.156841700000001</v>
      </c>
      <c r="I63">
        <v>-131.76257570000001</v>
      </c>
      <c r="J63" s="1" t="str">
        <f t="shared" si="12"/>
        <v>NGR lake sediment grab sample</v>
      </c>
      <c r="K63" s="1" t="str">
        <f t="shared" si="13"/>
        <v>&lt;177 micron (NGR)</v>
      </c>
      <c r="L63">
        <v>4</v>
      </c>
      <c r="M63" t="s">
        <v>273</v>
      </c>
      <c r="N63">
        <v>62</v>
      </c>
      <c r="O63">
        <v>60</v>
      </c>
    </row>
    <row r="64" spans="1:15" hidden="1" x14ac:dyDescent="0.3">
      <c r="A64" t="s">
        <v>274</v>
      </c>
      <c r="B64" t="s">
        <v>275</v>
      </c>
      <c r="C64" s="1" t="str">
        <f t="shared" si="7"/>
        <v>21:0417</v>
      </c>
      <c r="D64" s="1" t="str">
        <f t="shared" si="11"/>
        <v>21:0139</v>
      </c>
      <c r="E64" t="s">
        <v>276</v>
      </c>
      <c r="F64" t="s">
        <v>277</v>
      </c>
      <c r="H64">
        <v>59.181916299999997</v>
      </c>
      <c r="I64">
        <v>-131.72358109999999</v>
      </c>
      <c r="J64" s="1" t="str">
        <f t="shared" si="12"/>
        <v>NGR lake sediment grab sample</v>
      </c>
      <c r="K64" s="1" t="str">
        <f t="shared" si="13"/>
        <v>&lt;177 micron (NGR)</v>
      </c>
      <c r="L64">
        <v>4</v>
      </c>
      <c r="M64" t="s">
        <v>34</v>
      </c>
      <c r="N64">
        <v>63</v>
      </c>
      <c r="O64">
        <v>25</v>
      </c>
    </row>
    <row r="65" spans="1:15" hidden="1" x14ac:dyDescent="0.3">
      <c r="A65" t="s">
        <v>278</v>
      </c>
      <c r="B65" t="s">
        <v>279</v>
      </c>
      <c r="C65" s="1" t="str">
        <f t="shared" si="7"/>
        <v>21:0417</v>
      </c>
      <c r="D65" s="1" t="str">
        <f t="shared" si="11"/>
        <v>21:0139</v>
      </c>
      <c r="E65" t="s">
        <v>280</v>
      </c>
      <c r="F65" t="s">
        <v>281</v>
      </c>
      <c r="H65">
        <v>59.246750599999999</v>
      </c>
      <c r="I65">
        <v>-131.81563149999999</v>
      </c>
      <c r="J65" s="1" t="str">
        <f t="shared" si="12"/>
        <v>NGR lake sediment grab sample</v>
      </c>
      <c r="K65" s="1" t="str">
        <f t="shared" si="13"/>
        <v>&lt;177 micron (NGR)</v>
      </c>
      <c r="L65">
        <v>4</v>
      </c>
      <c r="M65" t="s">
        <v>53</v>
      </c>
      <c r="N65">
        <v>64</v>
      </c>
      <c r="O65">
        <v>48.5</v>
      </c>
    </row>
    <row r="66" spans="1:15" hidden="1" x14ac:dyDescent="0.3">
      <c r="A66" t="s">
        <v>282</v>
      </c>
      <c r="B66" t="s">
        <v>283</v>
      </c>
      <c r="C66" s="1" t="str">
        <f t="shared" ref="C66:C91" si="14">HYPERLINK("http://geochem.nrcan.gc.ca/cdogs/content/bdl/bdl210417_e.htm", "21:0417")</f>
        <v>21:0417</v>
      </c>
      <c r="D66" s="1" t="str">
        <f t="shared" si="11"/>
        <v>21:0139</v>
      </c>
      <c r="E66" t="s">
        <v>284</v>
      </c>
      <c r="F66" t="s">
        <v>285</v>
      </c>
      <c r="H66">
        <v>59.2494972</v>
      </c>
      <c r="I66">
        <v>-131.77858130000001</v>
      </c>
      <c r="J66" s="1" t="str">
        <f t="shared" si="12"/>
        <v>NGR lake sediment grab sample</v>
      </c>
      <c r="K66" s="1" t="str">
        <f t="shared" si="13"/>
        <v>&lt;177 micron (NGR)</v>
      </c>
      <c r="L66">
        <v>4</v>
      </c>
      <c r="M66" t="s">
        <v>58</v>
      </c>
      <c r="N66">
        <v>65</v>
      </c>
      <c r="O66">
        <v>48.7</v>
      </c>
    </row>
    <row r="67" spans="1:15" hidden="1" x14ac:dyDescent="0.3">
      <c r="A67" t="s">
        <v>286</v>
      </c>
      <c r="B67" t="s">
        <v>287</v>
      </c>
      <c r="C67" s="1" t="str">
        <f t="shared" si="14"/>
        <v>21:0417</v>
      </c>
      <c r="D67" s="1" t="str">
        <f t="shared" si="11"/>
        <v>21:0139</v>
      </c>
      <c r="E67" t="s">
        <v>288</v>
      </c>
      <c r="F67" t="s">
        <v>289</v>
      </c>
      <c r="H67">
        <v>59.2513042</v>
      </c>
      <c r="I67">
        <v>-131.7612383</v>
      </c>
      <c r="J67" s="1" t="str">
        <f t="shared" si="12"/>
        <v>NGR lake sediment grab sample</v>
      </c>
      <c r="K67" s="1" t="str">
        <f t="shared" si="13"/>
        <v>&lt;177 micron (NGR)</v>
      </c>
      <c r="L67">
        <v>4</v>
      </c>
      <c r="M67" t="s">
        <v>63</v>
      </c>
      <c r="N67">
        <v>66</v>
      </c>
      <c r="O67">
        <v>52.4</v>
      </c>
    </row>
    <row r="68" spans="1:15" hidden="1" x14ac:dyDescent="0.3">
      <c r="A68" t="s">
        <v>290</v>
      </c>
      <c r="B68" t="s">
        <v>291</v>
      </c>
      <c r="C68" s="1" t="str">
        <f t="shared" si="14"/>
        <v>21:0417</v>
      </c>
      <c r="D68" s="1" t="str">
        <f t="shared" si="11"/>
        <v>21:0139</v>
      </c>
      <c r="E68" t="s">
        <v>292</v>
      </c>
      <c r="F68" t="s">
        <v>293</v>
      </c>
      <c r="H68">
        <v>59.244565000000001</v>
      </c>
      <c r="I68">
        <v>-131.72933309999999</v>
      </c>
      <c r="J68" s="1" t="str">
        <f t="shared" si="12"/>
        <v>NGR lake sediment grab sample</v>
      </c>
      <c r="K68" s="1" t="str">
        <f t="shared" si="13"/>
        <v>&lt;177 micron (NGR)</v>
      </c>
      <c r="L68">
        <v>4</v>
      </c>
      <c r="M68" t="s">
        <v>72</v>
      </c>
      <c r="N68">
        <v>67</v>
      </c>
      <c r="O68">
        <v>35.9</v>
      </c>
    </row>
    <row r="69" spans="1:15" hidden="1" x14ac:dyDescent="0.3">
      <c r="A69" t="s">
        <v>294</v>
      </c>
      <c r="B69" t="s">
        <v>295</v>
      </c>
      <c r="C69" s="1" t="str">
        <f t="shared" si="14"/>
        <v>21:0417</v>
      </c>
      <c r="D69" s="1" t="str">
        <f>HYPERLINK("http://geochem.nrcan.gc.ca/cdogs/content/svy/svy_e.htm", "")</f>
        <v/>
      </c>
      <c r="G69" s="1" t="str">
        <f>HYPERLINK("http://geochem.nrcan.gc.ca/cdogs/content/cr_/cr_00025_e.htm", "25")</f>
        <v>25</v>
      </c>
      <c r="J69" t="s">
        <v>46</v>
      </c>
      <c r="K69" t="s">
        <v>47</v>
      </c>
      <c r="L69">
        <v>4</v>
      </c>
      <c r="M69" t="s">
        <v>48</v>
      </c>
      <c r="N69">
        <v>68</v>
      </c>
      <c r="O69">
        <v>6.8</v>
      </c>
    </row>
    <row r="70" spans="1:15" hidden="1" x14ac:dyDescent="0.3">
      <c r="A70" t="s">
        <v>296</v>
      </c>
      <c r="B70" t="s">
        <v>297</v>
      </c>
      <c r="C70" s="1" t="str">
        <f t="shared" si="14"/>
        <v>21:0417</v>
      </c>
      <c r="D70" s="1" t="str">
        <f t="shared" ref="D70:D88" si="15">HYPERLINK("http://geochem.nrcan.gc.ca/cdogs/content/svy/svy210139_e.htm", "21:0139")</f>
        <v>21:0139</v>
      </c>
      <c r="E70" t="s">
        <v>298</v>
      </c>
      <c r="F70" t="s">
        <v>299</v>
      </c>
      <c r="H70">
        <v>59.318696000000003</v>
      </c>
      <c r="I70">
        <v>-131.92766750000001</v>
      </c>
      <c r="J70" s="1" t="str">
        <f t="shared" ref="J70:J88" si="16">HYPERLINK("http://geochem.nrcan.gc.ca/cdogs/content/kwd/kwd020027_e.htm", "NGR lake sediment grab sample")</f>
        <v>NGR lake sediment grab sample</v>
      </c>
      <c r="K70" s="1" t="str">
        <f t="shared" ref="K70:K88" si="17">HYPERLINK("http://geochem.nrcan.gc.ca/cdogs/content/kwd/kwd080006_e.htm", "&lt;177 micron (NGR)")</f>
        <v>&lt;177 micron (NGR)</v>
      </c>
      <c r="L70">
        <v>4</v>
      </c>
      <c r="M70" t="s">
        <v>77</v>
      </c>
      <c r="N70">
        <v>69</v>
      </c>
      <c r="O70">
        <v>46.3</v>
      </c>
    </row>
    <row r="71" spans="1:15" hidden="1" x14ac:dyDescent="0.3">
      <c r="A71" t="s">
        <v>300</v>
      </c>
      <c r="B71" t="s">
        <v>301</v>
      </c>
      <c r="C71" s="1" t="str">
        <f t="shared" si="14"/>
        <v>21:0417</v>
      </c>
      <c r="D71" s="1" t="str">
        <f t="shared" si="15"/>
        <v>21:0139</v>
      </c>
      <c r="E71" t="s">
        <v>302</v>
      </c>
      <c r="F71" t="s">
        <v>303</v>
      </c>
      <c r="H71">
        <v>59.295936699999999</v>
      </c>
      <c r="I71">
        <v>-131.91358959999999</v>
      </c>
      <c r="J71" s="1" t="str">
        <f t="shared" si="16"/>
        <v>NGR lake sediment grab sample</v>
      </c>
      <c r="K71" s="1" t="str">
        <f t="shared" si="17"/>
        <v>&lt;177 micron (NGR)</v>
      </c>
      <c r="L71">
        <v>4</v>
      </c>
      <c r="M71" t="s">
        <v>82</v>
      </c>
      <c r="N71">
        <v>70</v>
      </c>
      <c r="O71">
        <v>7.9</v>
      </c>
    </row>
    <row r="72" spans="1:15" hidden="1" x14ac:dyDescent="0.3">
      <c r="A72" t="s">
        <v>304</v>
      </c>
      <c r="B72" t="s">
        <v>305</v>
      </c>
      <c r="C72" s="1" t="str">
        <f t="shared" si="14"/>
        <v>21:0417</v>
      </c>
      <c r="D72" s="1" t="str">
        <f t="shared" si="15"/>
        <v>21:0139</v>
      </c>
      <c r="E72" t="s">
        <v>306</v>
      </c>
      <c r="F72" t="s">
        <v>307</v>
      </c>
      <c r="H72">
        <v>59.289743799999997</v>
      </c>
      <c r="I72">
        <v>-131.99287029999999</v>
      </c>
      <c r="J72" s="1" t="str">
        <f t="shared" si="16"/>
        <v>NGR lake sediment grab sample</v>
      </c>
      <c r="K72" s="1" t="str">
        <f t="shared" si="17"/>
        <v>&lt;177 micron (NGR)</v>
      </c>
      <c r="L72">
        <v>4</v>
      </c>
      <c r="M72" t="s">
        <v>87</v>
      </c>
      <c r="N72">
        <v>71</v>
      </c>
      <c r="O72">
        <v>51.3</v>
      </c>
    </row>
    <row r="73" spans="1:15" hidden="1" x14ac:dyDescent="0.3">
      <c r="A73" t="s">
        <v>308</v>
      </c>
      <c r="B73" t="s">
        <v>309</v>
      </c>
      <c r="C73" s="1" t="str">
        <f t="shared" si="14"/>
        <v>21:0417</v>
      </c>
      <c r="D73" s="1" t="str">
        <f t="shared" si="15"/>
        <v>21:0139</v>
      </c>
      <c r="E73" t="s">
        <v>310</v>
      </c>
      <c r="F73" t="s">
        <v>311</v>
      </c>
      <c r="H73">
        <v>59.273866599999998</v>
      </c>
      <c r="I73">
        <v>-131.94398749999999</v>
      </c>
      <c r="J73" s="1" t="str">
        <f t="shared" si="16"/>
        <v>NGR lake sediment grab sample</v>
      </c>
      <c r="K73" s="1" t="str">
        <f t="shared" si="17"/>
        <v>&lt;177 micron (NGR)</v>
      </c>
      <c r="L73">
        <v>4</v>
      </c>
      <c r="M73" t="s">
        <v>92</v>
      </c>
      <c r="N73">
        <v>72</v>
      </c>
      <c r="O73">
        <v>67.2</v>
      </c>
    </row>
    <row r="74" spans="1:15" hidden="1" x14ac:dyDescent="0.3">
      <c r="A74" t="s">
        <v>312</v>
      </c>
      <c r="B74" t="s">
        <v>313</v>
      </c>
      <c r="C74" s="1" t="str">
        <f t="shared" si="14"/>
        <v>21:0417</v>
      </c>
      <c r="D74" s="1" t="str">
        <f t="shared" si="15"/>
        <v>21:0139</v>
      </c>
      <c r="E74" t="s">
        <v>314</v>
      </c>
      <c r="F74" t="s">
        <v>315</v>
      </c>
      <c r="H74">
        <v>59.250764199999999</v>
      </c>
      <c r="I74">
        <v>-131.97988860000001</v>
      </c>
      <c r="J74" s="1" t="str">
        <f t="shared" si="16"/>
        <v>NGR lake sediment grab sample</v>
      </c>
      <c r="K74" s="1" t="str">
        <f t="shared" si="17"/>
        <v>&lt;177 micron (NGR)</v>
      </c>
      <c r="L74">
        <v>4</v>
      </c>
      <c r="M74" t="s">
        <v>97</v>
      </c>
      <c r="N74">
        <v>73</v>
      </c>
      <c r="O74">
        <v>34.1</v>
      </c>
    </row>
    <row r="75" spans="1:15" hidden="1" x14ac:dyDescent="0.3">
      <c r="A75" t="s">
        <v>316</v>
      </c>
      <c r="B75" t="s">
        <v>317</v>
      </c>
      <c r="C75" s="1" t="str">
        <f t="shared" si="14"/>
        <v>21:0417</v>
      </c>
      <c r="D75" s="1" t="str">
        <f t="shared" si="15"/>
        <v>21:0139</v>
      </c>
      <c r="E75" t="s">
        <v>318</v>
      </c>
      <c r="F75" t="s">
        <v>319</v>
      </c>
      <c r="H75">
        <v>59.242557099999999</v>
      </c>
      <c r="I75">
        <v>-131.9670519</v>
      </c>
      <c r="J75" s="1" t="str">
        <f t="shared" si="16"/>
        <v>NGR lake sediment grab sample</v>
      </c>
      <c r="K75" s="1" t="str">
        <f t="shared" si="17"/>
        <v>&lt;177 micron (NGR)</v>
      </c>
      <c r="L75">
        <v>4</v>
      </c>
      <c r="M75" t="s">
        <v>102</v>
      </c>
      <c r="N75">
        <v>74</v>
      </c>
      <c r="O75">
        <v>35</v>
      </c>
    </row>
    <row r="76" spans="1:15" hidden="1" x14ac:dyDescent="0.3">
      <c r="A76" t="s">
        <v>320</v>
      </c>
      <c r="B76" t="s">
        <v>321</v>
      </c>
      <c r="C76" s="1" t="str">
        <f t="shared" si="14"/>
        <v>21:0417</v>
      </c>
      <c r="D76" s="1" t="str">
        <f t="shared" si="15"/>
        <v>21:0139</v>
      </c>
      <c r="E76" t="s">
        <v>322</v>
      </c>
      <c r="F76" t="s">
        <v>323</v>
      </c>
      <c r="H76">
        <v>59.181187999999999</v>
      </c>
      <c r="I76">
        <v>-131.8700742</v>
      </c>
      <c r="J76" s="1" t="str">
        <f t="shared" si="16"/>
        <v>NGR lake sediment grab sample</v>
      </c>
      <c r="K76" s="1" t="str">
        <f t="shared" si="17"/>
        <v>&lt;177 micron (NGR)</v>
      </c>
      <c r="L76">
        <v>5</v>
      </c>
      <c r="M76" t="s">
        <v>19</v>
      </c>
      <c r="N76">
        <v>75</v>
      </c>
      <c r="O76">
        <v>16.2</v>
      </c>
    </row>
    <row r="77" spans="1:15" hidden="1" x14ac:dyDescent="0.3">
      <c r="A77" t="s">
        <v>324</v>
      </c>
      <c r="B77" t="s">
        <v>325</v>
      </c>
      <c r="C77" s="1" t="str">
        <f t="shared" si="14"/>
        <v>21:0417</v>
      </c>
      <c r="D77" s="1" t="str">
        <f t="shared" si="15"/>
        <v>21:0139</v>
      </c>
      <c r="E77" t="s">
        <v>326</v>
      </c>
      <c r="F77" t="s">
        <v>327</v>
      </c>
      <c r="H77">
        <v>59.237006200000003</v>
      </c>
      <c r="I77">
        <v>-131.98970069999999</v>
      </c>
      <c r="J77" s="1" t="str">
        <f t="shared" si="16"/>
        <v>NGR lake sediment grab sample</v>
      </c>
      <c r="K77" s="1" t="str">
        <f t="shared" si="17"/>
        <v>&lt;177 micron (NGR)</v>
      </c>
      <c r="L77">
        <v>5</v>
      </c>
      <c r="M77" t="s">
        <v>39</v>
      </c>
      <c r="N77">
        <v>76</v>
      </c>
      <c r="O77">
        <v>67.599999999999994</v>
      </c>
    </row>
    <row r="78" spans="1:15" hidden="1" x14ac:dyDescent="0.3">
      <c r="A78" t="s">
        <v>328</v>
      </c>
      <c r="B78" t="s">
        <v>329</v>
      </c>
      <c r="C78" s="1" t="str">
        <f t="shared" si="14"/>
        <v>21:0417</v>
      </c>
      <c r="D78" s="1" t="str">
        <f t="shared" si="15"/>
        <v>21:0139</v>
      </c>
      <c r="E78" t="s">
        <v>326</v>
      </c>
      <c r="F78" t="s">
        <v>330</v>
      </c>
      <c r="H78">
        <v>59.237006200000003</v>
      </c>
      <c r="I78">
        <v>-131.98970069999999</v>
      </c>
      <c r="J78" s="1" t="str">
        <f t="shared" si="16"/>
        <v>NGR lake sediment grab sample</v>
      </c>
      <c r="K78" s="1" t="str">
        <f t="shared" si="17"/>
        <v>&lt;177 micron (NGR)</v>
      </c>
      <c r="L78">
        <v>5</v>
      </c>
      <c r="M78" t="s">
        <v>43</v>
      </c>
      <c r="N78">
        <v>77</v>
      </c>
      <c r="O78">
        <v>62</v>
      </c>
    </row>
    <row r="79" spans="1:15" hidden="1" x14ac:dyDescent="0.3">
      <c r="A79" t="s">
        <v>331</v>
      </c>
      <c r="B79" t="s">
        <v>332</v>
      </c>
      <c r="C79" s="1" t="str">
        <f t="shared" si="14"/>
        <v>21:0417</v>
      </c>
      <c r="D79" s="1" t="str">
        <f t="shared" si="15"/>
        <v>21:0139</v>
      </c>
      <c r="E79" t="s">
        <v>333</v>
      </c>
      <c r="F79" t="s">
        <v>334</v>
      </c>
      <c r="H79">
        <v>59.219836399999998</v>
      </c>
      <c r="I79">
        <v>-131.97706740000001</v>
      </c>
      <c r="J79" s="1" t="str">
        <f t="shared" si="16"/>
        <v>NGR lake sediment grab sample</v>
      </c>
      <c r="K79" s="1" t="str">
        <f t="shared" si="17"/>
        <v>&lt;177 micron (NGR)</v>
      </c>
      <c r="L79">
        <v>5</v>
      </c>
      <c r="M79" t="s">
        <v>24</v>
      </c>
      <c r="N79">
        <v>78</v>
      </c>
      <c r="O79">
        <v>44</v>
      </c>
    </row>
    <row r="80" spans="1:15" hidden="1" x14ac:dyDescent="0.3">
      <c r="A80" t="s">
        <v>335</v>
      </c>
      <c r="B80" t="s">
        <v>336</v>
      </c>
      <c r="C80" s="1" t="str">
        <f t="shared" si="14"/>
        <v>21:0417</v>
      </c>
      <c r="D80" s="1" t="str">
        <f t="shared" si="15"/>
        <v>21:0139</v>
      </c>
      <c r="E80" t="s">
        <v>337</v>
      </c>
      <c r="F80" t="s">
        <v>338</v>
      </c>
      <c r="H80">
        <v>59.208467300000002</v>
      </c>
      <c r="I80">
        <v>-131.97204679999999</v>
      </c>
      <c r="J80" s="1" t="str">
        <f t="shared" si="16"/>
        <v>NGR lake sediment grab sample</v>
      </c>
      <c r="K80" s="1" t="str">
        <f t="shared" si="17"/>
        <v>&lt;177 micron (NGR)</v>
      </c>
      <c r="L80">
        <v>5</v>
      </c>
      <c r="M80" t="s">
        <v>29</v>
      </c>
      <c r="N80">
        <v>79</v>
      </c>
      <c r="O80">
        <v>36</v>
      </c>
    </row>
    <row r="81" spans="1:15" hidden="1" x14ac:dyDescent="0.3">
      <c r="A81" t="s">
        <v>339</v>
      </c>
      <c r="B81" t="s">
        <v>340</v>
      </c>
      <c r="C81" s="1" t="str">
        <f t="shared" si="14"/>
        <v>21:0417</v>
      </c>
      <c r="D81" s="1" t="str">
        <f t="shared" si="15"/>
        <v>21:0139</v>
      </c>
      <c r="E81" t="s">
        <v>341</v>
      </c>
      <c r="F81" t="s">
        <v>342</v>
      </c>
      <c r="H81">
        <v>59.197983600000001</v>
      </c>
      <c r="I81">
        <v>-131.91480179999999</v>
      </c>
      <c r="J81" s="1" t="str">
        <f t="shared" si="16"/>
        <v>NGR lake sediment grab sample</v>
      </c>
      <c r="K81" s="1" t="str">
        <f t="shared" si="17"/>
        <v>&lt;177 micron (NGR)</v>
      </c>
      <c r="L81">
        <v>5</v>
      </c>
      <c r="M81" t="s">
        <v>34</v>
      </c>
      <c r="N81">
        <v>80</v>
      </c>
      <c r="O81">
        <v>44</v>
      </c>
    </row>
    <row r="82" spans="1:15" hidden="1" x14ac:dyDescent="0.3">
      <c r="A82" t="s">
        <v>343</v>
      </c>
      <c r="B82" t="s">
        <v>344</v>
      </c>
      <c r="C82" s="1" t="str">
        <f t="shared" si="14"/>
        <v>21:0417</v>
      </c>
      <c r="D82" s="1" t="str">
        <f t="shared" si="15"/>
        <v>21:0139</v>
      </c>
      <c r="E82" t="s">
        <v>345</v>
      </c>
      <c r="F82" t="s">
        <v>346</v>
      </c>
      <c r="H82">
        <v>59.185767200000001</v>
      </c>
      <c r="I82">
        <v>-131.92580770000001</v>
      </c>
      <c r="J82" s="1" t="str">
        <f t="shared" si="16"/>
        <v>NGR lake sediment grab sample</v>
      </c>
      <c r="K82" s="1" t="str">
        <f t="shared" si="17"/>
        <v>&lt;177 micron (NGR)</v>
      </c>
      <c r="L82">
        <v>5</v>
      </c>
      <c r="M82" t="s">
        <v>53</v>
      </c>
      <c r="N82">
        <v>81</v>
      </c>
      <c r="O82">
        <v>62.5</v>
      </c>
    </row>
    <row r="83" spans="1:15" hidden="1" x14ac:dyDescent="0.3">
      <c r="A83" t="s">
        <v>347</v>
      </c>
      <c r="B83" t="s">
        <v>348</v>
      </c>
      <c r="C83" s="1" t="str">
        <f t="shared" si="14"/>
        <v>21:0417</v>
      </c>
      <c r="D83" s="1" t="str">
        <f t="shared" si="15"/>
        <v>21:0139</v>
      </c>
      <c r="E83" t="s">
        <v>322</v>
      </c>
      <c r="F83" t="s">
        <v>349</v>
      </c>
      <c r="H83">
        <v>59.181187999999999</v>
      </c>
      <c r="I83">
        <v>-131.8700742</v>
      </c>
      <c r="J83" s="1" t="str">
        <f t="shared" si="16"/>
        <v>NGR lake sediment grab sample</v>
      </c>
      <c r="K83" s="1" t="str">
        <f t="shared" si="17"/>
        <v>&lt;177 micron (NGR)</v>
      </c>
      <c r="L83">
        <v>5</v>
      </c>
      <c r="M83" t="s">
        <v>67</v>
      </c>
      <c r="N83">
        <v>82</v>
      </c>
      <c r="O83">
        <v>16.8</v>
      </c>
    </row>
    <row r="84" spans="1:15" hidden="1" x14ac:dyDescent="0.3">
      <c r="A84" t="s">
        <v>350</v>
      </c>
      <c r="B84" t="s">
        <v>351</v>
      </c>
      <c r="C84" s="1" t="str">
        <f t="shared" si="14"/>
        <v>21:0417</v>
      </c>
      <c r="D84" s="1" t="str">
        <f t="shared" si="15"/>
        <v>21:0139</v>
      </c>
      <c r="E84" t="s">
        <v>352</v>
      </c>
      <c r="F84" t="s">
        <v>353</v>
      </c>
      <c r="H84">
        <v>59.161392499999998</v>
      </c>
      <c r="I84">
        <v>-131.782994</v>
      </c>
      <c r="J84" s="1" t="str">
        <f t="shared" si="16"/>
        <v>NGR lake sediment grab sample</v>
      </c>
      <c r="K84" s="1" t="str">
        <f t="shared" si="17"/>
        <v>&lt;177 micron (NGR)</v>
      </c>
      <c r="L84">
        <v>5</v>
      </c>
      <c r="M84" t="s">
        <v>58</v>
      </c>
      <c r="N84">
        <v>83</v>
      </c>
      <c r="O84">
        <v>64.599999999999994</v>
      </c>
    </row>
    <row r="85" spans="1:15" hidden="1" x14ac:dyDescent="0.3">
      <c r="A85" t="s">
        <v>354</v>
      </c>
      <c r="B85" t="s">
        <v>355</v>
      </c>
      <c r="C85" s="1" t="str">
        <f t="shared" si="14"/>
        <v>21:0417</v>
      </c>
      <c r="D85" s="1" t="str">
        <f t="shared" si="15"/>
        <v>21:0139</v>
      </c>
      <c r="E85" t="s">
        <v>356</v>
      </c>
      <c r="F85" t="s">
        <v>357</v>
      </c>
      <c r="H85">
        <v>59.205815000000001</v>
      </c>
      <c r="I85">
        <v>-131.814729</v>
      </c>
      <c r="J85" s="1" t="str">
        <f t="shared" si="16"/>
        <v>NGR lake sediment grab sample</v>
      </c>
      <c r="K85" s="1" t="str">
        <f t="shared" si="17"/>
        <v>&lt;177 micron (NGR)</v>
      </c>
      <c r="L85">
        <v>5</v>
      </c>
      <c r="M85" t="s">
        <v>63</v>
      </c>
      <c r="N85">
        <v>84</v>
      </c>
      <c r="O85">
        <v>45.1</v>
      </c>
    </row>
    <row r="86" spans="1:15" hidden="1" x14ac:dyDescent="0.3">
      <c r="A86" t="s">
        <v>358</v>
      </c>
      <c r="B86" t="s">
        <v>359</v>
      </c>
      <c r="C86" s="1" t="str">
        <f t="shared" si="14"/>
        <v>21:0417</v>
      </c>
      <c r="D86" s="1" t="str">
        <f t="shared" si="15"/>
        <v>21:0139</v>
      </c>
      <c r="E86" t="s">
        <v>360</v>
      </c>
      <c r="F86" t="s">
        <v>361</v>
      </c>
      <c r="H86">
        <v>59.242256099999999</v>
      </c>
      <c r="I86">
        <v>-131.88539800000001</v>
      </c>
      <c r="J86" s="1" t="str">
        <f t="shared" si="16"/>
        <v>NGR lake sediment grab sample</v>
      </c>
      <c r="K86" s="1" t="str">
        <f t="shared" si="17"/>
        <v>&lt;177 micron (NGR)</v>
      </c>
      <c r="L86">
        <v>5</v>
      </c>
      <c r="M86" t="s">
        <v>72</v>
      </c>
      <c r="N86">
        <v>85</v>
      </c>
      <c r="O86">
        <v>62.3</v>
      </c>
    </row>
    <row r="87" spans="1:15" hidden="1" x14ac:dyDescent="0.3">
      <c r="A87" t="s">
        <v>362</v>
      </c>
      <c r="B87" t="s">
        <v>363</v>
      </c>
      <c r="C87" s="1" t="str">
        <f t="shared" si="14"/>
        <v>21:0417</v>
      </c>
      <c r="D87" s="1" t="str">
        <f t="shared" si="15"/>
        <v>21:0139</v>
      </c>
      <c r="E87" t="s">
        <v>364</v>
      </c>
      <c r="F87" t="s">
        <v>365</v>
      </c>
      <c r="H87">
        <v>59.2486672</v>
      </c>
      <c r="I87">
        <v>-131.89490430000001</v>
      </c>
      <c r="J87" s="1" t="str">
        <f t="shared" si="16"/>
        <v>NGR lake sediment grab sample</v>
      </c>
      <c r="K87" s="1" t="str">
        <f t="shared" si="17"/>
        <v>&lt;177 micron (NGR)</v>
      </c>
      <c r="L87">
        <v>5</v>
      </c>
      <c r="M87" t="s">
        <v>77</v>
      </c>
      <c r="N87">
        <v>86</v>
      </c>
      <c r="O87">
        <v>58.9</v>
      </c>
    </row>
    <row r="88" spans="1:15" hidden="1" x14ac:dyDescent="0.3">
      <c r="A88" t="s">
        <v>366</v>
      </c>
      <c r="B88" t="s">
        <v>367</v>
      </c>
      <c r="C88" s="1" t="str">
        <f t="shared" si="14"/>
        <v>21:0417</v>
      </c>
      <c r="D88" s="1" t="str">
        <f t="shared" si="15"/>
        <v>21:0139</v>
      </c>
      <c r="E88" t="s">
        <v>368</v>
      </c>
      <c r="F88" t="s">
        <v>369</v>
      </c>
      <c r="H88">
        <v>59.230975100000002</v>
      </c>
      <c r="I88">
        <v>-131.91698650000001</v>
      </c>
      <c r="J88" s="1" t="str">
        <f t="shared" si="16"/>
        <v>NGR lake sediment grab sample</v>
      </c>
      <c r="K88" s="1" t="str">
        <f t="shared" si="17"/>
        <v>&lt;177 micron (NGR)</v>
      </c>
      <c r="L88">
        <v>5</v>
      </c>
      <c r="M88" t="s">
        <v>82</v>
      </c>
      <c r="N88">
        <v>87</v>
      </c>
      <c r="O88">
        <v>65.8</v>
      </c>
    </row>
    <row r="89" spans="1:15" hidden="1" x14ac:dyDescent="0.3">
      <c r="A89" t="s">
        <v>370</v>
      </c>
      <c r="B89" t="s">
        <v>371</v>
      </c>
      <c r="C89" s="1" t="str">
        <f t="shared" si="14"/>
        <v>21:0417</v>
      </c>
      <c r="D89" s="1" t="str">
        <f>HYPERLINK("http://geochem.nrcan.gc.ca/cdogs/content/svy/svy_e.htm", "")</f>
        <v/>
      </c>
      <c r="G89" s="1" t="str">
        <f>HYPERLINK("http://geochem.nrcan.gc.ca/cdogs/content/cr_/cr_00041_e.htm", "41")</f>
        <v>41</v>
      </c>
      <c r="J89" t="s">
        <v>46</v>
      </c>
      <c r="K89" t="s">
        <v>47</v>
      </c>
      <c r="L89">
        <v>5</v>
      </c>
      <c r="M89" t="s">
        <v>48</v>
      </c>
      <c r="N89">
        <v>88</v>
      </c>
      <c r="O89">
        <v>4.4000000000000004</v>
      </c>
    </row>
    <row r="90" spans="1:15" hidden="1" x14ac:dyDescent="0.3">
      <c r="A90" t="s">
        <v>372</v>
      </c>
      <c r="B90" t="s">
        <v>373</v>
      </c>
      <c r="C90" s="1" t="str">
        <f t="shared" si="14"/>
        <v>21:0417</v>
      </c>
      <c r="D90" s="1" t="str">
        <f>HYPERLINK("http://geochem.nrcan.gc.ca/cdogs/content/svy/svy210139_e.htm", "21:0139")</f>
        <v>21:0139</v>
      </c>
      <c r="E90" t="s">
        <v>374</v>
      </c>
      <c r="F90" t="s">
        <v>375</v>
      </c>
      <c r="H90">
        <v>59.271346200000004</v>
      </c>
      <c r="I90">
        <v>-131.79340389999999</v>
      </c>
      <c r="J90" s="1" t="str">
        <f t="shared" ref="J90:J121" si="18">HYPERLINK("http://geochem.nrcan.gc.ca/cdogs/content/kwd/kwd020027_e.htm", "NGR lake sediment grab sample")</f>
        <v>NGR lake sediment grab sample</v>
      </c>
      <c r="K90" s="1" t="str">
        <f t="shared" ref="K90:K121" si="19">HYPERLINK("http://geochem.nrcan.gc.ca/cdogs/content/kwd/kwd080006_e.htm", "&lt;177 micron (NGR)")</f>
        <v>&lt;177 micron (NGR)</v>
      </c>
      <c r="L90">
        <v>5</v>
      </c>
      <c r="M90" t="s">
        <v>87</v>
      </c>
      <c r="N90">
        <v>89</v>
      </c>
      <c r="O90">
        <v>65.3</v>
      </c>
    </row>
    <row r="91" spans="1:15" hidden="1" x14ac:dyDescent="0.3">
      <c r="A91" t="s">
        <v>376</v>
      </c>
      <c r="B91" t="s">
        <v>377</v>
      </c>
      <c r="C91" s="1" t="str">
        <f t="shared" si="14"/>
        <v>21:0417</v>
      </c>
      <c r="D91" s="1" t="str">
        <f>HYPERLINK("http://geochem.nrcan.gc.ca/cdogs/content/svy/svy210139_e.htm", "21:0139")</f>
        <v>21:0139</v>
      </c>
      <c r="E91" t="s">
        <v>378</v>
      </c>
      <c r="F91" t="s">
        <v>379</v>
      </c>
      <c r="H91">
        <v>59.333217500000003</v>
      </c>
      <c r="I91">
        <v>-131.96458269999999</v>
      </c>
      <c r="J91" s="1" t="str">
        <f t="shared" si="18"/>
        <v>NGR lake sediment grab sample</v>
      </c>
      <c r="K91" s="1" t="str">
        <f t="shared" si="19"/>
        <v>&lt;177 micron (NGR)</v>
      </c>
      <c r="L91">
        <v>5</v>
      </c>
      <c r="M91" t="s">
        <v>92</v>
      </c>
      <c r="N91">
        <v>90</v>
      </c>
      <c r="O91">
        <v>21.1</v>
      </c>
    </row>
    <row r="92" spans="1:15" x14ac:dyDescent="0.3">
      <c r="A92" t="s">
        <v>380</v>
      </c>
      <c r="B92" t="s">
        <v>381</v>
      </c>
      <c r="C92" s="1" t="str">
        <f t="shared" ref="C92:C123" si="20">HYPERLINK("http://geochem.nrcan.gc.ca/cdogs/content/bdl/bdl210972_e.htm", "21:0972")</f>
        <v>21:0972</v>
      </c>
      <c r="D92" s="1" t="str">
        <f t="shared" ref="D92:D123" si="21">HYPERLINK("http://geochem.nrcan.gc.ca/cdogs/content/svy/svy210126_e.htm", "21:0126")</f>
        <v>21:0126</v>
      </c>
      <c r="E92" t="s">
        <v>382</v>
      </c>
      <c r="F92" t="s">
        <v>383</v>
      </c>
      <c r="H92">
        <v>59.650720999999997</v>
      </c>
      <c r="I92">
        <v>-133.90786990000001</v>
      </c>
      <c r="J92" s="1" t="str">
        <f t="shared" si="18"/>
        <v>NGR lake sediment grab sample</v>
      </c>
      <c r="K92" s="1" t="str">
        <f t="shared" si="19"/>
        <v>&lt;177 micron (NGR)</v>
      </c>
      <c r="L92">
        <v>1</v>
      </c>
      <c r="M92" t="s">
        <v>24</v>
      </c>
      <c r="N92">
        <v>1</v>
      </c>
      <c r="O92">
        <v>9.1999999999999993</v>
      </c>
    </row>
    <row r="93" spans="1:15" x14ac:dyDescent="0.3">
      <c r="A93" t="s">
        <v>384</v>
      </c>
      <c r="B93" t="s">
        <v>385</v>
      </c>
      <c r="C93" s="1" t="str">
        <f t="shared" si="20"/>
        <v>21:0972</v>
      </c>
      <c r="D93" s="1" t="str">
        <f t="shared" si="21"/>
        <v>21:0126</v>
      </c>
      <c r="E93" t="s">
        <v>386</v>
      </c>
      <c r="F93" t="s">
        <v>387</v>
      </c>
      <c r="H93">
        <v>59.658687399999998</v>
      </c>
      <c r="I93">
        <v>-133.83312839999999</v>
      </c>
      <c r="J93" s="1" t="str">
        <f t="shared" si="18"/>
        <v>NGR lake sediment grab sample</v>
      </c>
      <c r="K93" s="1" t="str">
        <f t="shared" si="19"/>
        <v>&lt;177 micron (NGR)</v>
      </c>
      <c r="L93">
        <v>1</v>
      </c>
      <c r="M93" t="s">
        <v>29</v>
      </c>
      <c r="N93">
        <v>2</v>
      </c>
      <c r="O93">
        <v>8</v>
      </c>
    </row>
    <row r="94" spans="1:15" x14ac:dyDescent="0.3">
      <c r="A94" t="s">
        <v>388</v>
      </c>
      <c r="B94" t="s">
        <v>389</v>
      </c>
      <c r="C94" s="1" t="str">
        <f t="shared" si="20"/>
        <v>21:0972</v>
      </c>
      <c r="D94" s="1" t="str">
        <f t="shared" si="21"/>
        <v>21:0126</v>
      </c>
      <c r="E94" t="s">
        <v>390</v>
      </c>
      <c r="F94" t="s">
        <v>391</v>
      </c>
      <c r="H94">
        <v>59.6795513</v>
      </c>
      <c r="I94">
        <v>-133.8404281</v>
      </c>
      <c r="J94" s="1" t="str">
        <f t="shared" si="18"/>
        <v>NGR lake sediment grab sample</v>
      </c>
      <c r="K94" s="1" t="str">
        <f t="shared" si="19"/>
        <v>&lt;177 micron (NGR)</v>
      </c>
      <c r="L94">
        <v>1</v>
      </c>
      <c r="M94" t="s">
        <v>34</v>
      </c>
      <c r="N94">
        <v>3</v>
      </c>
      <c r="O94">
        <v>64.8</v>
      </c>
    </row>
    <row r="95" spans="1:15" x14ac:dyDescent="0.3">
      <c r="A95" t="s">
        <v>392</v>
      </c>
      <c r="B95" t="s">
        <v>393</v>
      </c>
      <c r="C95" s="1" t="str">
        <f t="shared" si="20"/>
        <v>21:0972</v>
      </c>
      <c r="D95" s="1" t="str">
        <f t="shared" si="21"/>
        <v>21:0126</v>
      </c>
      <c r="E95" t="s">
        <v>394</v>
      </c>
      <c r="F95" t="s">
        <v>395</v>
      </c>
      <c r="H95">
        <v>59.694910999999998</v>
      </c>
      <c r="I95">
        <v>-133.8862642</v>
      </c>
      <c r="J95" s="1" t="str">
        <f t="shared" si="18"/>
        <v>NGR lake sediment grab sample</v>
      </c>
      <c r="K95" s="1" t="str">
        <f t="shared" si="19"/>
        <v>&lt;177 micron (NGR)</v>
      </c>
      <c r="L95">
        <v>1</v>
      </c>
      <c r="M95" t="s">
        <v>53</v>
      </c>
      <c r="N95">
        <v>4</v>
      </c>
      <c r="O95">
        <v>21</v>
      </c>
    </row>
    <row r="96" spans="1:15" x14ac:dyDescent="0.3">
      <c r="A96" t="s">
        <v>396</v>
      </c>
      <c r="B96" t="s">
        <v>397</v>
      </c>
      <c r="C96" s="1" t="str">
        <f t="shared" si="20"/>
        <v>21:0972</v>
      </c>
      <c r="D96" s="1" t="str">
        <f t="shared" si="21"/>
        <v>21:0126</v>
      </c>
      <c r="E96" t="s">
        <v>398</v>
      </c>
      <c r="F96" t="s">
        <v>399</v>
      </c>
      <c r="H96">
        <v>59.704349100000002</v>
      </c>
      <c r="I96">
        <v>-133.8788414</v>
      </c>
      <c r="J96" s="1" t="str">
        <f t="shared" si="18"/>
        <v>NGR lake sediment grab sample</v>
      </c>
      <c r="K96" s="1" t="str">
        <f t="shared" si="19"/>
        <v>&lt;177 micron (NGR)</v>
      </c>
      <c r="L96">
        <v>1</v>
      </c>
      <c r="M96" t="s">
        <v>58</v>
      </c>
      <c r="N96">
        <v>5</v>
      </c>
      <c r="O96">
        <v>6</v>
      </c>
    </row>
    <row r="97" spans="1:15" x14ac:dyDescent="0.3">
      <c r="A97" t="s">
        <v>400</v>
      </c>
      <c r="B97" t="s">
        <v>401</v>
      </c>
      <c r="C97" s="1" t="str">
        <f t="shared" si="20"/>
        <v>21:0972</v>
      </c>
      <c r="D97" s="1" t="str">
        <f t="shared" si="21"/>
        <v>21:0126</v>
      </c>
      <c r="E97" t="s">
        <v>402</v>
      </c>
      <c r="F97" t="s">
        <v>403</v>
      </c>
      <c r="H97">
        <v>59.7905722</v>
      </c>
      <c r="I97">
        <v>-133.8969275</v>
      </c>
      <c r="J97" s="1" t="str">
        <f t="shared" si="18"/>
        <v>NGR lake sediment grab sample</v>
      </c>
      <c r="K97" s="1" t="str">
        <f t="shared" si="19"/>
        <v>&lt;177 micron (NGR)</v>
      </c>
      <c r="L97">
        <v>2</v>
      </c>
      <c r="M97" t="s">
        <v>24</v>
      </c>
      <c r="N97">
        <v>6</v>
      </c>
      <c r="O97">
        <v>22.3</v>
      </c>
    </row>
    <row r="98" spans="1:15" x14ac:dyDescent="0.3">
      <c r="A98" t="s">
        <v>404</v>
      </c>
      <c r="B98" t="s">
        <v>405</v>
      </c>
      <c r="C98" s="1" t="str">
        <f t="shared" si="20"/>
        <v>21:0972</v>
      </c>
      <c r="D98" s="1" t="str">
        <f t="shared" si="21"/>
        <v>21:0126</v>
      </c>
      <c r="E98" t="s">
        <v>406</v>
      </c>
      <c r="F98" t="s">
        <v>407</v>
      </c>
      <c r="H98">
        <v>59.828498199999999</v>
      </c>
      <c r="I98">
        <v>-133.96329230000001</v>
      </c>
      <c r="J98" s="1" t="str">
        <f t="shared" si="18"/>
        <v>NGR lake sediment grab sample</v>
      </c>
      <c r="K98" s="1" t="str">
        <f t="shared" si="19"/>
        <v>&lt;177 micron (NGR)</v>
      </c>
      <c r="L98">
        <v>2</v>
      </c>
      <c r="M98" t="s">
        <v>29</v>
      </c>
      <c r="N98">
        <v>7</v>
      </c>
      <c r="O98">
        <v>14.7</v>
      </c>
    </row>
    <row r="99" spans="1:15" x14ac:dyDescent="0.3">
      <c r="A99" t="s">
        <v>408</v>
      </c>
      <c r="B99" t="s">
        <v>409</v>
      </c>
      <c r="C99" s="1" t="str">
        <f t="shared" si="20"/>
        <v>21:0972</v>
      </c>
      <c r="D99" s="1" t="str">
        <f t="shared" si="21"/>
        <v>21:0126</v>
      </c>
      <c r="E99" t="s">
        <v>410</v>
      </c>
      <c r="F99" t="s">
        <v>411</v>
      </c>
      <c r="H99">
        <v>59.949233599999999</v>
      </c>
      <c r="I99">
        <v>-133.9900021</v>
      </c>
      <c r="J99" s="1" t="str">
        <f t="shared" si="18"/>
        <v>NGR lake sediment grab sample</v>
      </c>
      <c r="K99" s="1" t="str">
        <f t="shared" si="19"/>
        <v>&lt;177 micron (NGR)</v>
      </c>
      <c r="L99">
        <v>2</v>
      </c>
      <c r="M99" t="s">
        <v>34</v>
      </c>
      <c r="N99">
        <v>8</v>
      </c>
      <c r="O99">
        <v>27.2</v>
      </c>
    </row>
    <row r="100" spans="1:15" x14ac:dyDescent="0.3">
      <c r="A100" t="s">
        <v>412</v>
      </c>
      <c r="B100" t="s">
        <v>413</v>
      </c>
      <c r="C100" s="1" t="str">
        <f t="shared" si="20"/>
        <v>21:0972</v>
      </c>
      <c r="D100" s="1" t="str">
        <f t="shared" si="21"/>
        <v>21:0126</v>
      </c>
      <c r="E100" t="s">
        <v>414</v>
      </c>
      <c r="F100" t="s">
        <v>415</v>
      </c>
      <c r="H100">
        <v>59.9672561</v>
      </c>
      <c r="I100">
        <v>-133.96462650000001</v>
      </c>
      <c r="J100" s="1" t="str">
        <f t="shared" si="18"/>
        <v>NGR lake sediment grab sample</v>
      </c>
      <c r="K100" s="1" t="str">
        <f t="shared" si="19"/>
        <v>&lt;177 micron (NGR)</v>
      </c>
      <c r="L100">
        <v>2</v>
      </c>
      <c r="M100" t="s">
        <v>53</v>
      </c>
      <c r="N100">
        <v>9</v>
      </c>
      <c r="O100">
        <v>24.1</v>
      </c>
    </row>
    <row r="101" spans="1:15" x14ac:dyDescent="0.3">
      <c r="A101" t="s">
        <v>416</v>
      </c>
      <c r="B101" t="s">
        <v>417</v>
      </c>
      <c r="C101" s="1" t="str">
        <f t="shared" si="20"/>
        <v>21:0972</v>
      </c>
      <c r="D101" s="1" t="str">
        <f t="shared" si="21"/>
        <v>21:0126</v>
      </c>
      <c r="E101" t="s">
        <v>418</v>
      </c>
      <c r="F101" t="s">
        <v>419</v>
      </c>
      <c r="H101">
        <v>59.2349915</v>
      </c>
      <c r="I101">
        <v>-132.12231589999999</v>
      </c>
      <c r="J101" s="1" t="str">
        <f t="shared" si="18"/>
        <v>NGR lake sediment grab sample</v>
      </c>
      <c r="K101" s="1" t="str">
        <f t="shared" si="19"/>
        <v>&lt;177 micron (NGR)</v>
      </c>
      <c r="L101">
        <v>3</v>
      </c>
      <c r="M101" t="s">
        <v>24</v>
      </c>
      <c r="N101">
        <v>10</v>
      </c>
    </row>
    <row r="102" spans="1:15" x14ac:dyDescent="0.3">
      <c r="A102" t="s">
        <v>420</v>
      </c>
      <c r="B102" t="s">
        <v>421</v>
      </c>
      <c r="C102" s="1" t="str">
        <f t="shared" si="20"/>
        <v>21:0972</v>
      </c>
      <c r="D102" s="1" t="str">
        <f t="shared" si="21"/>
        <v>21:0126</v>
      </c>
      <c r="E102" t="s">
        <v>422</v>
      </c>
      <c r="F102" t="s">
        <v>423</v>
      </c>
      <c r="H102">
        <v>59.2170542</v>
      </c>
      <c r="I102">
        <v>-132.15996050000001</v>
      </c>
      <c r="J102" s="1" t="str">
        <f t="shared" si="18"/>
        <v>NGR lake sediment grab sample</v>
      </c>
      <c r="K102" s="1" t="str">
        <f t="shared" si="19"/>
        <v>&lt;177 micron (NGR)</v>
      </c>
      <c r="L102">
        <v>3</v>
      </c>
      <c r="M102" t="s">
        <v>29</v>
      </c>
      <c r="N102">
        <v>11</v>
      </c>
    </row>
    <row r="103" spans="1:15" x14ac:dyDescent="0.3">
      <c r="A103" t="s">
        <v>424</v>
      </c>
      <c r="B103" t="s">
        <v>425</v>
      </c>
      <c r="C103" s="1" t="str">
        <f t="shared" si="20"/>
        <v>21:0972</v>
      </c>
      <c r="D103" s="1" t="str">
        <f t="shared" si="21"/>
        <v>21:0126</v>
      </c>
      <c r="E103" t="s">
        <v>426</v>
      </c>
      <c r="F103" t="s">
        <v>427</v>
      </c>
      <c r="H103">
        <v>59.207918399999997</v>
      </c>
      <c r="I103">
        <v>-132.15021010000001</v>
      </c>
      <c r="J103" s="1" t="str">
        <f t="shared" si="18"/>
        <v>NGR lake sediment grab sample</v>
      </c>
      <c r="K103" s="1" t="str">
        <f t="shared" si="19"/>
        <v>&lt;177 micron (NGR)</v>
      </c>
      <c r="L103">
        <v>3</v>
      </c>
      <c r="M103" t="s">
        <v>34</v>
      </c>
      <c r="N103">
        <v>12</v>
      </c>
    </row>
    <row r="104" spans="1:15" x14ac:dyDescent="0.3">
      <c r="A104" t="s">
        <v>428</v>
      </c>
      <c r="B104" t="s">
        <v>429</v>
      </c>
      <c r="C104" s="1" t="str">
        <f t="shared" si="20"/>
        <v>21:0972</v>
      </c>
      <c r="D104" s="1" t="str">
        <f t="shared" si="21"/>
        <v>21:0126</v>
      </c>
      <c r="E104" t="s">
        <v>430</v>
      </c>
      <c r="F104" t="s">
        <v>431</v>
      </c>
      <c r="H104">
        <v>59.198600900000002</v>
      </c>
      <c r="I104">
        <v>-132.18308160000001</v>
      </c>
      <c r="J104" s="1" t="str">
        <f t="shared" si="18"/>
        <v>NGR lake sediment grab sample</v>
      </c>
      <c r="K104" s="1" t="str">
        <f t="shared" si="19"/>
        <v>&lt;177 micron (NGR)</v>
      </c>
      <c r="L104">
        <v>3</v>
      </c>
      <c r="M104" t="s">
        <v>53</v>
      </c>
      <c r="N104">
        <v>13</v>
      </c>
    </row>
    <row r="105" spans="1:15" x14ac:dyDescent="0.3">
      <c r="A105" t="s">
        <v>432</v>
      </c>
      <c r="B105" t="s">
        <v>433</v>
      </c>
      <c r="C105" s="1" t="str">
        <f t="shared" si="20"/>
        <v>21:0972</v>
      </c>
      <c r="D105" s="1" t="str">
        <f t="shared" si="21"/>
        <v>21:0126</v>
      </c>
      <c r="E105" t="s">
        <v>434</v>
      </c>
      <c r="F105" t="s">
        <v>435</v>
      </c>
      <c r="H105">
        <v>59.189584199999999</v>
      </c>
      <c r="I105">
        <v>-132.16964160000001</v>
      </c>
      <c r="J105" s="1" t="str">
        <f t="shared" si="18"/>
        <v>NGR lake sediment grab sample</v>
      </c>
      <c r="K105" s="1" t="str">
        <f t="shared" si="19"/>
        <v>&lt;177 micron (NGR)</v>
      </c>
      <c r="L105">
        <v>3</v>
      </c>
      <c r="M105" t="s">
        <v>58</v>
      </c>
      <c r="N105">
        <v>14</v>
      </c>
      <c r="O105">
        <v>55.3</v>
      </c>
    </row>
    <row r="106" spans="1:15" x14ac:dyDescent="0.3">
      <c r="A106" t="s">
        <v>436</v>
      </c>
      <c r="B106" t="s">
        <v>437</v>
      </c>
      <c r="C106" s="1" t="str">
        <f t="shared" si="20"/>
        <v>21:0972</v>
      </c>
      <c r="D106" s="1" t="str">
        <f t="shared" si="21"/>
        <v>21:0126</v>
      </c>
      <c r="E106" t="s">
        <v>438</v>
      </c>
      <c r="F106" t="s">
        <v>439</v>
      </c>
      <c r="H106">
        <v>59.176329299999999</v>
      </c>
      <c r="I106">
        <v>-132.1445228</v>
      </c>
      <c r="J106" s="1" t="str">
        <f t="shared" si="18"/>
        <v>NGR lake sediment grab sample</v>
      </c>
      <c r="K106" s="1" t="str">
        <f t="shared" si="19"/>
        <v>&lt;177 micron (NGR)</v>
      </c>
      <c r="L106">
        <v>3</v>
      </c>
      <c r="M106" t="s">
        <v>63</v>
      </c>
      <c r="N106">
        <v>15</v>
      </c>
    </row>
    <row r="107" spans="1:15" x14ac:dyDescent="0.3">
      <c r="A107" t="s">
        <v>440</v>
      </c>
      <c r="B107" t="s">
        <v>441</v>
      </c>
      <c r="C107" s="1" t="str">
        <f t="shared" si="20"/>
        <v>21:0972</v>
      </c>
      <c r="D107" s="1" t="str">
        <f t="shared" si="21"/>
        <v>21:0126</v>
      </c>
      <c r="E107" t="s">
        <v>442</v>
      </c>
      <c r="F107" t="s">
        <v>443</v>
      </c>
      <c r="H107">
        <v>59.144720100000001</v>
      </c>
      <c r="I107">
        <v>-132.11447960000001</v>
      </c>
      <c r="J107" s="1" t="str">
        <f t="shared" si="18"/>
        <v>NGR lake sediment grab sample</v>
      </c>
      <c r="K107" s="1" t="str">
        <f t="shared" si="19"/>
        <v>&lt;177 micron (NGR)</v>
      </c>
      <c r="L107">
        <v>3</v>
      </c>
      <c r="M107" t="s">
        <v>72</v>
      </c>
      <c r="N107">
        <v>16</v>
      </c>
    </row>
    <row r="108" spans="1:15" x14ac:dyDescent="0.3">
      <c r="A108" t="s">
        <v>444</v>
      </c>
      <c r="B108" t="s">
        <v>445</v>
      </c>
      <c r="C108" s="1" t="str">
        <f t="shared" si="20"/>
        <v>21:0972</v>
      </c>
      <c r="D108" s="1" t="str">
        <f t="shared" si="21"/>
        <v>21:0126</v>
      </c>
      <c r="E108" t="s">
        <v>446</v>
      </c>
      <c r="F108" t="s">
        <v>447</v>
      </c>
      <c r="H108">
        <v>59.133072900000002</v>
      </c>
      <c r="I108">
        <v>-132.01975229999999</v>
      </c>
      <c r="J108" s="1" t="str">
        <f t="shared" si="18"/>
        <v>NGR lake sediment grab sample</v>
      </c>
      <c r="K108" s="1" t="str">
        <f t="shared" si="19"/>
        <v>&lt;177 micron (NGR)</v>
      </c>
      <c r="L108">
        <v>4</v>
      </c>
      <c r="M108" t="s">
        <v>24</v>
      </c>
      <c r="N108">
        <v>17</v>
      </c>
    </row>
    <row r="109" spans="1:15" x14ac:dyDescent="0.3">
      <c r="A109" t="s">
        <v>448</v>
      </c>
      <c r="B109" t="s">
        <v>449</v>
      </c>
      <c r="C109" s="1" t="str">
        <f t="shared" si="20"/>
        <v>21:0972</v>
      </c>
      <c r="D109" s="1" t="str">
        <f t="shared" si="21"/>
        <v>21:0126</v>
      </c>
      <c r="E109" t="s">
        <v>450</v>
      </c>
      <c r="F109" t="s">
        <v>451</v>
      </c>
      <c r="H109">
        <v>59.108125000000001</v>
      </c>
      <c r="I109">
        <v>-132.04314780000001</v>
      </c>
      <c r="J109" s="1" t="str">
        <f t="shared" si="18"/>
        <v>NGR lake sediment grab sample</v>
      </c>
      <c r="K109" s="1" t="str">
        <f t="shared" si="19"/>
        <v>&lt;177 micron (NGR)</v>
      </c>
      <c r="L109">
        <v>4</v>
      </c>
      <c r="M109" t="s">
        <v>29</v>
      </c>
      <c r="N109">
        <v>18</v>
      </c>
    </row>
    <row r="110" spans="1:15" x14ac:dyDescent="0.3">
      <c r="A110" t="s">
        <v>452</v>
      </c>
      <c r="B110" t="s">
        <v>453</v>
      </c>
      <c r="C110" s="1" t="str">
        <f t="shared" si="20"/>
        <v>21:0972</v>
      </c>
      <c r="D110" s="1" t="str">
        <f t="shared" si="21"/>
        <v>21:0126</v>
      </c>
      <c r="E110" t="s">
        <v>454</v>
      </c>
      <c r="F110" t="s">
        <v>455</v>
      </c>
      <c r="H110">
        <v>59.151679700000003</v>
      </c>
      <c r="I110">
        <v>-132.20248760000001</v>
      </c>
      <c r="J110" s="1" t="str">
        <f t="shared" si="18"/>
        <v>NGR lake sediment grab sample</v>
      </c>
      <c r="K110" s="1" t="str">
        <f t="shared" si="19"/>
        <v>&lt;177 micron (NGR)</v>
      </c>
      <c r="L110">
        <v>4</v>
      </c>
      <c r="M110" t="s">
        <v>34</v>
      </c>
      <c r="N110">
        <v>19</v>
      </c>
    </row>
    <row r="111" spans="1:15" x14ac:dyDescent="0.3">
      <c r="A111" t="s">
        <v>456</v>
      </c>
      <c r="B111" t="s">
        <v>457</v>
      </c>
      <c r="C111" s="1" t="str">
        <f t="shared" si="20"/>
        <v>21:0972</v>
      </c>
      <c r="D111" s="1" t="str">
        <f t="shared" si="21"/>
        <v>21:0126</v>
      </c>
      <c r="E111" t="s">
        <v>458</v>
      </c>
      <c r="F111" t="s">
        <v>459</v>
      </c>
      <c r="H111">
        <v>59.117191900000002</v>
      </c>
      <c r="I111">
        <v>-132.21828769999999</v>
      </c>
      <c r="J111" s="1" t="str">
        <f t="shared" si="18"/>
        <v>NGR lake sediment grab sample</v>
      </c>
      <c r="K111" s="1" t="str">
        <f t="shared" si="19"/>
        <v>&lt;177 micron (NGR)</v>
      </c>
      <c r="L111">
        <v>4</v>
      </c>
      <c r="M111" t="s">
        <v>53</v>
      </c>
      <c r="N111">
        <v>20</v>
      </c>
      <c r="O111">
        <v>27.3</v>
      </c>
    </row>
    <row r="112" spans="1:15" x14ac:dyDescent="0.3">
      <c r="A112" t="s">
        <v>460</v>
      </c>
      <c r="B112" t="s">
        <v>461</v>
      </c>
      <c r="C112" s="1" t="str">
        <f t="shared" si="20"/>
        <v>21:0972</v>
      </c>
      <c r="D112" s="1" t="str">
        <f t="shared" si="21"/>
        <v>21:0126</v>
      </c>
      <c r="E112" t="s">
        <v>462</v>
      </c>
      <c r="F112" t="s">
        <v>463</v>
      </c>
      <c r="H112">
        <v>59.094466799999999</v>
      </c>
      <c r="I112">
        <v>-132.08643040000001</v>
      </c>
      <c r="J112" s="1" t="str">
        <f t="shared" si="18"/>
        <v>NGR lake sediment grab sample</v>
      </c>
      <c r="K112" s="1" t="str">
        <f t="shared" si="19"/>
        <v>&lt;177 micron (NGR)</v>
      </c>
      <c r="L112">
        <v>4</v>
      </c>
      <c r="M112" t="s">
        <v>58</v>
      </c>
      <c r="N112">
        <v>21</v>
      </c>
    </row>
    <row r="113" spans="1:15" x14ac:dyDescent="0.3">
      <c r="A113" t="s">
        <v>464</v>
      </c>
      <c r="B113" t="s">
        <v>465</v>
      </c>
      <c r="C113" s="1" t="str">
        <f t="shared" si="20"/>
        <v>21:0972</v>
      </c>
      <c r="D113" s="1" t="str">
        <f t="shared" si="21"/>
        <v>21:0126</v>
      </c>
      <c r="E113" t="s">
        <v>466</v>
      </c>
      <c r="F113" t="s">
        <v>467</v>
      </c>
      <c r="H113">
        <v>59.073497000000003</v>
      </c>
      <c r="I113">
        <v>-132.0937563</v>
      </c>
      <c r="J113" s="1" t="str">
        <f t="shared" si="18"/>
        <v>NGR lake sediment grab sample</v>
      </c>
      <c r="K113" s="1" t="str">
        <f t="shared" si="19"/>
        <v>&lt;177 micron (NGR)</v>
      </c>
      <c r="L113">
        <v>4</v>
      </c>
      <c r="M113" t="s">
        <v>63</v>
      </c>
      <c r="N113">
        <v>22</v>
      </c>
    </row>
    <row r="114" spans="1:15" x14ac:dyDescent="0.3">
      <c r="A114" t="s">
        <v>468</v>
      </c>
      <c r="B114" t="s">
        <v>469</v>
      </c>
      <c r="C114" s="1" t="str">
        <f t="shared" si="20"/>
        <v>21:0972</v>
      </c>
      <c r="D114" s="1" t="str">
        <f t="shared" si="21"/>
        <v>21:0126</v>
      </c>
      <c r="E114" t="s">
        <v>470</v>
      </c>
      <c r="F114" t="s">
        <v>471</v>
      </c>
      <c r="H114">
        <v>59.491267200000003</v>
      </c>
      <c r="I114">
        <v>-132.23772020000001</v>
      </c>
      <c r="J114" s="1" t="str">
        <f t="shared" si="18"/>
        <v>NGR lake sediment grab sample</v>
      </c>
      <c r="K114" s="1" t="str">
        <f t="shared" si="19"/>
        <v>&lt;177 micron (NGR)</v>
      </c>
      <c r="L114">
        <v>5</v>
      </c>
      <c r="M114" t="s">
        <v>24</v>
      </c>
      <c r="N114">
        <v>23</v>
      </c>
      <c r="O114">
        <v>23.5</v>
      </c>
    </row>
    <row r="115" spans="1:15" x14ac:dyDescent="0.3">
      <c r="A115" t="s">
        <v>472</v>
      </c>
      <c r="B115" t="s">
        <v>473</v>
      </c>
      <c r="C115" s="1" t="str">
        <f t="shared" si="20"/>
        <v>21:0972</v>
      </c>
      <c r="D115" s="1" t="str">
        <f t="shared" si="21"/>
        <v>21:0126</v>
      </c>
      <c r="E115" t="s">
        <v>474</v>
      </c>
      <c r="F115" t="s">
        <v>475</v>
      </c>
      <c r="H115">
        <v>59.472317799999999</v>
      </c>
      <c r="I115">
        <v>-132.18175719999999</v>
      </c>
      <c r="J115" s="1" t="str">
        <f t="shared" si="18"/>
        <v>NGR lake sediment grab sample</v>
      </c>
      <c r="K115" s="1" t="str">
        <f t="shared" si="19"/>
        <v>&lt;177 micron (NGR)</v>
      </c>
      <c r="L115">
        <v>5</v>
      </c>
      <c r="M115" t="s">
        <v>29</v>
      </c>
      <c r="N115">
        <v>24</v>
      </c>
      <c r="O115">
        <v>50</v>
      </c>
    </row>
    <row r="116" spans="1:15" x14ac:dyDescent="0.3">
      <c r="A116" t="s">
        <v>476</v>
      </c>
      <c r="B116" t="s">
        <v>477</v>
      </c>
      <c r="C116" s="1" t="str">
        <f t="shared" si="20"/>
        <v>21:0972</v>
      </c>
      <c r="D116" s="1" t="str">
        <f t="shared" si="21"/>
        <v>21:0126</v>
      </c>
      <c r="E116" t="s">
        <v>478</v>
      </c>
      <c r="F116" t="s">
        <v>479</v>
      </c>
      <c r="H116">
        <v>59.428466499999999</v>
      </c>
      <c r="I116">
        <v>-132.1443549</v>
      </c>
      <c r="J116" s="1" t="str">
        <f t="shared" si="18"/>
        <v>NGR lake sediment grab sample</v>
      </c>
      <c r="K116" s="1" t="str">
        <f t="shared" si="19"/>
        <v>&lt;177 micron (NGR)</v>
      </c>
      <c r="L116">
        <v>5</v>
      </c>
      <c r="M116" t="s">
        <v>34</v>
      </c>
      <c r="N116">
        <v>25</v>
      </c>
      <c r="O116">
        <v>53.7</v>
      </c>
    </row>
    <row r="117" spans="1:15" x14ac:dyDescent="0.3">
      <c r="A117" t="s">
        <v>480</v>
      </c>
      <c r="B117" t="s">
        <v>481</v>
      </c>
      <c r="C117" s="1" t="str">
        <f t="shared" si="20"/>
        <v>21:0972</v>
      </c>
      <c r="D117" s="1" t="str">
        <f t="shared" si="21"/>
        <v>21:0126</v>
      </c>
      <c r="E117" t="s">
        <v>482</v>
      </c>
      <c r="F117" t="s">
        <v>483</v>
      </c>
      <c r="H117">
        <v>59.426403000000001</v>
      </c>
      <c r="I117">
        <v>-132.09755190000001</v>
      </c>
      <c r="J117" s="1" t="str">
        <f t="shared" si="18"/>
        <v>NGR lake sediment grab sample</v>
      </c>
      <c r="K117" s="1" t="str">
        <f t="shared" si="19"/>
        <v>&lt;177 micron (NGR)</v>
      </c>
      <c r="L117">
        <v>5</v>
      </c>
      <c r="M117" t="s">
        <v>53</v>
      </c>
      <c r="N117">
        <v>26</v>
      </c>
      <c r="O117">
        <v>21.4</v>
      </c>
    </row>
    <row r="118" spans="1:15" x14ac:dyDescent="0.3">
      <c r="A118" t="s">
        <v>484</v>
      </c>
      <c r="B118" t="s">
        <v>485</v>
      </c>
      <c r="C118" s="1" t="str">
        <f t="shared" si="20"/>
        <v>21:0972</v>
      </c>
      <c r="D118" s="1" t="str">
        <f t="shared" si="21"/>
        <v>21:0126</v>
      </c>
      <c r="E118" t="s">
        <v>486</v>
      </c>
      <c r="F118" t="s">
        <v>487</v>
      </c>
      <c r="H118">
        <v>59.404983700000003</v>
      </c>
      <c r="I118">
        <v>-132.05628189999999</v>
      </c>
      <c r="J118" s="1" t="str">
        <f t="shared" si="18"/>
        <v>NGR lake sediment grab sample</v>
      </c>
      <c r="K118" s="1" t="str">
        <f t="shared" si="19"/>
        <v>&lt;177 micron (NGR)</v>
      </c>
      <c r="L118">
        <v>5</v>
      </c>
      <c r="M118" t="s">
        <v>58</v>
      </c>
      <c r="N118">
        <v>27</v>
      </c>
    </row>
    <row r="119" spans="1:15" x14ac:dyDescent="0.3">
      <c r="A119" t="s">
        <v>488</v>
      </c>
      <c r="B119" t="s">
        <v>489</v>
      </c>
      <c r="C119" s="1" t="str">
        <f t="shared" si="20"/>
        <v>21:0972</v>
      </c>
      <c r="D119" s="1" t="str">
        <f t="shared" si="21"/>
        <v>21:0126</v>
      </c>
      <c r="E119" t="s">
        <v>490</v>
      </c>
      <c r="F119" t="s">
        <v>491</v>
      </c>
      <c r="H119">
        <v>59.399916300000001</v>
      </c>
      <c r="I119">
        <v>-132.01786820000001</v>
      </c>
      <c r="J119" s="1" t="str">
        <f t="shared" si="18"/>
        <v>NGR lake sediment grab sample</v>
      </c>
      <c r="K119" s="1" t="str">
        <f t="shared" si="19"/>
        <v>&lt;177 micron (NGR)</v>
      </c>
      <c r="L119">
        <v>5</v>
      </c>
      <c r="M119" t="s">
        <v>63</v>
      </c>
      <c r="N119">
        <v>28</v>
      </c>
      <c r="O119">
        <v>9.6</v>
      </c>
    </row>
    <row r="120" spans="1:15" x14ac:dyDescent="0.3">
      <c r="A120" t="s">
        <v>492</v>
      </c>
      <c r="B120" t="s">
        <v>493</v>
      </c>
      <c r="C120" s="1" t="str">
        <f t="shared" si="20"/>
        <v>21:0972</v>
      </c>
      <c r="D120" s="1" t="str">
        <f t="shared" si="21"/>
        <v>21:0126</v>
      </c>
      <c r="E120" t="s">
        <v>494</v>
      </c>
      <c r="F120" t="s">
        <v>495</v>
      </c>
      <c r="H120">
        <v>59.379032299999999</v>
      </c>
      <c r="I120">
        <v>-132.02296329999999</v>
      </c>
      <c r="J120" s="1" t="str">
        <f t="shared" si="18"/>
        <v>NGR lake sediment grab sample</v>
      </c>
      <c r="K120" s="1" t="str">
        <f t="shared" si="19"/>
        <v>&lt;177 micron (NGR)</v>
      </c>
      <c r="L120">
        <v>5</v>
      </c>
      <c r="M120" t="s">
        <v>72</v>
      </c>
      <c r="N120">
        <v>29</v>
      </c>
      <c r="O120">
        <v>23.6</v>
      </c>
    </row>
    <row r="121" spans="1:15" x14ac:dyDescent="0.3">
      <c r="A121" t="s">
        <v>496</v>
      </c>
      <c r="B121" t="s">
        <v>497</v>
      </c>
      <c r="C121" s="1" t="str">
        <f t="shared" si="20"/>
        <v>21:0972</v>
      </c>
      <c r="D121" s="1" t="str">
        <f t="shared" si="21"/>
        <v>21:0126</v>
      </c>
      <c r="E121" t="s">
        <v>498</v>
      </c>
      <c r="F121" t="s">
        <v>499</v>
      </c>
      <c r="H121">
        <v>59.376640799999997</v>
      </c>
      <c r="I121">
        <v>-132.07578960000001</v>
      </c>
      <c r="J121" s="1" t="str">
        <f t="shared" si="18"/>
        <v>NGR lake sediment grab sample</v>
      </c>
      <c r="K121" s="1" t="str">
        <f t="shared" si="19"/>
        <v>&lt;177 micron (NGR)</v>
      </c>
      <c r="L121">
        <v>5</v>
      </c>
      <c r="M121" t="s">
        <v>77</v>
      </c>
      <c r="N121">
        <v>30</v>
      </c>
      <c r="O121">
        <v>60.8</v>
      </c>
    </row>
    <row r="122" spans="1:15" x14ac:dyDescent="0.3">
      <c r="A122" t="s">
        <v>500</v>
      </c>
      <c r="B122" t="s">
        <v>501</v>
      </c>
      <c r="C122" s="1" t="str">
        <f t="shared" si="20"/>
        <v>21:0972</v>
      </c>
      <c r="D122" s="1" t="str">
        <f t="shared" si="21"/>
        <v>21:0126</v>
      </c>
      <c r="E122" t="s">
        <v>502</v>
      </c>
      <c r="F122" t="s">
        <v>503</v>
      </c>
      <c r="H122">
        <v>59.286763999999998</v>
      </c>
      <c r="I122">
        <v>-132.02774339999999</v>
      </c>
      <c r="J122" s="1" t="str">
        <f t="shared" ref="J122:J153" si="22">HYPERLINK("http://geochem.nrcan.gc.ca/cdogs/content/kwd/kwd020027_e.htm", "NGR lake sediment grab sample")</f>
        <v>NGR lake sediment grab sample</v>
      </c>
      <c r="K122" s="1" t="str">
        <f t="shared" ref="K122:K153" si="23">HYPERLINK("http://geochem.nrcan.gc.ca/cdogs/content/kwd/kwd080006_e.htm", "&lt;177 micron (NGR)")</f>
        <v>&lt;177 micron (NGR)</v>
      </c>
      <c r="L122">
        <v>5</v>
      </c>
      <c r="M122" t="s">
        <v>82</v>
      </c>
      <c r="N122">
        <v>31</v>
      </c>
      <c r="O122">
        <v>50.9</v>
      </c>
    </row>
    <row r="123" spans="1:15" x14ac:dyDescent="0.3">
      <c r="A123" t="s">
        <v>504</v>
      </c>
      <c r="B123" t="s">
        <v>505</v>
      </c>
      <c r="C123" s="1" t="str">
        <f t="shared" si="20"/>
        <v>21:0972</v>
      </c>
      <c r="D123" s="1" t="str">
        <f t="shared" si="21"/>
        <v>21:0126</v>
      </c>
      <c r="E123" t="s">
        <v>506</v>
      </c>
      <c r="F123" t="s">
        <v>507</v>
      </c>
      <c r="H123">
        <v>59.261049399999997</v>
      </c>
      <c r="I123">
        <v>-132.0134213</v>
      </c>
      <c r="J123" s="1" t="str">
        <f t="shared" si="22"/>
        <v>NGR lake sediment grab sample</v>
      </c>
      <c r="K123" s="1" t="str">
        <f t="shared" si="23"/>
        <v>&lt;177 micron (NGR)</v>
      </c>
      <c r="L123">
        <v>5</v>
      </c>
      <c r="M123" t="s">
        <v>87</v>
      </c>
      <c r="N123">
        <v>32</v>
      </c>
      <c r="O123">
        <v>22.5</v>
      </c>
    </row>
    <row r="124" spans="1:15" x14ac:dyDescent="0.3">
      <c r="A124" t="s">
        <v>508</v>
      </c>
      <c r="B124" t="s">
        <v>509</v>
      </c>
      <c r="C124" s="1" t="str">
        <f t="shared" ref="C124:C155" si="24">HYPERLINK("http://geochem.nrcan.gc.ca/cdogs/content/bdl/bdl210972_e.htm", "21:0972")</f>
        <v>21:0972</v>
      </c>
      <c r="D124" s="1" t="str">
        <f t="shared" ref="D124:D155" si="25">HYPERLINK("http://geochem.nrcan.gc.ca/cdogs/content/svy/svy210126_e.htm", "21:0126")</f>
        <v>21:0126</v>
      </c>
      <c r="E124" t="s">
        <v>510</v>
      </c>
      <c r="F124" t="s">
        <v>511</v>
      </c>
      <c r="H124">
        <v>59.297855200000001</v>
      </c>
      <c r="I124">
        <v>-132.3668806</v>
      </c>
      <c r="J124" s="1" t="str">
        <f t="shared" si="22"/>
        <v>NGR lake sediment grab sample</v>
      </c>
      <c r="K124" s="1" t="str">
        <f t="shared" si="23"/>
        <v>&lt;177 micron (NGR)</v>
      </c>
      <c r="L124">
        <v>5</v>
      </c>
      <c r="M124" t="s">
        <v>92</v>
      </c>
      <c r="N124">
        <v>33</v>
      </c>
      <c r="O124">
        <v>23</v>
      </c>
    </row>
    <row r="125" spans="1:15" x14ac:dyDescent="0.3">
      <c r="A125" t="s">
        <v>512</v>
      </c>
      <c r="B125" t="s">
        <v>513</v>
      </c>
      <c r="C125" s="1" t="str">
        <f t="shared" si="24"/>
        <v>21:0972</v>
      </c>
      <c r="D125" s="1" t="str">
        <f t="shared" si="25"/>
        <v>21:0126</v>
      </c>
      <c r="E125" t="s">
        <v>514</v>
      </c>
      <c r="F125" t="s">
        <v>515</v>
      </c>
      <c r="H125">
        <v>59.455303399999998</v>
      </c>
      <c r="I125">
        <v>-132.00629230000001</v>
      </c>
      <c r="J125" s="1" t="str">
        <f t="shared" si="22"/>
        <v>NGR lake sediment grab sample</v>
      </c>
      <c r="K125" s="1" t="str">
        <f t="shared" si="23"/>
        <v>&lt;177 micron (NGR)</v>
      </c>
      <c r="L125">
        <v>6</v>
      </c>
      <c r="M125" t="s">
        <v>19</v>
      </c>
      <c r="N125">
        <v>34</v>
      </c>
    </row>
    <row r="126" spans="1:15" x14ac:dyDescent="0.3">
      <c r="A126" t="s">
        <v>516</v>
      </c>
      <c r="B126" t="s">
        <v>517</v>
      </c>
      <c r="C126" s="1" t="str">
        <f t="shared" si="24"/>
        <v>21:0972</v>
      </c>
      <c r="D126" s="1" t="str">
        <f t="shared" si="25"/>
        <v>21:0126</v>
      </c>
      <c r="E126" t="s">
        <v>518</v>
      </c>
      <c r="F126" t="s">
        <v>519</v>
      </c>
      <c r="H126">
        <v>59.256380900000003</v>
      </c>
      <c r="I126">
        <v>-132.3220695</v>
      </c>
      <c r="J126" s="1" t="str">
        <f t="shared" si="22"/>
        <v>NGR lake sediment grab sample</v>
      </c>
      <c r="K126" s="1" t="str">
        <f t="shared" si="23"/>
        <v>&lt;177 micron (NGR)</v>
      </c>
      <c r="L126">
        <v>6</v>
      </c>
      <c r="M126" t="s">
        <v>24</v>
      </c>
      <c r="N126">
        <v>35</v>
      </c>
      <c r="O126">
        <v>62</v>
      </c>
    </row>
    <row r="127" spans="1:15" x14ac:dyDescent="0.3">
      <c r="A127" t="s">
        <v>520</v>
      </c>
      <c r="B127" t="s">
        <v>521</v>
      </c>
      <c r="C127" s="1" t="str">
        <f t="shared" si="24"/>
        <v>21:0972</v>
      </c>
      <c r="D127" s="1" t="str">
        <f t="shared" si="25"/>
        <v>21:0126</v>
      </c>
      <c r="E127" t="s">
        <v>522</v>
      </c>
      <c r="F127" t="s">
        <v>523</v>
      </c>
      <c r="H127">
        <v>59.245261499999998</v>
      </c>
      <c r="I127">
        <v>-132.2836562</v>
      </c>
      <c r="J127" s="1" t="str">
        <f t="shared" si="22"/>
        <v>NGR lake sediment grab sample</v>
      </c>
      <c r="K127" s="1" t="str">
        <f t="shared" si="23"/>
        <v>&lt;177 micron (NGR)</v>
      </c>
      <c r="L127">
        <v>6</v>
      </c>
      <c r="M127" t="s">
        <v>29</v>
      </c>
      <c r="N127">
        <v>36</v>
      </c>
      <c r="O127">
        <v>23.7</v>
      </c>
    </row>
    <row r="128" spans="1:15" x14ac:dyDescent="0.3">
      <c r="A128" t="s">
        <v>524</v>
      </c>
      <c r="B128" t="s">
        <v>525</v>
      </c>
      <c r="C128" s="1" t="str">
        <f t="shared" si="24"/>
        <v>21:0972</v>
      </c>
      <c r="D128" s="1" t="str">
        <f t="shared" si="25"/>
        <v>21:0126</v>
      </c>
      <c r="E128" t="s">
        <v>526</v>
      </c>
      <c r="F128" t="s">
        <v>527</v>
      </c>
      <c r="H128">
        <v>59.3252387</v>
      </c>
      <c r="I128">
        <v>-132.11677130000001</v>
      </c>
      <c r="J128" s="1" t="str">
        <f t="shared" si="22"/>
        <v>NGR lake sediment grab sample</v>
      </c>
      <c r="K128" s="1" t="str">
        <f t="shared" si="23"/>
        <v>&lt;177 micron (NGR)</v>
      </c>
      <c r="L128">
        <v>6</v>
      </c>
      <c r="M128" t="s">
        <v>39</v>
      </c>
      <c r="N128">
        <v>37</v>
      </c>
    </row>
    <row r="129" spans="1:15" x14ac:dyDescent="0.3">
      <c r="A129" t="s">
        <v>528</v>
      </c>
      <c r="B129" t="s">
        <v>529</v>
      </c>
      <c r="C129" s="1" t="str">
        <f t="shared" si="24"/>
        <v>21:0972</v>
      </c>
      <c r="D129" s="1" t="str">
        <f t="shared" si="25"/>
        <v>21:0126</v>
      </c>
      <c r="E129" t="s">
        <v>526</v>
      </c>
      <c r="F129" t="s">
        <v>530</v>
      </c>
      <c r="H129">
        <v>59.3252387</v>
      </c>
      <c r="I129">
        <v>-132.11677130000001</v>
      </c>
      <c r="J129" s="1" t="str">
        <f t="shared" si="22"/>
        <v>NGR lake sediment grab sample</v>
      </c>
      <c r="K129" s="1" t="str">
        <f t="shared" si="23"/>
        <v>&lt;177 micron (NGR)</v>
      </c>
      <c r="L129">
        <v>6</v>
      </c>
      <c r="M129" t="s">
        <v>43</v>
      </c>
      <c r="N129">
        <v>38</v>
      </c>
    </row>
    <row r="130" spans="1:15" x14ac:dyDescent="0.3">
      <c r="A130" t="s">
        <v>531</v>
      </c>
      <c r="B130" t="s">
        <v>532</v>
      </c>
      <c r="C130" s="1" t="str">
        <f t="shared" si="24"/>
        <v>21:0972</v>
      </c>
      <c r="D130" s="1" t="str">
        <f t="shared" si="25"/>
        <v>21:0126</v>
      </c>
      <c r="E130" t="s">
        <v>533</v>
      </c>
      <c r="F130" t="s">
        <v>534</v>
      </c>
      <c r="H130">
        <v>59.3026616</v>
      </c>
      <c r="I130">
        <v>-132.24280010000001</v>
      </c>
      <c r="J130" s="1" t="str">
        <f t="shared" si="22"/>
        <v>NGR lake sediment grab sample</v>
      </c>
      <c r="K130" s="1" t="str">
        <f t="shared" si="23"/>
        <v>&lt;177 micron (NGR)</v>
      </c>
      <c r="L130">
        <v>6</v>
      </c>
      <c r="M130" t="s">
        <v>34</v>
      </c>
      <c r="N130">
        <v>39</v>
      </c>
    </row>
    <row r="131" spans="1:15" x14ac:dyDescent="0.3">
      <c r="A131" t="s">
        <v>535</v>
      </c>
      <c r="B131" t="s">
        <v>536</v>
      </c>
      <c r="C131" s="1" t="str">
        <f t="shared" si="24"/>
        <v>21:0972</v>
      </c>
      <c r="D131" s="1" t="str">
        <f t="shared" si="25"/>
        <v>21:0126</v>
      </c>
      <c r="E131" t="s">
        <v>537</v>
      </c>
      <c r="F131" t="s">
        <v>538</v>
      </c>
      <c r="H131">
        <v>59.332732700000001</v>
      </c>
      <c r="I131">
        <v>-132.155294</v>
      </c>
      <c r="J131" s="1" t="str">
        <f t="shared" si="22"/>
        <v>NGR lake sediment grab sample</v>
      </c>
      <c r="K131" s="1" t="str">
        <f t="shared" si="23"/>
        <v>&lt;177 micron (NGR)</v>
      </c>
      <c r="L131">
        <v>6</v>
      </c>
      <c r="M131" t="s">
        <v>53</v>
      </c>
      <c r="N131">
        <v>40</v>
      </c>
      <c r="O131">
        <v>46.7</v>
      </c>
    </row>
    <row r="132" spans="1:15" x14ac:dyDescent="0.3">
      <c r="A132" t="s">
        <v>539</v>
      </c>
      <c r="B132" t="s">
        <v>540</v>
      </c>
      <c r="C132" s="1" t="str">
        <f t="shared" si="24"/>
        <v>21:0972</v>
      </c>
      <c r="D132" s="1" t="str">
        <f t="shared" si="25"/>
        <v>21:0126</v>
      </c>
      <c r="E132" t="s">
        <v>541</v>
      </c>
      <c r="F132" t="s">
        <v>542</v>
      </c>
      <c r="H132">
        <v>59.366099200000001</v>
      </c>
      <c r="I132">
        <v>-132.14107139999999</v>
      </c>
      <c r="J132" s="1" t="str">
        <f t="shared" si="22"/>
        <v>NGR lake sediment grab sample</v>
      </c>
      <c r="K132" s="1" t="str">
        <f t="shared" si="23"/>
        <v>&lt;177 micron (NGR)</v>
      </c>
      <c r="L132">
        <v>6</v>
      </c>
      <c r="M132" t="s">
        <v>58</v>
      </c>
      <c r="N132">
        <v>41</v>
      </c>
    </row>
    <row r="133" spans="1:15" x14ac:dyDescent="0.3">
      <c r="A133" t="s">
        <v>543</v>
      </c>
      <c r="B133" t="s">
        <v>544</v>
      </c>
      <c r="C133" s="1" t="str">
        <f t="shared" si="24"/>
        <v>21:0972</v>
      </c>
      <c r="D133" s="1" t="str">
        <f t="shared" si="25"/>
        <v>21:0126</v>
      </c>
      <c r="E133" t="s">
        <v>545</v>
      </c>
      <c r="F133" t="s">
        <v>546</v>
      </c>
      <c r="H133">
        <v>59.381367699999998</v>
      </c>
      <c r="I133">
        <v>-132.17877300000001</v>
      </c>
      <c r="J133" s="1" t="str">
        <f t="shared" si="22"/>
        <v>NGR lake sediment grab sample</v>
      </c>
      <c r="K133" s="1" t="str">
        <f t="shared" si="23"/>
        <v>&lt;177 micron (NGR)</v>
      </c>
      <c r="L133">
        <v>6</v>
      </c>
      <c r="M133" t="s">
        <v>63</v>
      </c>
      <c r="N133">
        <v>42</v>
      </c>
      <c r="O133">
        <v>33.1</v>
      </c>
    </row>
    <row r="134" spans="1:15" x14ac:dyDescent="0.3">
      <c r="A134" t="s">
        <v>547</v>
      </c>
      <c r="B134" t="s">
        <v>548</v>
      </c>
      <c r="C134" s="1" t="str">
        <f t="shared" si="24"/>
        <v>21:0972</v>
      </c>
      <c r="D134" s="1" t="str">
        <f t="shared" si="25"/>
        <v>21:0126</v>
      </c>
      <c r="E134" t="s">
        <v>549</v>
      </c>
      <c r="F134" t="s">
        <v>550</v>
      </c>
      <c r="H134">
        <v>59.4060706</v>
      </c>
      <c r="I134">
        <v>-132.1404632</v>
      </c>
      <c r="J134" s="1" t="str">
        <f t="shared" si="22"/>
        <v>NGR lake sediment grab sample</v>
      </c>
      <c r="K134" s="1" t="str">
        <f t="shared" si="23"/>
        <v>&lt;177 micron (NGR)</v>
      </c>
      <c r="L134">
        <v>6</v>
      </c>
      <c r="M134" t="s">
        <v>72</v>
      </c>
      <c r="N134">
        <v>43</v>
      </c>
    </row>
    <row r="135" spans="1:15" x14ac:dyDescent="0.3">
      <c r="A135" t="s">
        <v>551</v>
      </c>
      <c r="B135" t="s">
        <v>552</v>
      </c>
      <c r="C135" s="1" t="str">
        <f t="shared" si="24"/>
        <v>21:0972</v>
      </c>
      <c r="D135" s="1" t="str">
        <f t="shared" si="25"/>
        <v>21:0126</v>
      </c>
      <c r="E135" t="s">
        <v>514</v>
      </c>
      <c r="F135" t="s">
        <v>553</v>
      </c>
      <c r="H135">
        <v>59.455303399999998</v>
      </c>
      <c r="I135">
        <v>-132.00629230000001</v>
      </c>
      <c r="J135" s="1" t="str">
        <f t="shared" si="22"/>
        <v>NGR lake sediment grab sample</v>
      </c>
      <c r="K135" s="1" t="str">
        <f t="shared" si="23"/>
        <v>&lt;177 micron (NGR)</v>
      </c>
      <c r="L135">
        <v>6</v>
      </c>
      <c r="M135" t="s">
        <v>67</v>
      </c>
      <c r="N135">
        <v>44</v>
      </c>
      <c r="O135">
        <v>13.7</v>
      </c>
    </row>
    <row r="136" spans="1:15" x14ac:dyDescent="0.3">
      <c r="A136" t="s">
        <v>554</v>
      </c>
      <c r="B136" t="s">
        <v>555</v>
      </c>
      <c r="C136" s="1" t="str">
        <f t="shared" si="24"/>
        <v>21:0972</v>
      </c>
      <c r="D136" s="1" t="str">
        <f t="shared" si="25"/>
        <v>21:0126</v>
      </c>
      <c r="E136" t="s">
        <v>556</v>
      </c>
      <c r="F136" t="s">
        <v>557</v>
      </c>
      <c r="H136">
        <v>59.488233999999999</v>
      </c>
      <c r="I136">
        <v>-132.05365280000001</v>
      </c>
      <c r="J136" s="1" t="str">
        <f t="shared" si="22"/>
        <v>NGR lake sediment grab sample</v>
      </c>
      <c r="K136" s="1" t="str">
        <f t="shared" si="23"/>
        <v>&lt;177 micron (NGR)</v>
      </c>
      <c r="L136">
        <v>6</v>
      </c>
      <c r="M136" t="s">
        <v>77</v>
      </c>
      <c r="N136">
        <v>45</v>
      </c>
      <c r="O136">
        <v>47.7</v>
      </c>
    </row>
    <row r="137" spans="1:15" x14ac:dyDescent="0.3">
      <c r="A137" t="s">
        <v>558</v>
      </c>
      <c r="B137" t="s">
        <v>559</v>
      </c>
      <c r="C137" s="1" t="str">
        <f t="shared" si="24"/>
        <v>21:0972</v>
      </c>
      <c r="D137" s="1" t="str">
        <f t="shared" si="25"/>
        <v>21:0126</v>
      </c>
      <c r="E137" t="s">
        <v>560</v>
      </c>
      <c r="F137" t="s">
        <v>561</v>
      </c>
      <c r="H137">
        <v>59.515533300000001</v>
      </c>
      <c r="I137">
        <v>-132.03692620000001</v>
      </c>
      <c r="J137" s="1" t="str">
        <f t="shared" si="22"/>
        <v>NGR lake sediment grab sample</v>
      </c>
      <c r="K137" s="1" t="str">
        <f t="shared" si="23"/>
        <v>&lt;177 micron (NGR)</v>
      </c>
      <c r="L137">
        <v>6</v>
      </c>
      <c r="M137" t="s">
        <v>82</v>
      </c>
      <c r="N137">
        <v>46</v>
      </c>
      <c r="O137">
        <v>48.5</v>
      </c>
    </row>
    <row r="138" spans="1:15" x14ac:dyDescent="0.3">
      <c r="A138" t="s">
        <v>562</v>
      </c>
      <c r="B138" t="s">
        <v>563</v>
      </c>
      <c r="C138" s="1" t="str">
        <f t="shared" si="24"/>
        <v>21:0972</v>
      </c>
      <c r="D138" s="1" t="str">
        <f t="shared" si="25"/>
        <v>21:0126</v>
      </c>
      <c r="E138" t="s">
        <v>564</v>
      </c>
      <c r="F138" t="s">
        <v>565</v>
      </c>
      <c r="H138">
        <v>59.5406981</v>
      </c>
      <c r="I138">
        <v>-132.01220219999999</v>
      </c>
      <c r="J138" s="1" t="str">
        <f t="shared" si="22"/>
        <v>NGR lake sediment grab sample</v>
      </c>
      <c r="K138" s="1" t="str">
        <f t="shared" si="23"/>
        <v>&lt;177 micron (NGR)</v>
      </c>
      <c r="L138">
        <v>6</v>
      </c>
      <c r="M138" t="s">
        <v>87</v>
      </c>
      <c r="N138">
        <v>47</v>
      </c>
    </row>
    <row r="139" spans="1:15" x14ac:dyDescent="0.3">
      <c r="A139" t="s">
        <v>566</v>
      </c>
      <c r="B139" t="s">
        <v>567</v>
      </c>
      <c r="C139" s="1" t="str">
        <f t="shared" si="24"/>
        <v>21:0972</v>
      </c>
      <c r="D139" s="1" t="str">
        <f t="shared" si="25"/>
        <v>21:0126</v>
      </c>
      <c r="E139" t="s">
        <v>568</v>
      </c>
      <c r="F139" t="s">
        <v>569</v>
      </c>
      <c r="H139">
        <v>59.575514599999998</v>
      </c>
      <c r="I139">
        <v>-132.03023920000001</v>
      </c>
      <c r="J139" s="1" t="str">
        <f t="shared" si="22"/>
        <v>NGR lake sediment grab sample</v>
      </c>
      <c r="K139" s="1" t="str">
        <f t="shared" si="23"/>
        <v>&lt;177 micron (NGR)</v>
      </c>
      <c r="L139">
        <v>7</v>
      </c>
      <c r="M139" t="s">
        <v>24</v>
      </c>
      <c r="N139">
        <v>48</v>
      </c>
      <c r="O139">
        <v>35.1</v>
      </c>
    </row>
    <row r="140" spans="1:15" x14ac:dyDescent="0.3">
      <c r="A140" t="s">
        <v>570</v>
      </c>
      <c r="B140" t="s">
        <v>571</v>
      </c>
      <c r="C140" s="1" t="str">
        <f t="shared" si="24"/>
        <v>21:0972</v>
      </c>
      <c r="D140" s="1" t="str">
        <f t="shared" si="25"/>
        <v>21:0126</v>
      </c>
      <c r="E140" t="s">
        <v>572</v>
      </c>
      <c r="F140" t="s">
        <v>573</v>
      </c>
      <c r="H140">
        <v>59.594220700000001</v>
      </c>
      <c r="I140">
        <v>-132.11135100000001</v>
      </c>
      <c r="J140" s="1" t="str">
        <f t="shared" si="22"/>
        <v>NGR lake sediment grab sample</v>
      </c>
      <c r="K140" s="1" t="str">
        <f t="shared" si="23"/>
        <v>&lt;177 micron (NGR)</v>
      </c>
      <c r="L140">
        <v>7</v>
      </c>
      <c r="M140" t="s">
        <v>29</v>
      </c>
      <c r="N140">
        <v>49</v>
      </c>
      <c r="O140">
        <v>36.799999999999997</v>
      </c>
    </row>
    <row r="141" spans="1:15" x14ac:dyDescent="0.3">
      <c r="A141" t="s">
        <v>574</v>
      </c>
      <c r="B141" t="s">
        <v>575</v>
      </c>
      <c r="C141" s="1" t="str">
        <f t="shared" si="24"/>
        <v>21:0972</v>
      </c>
      <c r="D141" s="1" t="str">
        <f t="shared" si="25"/>
        <v>21:0126</v>
      </c>
      <c r="E141" t="s">
        <v>576</v>
      </c>
      <c r="F141" t="s">
        <v>577</v>
      </c>
      <c r="H141">
        <v>59.568755899999999</v>
      </c>
      <c r="I141">
        <v>-132.15614729999999</v>
      </c>
      <c r="J141" s="1" t="str">
        <f t="shared" si="22"/>
        <v>NGR lake sediment grab sample</v>
      </c>
      <c r="K141" s="1" t="str">
        <f t="shared" si="23"/>
        <v>&lt;177 micron (NGR)</v>
      </c>
      <c r="L141">
        <v>7</v>
      </c>
      <c r="M141" t="s">
        <v>34</v>
      </c>
      <c r="N141">
        <v>50</v>
      </c>
      <c r="O141">
        <v>27.4</v>
      </c>
    </row>
    <row r="142" spans="1:15" x14ac:dyDescent="0.3">
      <c r="A142" t="s">
        <v>578</v>
      </c>
      <c r="B142" t="s">
        <v>579</v>
      </c>
      <c r="C142" s="1" t="str">
        <f t="shared" si="24"/>
        <v>21:0972</v>
      </c>
      <c r="D142" s="1" t="str">
        <f t="shared" si="25"/>
        <v>21:0126</v>
      </c>
      <c r="E142" t="s">
        <v>580</v>
      </c>
      <c r="F142" t="s">
        <v>581</v>
      </c>
      <c r="H142">
        <v>59.584599599999997</v>
      </c>
      <c r="I142">
        <v>-132.2560756</v>
      </c>
      <c r="J142" s="1" t="str">
        <f t="shared" si="22"/>
        <v>NGR lake sediment grab sample</v>
      </c>
      <c r="K142" s="1" t="str">
        <f t="shared" si="23"/>
        <v>&lt;177 micron (NGR)</v>
      </c>
      <c r="L142">
        <v>7</v>
      </c>
      <c r="M142" t="s">
        <v>53</v>
      </c>
      <c r="N142">
        <v>51</v>
      </c>
    </row>
    <row r="143" spans="1:15" x14ac:dyDescent="0.3">
      <c r="A143" t="s">
        <v>582</v>
      </c>
      <c r="B143" t="s">
        <v>583</v>
      </c>
      <c r="C143" s="1" t="str">
        <f t="shared" si="24"/>
        <v>21:0972</v>
      </c>
      <c r="D143" s="1" t="str">
        <f t="shared" si="25"/>
        <v>21:0126</v>
      </c>
      <c r="E143" t="s">
        <v>584</v>
      </c>
      <c r="F143" t="s">
        <v>585</v>
      </c>
      <c r="H143">
        <v>59.546244600000001</v>
      </c>
      <c r="I143">
        <v>-132.23662400000001</v>
      </c>
      <c r="J143" s="1" t="str">
        <f t="shared" si="22"/>
        <v>NGR lake sediment grab sample</v>
      </c>
      <c r="K143" s="1" t="str">
        <f t="shared" si="23"/>
        <v>&lt;177 micron (NGR)</v>
      </c>
      <c r="L143">
        <v>7</v>
      </c>
      <c r="M143" t="s">
        <v>39</v>
      </c>
      <c r="N143">
        <v>52</v>
      </c>
      <c r="O143">
        <v>13.5</v>
      </c>
    </row>
    <row r="144" spans="1:15" x14ac:dyDescent="0.3">
      <c r="A144" t="s">
        <v>586</v>
      </c>
      <c r="B144" t="s">
        <v>587</v>
      </c>
      <c r="C144" s="1" t="str">
        <f t="shared" si="24"/>
        <v>21:0972</v>
      </c>
      <c r="D144" s="1" t="str">
        <f t="shared" si="25"/>
        <v>21:0126</v>
      </c>
      <c r="E144" t="s">
        <v>584</v>
      </c>
      <c r="F144" t="s">
        <v>588</v>
      </c>
      <c r="H144">
        <v>59.546244600000001</v>
      </c>
      <c r="I144">
        <v>-132.23662400000001</v>
      </c>
      <c r="J144" s="1" t="str">
        <f t="shared" si="22"/>
        <v>NGR lake sediment grab sample</v>
      </c>
      <c r="K144" s="1" t="str">
        <f t="shared" si="23"/>
        <v>&lt;177 micron (NGR)</v>
      </c>
      <c r="L144">
        <v>7</v>
      </c>
      <c r="M144" t="s">
        <v>43</v>
      </c>
      <c r="N144">
        <v>53</v>
      </c>
      <c r="O144">
        <v>12.4</v>
      </c>
    </row>
    <row r="145" spans="1:15" x14ac:dyDescent="0.3">
      <c r="A145" t="s">
        <v>589</v>
      </c>
      <c r="B145" t="s">
        <v>590</v>
      </c>
      <c r="C145" s="1" t="str">
        <f t="shared" si="24"/>
        <v>21:0972</v>
      </c>
      <c r="D145" s="1" t="str">
        <f t="shared" si="25"/>
        <v>21:0126</v>
      </c>
      <c r="E145" t="s">
        <v>591</v>
      </c>
      <c r="F145" t="s">
        <v>592</v>
      </c>
      <c r="H145">
        <v>59.517819799999998</v>
      </c>
      <c r="I145">
        <v>-132.17132319999999</v>
      </c>
      <c r="J145" s="1" t="str">
        <f t="shared" si="22"/>
        <v>NGR lake sediment grab sample</v>
      </c>
      <c r="K145" s="1" t="str">
        <f t="shared" si="23"/>
        <v>&lt;177 micron (NGR)</v>
      </c>
      <c r="L145">
        <v>7</v>
      </c>
      <c r="M145" t="s">
        <v>58</v>
      </c>
      <c r="N145">
        <v>54</v>
      </c>
      <c r="O145">
        <v>46.4</v>
      </c>
    </row>
    <row r="146" spans="1:15" x14ac:dyDescent="0.3">
      <c r="A146" t="s">
        <v>593</v>
      </c>
      <c r="B146" t="s">
        <v>594</v>
      </c>
      <c r="C146" s="1" t="str">
        <f t="shared" si="24"/>
        <v>21:0972</v>
      </c>
      <c r="D146" s="1" t="str">
        <f t="shared" si="25"/>
        <v>21:0126</v>
      </c>
      <c r="E146" t="s">
        <v>595</v>
      </c>
      <c r="F146" t="s">
        <v>596</v>
      </c>
      <c r="H146">
        <v>59.465729099999997</v>
      </c>
      <c r="I146">
        <v>-132.2101127</v>
      </c>
      <c r="J146" s="1" t="str">
        <f t="shared" si="22"/>
        <v>NGR lake sediment grab sample</v>
      </c>
      <c r="K146" s="1" t="str">
        <f t="shared" si="23"/>
        <v>&lt;177 micron (NGR)</v>
      </c>
      <c r="L146">
        <v>7</v>
      </c>
      <c r="M146" t="s">
        <v>63</v>
      </c>
      <c r="N146">
        <v>55</v>
      </c>
      <c r="O146">
        <v>21.6</v>
      </c>
    </row>
    <row r="147" spans="1:15" x14ac:dyDescent="0.3">
      <c r="A147" t="s">
        <v>597</v>
      </c>
      <c r="B147" t="s">
        <v>598</v>
      </c>
      <c r="C147" s="1" t="str">
        <f t="shared" si="24"/>
        <v>21:0972</v>
      </c>
      <c r="D147" s="1" t="str">
        <f t="shared" si="25"/>
        <v>21:0126</v>
      </c>
      <c r="E147" t="s">
        <v>599</v>
      </c>
      <c r="F147" t="s">
        <v>600</v>
      </c>
      <c r="H147">
        <v>59.616787799999997</v>
      </c>
      <c r="I147">
        <v>-132.63670200000001</v>
      </c>
      <c r="J147" s="1" t="str">
        <f t="shared" si="22"/>
        <v>NGR lake sediment grab sample</v>
      </c>
      <c r="K147" s="1" t="str">
        <f t="shared" si="23"/>
        <v>&lt;177 micron (NGR)</v>
      </c>
      <c r="L147">
        <v>7</v>
      </c>
      <c r="M147" t="s">
        <v>72</v>
      </c>
      <c r="N147">
        <v>56</v>
      </c>
      <c r="O147">
        <v>10.9</v>
      </c>
    </row>
    <row r="148" spans="1:15" x14ac:dyDescent="0.3">
      <c r="A148" t="s">
        <v>601</v>
      </c>
      <c r="B148" t="s">
        <v>602</v>
      </c>
      <c r="C148" s="1" t="str">
        <f t="shared" si="24"/>
        <v>21:0972</v>
      </c>
      <c r="D148" s="1" t="str">
        <f t="shared" si="25"/>
        <v>21:0126</v>
      </c>
      <c r="E148" t="s">
        <v>603</v>
      </c>
      <c r="F148" t="s">
        <v>604</v>
      </c>
      <c r="H148">
        <v>59.616673499999997</v>
      </c>
      <c r="I148">
        <v>-132.53013110000001</v>
      </c>
      <c r="J148" s="1" t="str">
        <f t="shared" si="22"/>
        <v>NGR lake sediment grab sample</v>
      </c>
      <c r="K148" s="1" t="str">
        <f t="shared" si="23"/>
        <v>&lt;177 micron (NGR)</v>
      </c>
      <c r="L148">
        <v>7</v>
      </c>
      <c r="M148" t="s">
        <v>77</v>
      </c>
      <c r="N148">
        <v>57</v>
      </c>
      <c r="O148">
        <v>9</v>
      </c>
    </row>
    <row r="149" spans="1:15" x14ac:dyDescent="0.3">
      <c r="A149" t="s">
        <v>605</v>
      </c>
      <c r="B149" t="s">
        <v>606</v>
      </c>
      <c r="C149" s="1" t="str">
        <f t="shared" si="24"/>
        <v>21:0972</v>
      </c>
      <c r="D149" s="1" t="str">
        <f t="shared" si="25"/>
        <v>21:0126</v>
      </c>
      <c r="E149" t="s">
        <v>607</v>
      </c>
      <c r="F149" t="s">
        <v>608</v>
      </c>
      <c r="H149">
        <v>59.6854838</v>
      </c>
      <c r="I149">
        <v>-132.08970429999999</v>
      </c>
      <c r="J149" s="1" t="str">
        <f t="shared" si="22"/>
        <v>NGR lake sediment grab sample</v>
      </c>
      <c r="K149" s="1" t="str">
        <f t="shared" si="23"/>
        <v>&lt;177 micron (NGR)</v>
      </c>
      <c r="L149">
        <v>8</v>
      </c>
      <c r="M149" t="s">
        <v>19</v>
      </c>
      <c r="N149">
        <v>58</v>
      </c>
    </row>
    <row r="150" spans="1:15" x14ac:dyDescent="0.3">
      <c r="A150" t="s">
        <v>609</v>
      </c>
      <c r="B150" t="s">
        <v>610</v>
      </c>
      <c r="C150" s="1" t="str">
        <f t="shared" si="24"/>
        <v>21:0972</v>
      </c>
      <c r="D150" s="1" t="str">
        <f t="shared" si="25"/>
        <v>21:0126</v>
      </c>
      <c r="E150" t="s">
        <v>611</v>
      </c>
      <c r="F150" t="s">
        <v>612</v>
      </c>
      <c r="H150">
        <v>59.705529900000002</v>
      </c>
      <c r="I150">
        <v>-132.34218730000001</v>
      </c>
      <c r="J150" s="1" t="str">
        <f t="shared" si="22"/>
        <v>NGR lake sediment grab sample</v>
      </c>
      <c r="K150" s="1" t="str">
        <f t="shared" si="23"/>
        <v>&lt;177 micron (NGR)</v>
      </c>
      <c r="L150">
        <v>8</v>
      </c>
      <c r="M150" t="s">
        <v>39</v>
      </c>
      <c r="N150">
        <v>59</v>
      </c>
      <c r="O150">
        <v>25.8</v>
      </c>
    </row>
    <row r="151" spans="1:15" x14ac:dyDescent="0.3">
      <c r="A151" t="s">
        <v>613</v>
      </c>
      <c r="B151" t="s">
        <v>614</v>
      </c>
      <c r="C151" s="1" t="str">
        <f t="shared" si="24"/>
        <v>21:0972</v>
      </c>
      <c r="D151" s="1" t="str">
        <f t="shared" si="25"/>
        <v>21:0126</v>
      </c>
      <c r="E151" t="s">
        <v>611</v>
      </c>
      <c r="F151" t="s">
        <v>615</v>
      </c>
      <c r="H151">
        <v>59.705529900000002</v>
      </c>
      <c r="I151">
        <v>-132.34218730000001</v>
      </c>
      <c r="J151" s="1" t="str">
        <f t="shared" si="22"/>
        <v>NGR lake sediment grab sample</v>
      </c>
      <c r="K151" s="1" t="str">
        <f t="shared" si="23"/>
        <v>&lt;177 micron (NGR)</v>
      </c>
      <c r="L151">
        <v>8</v>
      </c>
      <c r="M151" t="s">
        <v>43</v>
      </c>
      <c r="N151">
        <v>60</v>
      </c>
      <c r="O151">
        <v>26.4</v>
      </c>
    </row>
    <row r="152" spans="1:15" x14ac:dyDescent="0.3">
      <c r="A152" t="s">
        <v>616</v>
      </c>
      <c r="B152" t="s">
        <v>617</v>
      </c>
      <c r="C152" s="1" t="str">
        <f t="shared" si="24"/>
        <v>21:0972</v>
      </c>
      <c r="D152" s="1" t="str">
        <f t="shared" si="25"/>
        <v>21:0126</v>
      </c>
      <c r="E152" t="s">
        <v>618</v>
      </c>
      <c r="F152" t="s">
        <v>619</v>
      </c>
      <c r="H152">
        <v>59.7241389</v>
      </c>
      <c r="I152">
        <v>-132.2856123</v>
      </c>
      <c r="J152" s="1" t="str">
        <f t="shared" si="22"/>
        <v>NGR lake sediment grab sample</v>
      </c>
      <c r="K152" s="1" t="str">
        <f t="shared" si="23"/>
        <v>&lt;177 micron (NGR)</v>
      </c>
      <c r="L152">
        <v>8</v>
      </c>
      <c r="M152" t="s">
        <v>24</v>
      </c>
      <c r="N152">
        <v>61</v>
      </c>
      <c r="O152">
        <v>26.2</v>
      </c>
    </row>
    <row r="153" spans="1:15" x14ac:dyDescent="0.3">
      <c r="A153" t="s">
        <v>620</v>
      </c>
      <c r="B153" t="s">
        <v>621</v>
      </c>
      <c r="C153" s="1" t="str">
        <f t="shared" si="24"/>
        <v>21:0972</v>
      </c>
      <c r="D153" s="1" t="str">
        <f t="shared" si="25"/>
        <v>21:0126</v>
      </c>
      <c r="E153" t="s">
        <v>622</v>
      </c>
      <c r="F153" t="s">
        <v>623</v>
      </c>
      <c r="H153">
        <v>59.729253100000001</v>
      </c>
      <c r="I153">
        <v>-132.4052959</v>
      </c>
      <c r="J153" s="1" t="str">
        <f t="shared" si="22"/>
        <v>NGR lake sediment grab sample</v>
      </c>
      <c r="K153" s="1" t="str">
        <f t="shared" si="23"/>
        <v>&lt;177 micron (NGR)</v>
      </c>
      <c r="L153">
        <v>8</v>
      </c>
      <c r="M153" t="s">
        <v>29</v>
      </c>
      <c r="N153">
        <v>62</v>
      </c>
      <c r="O153">
        <v>20.100000000000001</v>
      </c>
    </row>
    <row r="154" spans="1:15" x14ac:dyDescent="0.3">
      <c r="A154" t="s">
        <v>624</v>
      </c>
      <c r="B154" t="s">
        <v>625</v>
      </c>
      <c r="C154" s="1" t="str">
        <f t="shared" si="24"/>
        <v>21:0972</v>
      </c>
      <c r="D154" s="1" t="str">
        <f t="shared" si="25"/>
        <v>21:0126</v>
      </c>
      <c r="E154" t="s">
        <v>626</v>
      </c>
      <c r="F154" t="s">
        <v>627</v>
      </c>
      <c r="H154">
        <v>59.779022099999999</v>
      </c>
      <c r="I154">
        <v>-132.5575426</v>
      </c>
      <c r="J154" s="1" t="str">
        <f t="shared" ref="J154:J185" si="26">HYPERLINK("http://geochem.nrcan.gc.ca/cdogs/content/kwd/kwd020027_e.htm", "NGR lake sediment grab sample")</f>
        <v>NGR lake sediment grab sample</v>
      </c>
      <c r="K154" s="1" t="str">
        <f t="shared" ref="K154:K185" si="27">HYPERLINK("http://geochem.nrcan.gc.ca/cdogs/content/kwd/kwd080006_e.htm", "&lt;177 micron (NGR)")</f>
        <v>&lt;177 micron (NGR)</v>
      </c>
      <c r="L154">
        <v>8</v>
      </c>
      <c r="M154" t="s">
        <v>34</v>
      </c>
      <c r="N154">
        <v>63</v>
      </c>
      <c r="O154">
        <v>44.6</v>
      </c>
    </row>
    <row r="155" spans="1:15" x14ac:dyDescent="0.3">
      <c r="A155" t="s">
        <v>628</v>
      </c>
      <c r="B155" t="s">
        <v>629</v>
      </c>
      <c r="C155" s="1" t="str">
        <f t="shared" si="24"/>
        <v>21:0972</v>
      </c>
      <c r="D155" s="1" t="str">
        <f t="shared" si="25"/>
        <v>21:0126</v>
      </c>
      <c r="E155" t="s">
        <v>630</v>
      </c>
      <c r="F155" t="s">
        <v>631</v>
      </c>
      <c r="H155">
        <v>59.793043099999998</v>
      </c>
      <c r="I155">
        <v>-132.3854159</v>
      </c>
      <c r="J155" s="1" t="str">
        <f t="shared" si="26"/>
        <v>NGR lake sediment grab sample</v>
      </c>
      <c r="K155" s="1" t="str">
        <f t="shared" si="27"/>
        <v>&lt;177 micron (NGR)</v>
      </c>
      <c r="L155">
        <v>8</v>
      </c>
      <c r="M155" t="s">
        <v>53</v>
      </c>
      <c r="N155">
        <v>64</v>
      </c>
      <c r="O155">
        <v>10.199999999999999</v>
      </c>
    </row>
    <row r="156" spans="1:15" x14ac:dyDescent="0.3">
      <c r="A156" t="s">
        <v>632</v>
      </c>
      <c r="B156" t="s">
        <v>633</v>
      </c>
      <c r="C156" s="1" t="str">
        <f t="shared" ref="C156:C187" si="28">HYPERLINK("http://geochem.nrcan.gc.ca/cdogs/content/bdl/bdl210972_e.htm", "21:0972")</f>
        <v>21:0972</v>
      </c>
      <c r="D156" s="1" t="str">
        <f t="shared" ref="D156:D187" si="29">HYPERLINK("http://geochem.nrcan.gc.ca/cdogs/content/svy/svy210126_e.htm", "21:0126")</f>
        <v>21:0126</v>
      </c>
      <c r="E156" t="s">
        <v>634</v>
      </c>
      <c r="F156" t="s">
        <v>635</v>
      </c>
      <c r="H156">
        <v>59.819868300000003</v>
      </c>
      <c r="I156">
        <v>-132.3916619</v>
      </c>
      <c r="J156" s="1" t="str">
        <f t="shared" si="26"/>
        <v>NGR lake sediment grab sample</v>
      </c>
      <c r="K156" s="1" t="str">
        <f t="shared" si="27"/>
        <v>&lt;177 micron (NGR)</v>
      </c>
      <c r="L156">
        <v>8</v>
      </c>
      <c r="M156" t="s">
        <v>58</v>
      </c>
      <c r="N156">
        <v>65</v>
      </c>
    </row>
    <row r="157" spans="1:15" x14ac:dyDescent="0.3">
      <c r="A157" t="s">
        <v>636</v>
      </c>
      <c r="B157" t="s">
        <v>637</v>
      </c>
      <c r="C157" s="1" t="str">
        <f t="shared" si="28"/>
        <v>21:0972</v>
      </c>
      <c r="D157" s="1" t="str">
        <f t="shared" si="29"/>
        <v>21:0126</v>
      </c>
      <c r="E157" t="s">
        <v>638</v>
      </c>
      <c r="F157" t="s">
        <v>639</v>
      </c>
      <c r="H157">
        <v>59.834061300000002</v>
      </c>
      <c r="I157">
        <v>-132.36809830000001</v>
      </c>
      <c r="J157" s="1" t="str">
        <f t="shared" si="26"/>
        <v>NGR lake sediment grab sample</v>
      </c>
      <c r="K157" s="1" t="str">
        <f t="shared" si="27"/>
        <v>&lt;177 micron (NGR)</v>
      </c>
      <c r="L157">
        <v>8</v>
      </c>
      <c r="M157" t="s">
        <v>63</v>
      </c>
      <c r="N157">
        <v>66</v>
      </c>
      <c r="O157">
        <v>21.5</v>
      </c>
    </row>
    <row r="158" spans="1:15" x14ac:dyDescent="0.3">
      <c r="A158" t="s">
        <v>640</v>
      </c>
      <c r="B158" t="s">
        <v>641</v>
      </c>
      <c r="C158" s="1" t="str">
        <f t="shared" si="28"/>
        <v>21:0972</v>
      </c>
      <c r="D158" s="1" t="str">
        <f t="shared" si="29"/>
        <v>21:0126</v>
      </c>
      <c r="E158" t="s">
        <v>642</v>
      </c>
      <c r="F158" t="s">
        <v>643</v>
      </c>
      <c r="H158">
        <v>59.798482100000001</v>
      </c>
      <c r="I158">
        <v>-132.32793649999999</v>
      </c>
      <c r="J158" s="1" t="str">
        <f t="shared" si="26"/>
        <v>NGR lake sediment grab sample</v>
      </c>
      <c r="K158" s="1" t="str">
        <f t="shared" si="27"/>
        <v>&lt;177 micron (NGR)</v>
      </c>
      <c r="L158">
        <v>8</v>
      </c>
      <c r="M158" t="s">
        <v>72</v>
      </c>
      <c r="N158">
        <v>67</v>
      </c>
      <c r="O158">
        <v>36.799999999999997</v>
      </c>
    </row>
    <row r="159" spans="1:15" x14ac:dyDescent="0.3">
      <c r="A159" t="s">
        <v>644</v>
      </c>
      <c r="B159" t="s">
        <v>645</v>
      </c>
      <c r="C159" s="1" t="str">
        <f t="shared" si="28"/>
        <v>21:0972</v>
      </c>
      <c r="D159" s="1" t="str">
        <f t="shared" si="29"/>
        <v>21:0126</v>
      </c>
      <c r="E159" t="s">
        <v>646</v>
      </c>
      <c r="F159" t="s">
        <v>647</v>
      </c>
      <c r="H159">
        <v>59.769867900000001</v>
      </c>
      <c r="I159">
        <v>-132.28677640000001</v>
      </c>
      <c r="J159" s="1" t="str">
        <f t="shared" si="26"/>
        <v>NGR lake sediment grab sample</v>
      </c>
      <c r="K159" s="1" t="str">
        <f t="shared" si="27"/>
        <v>&lt;177 micron (NGR)</v>
      </c>
      <c r="L159">
        <v>8</v>
      </c>
      <c r="M159" t="s">
        <v>77</v>
      </c>
      <c r="N159">
        <v>68</v>
      </c>
      <c r="O159">
        <v>28.1</v>
      </c>
    </row>
    <row r="160" spans="1:15" x14ac:dyDescent="0.3">
      <c r="A160" t="s">
        <v>648</v>
      </c>
      <c r="B160" t="s">
        <v>649</v>
      </c>
      <c r="C160" s="1" t="str">
        <f t="shared" si="28"/>
        <v>21:0972</v>
      </c>
      <c r="D160" s="1" t="str">
        <f t="shared" si="29"/>
        <v>21:0126</v>
      </c>
      <c r="E160" t="s">
        <v>650</v>
      </c>
      <c r="F160" t="s">
        <v>651</v>
      </c>
      <c r="H160">
        <v>59.798672799999999</v>
      </c>
      <c r="I160">
        <v>-132.1834088</v>
      </c>
      <c r="J160" s="1" t="str">
        <f t="shared" si="26"/>
        <v>NGR lake sediment grab sample</v>
      </c>
      <c r="K160" s="1" t="str">
        <f t="shared" si="27"/>
        <v>&lt;177 micron (NGR)</v>
      </c>
      <c r="L160">
        <v>8</v>
      </c>
      <c r="M160" t="s">
        <v>82</v>
      </c>
      <c r="N160">
        <v>69</v>
      </c>
      <c r="O160">
        <v>66.599999999999994</v>
      </c>
    </row>
    <row r="161" spans="1:15" x14ac:dyDescent="0.3">
      <c r="A161" t="s">
        <v>652</v>
      </c>
      <c r="B161" t="s">
        <v>653</v>
      </c>
      <c r="C161" s="1" t="str">
        <f t="shared" si="28"/>
        <v>21:0972</v>
      </c>
      <c r="D161" s="1" t="str">
        <f t="shared" si="29"/>
        <v>21:0126</v>
      </c>
      <c r="E161" t="s">
        <v>654</v>
      </c>
      <c r="F161" t="s">
        <v>655</v>
      </c>
      <c r="H161">
        <v>59.787750299999999</v>
      </c>
      <c r="I161">
        <v>-132.17643440000001</v>
      </c>
      <c r="J161" s="1" t="str">
        <f t="shared" si="26"/>
        <v>NGR lake sediment grab sample</v>
      </c>
      <c r="K161" s="1" t="str">
        <f t="shared" si="27"/>
        <v>&lt;177 micron (NGR)</v>
      </c>
      <c r="L161">
        <v>8</v>
      </c>
      <c r="M161" t="s">
        <v>87</v>
      </c>
      <c r="N161">
        <v>70</v>
      </c>
      <c r="O161">
        <v>55.7</v>
      </c>
    </row>
    <row r="162" spans="1:15" x14ac:dyDescent="0.3">
      <c r="A162" t="s">
        <v>656</v>
      </c>
      <c r="B162" t="s">
        <v>657</v>
      </c>
      <c r="C162" s="1" t="str">
        <f t="shared" si="28"/>
        <v>21:0972</v>
      </c>
      <c r="D162" s="1" t="str">
        <f t="shared" si="29"/>
        <v>21:0126</v>
      </c>
      <c r="E162" t="s">
        <v>658</v>
      </c>
      <c r="F162" t="s">
        <v>659</v>
      </c>
      <c r="H162">
        <v>59.831222400000001</v>
      </c>
      <c r="I162">
        <v>-132.08270390000001</v>
      </c>
      <c r="J162" s="1" t="str">
        <f t="shared" si="26"/>
        <v>NGR lake sediment grab sample</v>
      </c>
      <c r="K162" s="1" t="str">
        <f t="shared" si="27"/>
        <v>&lt;177 micron (NGR)</v>
      </c>
      <c r="L162">
        <v>8</v>
      </c>
      <c r="M162" t="s">
        <v>92</v>
      </c>
      <c r="N162">
        <v>71</v>
      </c>
      <c r="O162">
        <v>39.299999999999997</v>
      </c>
    </row>
    <row r="163" spans="1:15" x14ac:dyDescent="0.3">
      <c r="A163" t="s">
        <v>660</v>
      </c>
      <c r="B163" t="s">
        <v>661</v>
      </c>
      <c r="C163" s="1" t="str">
        <f t="shared" si="28"/>
        <v>21:0972</v>
      </c>
      <c r="D163" s="1" t="str">
        <f t="shared" si="29"/>
        <v>21:0126</v>
      </c>
      <c r="E163" t="s">
        <v>662</v>
      </c>
      <c r="F163" t="s">
        <v>663</v>
      </c>
      <c r="H163">
        <v>59.757573700000002</v>
      </c>
      <c r="I163">
        <v>-132.1223713</v>
      </c>
      <c r="J163" s="1" t="str">
        <f t="shared" si="26"/>
        <v>NGR lake sediment grab sample</v>
      </c>
      <c r="K163" s="1" t="str">
        <f t="shared" si="27"/>
        <v>&lt;177 micron (NGR)</v>
      </c>
      <c r="L163">
        <v>8</v>
      </c>
      <c r="M163" t="s">
        <v>97</v>
      </c>
      <c r="N163">
        <v>72</v>
      </c>
      <c r="O163">
        <v>53.9</v>
      </c>
    </row>
    <row r="164" spans="1:15" x14ac:dyDescent="0.3">
      <c r="A164" t="s">
        <v>664</v>
      </c>
      <c r="B164" t="s">
        <v>665</v>
      </c>
      <c r="C164" s="1" t="str">
        <f t="shared" si="28"/>
        <v>21:0972</v>
      </c>
      <c r="D164" s="1" t="str">
        <f t="shared" si="29"/>
        <v>21:0126</v>
      </c>
      <c r="E164" t="s">
        <v>666</v>
      </c>
      <c r="F164" t="s">
        <v>667</v>
      </c>
      <c r="H164">
        <v>59.716995500000003</v>
      </c>
      <c r="I164">
        <v>-132.1362867</v>
      </c>
      <c r="J164" s="1" t="str">
        <f t="shared" si="26"/>
        <v>NGR lake sediment grab sample</v>
      </c>
      <c r="K164" s="1" t="str">
        <f t="shared" si="27"/>
        <v>&lt;177 micron (NGR)</v>
      </c>
      <c r="L164">
        <v>8</v>
      </c>
      <c r="M164" t="s">
        <v>102</v>
      </c>
      <c r="N164">
        <v>73</v>
      </c>
      <c r="O164">
        <v>30.6</v>
      </c>
    </row>
    <row r="165" spans="1:15" x14ac:dyDescent="0.3">
      <c r="A165" t="s">
        <v>668</v>
      </c>
      <c r="B165" t="s">
        <v>669</v>
      </c>
      <c r="C165" s="1" t="str">
        <f t="shared" si="28"/>
        <v>21:0972</v>
      </c>
      <c r="D165" s="1" t="str">
        <f t="shared" si="29"/>
        <v>21:0126</v>
      </c>
      <c r="E165" t="s">
        <v>607</v>
      </c>
      <c r="F165" t="s">
        <v>670</v>
      </c>
      <c r="H165">
        <v>59.6854838</v>
      </c>
      <c r="I165">
        <v>-132.08970429999999</v>
      </c>
      <c r="J165" s="1" t="str">
        <f t="shared" si="26"/>
        <v>NGR lake sediment grab sample</v>
      </c>
      <c r="K165" s="1" t="str">
        <f t="shared" si="27"/>
        <v>&lt;177 micron (NGR)</v>
      </c>
      <c r="L165">
        <v>8</v>
      </c>
      <c r="M165" t="s">
        <v>67</v>
      </c>
      <c r="N165">
        <v>74</v>
      </c>
      <c r="O165">
        <v>53.9</v>
      </c>
    </row>
    <row r="166" spans="1:15" x14ac:dyDescent="0.3">
      <c r="A166" t="s">
        <v>671</v>
      </c>
      <c r="B166" t="s">
        <v>672</v>
      </c>
      <c r="C166" s="1" t="str">
        <f t="shared" si="28"/>
        <v>21:0972</v>
      </c>
      <c r="D166" s="1" t="str">
        <f t="shared" si="29"/>
        <v>21:0126</v>
      </c>
      <c r="E166" t="s">
        <v>673</v>
      </c>
      <c r="F166" t="s">
        <v>674</v>
      </c>
      <c r="H166">
        <v>59.6567486</v>
      </c>
      <c r="I166">
        <v>-132.07920290000001</v>
      </c>
      <c r="J166" s="1" t="str">
        <f t="shared" si="26"/>
        <v>NGR lake sediment grab sample</v>
      </c>
      <c r="K166" s="1" t="str">
        <f t="shared" si="27"/>
        <v>&lt;177 micron (NGR)</v>
      </c>
      <c r="L166">
        <v>8</v>
      </c>
      <c r="M166" t="s">
        <v>175</v>
      </c>
      <c r="N166">
        <v>75</v>
      </c>
      <c r="O166">
        <v>72.900000000000006</v>
      </c>
    </row>
    <row r="167" spans="1:15" x14ac:dyDescent="0.3">
      <c r="A167" t="s">
        <v>675</v>
      </c>
      <c r="B167" t="s">
        <v>676</v>
      </c>
      <c r="C167" s="1" t="str">
        <f t="shared" si="28"/>
        <v>21:0972</v>
      </c>
      <c r="D167" s="1" t="str">
        <f t="shared" si="29"/>
        <v>21:0126</v>
      </c>
      <c r="E167" t="s">
        <v>677</v>
      </c>
      <c r="F167" t="s">
        <v>678</v>
      </c>
      <c r="H167">
        <v>59.949011200000001</v>
      </c>
      <c r="I167">
        <v>-133.73346839999999</v>
      </c>
      <c r="J167" s="1" t="str">
        <f t="shared" si="26"/>
        <v>NGR lake sediment grab sample</v>
      </c>
      <c r="K167" s="1" t="str">
        <f t="shared" si="27"/>
        <v>&lt;177 micron (NGR)</v>
      </c>
      <c r="L167">
        <v>9</v>
      </c>
      <c r="M167" t="s">
        <v>19</v>
      </c>
      <c r="N167">
        <v>76</v>
      </c>
    </row>
    <row r="168" spans="1:15" x14ac:dyDescent="0.3">
      <c r="A168" t="s">
        <v>679</v>
      </c>
      <c r="B168" t="s">
        <v>680</v>
      </c>
      <c r="C168" s="1" t="str">
        <f t="shared" si="28"/>
        <v>21:0972</v>
      </c>
      <c r="D168" s="1" t="str">
        <f t="shared" si="29"/>
        <v>21:0126</v>
      </c>
      <c r="E168" t="s">
        <v>681</v>
      </c>
      <c r="F168" t="s">
        <v>682</v>
      </c>
      <c r="H168">
        <v>59.657668399999999</v>
      </c>
      <c r="I168">
        <v>-132.0532523</v>
      </c>
      <c r="J168" s="1" t="str">
        <f t="shared" si="26"/>
        <v>NGR lake sediment grab sample</v>
      </c>
      <c r="K168" s="1" t="str">
        <f t="shared" si="27"/>
        <v>&lt;177 micron (NGR)</v>
      </c>
      <c r="L168">
        <v>9</v>
      </c>
      <c r="M168" t="s">
        <v>24</v>
      </c>
      <c r="N168">
        <v>77</v>
      </c>
      <c r="O168">
        <v>49.1</v>
      </c>
    </row>
    <row r="169" spans="1:15" x14ac:dyDescent="0.3">
      <c r="A169" t="s">
        <v>683</v>
      </c>
      <c r="B169" t="s">
        <v>684</v>
      </c>
      <c r="C169" s="1" t="str">
        <f t="shared" si="28"/>
        <v>21:0972</v>
      </c>
      <c r="D169" s="1" t="str">
        <f t="shared" si="29"/>
        <v>21:0126</v>
      </c>
      <c r="E169" t="s">
        <v>685</v>
      </c>
      <c r="F169" t="s">
        <v>686</v>
      </c>
      <c r="H169">
        <v>59.646963700000001</v>
      </c>
      <c r="I169">
        <v>-132.03876829999999</v>
      </c>
      <c r="J169" s="1" t="str">
        <f t="shared" si="26"/>
        <v>NGR lake sediment grab sample</v>
      </c>
      <c r="K169" s="1" t="str">
        <f t="shared" si="27"/>
        <v>&lt;177 micron (NGR)</v>
      </c>
      <c r="L169">
        <v>9</v>
      </c>
      <c r="M169" t="s">
        <v>39</v>
      </c>
      <c r="N169">
        <v>78</v>
      </c>
      <c r="O169">
        <v>72.5</v>
      </c>
    </row>
    <row r="170" spans="1:15" x14ac:dyDescent="0.3">
      <c r="A170" t="s">
        <v>687</v>
      </c>
      <c r="B170" t="s">
        <v>688</v>
      </c>
      <c r="C170" s="1" t="str">
        <f t="shared" si="28"/>
        <v>21:0972</v>
      </c>
      <c r="D170" s="1" t="str">
        <f t="shared" si="29"/>
        <v>21:0126</v>
      </c>
      <c r="E170" t="s">
        <v>685</v>
      </c>
      <c r="F170" t="s">
        <v>689</v>
      </c>
      <c r="H170">
        <v>59.646963700000001</v>
      </c>
      <c r="I170">
        <v>-132.03876829999999</v>
      </c>
      <c r="J170" s="1" t="str">
        <f t="shared" si="26"/>
        <v>NGR lake sediment grab sample</v>
      </c>
      <c r="K170" s="1" t="str">
        <f t="shared" si="27"/>
        <v>&lt;177 micron (NGR)</v>
      </c>
      <c r="L170">
        <v>9</v>
      </c>
      <c r="M170" t="s">
        <v>43</v>
      </c>
      <c r="N170">
        <v>79</v>
      </c>
    </row>
    <row r="171" spans="1:15" x14ac:dyDescent="0.3">
      <c r="A171" t="s">
        <v>690</v>
      </c>
      <c r="B171" t="s">
        <v>691</v>
      </c>
      <c r="C171" s="1" t="str">
        <f t="shared" si="28"/>
        <v>21:0972</v>
      </c>
      <c r="D171" s="1" t="str">
        <f t="shared" si="29"/>
        <v>21:0126</v>
      </c>
      <c r="E171" t="s">
        <v>692</v>
      </c>
      <c r="F171" t="s">
        <v>693</v>
      </c>
      <c r="H171">
        <v>59.6219143</v>
      </c>
      <c r="I171">
        <v>-132.20797279999999</v>
      </c>
      <c r="J171" s="1" t="str">
        <f t="shared" si="26"/>
        <v>NGR lake sediment grab sample</v>
      </c>
      <c r="K171" s="1" t="str">
        <f t="shared" si="27"/>
        <v>&lt;177 micron (NGR)</v>
      </c>
      <c r="L171">
        <v>9</v>
      </c>
      <c r="M171" t="s">
        <v>29</v>
      </c>
      <c r="N171">
        <v>80</v>
      </c>
      <c r="O171">
        <v>25.7</v>
      </c>
    </row>
    <row r="172" spans="1:15" x14ac:dyDescent="0.3">
      <c r="A172" t="s">
        <v>694</v>
      </c>
      <c r="B172" t="s">
        <v>695</v>
      </c>
      <c r="C172" s="1" t="str">
        <f t="shared" si="28"/>
        <v>21:0972</v>
      </c>
      <c r="D172" s="1" t="str">
        <f t="shared" si="29"/>
        <v>21:0126</v>
      </c>
      <c r="E172" t="s">
        <v>696</v>
      </c>
      <c r="F172" t="s">
        <v>697</v>
      </c>
      <c r="H172">
        <v>59.615130999999998</v>
      </c>
      <c r="I172">
        <v>-132.2599443</v>
      </c>
      <c r="J172" s="1" t="str">
        <f t="shared" si="26"/>
        <v>NGR lake sediment grab sample</v>
      </c>
      <c r="K172" s="1" t="str">
        <f t="shared" si="27"/>
        <v>&lt;177 micron (NGR)</v>
      </c>
      <c r="L172">
        <v>9</v>
      </c>
      <c r="M172" t="s">
        <v>34</v>
      </c>
      <c r="N172">
        <v>81</v>
      </c>
    </row>
    <row r="173" spans="1:15" x14ac:dyDescent="0.3">
      <c r="A173" t="s">
        <v>698</v>
      </c>
      <c r="B173" t="s">
        <v>699</v>
      </c>
      <c r="C173" s="1" t="str">
        <f t="shared" si="28"/>
        <v>21:0972</v>
      </c>
      <c r="D173" s="1" t="str">
        <f t="shared" si="29"/>
        <v>21:0126</v>
      </c>
      <c r="E173" t="s">
        <v>700</v>
      </c>
      <c r="F173" t="s">
        <v>701</v>
      </c>
      <c r="H173">
        <v>59.637945799999997</v>
      </c>
      <c r="I173">
        <v>-132.24886939999999</v>
      </c>
      <c r="J173" s="1" t="str">
        <f t="shared" si="26"/>
        <v>NGR lake sediment grab sample</v>
      </c>
      <c r="K173" s="1" t="str">
        <f t="shared" si="27"/>
        <v>&lt;177 micron (NGR)</v>
      </c>
      <c r="L173">
        <v>9</v>
      </c>
      <c r="M173" t="s">
        <v>53</v>
      </c>
      <c r="N173">
        <v>82</v>
      </c>
      <c r="O173">
        <v>31.1</v>
      </c>
    </row>
    <row r="174" spans="1:15" x14ac:dyDescent="0.3">
      <c r="A174" t="s">
        <v>702</v>
      </c>
      <c r="B174" t="s">
        <v>703</v>
      </c>
      <c r="C174" s="1" t="str">
        <f t="shared" si="28"/>
        <v>21:0972</v>
      </c>
      <c r="D174" s="1" t="str">
        <f t="shared" si="29"/>
        <v>21:0126</v>
      </c>
      <c r="E174" t="s">
        <v>704</v>
      </c>
      <c r="F174" t="s">
        <v>705</v>
      </c>
      <c r="H174">
        <v>59.7006175</v>
      </c>
      <c r="I174">
        <v>-133.6124786</v>
      </c>
      <c r="J174" s="1" t="str">
        <f t="shared" si="26"/>
        <v>NGR lake sediment grab sample</v>
      </c>
      <c r="K174" s="1" t="str">
        <f t="shared" si="27"/>
        <v>&lt;177 micron (NGR)</v>
      </c>
      <c r="L174">
        <v>9</v>
      </c>
      <c r="M174" t="s">
        <v>58</v>
      </c>
      <c r="N174">
        <v>83</v>
      </c>
      <c r="O174">
        <v>39.200000000000003</v>
      </c>
    </row>
    <row r="175" spans="1:15" x14ac:dyDescent="0.3">
      <c r="A175" t="s">
        <v>706</v>
      </c>
      <c r="B175" t="s">
        <v>707</v>
      </c>
      <c r="C175" s="1" t="str">
        <f t="shared" si="28"/>
        <v>21:0972</v>
      </c>
      <c r="D175" s="1" t="str">
        <f t="shared" si="29"/>
        <v>21:0126</v>
      </c>
      <c r="E175" t="s">
        <v>708</v>
      </c>
      <c r="F175" t="s">
        <v>709</v>
      </c>
      <c r="H175">
        <v>59.717567500000001</v>
      </c>
      <c r="I175">
        <v>-133.5808739</v>
      </c>
      <c r="J175" s="1" t="str">
        <f t="shared" si="26"/>
        <v>NGR lake sediment grab sample</v>
      </c>
      <c r="K175" s="1" t="str">
        <f t="shared" si="27"/>
        <v>&lt;177 micron (NGR)</v>
      </c>
      <c r="L175">
        <v>9</v>
      </c>
      <c r="M175" t="s">
        <v>63</v>
      </c>
      <c r="N175">
        <v>84</v>
      </c>
      <c r="O175">
        <v>33.200000000000003</v>
      </c>
    </row>
    <row r="176" spans="1:15" x14ac:dyDescent="0.3">
      <c r="A176" t="s">
        <v>710</v>
      </c>
      <c r="B176" t="s">
        <v>711</v>
      </c>
      <c r="C176" s="1" t="str">
        <f t="shared" si="28"/>
        <v>21:0972</v>
      </c>
      <c r="D176" s="1" t="str">
        <f t="shared" si="29"/>
        <v>21:0126</v>
      </c>
      <c r="E176" t="s">
        <v>712</v>
      </c>
      <c r="F176" t="s">
        <v>713</v>
      </c>
      <c r="H176">
        <v>59.773216300000001</v>
      </c>
      <c r="I176">
        <v>-133.79314669999999</v>
      </c>
      <c r="J176" s="1" t="str">
        <f t="shared" si="26"/>
        <v>NGR lake sediment grab sample</v>
      </c>
      <c r="K176" s="1" t="str">
        <f t="shared" si="27"/>
        <v>&lt;177 micron (NGR)</v>
      </c>
      <c r="L176">
        <v>9</v>
      </c>
      <c r="M176" t="s">
        <v>72</v>
      </c>
      <c r="N176">
        <v>85</v>
      </c>
      <c r="O176">
        <v>76.2</v>
      </c>
    </row>
    <row r="177" spans="1:15" x14ac:dyDescent="0.3">
      <c r="A177" t="s">
        <v>714</v>
      </c>
      <c r="B177" t="s">
        <v>715</v>
      </c>
      <c r="C177" s="1" t="str">
        <f t="shared" si="28"/>
        <v>21:0972</v>
      </c>
      <c r="D177" s="1" t="str">
        <f t="shared" si="29"/>
        <v>21:0126</v>
      </c>
      <c r="E177" t="s">
        <v>716</v>
      </c>
      <c r="F177" t="s">
        <v>717</v>
      </c>
      <c r="H177">
        <v>59.784406599999997</v>
      </c>
      <c r="I177">
        <v>-133.7518579</v>
      </c>
      <c r="J177" s="1" t="str">
        <f t="shared" si="26"/>
        <v>NGR lake sediment grab sample</v>
      </c>
      <c r="K177" s="1" t="str">
        <f t="shared" si="27"/>
        <v>&lt;177 micron (NGR)</v>
      </c>
      <c r="L177">
        <v>9</v>
      </c>
      <c r="M177" t="s">
        <v>77</v>
      </c>
      <c r="N177">
        <v>86</v>
      </c>
      <c r="O177">
        <v>88.2</v>
      </c>
    </row>
    <row r="178" spans="1:15" x14ac:dyDescent="0.3">
      <c r="A178" t="s">
        <v>718</v>
      </c>
      <c r="B178" t="s">
        <v>719</v>
      </c>
      <c r="C178" s="1" t="str">
        <f t="shared" si="28"/>
        <v>21:0972</v>
      </c>
      <c r="D178" s="1" t="str">
        <f t="shared" si="29"/>
        <v>21:0126</v>
      </c>
      <c r="E178" t="s">
        <v>720</v>
      </c>
      <c r="F178" t="s">
        <v>721</v>
      </c>
      <c r="H178">
        <v>59.808698499999998</v>
      </c>
      <c r="I178">
        <v>-133.75650820000001</v>
      </c>
      <c r="J178" s="1" t="str">
        <f t="shared" si="26"/>
        <v>NGR lake sediment grab sample</v>
      </c>
      <c r="K178" s="1" t="str">
        <f t="shared" si="27"/>
        <v>&lt;177 micron (NGR)</v>
      </c>
      <c r="L178">
        <v>9</v>
      </c>
      <c r="M178" t="s">
        <v>82</v>
      </c>
      <c r="N178">
        <v>87</v>
      </c>
      <c r="O178">
        <v>52.8</v>
      </c>
    </row>
    <row r="179" spans="1:15" x14ac:dyDescent="0.3">
      <c r="A179" t="s">
        <v>722</v>
      </c>
      <c r="B179" t="s">
        <v>723</v>
      </c>
      <c r="C179" s="1" t="str">
        <f t="shared" si="28"/>
        <v>21:0972</v>
      </c>
      <c r="D179" s="1" t="str">
        <f t="shared" si="29"/>
        <v>21:0126</v>
      </c>
      <c r="E179" t="s">
        <v>724</v>
      </c>
      <c r="F179" t="s">
        <v>725</v>
      </c>
      <c r="H179">
        <v>59.899989900000001</v>
      </c>
      <c r="I179">
        <v>-133.6513204</v>
      </c>
      <c r="J179" s="1" t="str">
        <f t="shared" si="26"/>
        <v>NGR lake sediment grab sample</v>
      </c>
      <c r="K179" s="1" t="str">
        <f t="shared" si="27"/>
        <v>&lt;177 micron (NGR)</v>
      </c>
      <c r="L179">
        <v>9</v>
      </c>
      <c r="M179" t="s">
        <v>87</v>
      </c>
      <c r="N179">
        <v>88</v>
      </c>
      <c r="O179">
        <v>80</v>
      </c>
    </row>
    <row r="180" spans="1:15" x14ac:dyDescent="0.3">
      <c r="A180" t="s">
        <v>726</v>
      </c>
      <c r="B180" t="s">
        <v>727</v>
      </c>
      <c r="C180" s="1" t="str">
        <f t="shared" si="28"/>
        <v>21:0972</v>
      </c>
      <c r="D180" s="1" t="str">
        <f t="shared" si="29"/>
        <v>21:0126</v>
      </c>
      <c r="E180" t="s">
        <v>728</v>
      </c>
      <c r="F180" t="s">
        <v>729</v>
      </c>
      <c r="H180">
        <v>59.918193500000001</v>
      </c>
      <c r="I180">
        <v>-133.6487022</v>
      </c>
      <c r="J180" s="1" t="str">
        <f t="shared" si="26"/>
        <v>NGR lake sediment grab sample</v>
      </c>
      <c r="K180" s="1" t="str">
        <f t="shared" si="27"/>
        <v>&lt;177 micron (NGR)</v>
      </c>
      <c r="L180">
        <v>9</v>
      </c>
      <c r="M180" t="s">
        <v>92</v>
      </c>
      <c r="N180">
        <v>89</v>
      </c>
      <c r="O180">
        <v>57.6</v>
      </c>
    </row>
    <row r="181" spans="1:15" x14ac:dyDescent="0.3">
      <c r="A181" t="s">
        <v>730</v>
      </c>
      <c r="B181" t="s">
        <v>731</v>
      </c>
      <c r="C181" s="1" t="str">
        <f t="shared" si="28"/>
        <v>21:0972</v>
      </c>
      <c r="D181" s="1" t="str">
        <f t="shared" si="29"/>
        <v>21:0126</v>
      </c>
      <c r="E181" t="s">
        <v>732</v>
      </c>
      <c r="F181" t="s">
        <v>733</v>
      </c>
      <c r="H181">
        <v>59.9319864</v>
      </c>
      <c r="I181">
        <v>-133.62947729999999</v>
      </c>
      <c r="J181" s="1" t="str">
        <f t="shared" si="26"/>
        <v>NGR lake sediment grab sample</v>
      </c>
      <c r="K181" s="1" t="str">
        <f t="shared" si="27"/>
        <v>&lt;177 micron (NGR)</v>
      </c>
      <c r="L181">
        <v>9</v>
      </c>
      <c r="M181" t="s">
        <v>97</v>
      </c>
      <c r="N181">
        <v>90</v>
      </c>
      <c r="O181">
        <v>65.5</v>
      </c>
    </row>
    <row r="182" spans="1:15" x14ac:dyDescent="0.3">
      <c r="A182" t="s">
        <v>734</v>
      </c>
      <c r="B182" t="s">
        <v>735</v>
      </c>
      <c r="C182" s="1" t="str">
        <f t="shared" si="28"/>
        <v>21:0972</v>
      </c>
      <c r="D182" s="1" t="str">
        <f t="shared" si="29"/>
        <v>21:0126</v>
      </c>
      <c r="E182" t="s">
        <v>736</v>
      </c>
      <c r="F182" t="s">
        <v>737</v>
      </c>
      <c r="H182">
        <v>59.9503913</v>
      </c>
      <c r="I182">
        <v>-133.67381510000001</v>
      </c>
      <c r="J182" s="1" t="str">
        <f t="shared" si="26"/>
        <v>NGR lake sediment grab sample</v>
      </c>
      <c r="K182" s="1" t="str">
        <f t="shared" si="27"/>
        <v>&lt;177 micron (NGR)</v>
      </c>
      <c r="L182">
        <v>9</v>
      </c>
      <c r="M182" t="s">
        <v>102</v>
      </c>
      <c r="N182">
        <v>91</v>
      </c>
      <c r="O182">
        <v>55.2</v>
      </c>
    </row>
    <row r="183" spans="1:15" x14ac:dyDescent="0.3">
      <c r="A183" t="s">
        <v>738</v>
      </c>
      <c r="B183" t="s">
        <v>739</v>
      </c>
      <c r="C183" s="1" t="str">
        <f t="shared" si="28"/>
        <v>21:0972</v>
      </c>
      <c r="D183" s="1" t="str">
        <f t="shared" si="29"/>
        <v>21:0126</v>
      </c>
      <c r="E183" t="s">
        <v>677</v>
      </c>
      <c r="F183" t="s">
        <v>740</v>
      </c>
      <c r="H183">
        <v>59.949011200000001</v>
      </c>
      <c r="I183">
        <v>-133.73346839999999</v>
      </c>
      <c r="J183" s="1" t="str">
        <f t="shared" si="26"/>
        <v>NGR lake sediment grab sample</v>
      </c>
      <c r="K183" s="1" t="str">
        <f t="shared" si="27"/>
        <v>&lt;177 micron (NGR)</v>
      </c>
      <c r="L183">
        <v>9</v>
      </c>
      <c r="M183" t="s">
        <v>67</v>
      </c>
      <c r="N183">
        <v>92</v>
      </c>
      <c r="O183">
        <v>58.4</v>
      </c>
    </row>
    <row r="184" spans="1:15" x14ac:dyDescent="0.3">
      <c r="A184" t="s">
        <v>741</v>
      </c>
      <c r="B184" t="s">
        <v>742</v>
      </c>
      <c r="C184" s="1" t="str">
        <f t="shared" si="28"/>
        <v>21:0972</v>
      </c>
      <c r="D184" s="1" t="str">
        <f t="shared" si="29"/>
        <v>21:0126</v>
      </c>
      <c r="E184" t="s">
        <v>743</v>
      </c>
      <c r="F184" t="s">
        <v>744</v>
      </c>
      <c r="H184">
        <v>59.9953875</v>
      </c>
      <c r="I184">
        <v>-133.6303297</v>
      </c>
      <c r="J184" s="1" t="str">
        <f t="shared" si="26"/>
        <v>NGR lake sediment grab sample</v>
      </c>
      <c r="K184" s="1" t="str">
        <f t="shared" si="27"/>
        <v>&lt;177 micron (NGR)</v>
      </c>
      <c r="L184">
        <v>9</v>
      </c>
      <c r="M184" t="s">
        <v>175</v>
      </c>
      <c r="N184">
        <v>93</v>
      </c>
      <c r="O184">
        <v>44.4</v>
      </c>
    </row>
    <row r="185" spans="1:15" x14ac:dyDescent="0.3">
      <c r="A185" t="s">
        <v>745</v>
      </c>
      <c r="B185" t="s">
        <v>746</v>
      </c>
      <c r="C185" s="1" t="str">
        <f t="shared" si="28"/>
        <v>21:0972</v>
      </c>
      <c r="D185" s="1" t="str">
        <f t="shared" si="29"/>
        <v>21:0126</v>
      </c>
      <c r="E185" t="s">
        <v>747</v>
      </c>
      <c r="F185" t="s">
        <v>748</v>
      </c>
      <c r="H185">
        <v>59.989575700000003</v>
      </c>
      <c r="I185">
        <v>-133.54286429999999</v>
      </c>
      <c r="J185" s="1" t="str">
        <f t="shared" si="26"/>
        <v>NGR lake sediment grab sample</v>
      </c>
      <c r="K185" s="1" t="str">
        <f t="shared" si="27"/>
        <v>&lt;177 micron (NGR)</v>
      </c>
      <c r="L185">
        <v>9</v>
      </c>
      <c r="M185" t="s">
        <v>252</v>
      </c>
      <c r="N185">
        <v>94</v>
      </c>
      <c r="O185">
        <v>75.2</v>
      </c>
    </row>
    <row r="186" spans="1:15" x14ac:dyDescent="0.3">
      <c r="A186" t="s">
        <v>749</v>
      </c>
      <c r="B186" t="s">
        <v>750</v>
      </c>
      <c r="C186" s="1" t="str">
        <f t="shared" si="28"/>
        <v>21:0972</v>
      </c>
      <c r="D186" s="1" t="str">
        <f t="shared" si="29"/>
        <v>21:0126</v>
      </c>
      <c r="E186" t="s">
        <v>751</v>
      </c>
      <c r="F186" t="s">
        <v>752</v>
      </c>
      <c r="H186">
        <v>59.859231200000004</v>
      </c>
      <c r="I186">
        <v>-133.51654439999999</v>
      </c>
      <c r="J186" s="1" t="str">
        <f t="shared" ref="J186:J217" si="30">HYPERLINK("http://geochem.nrcan.gc.ca/cdogs/content/kwd/kwd020027_e.htm", "NGR lake sediment grab sample")</f>
        <v>NGR lake sediment grab sample</v>
      </c>
      <c r="K186" s="1" t="str">
        <f t="shared" ref="K186:K217" si="31">HYPERLINK("http://geochem.nrcan.gc.ca/cdogs/content/kwd/kwd080006_e.htm", "&lt;177 micron (NGR)")</f>
        <v>&lt;177 micron (NGR)</v>
      </c>
      <c r="L186">
        <v>10</v>
      </c>
      <c r="M186" t="s">
        <v>19</v>
      </c>
      <c r="N186">
        <v>95</v>
      </c>
    </row>
    <row r="187" spans="1:15" x14ac:dyDescent="0.3">
      <c r="A187" t="s">
        <v>753</v>
      </c>
      <c r="B187" t="s">
        <v>754</v>
      </c>
      <c r="C187" s="1" t="str">
        <f t="shared" si="28"/>
        <v>21:0972</v>
      </c>
      <c r="D187" s="1" t="str">
        <f t="shared" si="29"/>
        <v>21:0126</v>
      </c>
      <c r="E187" t="s">
        <v>755</v>
      </c>
      <c r="F187" t="s">
        <v>756</v>
      </c>
      <c r="H187">
        <v>59.9728371</v>
      </c>
      <c r="I187">
        <v>-133.4988644</v>
      </c>
      <c r="J187" s="1" t="str">
        <f t="shared" si="30"/>
        <v>NGR lake sediment grab sample</v>
      </c>
      <c r="K187" s="1" t="str">
        <f t="shared" si="31"/>
        <v>&lt;177 micron (NGR)</v>
      </c>
      <c r="L187">
        <v>10</v>
      </c>
      <c r="M187" t="s">
        <v>24</v>
      </c>
      <c r="N187">
        <v>96</v>
      </c>
      <c r="O187">
        <v>63.6</v>
      </c>
    </row>
    <row r="188" spans="1:15" x14ac:dyDescent="0.3">
      <c r="A188" t="s">
        <v>757</v>
      </c>
      <c r="B188" t="s">
        <v>758</v>
      </c>
      <c r="C188" s="1" t="str">
        <f t="shared" ref="C188:C219" si="32">HYPERLINK("http://geochem.nrcan.gc.ca/cdogs/content/bdl/bdl210972_e.htm", "21:0972")</f>
        <v>21:0972</v>
      </c>
      <c r="D188" s="1" t="str">
        <f t="shared" ref="D188:D219" si="33">HYPERLINK("http://geochem.nrcan.gc.ca/cdogs/content/svy/svy210126_e.htm", "21:0126")</f>
        <v>21:0126</v>
      </c>
      <c r="E188" t="s">
        <v>759</v>
      </c>
      <c r="F188" t="s">
        <v>760</v>
      </c>
      <c r="H188">
        <v>59.986803899999998</v>
      </c>
      <c r="I188">
        <v>-133.38778239999999</v>
      </c>
      <c r="J188" s="1" t="str">
        <f t="shared" si="30"/>
        <v>NGR lake sediment grab sample</v>
      </c>
      <c r="K188" s="1" t="str">
        <f t="shared" si="31"/>
        <v>&lt;177 micron (NGR)</v>
      </c>
      <c r="L188">
        <v>10</v>
      </c>
      <c r="M188" t="s">
        <v>29</v>
      </c>
      <c r="N188">
        <v>97</v>
      </c>
      <c r="O188">
        <v>65.599999999999994</v>
      </c>
    </row>
    <row r="189" spans="1:15" x14ac:dyDescent="0.3">
      <c r="A189" t="s">
        <v>761</v>
      </c>
      <c r="B189" t="s">
        <v>762</v>
      </c>
      <c r="C189" s="1" t="str">
        <f t="shared" si="32"/>
        <v>21:0972</v>
      </c>
      <c r="D189" s="1" t="str">
        <f t="shared" si="33"/>
        <v>21:0126</v>
      </c>
      <c r="E189" t="s">
        <v>763</v>
      </c>
      <c r="F189" t="s">
        <v>764</v>
      </c>
      <c r="H189">
        <v>59.993212499999998</v>
      </c>
      <c r="I189">
        <v>-133.25327580000001</v>
      </c>
      <c r="J189" s="1" t="str">
        <f t="shared" si="30"/>
        <v>NGR lake sediment grab sample</v>
      </c>
      <c r="K189" s="1" t="str">
        <f t="shared" si="31"/>
        <v>&lt;177 micron (NGR)</v>
      </c>
      <c r="L189">
        <v>10</v>
      </c>
      <c r="M189" t="s">
        <v>34</v>
      </c>
      <c r="N189">
        <v>98</v>
      </c>
      <c r="O189">
        <v>59.6</v>
      </c>
    </row>
    <row r="190" spans="1:15" x14ac:dyDescent="0.3">
      <c r="A190" t="s">
        <v>765</v>
      </c>
      <c r="B190" t="s">
        <v>766</v>
      </c>
      <c r="C190" s="1" t="str">
        <f t="shared" si="32"/>
        <v>21:0972</v>
      </c>
      <c r="D190" s="1" t="str">
        <f t="shared" si="33"/>
        <v>21:0126</v>
      </c>
      <c r="E190" t="s">
        <v>767</v>
      </c>
      <c r="F190" t="s">
        <v>768</v>
      </c>
      <c r="H190">
        <v>59.994801899999999</v>
      </c>
      <c r="I190">
        <v>-133.1457915</v>
      </c>
      <c r="J190" s="1" t="str">
        <f t="shared" si="30"/>
        <v>NGR lake sediment grab sample</v>
      </c>
      <c r="K190" s="1" t="str">
        <f t="shared" si="31"/>
        <v>&lt;177 micron (NGR)</v>
      </c>
      <c r="L190">
        <v>10</v>
      </c>
      <c r="M190" t="s">
        <v>53</v>
      </c>
      <c r="N190">
        <v>99</v>
      </c>
      <c r="O190">
        <v>53.5</v>
      </c>
    </row>
    <row r="191" spans="1:15" x14ac:dyDescent="0.3">
      <c r="A191" t="s">
        <v>769</v>
      </c>
      <c r="B191" t="s">
        <v>770</v>
      </c>
      <c r="C191" s="1" t="str">
        <f t="shared" si="32"/>
        <v>21:0972</v>
      </c>
      <c r="D191" s="1" t="str">
        <f t="shared" si="33"/>
        <v>21:0126</v>
      </c>
      <c r="E191" t="s">
        <v>771</v>
      </c>
      <c r="F191" t="s">
        <v>772</v>
      </c>
      <c r="H191">
        <v>59.9833693</v>
      </c>
      <c r="I191">
        <v>-133.1912054</v>
      </c>
      <c r="J191" s="1" t="str">
        <f t="shared" si="30"/>
        <v>NGR lake sediment grab sample</v>
      </c>
      <c r="K191" s="1" t="str">
        <f t="shared" si="31"/>
        <v>&lt;177 micron (NGR)</v>
      </c>
      <c r="L191">
        <v>10</v>
      </c>
      <c r="M191" t="s">
        <v>39</v>
      </c>
      <c r="N191">
        <v>100</v>
      </c>
      <c r="O191">
        <v>64</v>
      </c>
    </row>
    <row r="192" spans="1:15" x14ac:dyDescent="0.3">
      <c r="A192" t="s">
        <v>773</v>
      </c>
      <c r="B192" t="s">
        <v>774</v>
      </c>
      <c r="C192" s="1" t="str">
        <f t="shared" si="32"/>
        <v>21:0972</v>
      </c>
      <c r="D192" s="1" t="str">
        <f t="shared" si="33"/>
        <v>21:0126</v>
      </c>
      <c r="E192" t="s">
        <v>771</v>
      </c>
      <c r="F192" t="s">
        <v>775</v>
      </c>
      <c r="H192">
        <v>59.9833693</v>
      </c>
      <c r="I192">
        <v>-133.1912054</v>
      </c>
      <c r="J192" s="1" t="str">
        <f t="shared" si="30"/>
        <v>NGR lake sediment grab sample</v>
      </c>
      <c r="K192" s="1" t="str">
        <f t="shared" si="31"/>
        <v>&lt;177 micron (NGR)</v>
      </c>
      <c r="L192">
        <v>10</v>
      </c>
      <c r="M192" t="s">
        <v>43</v>
      </c>
      <c r="N192">
        <v>101</v>
      </c>
      <c r="O192">
        <v>55.6</v>
      </c>
    </row>
    <row r="193" spans="1:15" x14ac:dyDescent="0.3">
      <c r="A193" t="s">
        <v>776</v>
      </c>
      <c r="B193" t="s">
        <v>777</v>
      </c>
      <c r="C193" s="1" t="str">
        <f t="shared" si="32"/>
        <v>21:0972</v>
      </c>
      <c r="D193" s="1" t="str">
        <f t="shared" si="33"/>
        <v>21:0126</v>
      </c>
      <c r="E193" t="s">
        <v>778</v>
      </c>
      <c r="F193" t="s">
        <v>779</v>
      </c>
      <c r="H193">
        <v>59.939564099999998</v>
      </c>
      <c r="I193">
        <v>-133.24629189999999</v>
      </c>
      <c r="J193" s="1" t="str">
        <f t="shared" si="30"/>
        <v>NGR lake sediment grab sample</v>
      </c>
      <c r="K193" s="1" t="str">
        <f t="shared" si="31"/>
        <v>&lt;177 micron (NGR)</v>
      </c>
      <c r="L193">
        <v>10</v>
      </c>
      <c r="M193" t="s">
        <v>58</v>
      </c>
      <c r="N193">
        <v>102</v>
      </c>
      <c r="O193">
        <v>33.799999999999997</v>
      </c>
    </row>
    <row r="194" spans="1:15" x14ac:dyDescent="0.3">
      <c r="A194" t="s">
        <v>780</v>
      </c>
      <c r="B194" t="s">
        <v>781</v>
      </c>
      <c r="C194" s="1" t="str">
        <f t="shared" si="32"/>
        <v>21:0972</v>
      </c>
      <c r="D194" s="1" t="str">
        <f t="shared" si="33"/>
        <v>21:0126</v>
      </c>
      <c r="E194" t="s">
        <v>782</v>
      </c>
      <c r="F194" t="s">
        <v>783</v>
      </c>
      <c r="H194">
        <v>59.947201900000003</v>
      </c>
      <c r="I194">
        <v>-133.27859889999999</v>
      </c>
      <c r="J194" s="1" t="str">
        <f t="shared" si="30"/>
        <v>NGR lake sediment grab sample</v>
      </c>
      <c r="K194" s="1" t="str">
        <f t="shared" si="31"/>
        <v>&lt;177 micron (NGR)</v>
      </c>
      <c r="L194">
        <v>10</v>
      </c>
      <c r="M194" t="s">
        <v>63</v>
      </c>
      <c r="N194">
        <v>103</v>
      </c>
      <c r="O194">
        <v>72.099999999999994</v>
      </c>
    </row>
    <row r="195" spans="1:15" x14ac:dyDescent="0.3">
      <c r="A195" t="s">
        <v>784</v>
      </c>
      <c r="B195" t="s">
        <v>785</v>
      </c>
      <c r="C195" s="1" t="str">
        <f t="shared" si="32"/>
        <v>21:0972</v>
      </c>
      <c r="D195" s="1" t="str">
        <f t="shared" si="33"/>
        <v>21:0126</v>
      </c>
      <c r="E195" t="s">
        <v>786</v>
      </c>
      <c r="F195" t="s">
        <v>787</v>
      </c>
      <c r="H195">
        <v>59.956870500000001</v>
      </c>
      <c r="I195">
        <v>-133.29625669999999</v>
      </c>
      <c r="J195" s="1" t="str">
        <f t="shared" si="30"/>
        <v>NGR lake sediment grab sample</v>
      </c>
      <c r="K195" s="1" t="str">
        <f t="shared" si="31"/>
        <v>&lt;177 micron (NGR)</v>
      </c>
      <c r="L195">
        <v>10</v>
      </c>
      <c r="M195" t="s">
        <v>72</v>
      </c>
      <c r="N195">
        <v>104</v>
      </c>
      <c r="O195">
        <v>65.2</v>
      </c>
    </row>
    <row r="196" spans="1:15" x14ac:dyDescent="0.3">
      <c r="A196" t="s">
        <v>788</v>
      </c>
      <c r="B196" t="s">
        <v>789</v>
      </c>
      <c r="C196" s="1" t="str">
        <f t="shared" si="32"/>
        <v>21:0972</v>
      </c>
      <c r="D196" s="1" t="str">
        <f t="shared" si="33"/>
        <v>21:0126</v>
      </c>
      <c r="E196" t="s">
        <v>790</v>
      </c>
      <c r="F196" t="s">
        <v>791</v>
      </c>
      <c r="H196">
        <v>59.957909000000001</v>
      </c>
      <c r="I196">
        <v>-133.3375207</v>
      </c>
      <c r="J196" s="1" t="str">
        <f t="shared" si="30"/>
        <v>NGR lake sediment grab sample</v>
      </c>
      <c r="K196" s="1" t="str">
        <f t="shared" si="31"/>
        <v>&lt;177 micron (NGR)</v>
      </c>
      <c r="L196">
        <v>10</v>
      </c>
      <c r="M196" t="s">
        <v>77</v>
      </c>
      <c r="N196">
        <v>105</v>
      </c>
      <c r="O196">
        <v>80.8</v>
      </c>
    </row>
    <row r="197" spans="1:15" x14ac:dyDescent="0.3">
      <c r="A197" t="s">
        <v>792</v>
      </c>
      <c r="B197" t="s">
        <v>793</v>
      </c>
      <c r="C197" s="1" t="str">
        <f t="shared" si="32"/>
        <v>21:0972</v>
      </c>
      <c r="D197" s="1" t="str">
        <f t="shared" si="33"/>
        <v>21:0126</v>
      </c>
      <c r="E197" t="s">
        <v>794</v>
      </c>
      <c r="F197" t="s">
        <v>795</v>
      </c>
      <c r="H197">
        <v>59.937610499999998</v>
      </c>
      <c r="I197">
        <v>-133.35382329999999</v>
      </c>
      <c r="J197" s="1" t="str">
        <f t="shared" si="30"/>
        <v>NGR lake sediment grab sample</v>
      </c>
      <c r="K197" s="1" t="str">
        <f t="shared" si="31"/>
        <v>&lt;177 micron (NGR)</v>
      </c>
      <c r="L197">
        <v>10</v>
      </c>
      <c r="M197" t="s">
        <v>82</v>
      </c>
      <c r="N197">
        <v>106</v>
      </c>
      <c r="O197">
        <v>85.5</v>
      </c>
    </row>
    <row r="198" spans="1:15" x14ac:dyDescent="0.3">
      <c r="A198" t="s">
        <v>796</v>
      </c>
      <c r="B198" t="s">
        <v>797</v>
      </c>
      <c r="C198" s="1" t="str">
        <f t="shared" si="32"/>
        <v>21:0972</v>
      </c>
      <c r="D198" s="1" t="str">
        <f t="shared" si="33"/>
        <v>21:0126</v>
      </c>
      <c r="E198" t="s">
        <v>798</v>
      </c>
      <c r="F198" t="s">
        <v>799</v>
      </c>
      <c r="H198">
        <v>59.929459000000001</v>
      </c>
      <c r="I198">
        <v>-133.47910529999999</v>
      </c>
      <c r="J198" s="1" t="str">
        <f t="shared" si="30"/>
        <v>NGR lake sediment grab sample</v>
      </c>
      <c r="K198" s="1" t="str">
        <f t="shared" si="31"/>
        <v>&lt;177 micron (NGR)</v>
      </c>
      <c r="L198">
        <v>10</v>
      </c>
      <c r="M198" t="s">
        <v>87</v>
      </c>
      <c r="N198">
        <v>107</v>
      </c>
      <c r="O198">
        <v>56.2</v>
      </c>
    </row>
    <row r="199" spans="1:15" x14ac:dyDescent="0.3">
      <c r="A199" t="s">
        <v>800</v>
      </c>
      <c r="B199" t="s">
        <v>801</v>
      </c>
      <c r="C199" s="1" t="str">
        <f t="shared" si="32"/>
        <v>21:0972</v>
      </c>
      <c r="D199" s="1" t="str">
        <f t="shared" si="33"/>
        <v>21:0126</v>
      </c>
      <c r="E199" t="s">
        <v>802</v>
      </c>
      <c r="F199" t="s">
        <v>803</v>
      </c>
      <c r="H199">
        <v>59.907453099999998</v>
      </c>
      <c r="I199">
        <v>-133.47575029999999</v>
      </c>
      <c r="J199" s="1" t="str">
        <f t="shared" si="30"/>
        <v>NGR lake sediment grab sample</v>
      </c>
      <c r="K199" s="1" t="str">
        <f t="shared" si="31"/>
        <v>&lt;177 micron (NGR)</v>
      </c>
      <c r="L199">
        <v>10</v>
      </c>
      <c r="M199" t="s">
        <v>92</v>
      </c>
      <c r="N199">
        <v>108</v>
      </c>
      <c r="O199">
        <v>58.4</v>
      </c>
    </row>
    <row r="200" spans="1:15" x14ac:dyDescent="0.3">
      <c r="A200" t="s">
        <v>804</v>
      </c>
      <c r="B200" t="s">
        <v>805</v>
      </c>
      <c r="C200" s="1" t="str">
        <f t="shared" si="32"/>
        <v>21:0972</v>
      </c>
      <c r="D200" s="1" t="str">
        <f t="shared" si="33"/>
        <v>21:0126</v>
      </c>
      <c r="E200" t="s">
        <v>806</v>
      </c>
      <c r="F200" t="s">
        <v>807</v>
      </c>
      <c r="H200">
        <v>59.879688799999997</v>
      </c>
      <c r="I200">
        <v>-133.5766078</v>
      </c>
      <c r="J200" s="1" t="str">
        <f t="shared" si="30"/>
        <v>NGR lake sediment grab sample</v>
      </c>
      <c r="K200" s="1" t="str">
        <f t="shared" si="31"/>
        <v>&lt;177 micron (NGR)</v>
      </c>
      <c r="L200">
        <v>10</v>
      </c>
      <c r="M200" t="s">
        <v>97</v>
      </c>
      <c r="N200">
        <v>109</v>
      </c>
      <c r="O200">
        <v>43.6</v>
      </c>
    </row>
    <row r="201" spans="1:15" x14ac:dyDescent="0.3">
      <c r="A201" t="s">
        <v>808</v>
      </c>
      <c r="B201" t="s">
        <v>809</v>
      </c>
      <c r="C201" s="1" t="str">
        <f t="shared" si="32"/>
        <v>21:0972</v>
      </c>
      <c r="D201" s="1" t="str">
        <f t="shared" si="33"/>
        <v>21:0126</v>
      </c>
      <c r="E201" t="s">
        <v>810</v>
      </c>
      <c r="F201" t="s">
        <v>811</v>
      </c>
      <c r="H201">
        <v>59.862293000000001</v>
      </c>
      <c r="I201">
        <v>-133.58074490000001</v>
      </c>
      <c r="J201" s="1" t="str">
        <f t="shared" si="30"/>
        <v>NGR lake sediment grab sample</v>
      </c>
      <c r="K201" s="1" t="str">
        <f t="shared" si="31"/>
        <v>&lt;177 micron (NGR)</v>
      </c>
      <c r="L201">
        <v>10</v>
      </c>
      <c r="M201" t="s">
        <v>102</v>
      </c>
      <c r="N201">
        <v>110</v>
      </c>
      <c r="O201">
        <v>41.9</v>
      </c>
    </row>
    <row r="202" spans="1:15" x14ac:dyDescent="0.3">
      <c r="A202" t="s">
        <v>812</v>
      </c>
      <c r="B202" t="s">
        <v>813</v>
      </c>
      <c r="C202" s="1" t="str">
        <f t="shared" si="32"/>
        <v>21:0972</v>
      </c>
      <c r="D202" s="1" t="str">
        <f t="shared" si="33"/>
        <v>21:0126</v>
      </c>
      <c r="E202" t="s">
        <v>751</v>
      </c>
      <c r="F202" t="s">
        <v>814</v>
      </c>
      <c r="H202">
        <v>59.859231200000004</v>
      </c>
      <c r="I202">
        <v>-133.51654439999999</v>
      </c>
      <c r="J202" s="1" t="str">
        <f t="shared" si="30"/>
        <v>NGR lake sediment grab sample</v>
      </c>
      <c r="K202" s="1" t="str">
        <f t="shared" si="31"/>
        <v>&lt;177 micron (NGR)</v>
      </c>
      <c r="L202">
        <v>10</v>
      </c>
      <c r="M202" t="s">
        <v>67</v>
      </c>
      <c r="N202">
        <v>111</v>
      </c>
      <c r="O202">
        <v>35.200000000000003</v>
      </c>
    </row>
    <row r="203" spans="1:15" x14ac:dyDescent="0.3">
      <c r="A203" t="s">
        <v>815</v>
      </c>
      <c r="B203" t="s">
        <v>816</v>
      </c>
      <c r="C203" s="1" t="str">
        <f t="shared" si="32"/>
        <v>21:0972</v>
      </c>
      <c r="D203" s="1" t="str">
        <f t="shared" si="33"/>
        <v>21:0126</v>
      </c>
      <c r="E203" t="s">
        <v>817</v>
      </c>
      <c r="F203" t="s">
        <v>818</v>
      </c>
      <c r="H203">
        <v>59.807164899999997</v>
      </c>
      <c r="I203">
        <v>-133.58792639999999</v>
      </c>
      <c r="J203" s="1" t="str">
        <f t="shared" si="30"/>
        <v>NGR lake sediment grab sample</v>
      </c>
      <c r="K203" s="1" t="str">
        <f t="shared" si="31"/>
        <v>&lt;177 micron (NGR)</v>
      </c>
      <c r="L203">
        <v>10</v>
      </c>
      <c r="M203" t="s">
        <v>175</v>
      </c>
      <c r="N203">
        <v>112</v>
      </c>
      <c r="O203">
        <v>50.1</v>
      </c>
    </row>
    <row r="204" spans="1:15" x14ac:dyDescent="0.3">
      <c r="A204" t="s">
        <v>819</v>
      </c>
      <c r="B204" t="s">
        <v>820</v>
      </c>
      <c r="C204" s="1" t="str">
        <f t="shared" si="32"/>
        <v>21:0972</v>
      </c>
      <c r="D204" s="1" t="str">
        <f t="shared" si="33"/>
        <v>21:0126</v>
      </c>
      <c r="E204" t="s">
        <v>821</v>
      </c>
      <c r="F204" t="s">
        <v>822</v>
      </c>
      <c r="H204">
        <v>59.973605800000001</v>
      </c>
      <c r="I204">
        <v>-132.54393920000001</v>
      </c>
      <c r="J204" s="1" t="str">
        <f t="shared" si="30"/>
        <v>NGR lake sediment grab sample</v>
      </c>
      <c r="K204" s="1" t="str">
        <f t="shared" si="31"/>
        <v>&lt;177 micron (NGR)</v>
      </c>
      <c r="L204">
        <v>11</v>
      </c>
      <c r="M204" t="s">
        <v>19</v>
      </c>
      <c r="N204">
        <v>113</v>
      </c>
    </row>
    <row r="205" spans="1:15" x14ac:dyDescent="0.3">
      <c r="A205" t="s">
        <v>823</v>
      </c>
      <c r="B205" t="s">
        <v>824</v>
      </c>
      <c r="C205" s="1" t="str">
        <f t="shared" si="32"/>
        <v>21:0972</v>
      </c>
      <c r="D205" s="1" t="str">
        <f t="shared" si="33"/>
        <v>21:0126</v>
      </c>
      <c r="E205" t="s">
        <v>825</v>
      </c>
      <c r="F205" t="s">
        <v>826</v>
      </c>
      <c r="H205">
        <v>59.6982888</v>
      </c>
      <c r="I205">
        <v>-133.3147922</v>
      </c>
      <c r="J205" s="1" t="str">
        <f t="shared" si="30"/>
        <v>NGR lake sediment grab sample</v>
      </c>
      <c r="K205" s="1" t="str">
        <f t="shared" si="31"/>
        <v>&lt;177 micron (NGR)</v>
      </c>
      <c r="L205">
        <v>11</v>
      </c>
      <c r="M205" t="s">
        <v>24</v>
      </c>
      <c r="N205">
        <v>114</v>
      </c>
      <c r="O205">
        <v>39.799999999999997</v>
      </c>
    </row>
    <row r="206" spans="1:15" x14ac:dyDescent="0.3">
      <c r="A206" t="s">
        <v>827</v>
      </c>
      <c r="B206" t="s">
        <v>828</v>
      </c>
      <c r="C206" s="1" t="str">
        <f t="shared" si="32"/>
        <v>21:0972</v>
      </c>
      <c r="D206" s="1" t="str">
        <f t="shared" si="33"/>
        <v>21:0126</v>
      </c>
      <c r="E206" t="s">
        <v>829</v>
      </c>
      <c r="F206" t="s">
        <v>830</v>
      </c>
      <c r="H206">
        <v>59.822125200000002</v>
      </c>
      <c r="I206">
        <v>-133.4635686</v>
      </c>
      <c r="J206" s="1" t="str">
        <f t="shared" si="30"/>
        <v>NGR lake sediment grab sample</v>
      </c>
      <c r="K206" s="1" t="str">
        <f t="shared" si="31"/>
        <v>&lt;177 micron (NGR)</v>
      </c>
      <c r="L206">
        <v>11</v>
      </c>
      <c r="M206" t="s">
        <v>29</v>
      </c>
      <c r="N206">
        <v>115</v>
      </c>
      <c r="O206">
        <v>41.9</v>
      </c>
    </row>
    <row r="207" spans="1:15" x14ac:dyDescent="0.3">
      <c r="A207" t="s">
        <v>831</v>
      </c>
      <c r="B207" t="s">
        <v>832</v>
      </c>
      <c r="C207" s="1" t="str">
        <f t="shared" si="32"/>
        <v>21:0972</v>
      </c>
      <c r="D207" s="1" t="str">
        <f t="shared" si="33"/>
        <v>21:0126</v>
      </c>
      <c r="E207" t="s">
        <v>833</v>
      </c>
      <c r="F207" t="s">
        <v>834</v>
      </c>
      <c r="H207">
        <v>59.829411499999999</v>
      </c>
      <c r="I207">
        <v>-133.4302467</v>
      </c>
      <c r="J207" s="1" t="str">
        <f t="shared" si="30"/>
        <v>NGR lake sediment grab sample</v>
      </c>
      <c r="K207" s="1" t="str">
        <f t="shared" si="31"/>
        <v>&lt;177 micron (NGR)</v>
      </c>
      <c r="L207">
        <v>11</v>
      </c>
      <c r="M207" t="s">
        <v>34</v>
      </c>
      <c r="N207">
        <v>116</v>
      </c>
      <c r="O207">
        <v>29.9</v>
      </c>
    </row>
    <row r="208" spans="1:15" x14ac:dyDescent="0.3">
      <c r="A208" t="s">
        <v>835</v>
      </c>
      <c r="B208" t="s">
        <v>836</v>
      </c>
      <c r="C208" s="1" t="str">
        <f t="shared" si="32"/>
        <v>21:0972</v>
      </c>
      <c r="D208" s="1" t="str">
        <f t="shared" si="33"/>
        <v>21:0126</v>
      </c>
      <c r="E208" t="s">
        <v>837</v>
      </c>
      <c r="F208" t="s">
        <v>838</v>
      </c>
      <c r="H208">
        <v>59.853373400000002</v>
      </c>
      <c r="I208">
        <v>-133.35577850000001</v>
      </c>
      <c r="J208" s="1" t="str">
        <f t="shared" si="30"/>
        <v>NGR lake sediment grab sample</v>
      </c>
      <c r="K208" s="1" t="str">
        <f t="shared" si="31"/>
        <v>&lt;177 micron (NGR)</v>
      </c>
      <c r="L208">
        <v>11</v>
      </c>
      <c r="M208" t="s">
        <v>39</v>
      </c>
      <c r="N208">
        <v>117</v>
      </c>
      <c r="O208">
        <v>16.399999999999999</v>
      </c>
    </row>
    <row r="209" spans="1:15" x14ac:dyDescent="0.3">
      <c r="A209" t="s">
        <v>839</v>
      </c>
      <c r="B209" t="s">
        <v>840</v>
      </c>
      <c r="C209" s="1" t="str">
        <f t="shared" si="32"/>
        <v>21:0972</v>
      </c>
      <c r="D209" s="1" t="str">
        <f t="shared" si="33"/>
        <v>21:0126</v>
      </c>
      <c r="E209" t="s">
        <v>837</v>
      </c>
      <c r="F209" t="s">
        <v>841</v>
      </c>
      <c r="H209">
        <v>59.853373400000002</v>
      </c>
      <c r="I209">
        <v>-133.35577850000001</v>
      </c>
      <c r="J209" s="1" t="str">
        <f t="shared" si="30"/>
        <v>NGR lake sediment grab sample</v>
      </c>
      <c r="K209" s="1" t="str">
        <f t="shared" si="31"/>
        <v>&lt;177 micron (NGR)</v>
      </c>
      <c r="L209">
        <v>11</v>
      </c>
      <c r="M209" t="s">
        <v>43</v>
      </c>
      <c r="N209">
        <v>118</v>
      </c>
      <c r="O209">
        <v>28.1</v>
      </c>
    </row>
    <row r="210" spans="1:15" x14ac:dyDescent="0.3">
      <c r="A210" t="s">
        <v>842</v>
      </c>
      <c r="B210" t="s">
        <v>843</v>
      </c>
      <c r="C210" s="1" t="str">
        <f t="shared" si="32"/>
        <v>21:0972</v>
      </c>
      <c r="D210" s="1" t="str">
        <f t="shared" si="33"/>
        <v>21:0126</v>
      </c>
      <c r="E210" t="s">
        <v>844</v>
      </c>
      <c r="F210" t="s">
        <v>845</v>
      </c>
      <c r="H210">
        <v>59.868218300000002</v>
      </c>
      <c r="I210">
        <v>-133.30540869999999</v>
      </c>
      <c r="J210" s="1" t="str">
        <f t="shared" si="30"/>
        <v>NGR lake sediment grab sample</v>
      </c>
      <c r="K210" s="1" t="str">
        <f t="shared" si="31"/>
        <v>&lt;177 micron (NGR)</v>
      </c>
      <c r="L210">
        <v>11</v>
      </c>
      <c r="M210" t="s">
        <v>53</v>
      </c>
      <c r="N210">
        <v>119</v>
      </c>
      <c r="O210">
        <v>50.5</v>
      </c>
    </row>
    <row r="211" spans="1:15" x14ac:dyDescent="0.3">
      <c r="A211" t="s">
        <v>846</v>
      </c>
      <c r="B211" t="s">
        <v>847</v>
      </c>
      <c r="C211" s="1" t="str">
        <f t="shared" si="32"/>
        <v>21:0972</v>
      </c>
      <c r="D211" s="1" t="str">
        <f t="shared" si="33"/>
        <v>21:0126</v>
      </c>
      <c r="E211" t="s">
        <v>848</v>
      </c>
      <c r="F211" t="s">
        <v>849</v>
      </c>
      <c r="H211">
        <v>59.919846300000003</v>
      </c>
      <c r="I211">
        <v>-133.2917885</v>
      </c>
      <c r="J211" s="1" t="str">
        <f t="shared" si="30"/>
        <v>NGR lake sediment grab sample</v>
      </c>
      <c r="K211" s="1" t="str">
        <f t="shared" si="31"/>
        <v>&lt;177 micron (NGR)</v>
      </c>
      <c r="L211">
        <v>11</v>
      </c>
      <c r="M211" t="s">
        <v>58</v>
      </c>
      <c r="N211">
        <v>120</v>
      </c>
      <c r="O211">
        <v>12.7</v>
      </c>
    </row>
    <row r="212" spans="1:15" x14ac:dyDescent="0.3">
      <c r="A212" t="s">
        <v>850</v>
      </c>
      <c r="B212" t="s">
        <v>851</v>
      </c>
      <c r="C212" s="1" t="str">
        <f t="shared" si="32"/>
        <v>21:0972</v>
      </c>
      <c r="D212" s="1" t="str">
        <f t="shared" si="33"/>
        <v>21:0126</v>
      </c>
      <c r="E212" t="s">
        <v>852</v>
      </c>
      <c r="F212" t="s">
        <v>853</v>
      </c>
      <c r="H212">
        <v>59.796234300000002</v>
      </c>
      <c r="I212">
        <v>-133.01426430000001</v>
      </c>
      <c r="J212" s="1" t="str">
        <f t="shared" si="30"/>
        <v>NGR lake sediment grab sample</v>
      </c>
      <c r="K212" s="1" t="str">
        <f t="shared" si="31"/>
        <v>&lt;177 micron (NGR)</v>
      </c>
      <c r="L212">
        <v>11</v>
      </c>
      <c r="M212" t="s">
        <v>63</v>
      </c>
      <c r="N212">
        <v>121</v>
      </c>
      <c r="O212">
        <v>18.100000000000001</v>
      </c>
    </row>
    <row r="213" spans="1:15" x14ac:dyDescent="0.3">
      <c r="A213" t="s">
        <v>854</v>
      </c>
      <c r="B213" t="s">
        <v>855</v>
      </c>
      <c r="C213" s="1" t="str">
        <f t="shared" si="32"/>
        <v>21:0972</v>
      </c>
      <c r="D213" s="1" t="str">
        <f t="shared" si="33"/>
        <v>21:0126</v>
      </c>
      <c r="E213" t="s">
        <v>856</v>
      </c>
      <c r="F213" t="s">
        <v>857</v>
      </c>
      <c r="H213">
        <v>59.916944100000002</v>
      </c>
      <c r="I213">
        <v>-132.8525104</v>
      </c>
      <c r="J213" s="1" t="str">
        <f t="shared" si="30"/>
        <v>NGR lake sediment grab sample</v>
      </c>
      <c r="K213" s="1" t="str">
        <f t="shared" si="31"/>
        <v>&lt;177 micron (NGR)</v>
      </c>
      <c r="L213">
        <v>11</v>
      </c>
      <c r="M213" t="s">
        <v>72</v>
      </c>
      <c r="N213">
        <v>122</v>
      </c>
      <c r="O213">
        <v>53.6</v>
      </c>
    </row>
    <row r="214" spans="1:15" x14ac:dyDescent="0.3">
      <c r="A214" t="s">
        <v>858</v>
      </c>
      <c r="B214" t="s">
        <v>859</v>
      </c>
      <c r="C214" s="1" t="str">
        <f t="shared" si="32"/>
        <v>21:0972</v>
      </c>
      <c r="D214" s="1" t="str">
        <f t="shared" si="33"/>
        <v>21:0126</v>
      </c>
      <c r="E214" t="s">
        <v>860</v>
      </c>
      <c r="F214" t="s">
        <v>861</v>
      </c>
      <c r="H214">
        <v>59.978684600000001</v>
      </c>
      <c r="I214">
        <v>-132.82089389999999</v>
      </c>
      <c r="J214" s="1" t="str">
        <f t="shared" si="30"/>
        <v>NGR lake sediment grab sample</v>
      </c>
      <c r="K214" s="1" t="str">
        <f t="shared" si="31"/>
        <v>&lt;177 micron (NGR)</v>
      </c>
      <c r="L214">
        <v>11</v>
      </c>
      <c r="M214" t="s">
        <v>77</v>
      </c>
      <c r="N214">
        <v>123</v>
      </c>
      <c r="O214">
        <v>36.299999999999997</v>
      </c>
    </row>
    <row r="215" spans="1:15" x14ac:dyDescent="0.3">
      <c r="A215" t="s">
        <v>862</v>
      </c>
      <c r="B215" t="s">
        <v>863</v>
      </c>
      <c r="C215" s="1" t="str">
        <f t="shared" si="32"/>
        <v>21:0972</v>
      </c>
      <c r="D215" s="1" t="str">
        <f t="shared" si="33"/>
        <v>21:0126</v>
      </c>
      <c r="E215" t="s">
        <v>864</v>
      </c>
      <c r="F215" t="s">
        <v>865</v>
      </c>
      <c r="H215">
        <v>59.997646000000003</v>
      </c>
      <c r="I215">
        <v>-132.79163510000001</v>
      </c>
      <c r="J215" s="1" t="str">
        <f t="shared" si="30"/>
        <v>NGR lake sediment grab sample</v>
      </c>
      <c r="K215" s="1" t="str">
        <f t="shared" si="31"/>
        <v>&lt;177 micron (NGR)</v>
      </c>
      <c r="L215">
        <v>11</v>
      </c>
      <c r="M215" t="s">
        <v>82</v>
      </c>
      <c r="N215">
        <v>124</v>
      </c>
      <c r="O215">
        <v>44.3</v>
      </c>
    </row>
    <row r="216" spans="1:15" x14ac:dyDescent="0.3">
      <c r="A216" t="s">
        <v>866</v>
      </c>
      <c r="B216" t="s">
        <v>867</v>
      </c>
      <c r="C216" s="1" t="str">
        <f t="shared" si="32"/>
        <v>21:0972</v>
      </c>
      <c r="D216" s="1" t="str">
        <f t="shared" si="33"/>
        <v>21:0126</v>
      </c>
      <c r="E216" t="s">
        <v>868</v>
      </c>
      <c r="F216" t="s">
        <v>869</v>
      </c>
      <c r="H216">
        <v>59.959002599999998</v>
      </c>
      <c r="I216">
        <v>-132.65774959999999</v>
      </c>
      <c r="J216" s="1" t="str">
        <f t="shared" si="30"/>
        <v>NGR lake sediment grab sample</v>
      </c>
      <c r="K216" s="1" t="str">
        <f t="shared" si="31"/>
        <v>&lt;177 micron (NGR)</v>
      </c>
      <c r="L216">
        <v>11</v>
      </c>
      <c r="M216" t="s">
        <v>87</v>
      </c>
      <c r="N216">
        <v>125</v>
      </c>
      <c r="O216">
        <v>9.5</v>
      </c>
    </row>
    <row r="217" spans="1:15" x14ac:dyDescent="0.3">
      <c r="A217" t="s">
        <v>870</v>
      </c>
      <c r="B217" t="s">
        <v>871</v>
      </c>
      <c r="C217" s="1" t="str">
        <f t="shared" si="32"/>
        <v>21:0972</v>
      </c>
      <c r="D217" s="1" t="str">
        <f t="shared" si="33"/>
        <v>21:0126</v>
      </c>
      <c r="E217" t="s">
        <v>821</v>
      </c>
      <c r="F217" t="s">
        <v>872</v>
      </c>
      <c r="H217">
        <v>59.973605800000001</v>
      </c>
      <c r="I217">
        <v>-132.54393920000001</v>
      </c>
      <c r="J217" s="1" t="str">
        <f t="shared" si="30"/>
        <v>NGR lake sediment grab sample</v>
      </c>
      <c r="K217" s="1" t="str">
        <f t="shared" si="31"/>
        <v>&lt;177 micron (NGR)</v>
      </c>
      <c r="L217">
        <v>11</v>
      </c>
      <c r="M217" t="s">
        <v>67</v>
      </c>
      <c r="N217">
        <v>126</v>
      </c>
      <c r="O217">
        <v>2.8</v>
      </c>
    </row>
    <row r="218" spans="1:15" x14ac:dyDescent="0.3">
      <c r="A218" t="s">
        <v>873</v>
      </c>
      <c r="B218" t="s">
        <v>874</v>
      </c>
      <c r="C218" s="1" t="str">
        <f t="shared" si="32"/>
        <v>21:0972</v>
      </c>
      <c r="D218" s="1" t="str">
        <f t="shared" si="33"/>
        <v>21:0126</v>
      </c>
      <c r="E218" t="s">
        <v>875</v>
      </c>
      <c r="F218" t="s">
        <v>876</v>
      </c>
      <c r="H218">
        <v>59.766252700000003</v>
      </c>
      <c r="I218">
        <v>-133.34349739999999</v>
      </c>
      <c r="J218" s="1" t="str">
        <f t="shared" ref="J218:J249" si="34">HYPERLINK("http://geochem.nrcan.gc.ca/cdogs/content/kwd/kwd020027_e.htm", "NGR lake sediment grab sample")</f>
        <v>NGR lake sediment grab sample</v>
      </c>
      <c r="K218" s="1" t="str">
        <f t="shared" ref="K218:K249" si="35">HYPERLINK("http://geochem.nrcan.gc.ca/cdogs/content/kwd/kwd080006_e.htm", "&lt;177 micron (NGR)")</f>
        <v>&lt;177 micron (NGR)</v>
      </c>
      <c r="L218">
        <v>11</v>
      </c>
      <c r="M218" t="s">
        <v>92</v>
      </c>
      <c r="N218">
        <v>127</v>
      </c>
      <c r="O218">
        <v>6.7</v>
      </c>
    </row>
    <row r="219" spans="1:15" x14ac:dyDescent="0.3">
      <c r="A219" t="s">
        <v>877</v>
      </c>
      <c r="B219" t="s">
        <v>878</v>
      </c>
      <c r="C219" s="1" t="str">
        <f t="shared" si="32"/>
        <v>21:0972</v>
      </c>
      <c r="D219" s="1" t="str">
        <f t="shared" si="33"/>
        <v>21:0126</v>
      </c>
      <c r="E219" t="s">
        <v>879</v>
      </c>
      <c r="F219" t="s">
        <v>880</v>
      </c>
      <c r="H219">
        <v>59.899380499999999</v>
      </c>
      <c r="I219">
        <v>-132.65266940000001</v>
      </c>
      <c r="J219" s="1" t="str">
        <f t="shared" si="34"/>
        <v>NGR lake sediment grab sample</v>
      </c>
      <c r="K219" s="1" t="str">
        <f t="shared" si="35"/>
        <v>&lt;177 micron (NGR)</v>
      </c>
      <c r="L219">
        <v>12</v>
      </c>
      <c r="M219" t="s">
        <v>19</v>
      </c>
      <c r="N219">
        <v>128</v>
      </c>
    </row>
    <row r="220" spans="1:15" x14ac:dyDescent="0.3">
      <c r="A220" t="s">
        <v>881</v>
      </c>
      <c r="B220" t="s">
        <v>882</v>
      </c>
      <c r="C220" s="1" t="str">
        <f t="shared" ref="C220:C251" si="36">HYPERLINK("http://geochem.nrcan.gc.ca/cdogs/content/bdl/bdl210972_e.htm", "21:0972")</f>
        <v>21:0972</v>
      </c>
      <c r="D220" s="1" t="str">
        <f t="shared" ref="D220:D251" si="37">HYPERLINK("http://geochem.nrcan.gc.ca/cdogs/content/svy/svy210126_e.htm", "21:0126")</f>
        <v>21:0126</v>
      </c>
      <c r="E220" t="s">
        <v>883</v>
      </c>
      <c r="F220" t="s">
        <v>884</v>
      </c>
      <c r="H220">
        <v>59.712753300000003</v>
      </c>
      <c r="I220">
        <v>-133.42514109999999</v>
      </c>
      <c r="J220" s="1" t="str">
        <f t="shared" si="34"/>
        <v>NGR lake sediment grab sample</v>
      </c>
      <c r="K220" s="1" t="str">
        <f t="shared" si="35"/>
        <v>&lt;177 micron (NGR)</v>
      </c>
      <c r="L220">
        <v>12</v>
      </c>
      <c r="M220" t="s">
        <v>24</v>
      </c>
      <c r="N220">
        <v>129</v>
      </c>
      <c r="O220">
        <v>10.4</v>
      </c>
    </row>
    <row r="221" spans="1:15" x14ac:dyDescent="0.3">
      <c r="A221" t="s">
        <v>885</v>
      </c>
      <c r="B221" t="s">
        <v>886</v>
      </c>
      <c r="C221" s="1" t="str">
        <f t="shared" si="36"/>
        <v>21:0972</v>
      </c>
      <c r="D221" s="1" t="str">
        <f t="shared" si="37"/>
        <v>21:0126</v>
      </c>
      <c r="E221" t="s">
        <v>887</v>
      </c>
      <c r="F221" t="s">
        <v>888</v>
      </c>
      <c r="H221">
        <v>59.733288199999997</v>
      </c>
      <c r="I221">
        <v>-133.03654839999999</v>
      </c>
      <c r="J221" s="1" t="str">
        <f t="shared" si="34"/>
        <v>NGR lake sediment grab sample</v>
      </c>
      <c r="K221" s="1" t="str">
        <f t="shared" si="35"/>
        <v>&lt;177 micron (NGR)</v>
      </c>
      <c r="L221">
        <v>12</v>
      </c>
      <c r="M221" t="s">
        <v>29</v>
      </c>
      <c r="N221">
        <v>130</v>
      </c>
      <c r="O221">
        <v>2.9</v>
      </c>
    </row>
    <row r="222" spans="1:15" x14ac:dyDescent="0.3">
      <c r="A222" t="s">
        <v>889</v>
      </c>
      <c r="B222" t="s">
        <v>890</v>
      </c>
      <c r="C222" s="1" t="str">
        <f t="shared" si="36"/>
        <v>21:0972</v>
      </c>
      <c r="D222" s="1" t="str">
        <f t="shared" si="37"/>
        <v>21:0126</v>
      </c>
      <c r="E222" t="s">
        <v>891</v>
      </c>
      <c r="F222" t="s">
        <v>892</v>
      </c>
      <c r="H222">
        <v>59.7510914</v>
      </c>
      <c r="I222">
        <v>-133.04256770000001</v>
      </c>
      <c r="J222" s="1" t="str">
        <f t="shared" si="34"/>
        <v>NGR lake sediment grab sample</v>
      </c>
      <c r="K222" s="1" t="str">
        <f t="shared" si="35"/>
        <v>&lt;177 micron (NGR)</v>
      </c>
      <c r="L222">
        <v>12</v>
      </c>
      <c r="M222" t="s">
        <v>34</v>
      </c>
      <c r="N222">
        <v>131</v>
      </c>
      <c r="O222">
        <v>8.3000000000000007</v>
      </c>
    </row>
    <row r="223" spans="1:15" x14ac:dyDescent="0.3">
      <c r="A223" t="s">
        <v>893</v>
      </c>
      <c r="B223" t="s">
        <v>894</v>
      </c>
      <c r="C223" s="1" t="str">
        <f t="shared" si="36"/>
        <v>21:0972</v>
      </c>
      <c r="D223" s="1" t="str">
        <f t="shared" si="37"/>
        <v>21:0126</v>
      </c>
      <c r="E223" t="s">
        <v>895</v>
      </c>
      <c r="F223" t="s">
        <v>896</v>
      </c>
      <c r="H223">
        <v>59.926919300000002</v>
      </c>
      <c r="I223">
        <v>-132.75723869999999</v>
      </c>
      <c r="J223" s="1" t="str">
        <f t="shared" si="34"/>
        <v>NGR lake sediment grab sample</v>
      </c>
      <c r="K223" s="1" t="str">
        <f t="shared" si="35"/>
        <v>&lt;177 micron (NGR)</v>
      </c>
      <c r="L223">
        <v>12</v>
      </c>
      <c r="M223" t="s">
        <v>53</v>
      </c>
      <c r="N223">
        <v>132</v>
      </c>
      <c r="O223">
        <v>49.2</v>
      </c>
    </row>
    <row r="224" spans="1:15" x14ac:dyDescent="0.3">
      <c r="A224" t="s">
        <v>897</v>
      </c>
      <c r="B224" t="s">
        <v>898</v>
      </c>
      <c r="C224" s="1" t="str">
        <f t="shared" si="36"/>
        <v>21:0972</v>
      </c>
      <c r="D224" s="1" t="str">
        <f t="shared" si="37"/>
        <v>21:0126</v>
      </c>
      <c r="E224" t="s">
        <v>899</v>
      </c>
      <c r="F224" t="s">
        <v>900</v>
      </c>
      <c r="H224">
        <v>59.915144499999997</v>
      </c>
      <c r="I224">
        <v>-132.72535010000001</v>
      </c>
      <c r="J224" s="1" t="str">
        <f t="shared" si="34"/>
        <v>NGR lake sediment grab sample</v>
      </c>
      <c r="K224" s="1" t="str">
        <f t="shared" si="35"/>
        <v>&lt;177 micron (NGR)</v>
      </c>
      <c r="L224">
        <v>12</v>
      </c>
      <c r="M224" t="s">
        <v>58</v>
      </c>
      <c r="N224">
        <v>133</v>
      </c>
      <c r="O224">
        <v>63.7</v>
      </c>
    </row>
    <row r="225" spans="1:15" x14ac:dyDescent="0.3">
      <c r="A225" t="s">
        <v>901</v>
      </c>
      <c r="B225" t="s">
        <v>902</v>
      </c>
      <c r="C225" s="1" t="str">
        <f t="shared" si="36"/>
        <v>21:0972</v>
      </c>
      <c r="D225" s="1" t="str">
        <f t="shared" si="37"/>
        <v>21:0126</v>
      </c>
      <c r="E225" t="s">
        <v>879</v>
      </c>
      <c r="F225" t="s">
        <v>903</v>
      </c>
      <c r="H225">
        <v>59.899380499999999</v>
      </c>
      <c r="I225">
        <v>-132.65266940000001</v>
      </c>
      <c r="J225" s="1" t="str">
        <f t="shared" si="34"/>
        <v>NGR lake sediment grab sample</v>
      </c>
      <c r="K225" s="1" t="str">
        <f t="shared" si="35"/>
        <v>&lt;177 micron (NGR)</v>
      </c>
      <c r="L225">
        <v>12</v>
      </c>
      <c r="M225" t="s">
        <v>67</v>
      </c>
      <c r="N225">
        <v>134</v>
      </c>
      <c r="O225">
        <v>5.8</v>
      </c>
    </row>
    <row r="226" spans="1:15" x14ac:dyDescent="0.3">
      <c r="A226" t="s">
        <v>904</v>
      </c>
      <c r="B226" t="s">
        <v>905</v>
      </c>
      <c r="C226" s="1" t="str">
        <f t="shared" si="36"/>
        <v>21:0972</v>
      </c>
      <c r="D226" s="1" t="str">
        <f t="shared" si="37"/>
        <v>21:0126</v>
      </c>
      <c r="E226" t="s">
        <v>906</v>
      </c>
      <c r="F226" t="s">
        <v>907</v>
      </c>
      <c r="H226">
        <v>59.863932300000002</v>
      </c>
      <c r="I226">
        <v>-132.55490929999999</v>
      </c>
      <c r="J226" s="1" t="str">
        <f t="shared" si="34"/>
        <v>NGR lake sediment grab sample</v>
      </c>
      <c r="K226" s="1" t="str">
        <f t="shared" si="35"/>
        <v>&lt;177 micron (NGR)</v>
      </c>
      <c r="L226">
        <v>12</v>
      </c>
      <c r="M226" t="s">
        <v>63</v>
      </c>
      <c r="N226">
        <v>135</v>
      </c>
      <c r="O226">
        <v>10.4</v>
      </c>
    </row>
    <row r="227" spans="1:15" x14ac:dyDescent="0.3">
      <c r="A227" t="s">
        <v>908</v>
      </c>
      <c r="B227" t="s">
        <v>909</v>
      </c>
      <c r="C227" s="1" t="str">
        <f t="shared" si="36"/>
        <v>21:0972</v>
      </c>
      <c r="D227" s="1" t="str">
        <f t="shared" si="37"/>
        <v>21:0126</v>
      </c>
      <c r="E227" t="s">
        <v>910</v>
      </c>
      <c r="F227" t="s">
        <v>911</v>
      </c>
      <c r="H227">
        <v>59.963171600000003</v>
      </c>
      <c r="I227">
        <v>-132.01417749999999</v>
      </c>
      <c r="J227" s="1" t="str">
        <f t="shared" si="34"/>
        <v>NGR lake sediment grab sample</v>
      </c>
      <c r="K227" s="1" t="str">
        <f t="shared" si="35"/>
        <v>&lt;177 micron (NGR)</v>
      </c>
      <c r="L227">
        <v>13</v>
      </c>
      <c r="M227" t="s">
        <v>19</v>
      </c>
      <c r="N227">
        <v>136</v>
      </c>
    </row>
    <row r="228" spans="1:15" x14ac:dyDescent="0.3">
      <c r="A228" t="s">
        <v>912</v>
      </c>
      <c r="B228" t="s">
        <v>913</v>
      </c>
      <c r="C228" s="1" t="str">
        <f t="shared" si="36"/>
        <v>21:0972</v>
      </c>
      <c r="D228" s="1" t="str">
        <f t="shared" si="37"/>
        <v>21:0126</v>
      </c>
      <c r="E228" t="s">
        <v>914</v>
      </c>
      <c r="F228" t="s">
        <v>915</v>
      </c>
      <c r="H228">
        <v>59.854228599999999</v>
      </c>
      <c r="I228">
        <v>-132.48896049999999</v>
      </c>
      <c r="J228" s="1" t="str">
        <f t="shared" si="34"/>
        <v>NGR lake sediment grab sample</v>
      </c>
      <c r="K228" s="1" t="str">
        <f t="shared" si="35"/>
        <v>&lt;177 micron (NGR)</v>
      </c>
      <c r="L228">
        <v>13</v>
      </c>
      <c r="M228" t="s">
        <v>24</v>
      </c>
      <c r="N228">
        <v>137</v>
      </c>
      <c r="O228">
        <v>10.6</v>
      </c>
    </row>
    <row r="229" spans="1:15" x14ac:dyDescent="0.3">
      <c r="A229" t="s">
        <v>916</v>
      </c>
      <c r="B229" t="s">
        <v>917</v>
      </c>
      <c r="C229" s="1" t="str">
        <f t="shared" si="36"/>
        <v>21:0972</v>
      </c>
      <c r="D229" s="1" t="str">
        <f t="shared" si="37"/>
        <v>21:0126</v>
      </c>
      <c r="E229" t="s">
        <v>918</v>
      </c>
      <c r="F229" t="s">
        <v>919</v>
      </c>
      <c r="H229">
        <v>59.816407599999998</v>
      </c>
      <c r="I229">
        <v>-132.4544199</v>
      </c>
      <c r="J229" s="1" t="str">
        <f t="shared" si="34"/>
        <v>NGR lake sediment grab sample</v>
      </c>
      <c r="K229" s="1" t="str">
        <f t="shared" si="35"/>
        <v>&lt;177 micron (NGR)</v>
      </c>
      <c r="L229">
        <v>13</v>
      </c>
      <c r="M229" t="s">
        <v>29</v>
      </c>
      <c r="N229">
        <v>138</v>
      </c>
      <c r="O229">
        <v>10.199999999999999</v>
      </c>
    </row>
    <row r="230" spans="1:15" x14ac:dyDescent="0.3">
      <c r="A230" t="s">
        <v>920</v>
      </c>
      <c r="B230" t="s">
        <v>921</v>
      </c>
      <c r="C230" s="1" t="str">
        <f t="shared" si="36"/>
        <v>21:0972</v>
      </c>
      <c r="D230" s="1" t="str">
        <f t="shared" si="37"/>
        <v>21:0126</v>
      </c>
      <c r="E230" t="s">
        <v>922</v>
      </c>
      <c r="F230" t="s">
        <v>923</v>
      </c>
      <c r="H230">
        <v>59.889902599999999</v>
      </c>
      <c r="I230">
        <v>-132.53698360000001</v>
      </c>
      <c r="J230" s="1" t="str">
        <f t="shared" si="34"/>
        <v>NGR lake sediment grab sample</v>
      </c>
      <c r="K230" s="1" t="str">
        <f t="shared" si="35"/>
        <v>&lt;177 micron (NGR)</v>
      </c>
      <c r="L230">
        <v>13</v>
      </c>
      <c r="M230" t="s">
        <v>39</v>
      </c>
      <c r="N230">
        <v>139</v>
      </c>
      <c r="O230">
        <v>37.9</v>
      </c>
    </row>
    <row r="231" spans="1:15" x14ac:dyDescent="0.3">
      <c r="A231" t="s">
        <v>924</v>
      </c>
      <c r="B231" t="s">
        <v>925</v>
      </c>
      <c r="C231" s="1" t="str">
        <f t="shared" si="36"/>
        <v>21:0972</v>
      </c>
      <c r="D231" s="1" t="str">
        <f t="shared" si="37"/>
        <v>21:0126</v>
      </c>
      <c r="E231" t="s">
        <v>922</v>
      </c>
      <c r="F231" t="s">
        <v>926</v>
      </c>
      <c r="H231">
        <v>59.889902599999999</v>
      </c>
      <c r="I231">
        <v>-132.53698360000001</v>
      </c>
      <c r="J231" s="1" t="str">
        <f t="shared" si="34"/>
        <v>NGR lake sediment grab sample</v>
      </c>
      <c r="K231" s="1" t="str">
        <f t="shared" si="35"/>
        <v>&lt;177 micron (NGR)</v>
      </c>
      <c r="L231">
        <v>13</v>
      </c>
      <c r="M231" t="s">
        <v>43</v>
      </c>
      <c r="N231">
        <v>140</v>
      </c>
      <c r="O231">
        <v>29.3</v>
      </c>
    </row>
    <row r="232" spans="1:15" x14ac:dyDescent="0.3">
      <c r="A232" t="s">
        <v>927</v>
      </c>
      <c r="B232" t="s">
        <v>928</v>
      </c>
      <c r="C232" s="1" t="str">
        <f t="shared" si="36"/>
        <v>21:0972</v>
      </c>
      <c r="D232" s="1" t="str">
        <f t="shared" si="37"/>
        <v>21:0126</v>
      </c>
      <c r="E232" t="s">
        <v>929</v>
      </c>
      <c r="F232" t="s">
        <v>930</v>
      </c>
      <c r="H232">
        <v>59.891593200000003</v>
      </c>
      <c r="I232">
        <v>-132.57924589999999</v>
      </c>
      <c r="J232" s="1" t="str">
        <f t="shared" si="34"/>
        <v>NGR lake sediment grab sample</v>
      </c>
      <c r="K232" s="1" t="str">
        <f t="shared" si="35"/>
        <v>&lt;177 micron (NGR)</v>
      </c>
      <c r="L232">
        <v>13</v>
      </c>
      <c r="M232" t="s">
        <v>34</v>
      </c>
      <c r="N232">
        <v>141</v>
      </c>
      <c r="O232">
        <v>5.7</v>
      </c>
    </row>
    <row r="233" spans="1:15" x14ac:dyDescent="0.3">
      <c r="A233" t="s">
        <v>931</v>
      </c>
      <c r="B233" t="s">
        <v>932</v>
      </c>
      <c r="C233" s="1" t="str">
        <f t="shared" si="36"/>
        <v>21:0972</v>
      </c>
      <c r="D233" s="1" t="str">
        <f t="shared" si="37"/>
        <v>21:0126</v>
      </c>
      <c r="E233" t="s">
        <v>933</v>
      </c>
      <c r="F233" t="s">
        <v>934</v>
      </c>
      <c r="H233">
        <v>59.907611600000003</v>
      </c>
      <c r="I233">
        <v>-132.52272170000001</v>
      </c>
      <c r="J233" s="1" t="str">
        <f t="shared" si="34"/>
        <v>NGR lake sediment grab sample</v>
      </c>
      <c r="K233" s="1" t="str">
        <f t="shared" si="35"/>
        <v>&lt;177 micron (NGR)</v>
      </c>
      <c r="L233">
        <v>13</v>
      </c>
      <c r="M233" t="s">
        <v>53</v>
      </c>
      <c r="N233">
        <v>142</v>
      </c>
      <c r="O233">
        <v>23.2</v>
      </c>
    </row>
    <row r="234" spans="1:15" x14ac:dyDescent="0.3">
      <c r="A234" t="s">
        <v>935</v>
      </c>
      <c r="B234" t="s">
        <v>936</v>
      </c>
      <c r="C234" s="1" t="str">
        <f t="shared" si="36"/>
        <v>21:0972</v>
      </c>
      <c r="D234" s="1" t="str">
        <f t="shared" si="37"/>
        <v>21:0126</v>
      </c>
      <c r="E234" t="s">
        <v>937</v>
      </c>
      <c r="F234" t="s">
        <v>938</v>
      </c>
      <c r="H234">
        <v>59.976625800000001</v>
      </c>
      <c r="I234">
        <v>-132.4891374</v>
      </c>
      <c r="J234" s="1" t="str">
        <f t="shared" si="34"/>
        <v>NGR lake sediment grab sample</v>
      </c>
      <c r="K234" s="1" t="str">
        <f t="shared" si="35"/>
        <v>&lt;177 micron (NGR)</v>
      </c>
      <c r="L234">
        <v>13</v>
      </c>
      <c r="M234" t="s">
        <v>58</v>
      </c>
      <c r="N234">
        <v>143</v>
      </c>
      <c r="O234">
        <v>27.4</v>
      </c>
    </row>
    <row r="235" spans="1:15" x14ac:dyDescent="0.3">
      <c r="A235" t="s">
        <v>939</v>
      </c>
      <c r="B235" t="s">
        <v>940</v>
      </c>
      <c r="C235" s="1" t="str">
        <f t="shared" si="36"/>
        <v>21:0972</v>
      </c>
      <c r="D235" s="1" t="str">
        <f t="shared" si="37"/>
        <v>21:0126</v>
      </c>
      <c r="E235" t="s">
        <v>941</v>
      </c>
      <c r="F235" t="s">
        <v>942</v>
      </c>
      <c r="H235">
        <v>59.953503099999999</v>
      </c>
      <c r="I235">
        <v>-132.33000079999999</v>
      </c>
      <c r="J235" s="1" t="str">
        <f t="shared" si="34"/>
        <v>NGR lake sediment grab sample</v>
      </c>
      <c r="K235" s="1" t="str">
        <f t="shared" si="35"/>
        <v>&lt;177 micron (NGR)</v>
      </c>
      <c r="L235">
        <v>13</v>
      </c>
      <c r="M235" t="s">
        <v>63</v>
      </c>
      <c r="N235">
        <v>144</v>
      </c>
      <c r="O235">
        <v>38.799999999999997</v>
      </c>
    </row>
    <row r="236" spans="1:15" x14ac:dyDescent="0.3">
      <c r="A236" t="s">
        <v>943</v>
      </c>
      <c r="B236" t="s">
        <v>944</v>
      </c>
      <c r="C236" s="1" t="str">
        <f t="shared" si="36"/>
        <v>21:0972</v>
      </c>
      <c r="D236" s="1" t="str">
        <f t="shared" si="37"/>
        <v>21:0126</v>
      </c>
      <c r="E236" t="s">
        <v>945</v>
      </c>
      <c r="F236" t="s">
        <v>946</v>
      </c>
      <c r="H236">
        <v>59.986425599999997</v>
      </c>
      <c r="I236">
        <v>-132.28226710000001</v>
      </c>
      <c r="J236" s="1" t="str">
        <f t="shared" si="34"/>
        <v>NGR lake sediment grab sample</v>
      </c>
      <c r="K236" s="1" t="str">
        <f t="shared" si="35"/>
        <v>&lt;177 micron (NGR)</v>
      </c>
      <c r="L236">
        <v>13</v>
      </c>
      <c r="M236" t="s">
        <v>72</v>
      </c>
      <c r="N236">
        <v>145</v>
      </c>
      <c r="O236">
        <v>11.6</v>
      </c>
    </row>
    <row r="237" spans="1:15" x14ac:dyDescent="0.3">
      <c r="A237" t="s">
        <v>947</v>
      </c>
      <c r="B237" t="s">
        <v>948</v>
      </c>
      <c r="C237" s="1" t="str">
        <f t="shared" si="36"/>
        <v>21:0972</v>
      </c>
      <c r="D237" s="1" t="str">
        <f t="shared" si="37"/>
        <v>21:0126</v>
      </c>
      <c r="E237" t="s">
        <v>949</v>
      </c>
      <c r="F237" t="s">
        <v>950</v>
      </c>
      <c r="H237">
        <v>59.941224499999997</v>
      </c>
      <c r="I237">
        <v>-132.0768822</v>
      </c>
      <c r="J237" s="1" t="str">
        <f t="shared" si="34"/>
        <v>NGR lake sediment grab sample</v>
      </c>
      <c r="K237" s="1" t="str">
        <f t="shared" si="35"/>
        <v>&lt;177 micron (NGR)</v>
      </c>
      <c r="L237">
        <v>13</v>
      </c>
      <c r="M237" t="s">
        <v>77</v>
      </c>
      <c r="N237">
        <v>146</v>
      </c>
      <c r="O237">
        <v>20.100000000000001</v>
      </c>
    </row>
    <row r="238" spans="1:15" x14ac:dyDescent="0.3">
      <c r="A238" t="s">
        <v>951</v>
      </c>
      <c r="B238" t="s">
        <v>952</v>
      </c>
      <c r="C238" s="1" t="str">
        <f t="shared" si="36"/>
        <v>21:0972</v>
      </c>
      <c r="D238" s="1" t="str">
        <f t="shared" si="37"/>
        <v>21:0126</v>
      </c>
      <c r="E238" t="s">
        <v>910</v>
      </c>
      <c r="F238" t="s">
        <v>953</v>
      </c>
      <c r="H238">
        <v>59.963171600000003</v>
      </c>
      <c r="I238">
        <v>-132.01417749999999</v>
      </c>
      <c r="J238" s="1" t="str">
        <f t="shared" si="34"/>
        <v>NGR lake sediment grab sample</v>
      </c>
      <c r="K238" s="1" t="str">
        <f t="shared" si="35"/>
        <v>&lt;177 micron (NGR)</v>
      </c>
      <c r="L238">
        <v>13</v>
      </c>
      <c r="M238" t="s">
        <v>67</v>
      </c>
      <c r="N238">
        <v>147</v>
      </c>
      <c r="O238">
        <v>12.3</v>
      </c>
    </row>
    <row r="239" spans="1:15" x14ac:dyDescent="0.3">
      <c r="A239" t="s">
        <v>954</v>
      </c>
      <c r="B239" t="s">
        <v>955</v>
      </c>
      <c r="C239" s="1" t="str">
        <f t="shared" si="36"/>
        <v>21:0972</v>
      </c>
      <c r="D239" s="1" t="str">
        <f t="shared" si="37"/>
        <v>21:0126</v>
      </c>
      <c r="E239" t="s">
        <v>956</v>
      </c>
      <c r="F239" t="s">
        <v>957</v>
      </c>
      <c r="H239">
        <v>59.899525099999998</v>
      </c>
      <c r="I239">
        <v>-132.2768427</v>
      </c>
      <c r="J239" s="1" t="str">
        <f t="shared" si="34"/>
        <v>NGR lake sediment grab sample</v>
      </c>
      <c r="K239" s="1" t="str">
        <f t="shared" si="35"/>
        <v>&lt;177 micron (NGR)</v>
      </c>
      <c r="L239">
        <v>13</v>
      </c>
      <c r="M239" t="s">
        <v>82</v>
      </c>
      <c r="N239">
        <v>148</v>
      </c>
      <c r="O239">
        <v>13.2</v>
      </c>
    </row>
    <row r="240" spans="1:15" x14ac:dyDescent="0.3">
      <c r="A240" t="s">
        <v>958</v>
      </c>
      <c r="B240" t="s">
        <v>959</v>
      </c>
      <c r="C240" s="1" t="str">
        <f t="shared" si="36"/>
        <v>21:0972</v>
      </c>
      <c r="D240" s="1" t="str">
        <f t="shared" si="37"/>
        <v>21:0126</v>
      </c>
      <c r="E240" t="s">
        <v>960</v>
      </c>
      <c r="F240" t="s">
        <v>961</v>
      </c>
      <c r="H240">
        <v>59.847969200000001</v>
      </c>
      <c r="I240">
        <v>-132.20641800000001</v>
      </c>
      <c r="J240" s="1" t="str">
        <f t="shared" si="34"/>
        <v>NGR lake sediment grab sample</v>
      </c>
      <c r="K240" s="1" t="str">
        <f t="shared" si="35"/>
        <v>&lt;177 micron (NGR)</v>
      </c>
      <c r="L240">
        <v>13</v>
      </c>
      <c r="M240" t="s">
        <v>87</v>
      </c>
      <c r="N240">
        <v>149</v>
      </c>
      <c r="O240">
        <v>40.6</v>
      </c>
    </row>
    <row r="241" spans="1:15" x14ac:dyDescent="0.3">
      <c r="A241" t="s">
        <v>962</v>
      </c>
      <c r="B241" t="s">
        <v>963</v>
      </c>
      <c r="C241" s="1" t="str">
        <f t="shared" si="36"/>
        <v>21:0972</v>
      </c>
      <c r="D241" s="1" t="str">
        <f t="shared" si="37"/>
        <v>21:0126</v>
      </c>
      <c r="E241" t="s">
        <v>964</v>
      </c>
      <c r="F241" t="s">
        <v>965</v>
      </c>
      <c r="H241">
        <v>59.834611099999996</v>
      </c>
      <c r="I241">
        <v>-132.2213716</v>
      </c>
      <c r="J241" s="1" t="str">
        <f t="shared" si="34"/>
        <v>NGR lake sediment grab sample</v>
      </c>
      <c r="K241" s="1" t="str">
        <f t="shared" si="35"/>
        <v>&lt;177 micron (NGR)</v>
      </c>
      <c r="L241">
        <v>13</v>
      </c>
      <c r="M241" t="s">
        <v>92</v>
      </c>
      <c r="N241">
        <v>150</v>
      </c>
      <c r="O241">
        <v>75.900000000000006</v>
      </c>
    </row>
    <row r="242" spans="1:15" x14ac:dyDescent="0.3">
      <c r="A242" t="s">
        <v>966</v>
      </c>
      <c r="B242" t="s">
        <v>967</v>
      </c>
      <c r="C242" s="1" t="str">
        <f t="shared" si="36"/>
        <v>21:0972</v>
      </c>
      <c r="D242" s="1" t="str">
        <f t="shared" si="37"/>
        <v>21:0126</v>
      </c>
      <c r="E242" t="s">
        <v>968</v>
      </c>
      <c r="F242" t="s">
        <v>969</v>
      </c>
      <c r="H242">
        <v>59.613155300000003</v>
      </c>
      <c r="I242">
        <v>-132.7556136</v>
      </c>
      <c r="J242" s="1" t="str">
        <f t="shared" si="34"/>
        <v>NGR lake sediment grab sample</v>
      </c>
      <c r="K242" s="1" t="str">
        <f t="shared" si="35"/>
        <v>&lt;177 micron (NGR)</v>
      </c>
      <c r="L242">
        <v>14</v>
      </c>
      <c r="M242" t="s">
        <v>19</v>
      </c>
      <c r="N242">
        <v>151</v>
      </c>
    </row>
    <row r="243" spans="1:15" x14ac:dyDescent="0.3">
      <c r="A243" t="s">
        <v>970</v>
      </c>
      <c r="B243" t="s">
        <v>971</v>
      </c>
      <c r="C243" s="1" t="str">
        <f t="shared" si="36"/>
        <v>21:0972</v>
      </c>
      <c r="D243" s="1" t="str">
        <f t="shared" si="37"/>
        <v>21:0126</v>
      </c>
      <c r="E243" t="s">
        <v>972</v>
      </c>
      <c r="F243" t="s">
        <v>973</v>
      </c>
      <c r="H243">
        <v>59.624502100000001</v>
      </c>
      <c r="I243">
        <v>-132.76249730000001</v>
      </c>
      <c r="J243" s="1" t="str">
        <f t="shared" si="34"/>
        <v>NGR lake sediment grab sample</v>
      </c>
      <c r="K243" s="1" t="str">
        <f t="shared" si="35"/>
        <v>&lt;177 micron (NGR)</v>
      </c>
      <c r="L243">
        <v>14</v>
      </c>
      <c r="M243" t="s">
        <v>24</v>
      </c>
      <c r="N243">
        <v>152</v>
      </c>
    </row>
    <row r="244" spans="1:15" x14ac:dyDescent="0.3">
      <c r="A244" t="s">
        <v>974</v>
      </c>
      <c r="B244" t="s">
        <v>975</v>
      </c>
      <c r="C244" s="1" t="str">
        <f t="shared" si="36"/>
        <v>21:0972</v>
      </c>
      <c r="D244" s="1" t="str">
        <f t="shared" si="37"/>
        <v>21:0126</v>
      </c>
      <c r="E244" t="s">
        <v>968</v>
      </c>
      <c r="F244" t="s">
        <v>976</v>
      </c>
      <c r="H244">
        <v>59.613155300000003</v>
      </c>
      <c r="I244">
        <v>-132.7556136</v>
      </c>
      <c r="J244" s="1" t="str">
        <f t="shared" si="34"/>
        <v>NGR lake sediment grab sample</v>
      </c>
      <c r="K244" s="1" t="str">
        <f t="shared" si="35"/>
        <v>&lt;177 micron (NGR)</v>
      </c>
      <c r="L244">
        <v>14</v>
      </c>
      <c r="M244" t="s">
        <v>67</v>
      </c>
      <c r="N244">
        <v>153</v>
      </c>
      <c r="O244">
        <v>14.4</v>
      </c>
    </row>
    <row r="245" spans="1:15" x14ac:dyDescent="0.3">
      <c r="A245" t="s">
        <v>977</v>
      </c>
      <c r="B245" t="s">
        <v>978</v>
      </c>
      <c r="C245" s="1" t="str">
        <f t="shared" si="36"/>
        <v>21:0972</v>
      </c>
      <c r="D245" s="1" t="str">
        <f t="shared" si="37"/>
        <v>21:0126</v>
      </c>
      <c r="E245" t="s">
        <v>979</v>
      </c>
      <c r="F245" t="s">
        <v>980</v>
      </c>
      <c r="H245">
        <v>59.593131800000002</v>
      </c>
      <c r="I245">
        <v>-132.79316689999999</v>
      </c>
      <c r="J245" s="1" t="str">
        <f t="shared" si="34"/>
        <v>NGR lake sediment grab sample</v>
      </c>
      <c r="K245" s="1" t="str">
        <f t="shared" si="35"/>
        <v>&lt;177 micron (NGR)</v>
      </c>
      <c r="L245">
        <v>14</v>
      </c>
      <c r="M245" t="s">
        <v>39</v>
      </c>
      <c r="N245">
        <v>154</v>
      </c>
      <c r="O245">
        <v>44.5</v>
      </c>
    </row>
    <row r="246" spans="1:15" x14ac:dyDescent="0.3">
      <c r="A246" t="s">
        <v>981</v>
      </c>
      <c r="B246" t="s">
        <v>982</v>
      </c>
      <c r="C246" s="1" t="str">
        <f t="shared" si="36"/>
        <v>21:0972</v>
      </c>
      <c r="D246" s="1" t="str">
        <f t="shared" si="37"/>
        <v>21:0126</v>
      </c>
      <c r="E246" t="s">
        <v>979</v>
      </c>
      <c r="F246" t="s">
        <v>983</v>
      </c>
      <c r="H246">
        <v>59.593131800000002</v>
      </c>
      <c r="I246">
        <v>-132.79316689999999</v>
      </c>
      <c r="J246" s="1" t="str">
        <f t="shared" si="34"/>
        <v>NGR lake sediment grab sample</v>
      </c>
      <c r="K246" s="1" t="str">
        <f t="shared" si="35"/>
        <v>&lt;177 micron (NGR)</v>
      </c>
      <c r="L246">
        <v>14</v>
      </c>
      <c r="M246" t="s">
        <v>43</v>
      </c>
      <c r="N246">
        <v>155</v>
      </c>
      <c r="O246">
        <v>42</v>
      </c>
    </row>
    <row r="247" spans="1:15" x14ac:dyDescent="0.3">
      <c r="A247" t="s">
        <v>984</v>
      </c>
      <c r="B247" t="s">
        <v>985</v>
      </c>
      <c r="C247" s="1" t="str">
        <f t="shared" si="36"/>
        <v>21:0972</v>
      </c>
      <c r="D247" s="1" t="str">
        <f t="shared" si="37"/>
        <v>21:0126</v>
      </c>
      <c r="E247" t="s">
        <v>986</v>
      </c>
      <c r="F247" t="s">
        <v>987</v>
      </c>
      <c r="H247">
        <v>59.568632600000001</v>
      </c>
      <c r="I247">
        <v>-132.62760840000001</v>
      </c>
      <c r="J247" s="1" t="str">
        <f t="shared" si="34"/>
        <v>NGR lake sediment grab sample</v>
      </c>
      <c r="K247" s="1" t="str">
        <f t="shared" si="35"/>
        <v>&lt;177 micron (NGR)</v>
      </c>
      <c r="L247">
        <v>14</v>
      </c>
      <c r="M247" t="s">
        <v>29</v>
      </c>
      <c r="N247">
        <v>156</v>
      </c>
      <c r="O247">
        <v>14.5</v>
      </c>
    </row>
    <row r="248" spans="1:15" x14ac:dyDescent="0.3">
      <c r="A248" t="s">
        <v>988</v>
      </c>
      <c r="B248" t="s">
        <v>989</v>
      </c>
      <c r="C248" s="1" t="str">
        <f t="shared" si="36"/>
        <v>21:0972</v>
      </c>
      <c r="D248" s="1" t="str">
        <f t="shared" si="37"/>
        <v>21:0126</v>
      </c>
      <c r="E248" t="s">
        <v>990</v>
      </c>
      <c r="F248" t="s">
        <v>991</v>
      </c>
      <c r="H248">
        <v>59.665605100000001</v>
      </c>
      <c r="I248">
        <v>-132.2276832</v>
      </c>
      <c r="J248" s="1" t="str">
        <f t="shared" si="34"/>
        <v>NGR lake sediment grab sample</v>
      </c>
      <c r="K248" s="1" t="str">
        <f t="shared" si="35"/>
        <v>&lt;177 micron (NGR)</v>
      </c>
      <c r="L248">
        <v>15</v>
      </c>
      <c r="M248" t="s">
        <v>24</v>
      </c>
      <c r="N248">
        <v>157</v>
      </c>
      <c r="O248">
        <v>6.8</v>
      </c>
    </row>
    <row r="249" spans="1:15" x14ac:dyDescent="0.3">
      <c r="A249" t="s">
        <v>992</v>
      </c>
      <c r="B249" t="s">
        <v>993</v>
      </c>
      <c r="C249" s="1" t="str">
        <f t="shared" si="36"/>
        <v>21:0972</v>
      </c>
      <c r="D249" s="1" t="str">
        <f t="shared" si="37"/>
        <v>21:0126</v>
      </c>
      <c r="E249" t="s">
        <v>994</v>
      </c>
      <c r="F249" t="s">
        <v>995</v>
      </c>
      <c r="H249">
        <v>59.6802438</v>
      </c>
      <c r="I249">
        <v>-132.2465656</v>
      </c>
      <c r="J249" s="1" t="str">
        <f t="shared" si="34"/>
        <v>NGR lake sediment grab sample</v>
      </c>
      <c r="K249" s="1" t="str">
        <f t="shared" si="35"/>
        <v>&lt;177 micron (NGR)</v>
      </c>
      <c r="L249">
        <v>15</v>
      </c>
      <c r="M249" t="s">
        <v>29</v>
      </c>
      <c r="N249">
        <v>158</v>
      </c>
      <c r="O249">
        <v>8</v>
      </c>
    </row>
    <row r="250" spans="1:15" x14ac:dyDescent="0.3">
      <c r="A250" t="s">
        <v>996</v>
      </c>
      <c r="B250" t="s">
        <v>997</v>
      </c>
      <c r="C250" s="1" t="str">
        <f t="shared" si="36"/>
        <v>21:0972</v>
      </c>
      <c r="D250" s="1" t="str">
        <f t="shared" si="37"/>
        <v>21:0126</v>
      </c>
      <c r="E250" t="s">
        <v>998</v>
      </c>
      <c r="F250" t="s">
        <v>999</v>
      </c>
      <c r="H250">
        <v>59.6844161</v>
      </c>
      <c r="I250">
        <v>-132.94282799999999</v>
      </c>
      <c r="J250" s="1" t="str">
        <f t="shared" ref="J250:J267" si="38">HYPERLINK("http://geochem.nrcan.gc.ca/cdogs/content/kwd/kwd020027_e.htm", "NGR lake sediment grab sample")</f>
        <v>NGR lake sediment grab sample</v>
      </c>
      <c r="K250" s="1" t="str">
        <f t="shared" ref="K250:K267" si="39">HYPERLINK("http://geochem.nrcan.gc.ca/cdogs/content/kwd/kwd080006_e.htm", "&lt;177 micron (NGR)")</f>
        <v>&lt;177 micron (NGR)</v>
      </c>
      <c r="L250">
        <v>15</v>
      </c>
      <c r="M250" t="s">
        <v>34</v>
      </c>
      <c r="N250">
        <v>159</v>
      </c>
      <c r="O250">
        <v>18.600000000000001</v>
      </c>
    </row>
    <row r="251" spans="1:15" x14ac:dyDescent="0.3">
      <c r="A251" t="s">
        <v>1000</v>
      </c>
      <c r="B251" t="s">
        <v>1001</v>
      </c>
      <c r="C251" s="1" t="str">
        <f t="shared" si="36"/>
        <v>21:0972</v>
      </c>
      <c r="D251" s="1" t="str">
        <f t="shared" si="37"/>
        <v>21:0126</v>
      </c>
      <c r="E251" t="s">
        <v>1002</v>
      </c>
      <c r="F251" t="s">
        <v>1003</v>
      </c>
      <c r="H251">
        <v>59.674752499999997</v>
      </c>
      <c r="I251">
        <v>-132.93150489999999</v>
      </c>
      <c r="J251" s="1" t="str">
        <f t="shared" si="38"/>
        <v>NGR lake sediment grab sample</v>
      </c>
      <c r="K251" s="1" t="str">
        <f t="shared" si="39"/>
        <v>&lt;177 micron (NGR)</v>
      </c>
      <c r="L251">
        <v>15</v>
      </c>
      <c r="M251" t="s">
        <v>53</v>
      </c>
      <c r="N251">
        <v>160</v>
      </c>
      <c r="O251">
        <v>16</v>
      </c>
    </row>
    <row r="252" spans="1:15" x14ac:dyDescent="0.3">
      <c r="A252" t="s">
        <v>1004</v>
      </c>
      <c r="B252" t="s">
        <v>1005</v>
      </c>
      <c r="C252" s="1" t="str">
        <f t="shared" ref="C252:C267" si="40">HYPERLINK("http://geochem.nrcan.gc.ca/cdogs/content/bdl/bdl210972_e.htm", "21:0972")</f>
        <v>21:0972</v>
      </c>
      <c r="D252" s="1" t="str">
        <f t="shared" ref="D252:D267" si="41">HYPERLINK("http://geochem.nrcan.gc.ca/cdogs/content/svy/svy210126_e.htm", "21:0126")</f>
        <v>21:0126</v>
      </c>
      <c r="E252" t="s">
        <v>1006</v>
      </c>
      <c r="F252" t="s">
        <v>1007</v>
      </c>
      <c r="H252">
        <v>59.665752400000002</v>
      </c>
      <c r="I252">
        <v>-132.91112720000001</v>
      </c>
      <c r="J252" s="1" t="str">
        <f t="shared" si="38"/>
        <v>NGR lake sediment grab sample</v>
      </c>
      <c r="K252" s="1" t="str">
        <f t="shared" si="39"/>
        <v>&lt;177 micron (NGR)</v>
      </c>
      <c r="L252">
        <v>15</v>
      </c>
      <c r="M252" t="s">
        <v>58</v>
      </c>
      <c r="N252">
        <v>161</v>
      </c>
      <c r="O252">
        <v>3.6</v>
      </c>
    </row>
    <row r="253" spans="1:15" x14ac:dyDescent="0.3">
      <c r="A253" t="s">
        <v>1008</v>
      </c>
      <c r="B253" t="s">
        <v>1009</v>
      </c>
      <c r="C253" s="1" t="str">
        <f t="shared" si="40"/>
        <v>21:0972</v>
      </c>
      <c r="D253" s="1" t="str">
        <f t="shared" si="41"/>
        <v>21:0126</v>
      </c>
      <c r="E253" t="s">
        <v>1010</v>
      </c>
      <c r="F253" t="s">
        <v>1011</v>
      </c>
      <c r="H253">
        <v>59.664029800000002</v>
      </c>
      <c r="I253">
        <v>-132.89049729999999</v>
      </c>
      <c r="J253" s="1" t="str">
        <f t="shared" si="38"/>
        <v>NGR lake sediment grab sample</v>
      </c>
      <c r="K253" s="1" t="str">
        <f t="shared" si="39"/>
        <v>&lt;177 micron (NGR)</v>
      </c>
      <c r="L253">
        <v>15</v>
      </c>
      <c r="M253" t="s">
        <v>63</v>
      </c>
      <c r="N253">
        <v>162</v>
      </c>
      <c r="O253">
        <v>9</v>
      </c>
    </row>
    <row r="254" spans="1:15" x14ac:dyDescent="0.3">
      <c r="A254" t="s">
        <v>1012</v>
      </c>
      <c r="B254" t="s">
        <v>1013</v>
      </c>
      <c r="C254" s="1" t="str">
        <f t="shared" si="40"/>
        <v>21:0972</v>
      </c>
      <c r="D254" s="1" t="str">
        <f t="shared" si="41"/>
        <v>21:0126</v>
      </c>
      <c r="E254" t="s">
        <v>1014</v>
      </c>
      <c r="F254" t="s">
        <v>1015</v>
      </c>
      <c r="H254">
        <v>59.796703299999997</v>
      </c>
      <c r="I254">
        <v>-132.84933899999999</v>
      </c>
      <c r="J254" s="1" t="str">
        <f t="shared" si="38"/>
        <v>NGR lake sediment grab sample</v>
      </c>
      <c r="K254" s="1" t="str">
        <f t="shared" si="39"/>
        <v>&lt;177 micron (NGR)</v>
      </c>
      <c r="L254">
        <v>15</v>
      </c>
      <c r="M254" t="s">
        <v>72</v>
      </c>
      <c r="N254">
        <v>163</v>
      </c>
      <c r="O254">
        <v>7</v>
      </c>
    </row>
    <row r="255" spans="1:15" x14ac:dyDescent="0.3">
      <c r="A255" t="s">
        <v>1016</v>
      </c>
      <c r="B255" t="s">
        <v>1017</v>
      </c>
      <c r="C255" s="1" t="str">
        <f t="shared" si="40"/>
        <v>21:0972</v>
      </c>
      <c r="D255" s="1" t="str">
        <f t="shared" si="41"/>
        <v>21:0126</v>
      </c>
      <c r="E255" t="s">
        <v>1018</v>
      </c>
      <c r="F255" t="s">
        <v>1019</v>
      </c>
      <c r="H255">
        <v>59.7758836</v>
      </c>
      <c r="I255">
        <v>-132.8221958</v>
      </c>
      <c r="J255" s="1" t="str">
        <f t="shared" si="38"/>
        <v>NGR lake sediment grab sample</v>
      </c>
      <c r="K255" s="1" t="str">
        <f t="shared" si="39"/>
        <v>&lt;177 micron (NGR)</v>
      </c>
      <c r="L255">
        <v>16</v>
      </c>
      <c r="M255" t="s">
        <v>24</v>
      </c>
      <c r="N255">
        <v>164</v>
      </c>
      <c r="O255">
        <v>22.5</v>
      </c>
    </row>
    <row r="256" spans="1:15" x14ac:dyDescent="0.3">
      <c r="A256" t="s">
        <v>1020</v>
      </c>
      <c r="B256" t="s">
        <v>1021</v>
      </c>
      <c r="C256" s="1" t="str">
        <f t="shared" si="40"/>
        <v>21:0972</v>
      </c>
      <c r="D256" s="1" t="str">
        <f t="shared" si="41"/>
        <v>21:0126</v>
      </c>
      <c r="E256" t="s">
        <v>1022</v>
      </c>
      <c r="F256" t="s">
        <v>1023</v>
      </c>
      <c r="H256">
        <v>59.768425299999997</v>
      </c>
      <c r="I256">
        <v>-132.73277229999999</v>
      </c>
      <c r="J256" s="1" t="str">
        <f t="shared" si="38"/>
        <v>NGR lake sediment grab sample</v>
      </c>
      <c r="K256" s="1" t="str">
        <f t="shared" si="39"/>
        <v>&lt;177 micron (NGR)</v>
      </c>
      <c r="L256">
        <v>16</v>
      </c>
      <c r="M256" t="s">
        <v>29</v>
      </c>
      <c r="N256">
        <v>165</v>
      </c>
    </row>
    <row r="257" spans="1:15" x14ac:dyDescent="0.3">
      <c r="A257" t="s">
        <v>1024</v>
      </c>
      <c r="B257" t="s">
        <v>1025</v>
      </c>
      <c r="C257" s="1" t="str">
        <f t="shared" si="40"/>
        <v>21:0972</v>
      </c>
      <c r="D257" s="1" t="str">
        <f t="shared" si="41"/>
        <v>21:0126</v>
      </c>
      <c r="E257" t="s">
        <v>1026</v>
      </c>
      <c r="F257" t="s">
        <v>1027</v>
      </c>
      <c r="H257">
        <v>59.727328200000002</v>
      </c>
      <c r="I257">
        <v>-132.7406665</v>
      </c>
      <c r="J257" s="1" t="str">
        <f t="shared" si="38"/>
        <v>NGR lake sediment grab sample</v>
      </c>
      <c r="K257" s="1" t="str">
        <f t="shared" si="39"/>
        <v>&lt;177 micron (NGR)</v>
      </c>
      <c r="L257">
        <v>16</v>
      </c>
      <c r="M257" t="s">
        <v>34</v>
      </c>
      <c r="N257">
        <v>166</v>
      </c>
      <c r="O257">
        <v>7.8</v>
      </c>
    </row>
    <row r="258" spans="1:15" x14ac:dyDescent="0.3">
      <c r="A258" t="s">
        <v>1028</v>
      </c>
      <c r="B258" t="s">
        <v>1029</v>
      </c>
      <c r="C258" s="1" t="str">
        <f t="shared" si="40"/>
        <v>21:0972</v>
      </c>
      <c r="D258" s="1" t="str">
        <f t="shared" si="41"/>
        <v>21:0126</v>
      </c>
      <c r="E258" t="s">
        <v>1030</v>
      </c>
      <c r="F258" t="s">
        <v>1031</v>
      </c>
      <c r="H258">
        <v>59.718250400000002</v>
      </c>
      <c r="I258">
        <v>-132.7383107</v>
      </c>
      <c r="J258" s="1" t="str">
        <f t="shared" si="38"/>
        <v>NGR lake sediment grab sample</v>
      </c>
      <c r="K258" s="1" t="str">
        <f t="shared" si="39"/>
        <v>&lt;177 micron (NGR)</v>
      </c>
      <c r="L258">
        <v>16</v>
      </c>
      <c r="M258" t="s">
        <v>53</v>
      </c>
      <c r="N258">
        <v>167</v>
      </c>
      <c r="O258">
        <v>2.9</v>
      </c>
    </row>
    <row r="259" spans="1:15" x14ac:dyDescent="0.3">
      <c r="A259" t="s">
        <v>1032</v>
      </c>
      <c r="B259" t="s">
        <v>1033</v>
      </c>
      <c r="C259" s="1" t="str">
        <f t="shared" si="40"/>
        <v>21:0972</v>
      </c>
      <c r="D259" s="1" t="str">
        <f t="shared" si="41"/>
        <v>21:0126</v>
      </c>
      <c r="E259" t="s">
        <v>1034</v>
      </c>
      <c r="F259" t="s">
        <v>1035</v>
      </c>
      <c r="H259">
        <v>59.705600400000002</v>
      </c>
      <c r="I259">
        <v>-132.77344210000001</v>
      </c>
      <c r="J259" s="1" t="str">
        <f t="shared" si="38"/>
        <v>NGR lake sediment grab sample</v>
      </c>
      <c r="K259" s="1" t="str">
        <f t="shared" si="39"/>
        <v>&lt;177 micron (NGR)</v>
      </c>
      <c r="L259">
        <v>16</v>
      </c>
      <c r="M259" t="s">
        <v>58</v>
      </c>
      <c r="N259">
        <v>168</v>
      </c>
      <c r="O259">
        <v>57.8</v>
      </c>
    </row>
    <row r="260" spans="1:15" x14ac:dyDescent="0.3">
      <c r="A260" t="s">
        <v>1036</v>
      </c>
      <c r="B260" t="s">
        <v>1037</v>
      </c>
      <c r="C260" s="1" t="str">
        <f t="shared" si="40"/>
        <v>21:0972</v>
      </c>
      <c r="D260" s="1" t="str">
        <f t="shared" si="41"/>
        <v>21:0126</v>
      </c>
      <c r="E260" t="s">
        <v>1038</v>
      </c>
      <c r="F260" t="s">
        <v>1039</v>
      </c>
      <c r="H260">
        <v>59.688202400000002</v>
      </c>
      <c r="I260">
        <v>-132.7831472</v>
      </c>
      <c r="J260" s="1" t="str">
        <f t="shared" si="38"/>
        <v>NGR lake sediment grab sample</v>
      </c>
      <c r="K260" s="1" t="str">
        <f t="shared" si="39"/>
        <v>&lt;177 micron (NGR)</v>
      </c>
      <c r="L260">
        <v>16</v>
      </c>
      <c r="M260" t="s">
        <v>63</v>
      </c>
      <c r="N260">
        <v>169</v>
      </c>
      <c r="O260">
        <v>12.1</v>
      </c>
    </row>
    <row r="261" spans="1:15" x14ac:dyDescent="0.3">
      <c r="A261" t="s">
        <v>1040</v>
      </c>
      <c r="B261" t="s">
        <v>1041</v>
      </c>
      <c r="C261" s="1" t="str">
        <f t="shared" si="40"/>
        <v>21:0972</v>
      </c>
      <c r="D261" s="1" t="str">
        <f t="shared" si="41"/>
        <v>21:0126</v>
      </c>
      <c r="E261" t="s">
        <v>1042</v>
      </c>
      <c r="F261" t="s">
        <v>1043</v>
      </c>
      <c r="H261">
        <v>59.670971799999997</v>
      </c>
      <c r="I261">
        <v>-132.787361</v>
      </c>
      <c r="J261" s="1" t="str">
        <f t="shared" si="38"/>
        <v>NGR lake sediment grab sample</v>
      </c>
      <c r="K261" s="1" t="str">
        <f t="shared" si="39"/>
        <v>&lt;177 micron (NGR)</v>
      </c>
      <c r="L261">
        <v>16</v>
      </c>
      <c r="M261" t="s">
        <v>72</v>
      </c>
      <c r="N261">
        <v>170</v>
      </c>
      <c r="O261">
        <v>7.9</v>
      </c>
    </row>
    <row r="262" spans="1:15" x14ac:dyDescent="0.3">
      <c r="A262" t="s">
        <v>1044</v>
      </c>
      <c r="B262" t="s">
        <v>1045</v>
      </c>
      <c r="C262" s="1" t="str">
        <f t="shared" si="40"/>
        <v>21:0972</v>
      </c>
      <c r="D262" s="1" t="str">
        <f t="shared" si="41"/>
        <v>21:0126</v>
      </c>
      <c r="E262" t="s">
        <v>1046</v>
      </c>
      <c r="F262" t="s">
        <v>1047</v>
      </c>
      <c r="H262">
        <v>59.668723700000001</v>
      </c>
      <c r="I262">
        <v>-132.78031770000001</v>
      </c>
      <c r="J262" s="1" t="str">
        <f t="shared" si="38"/>
        <v>NGR lake sediment grab sample</v>
      </c>
      <c r="K262" s="1" t="str">
        <f t="shared" si="39"/>
        <v>&lt;177 micron (NGR)</v>
      </c>
      <c r="L262">
        <v>16</v>
      </c>
      <c r="M262" t="s">
        <v>77</v>
      </c>
      <c r="N262">
        <v>171</v>
      </c>
      <c r="O262">
        <v>27.6</v>
      </c>
    </row>
    <row r="263" spans="1:15" x14ac:dyDescent="0.3">
      <c r="A263" t="s">
        <v>1048</v>
      </c>
      <c r="B263" t="s">
        <v>1049</v>
      </c>
      <c r="C263" s="1" t="str">
        <f t="shared" si="40"/>
        <v>21:0972</v>
      </c>
      <c r="D263" s="1" t="str">
        <f t="shared" si="41"/>
        <v>21:0126</v>
      </c>
      <c r="E263" t="s">
        <v>1050</v>
      </c>
      <c r="F263" t="s">
        <v>1051</v>
      </c>
      <c r="H263">
        <v>59.6869248</v>
      </c>
      <c r="I263">
        <v>-132.75030820000001</v>
      </c>
      <c r="J263" s="1" t="str">
        <f t="shared" si="38"/>
        <v>NGR lake sediment grab sample</v>
      </c>
      <c r="K263" s="1" t="str">
        <f t="shared" si="39"/>
        <v>&lt;177 micron (NGR)</v>
      </c>
      <c r="L263">
        <v>17</v>
      </c>
      <c r="M263" t="s">
        <v>24</v>
      </c>
      <c r="N263">
        <v>172</v>
      </c>
      <c r="O263">
        <v>6</v>
      </c>
    </row>
    <row r="264" spans="1:15" x14ac:dyDescent="0.3">
      <c r="A264" t="s">
        <v>1052</v>
      </c>
      <c r="B264" t="s">
        <v>1053</v>
      </c>
      <c r="C264" s="1" t="str">
        <f t="shared" si="40"/>
        <v>21:0972</v>
      </c>
      <c r="D264" s="1" t="str">
        <f t="shared" si="41"/>
        <v>21:0126</v>
      </c>
      <c r="E264" t="s">
        <v>1054</v>
      </c>
      <c r="F264" t="s">
        <v>1055</v>
      </c>
      <c r="H264">
        <v>59.537872299999997</v>
      </c>
      <c r="I264">
        <v>-133.5862415</v>
      </c>
      <c r="J264" s="1" t="str">
        <f t="shared" si="38"/>
        <v>NGR lake sediment grab sample</v>
      </c>
      <c r="K264" s="1" t="str">
        <f t="shared" si="39"/>
        <v>&lt;177 micron (NGR)</v>
      </c>
      <c r="L264">
        <v>18</v>
      </c>
      <c r="M264" t="s">
        <v>24</v>
      </c>
      <c r="N264">
        <v>173</v>
      </c>
      <c r="O264">
        <v>2</v>
      </c>
    </row>
    <row r="265" spans="1:15" x14ac:dyDescent="0.3">
      <c r="A265" t="s">
        <v>1056</v>
      </c>
      <c r="B265" t="s">
        <v>1057</v>
      </c>
      <c r="C265" s="1" t="str">
        <f t="shared" si="40"/>
        <v>21:0972</v>
      </c>
      <c r="D265" s="1" t="str">
        <f t="shared" si="41"/>
        <v>21:0126</v>
      </c>
      <c r="E265" t="s">
        <v>1058</v>
      </c>
      <c r="F265" t="s">
        <v>1059</v>
      </c>
      <c r="H265">
        <v>59.533045000000001</v>
      </c>
      <c r="I265">
        <v>-133.59745960000001</v>
      </c>
      <c r="J265" s="1" t="str">
        <f t="shared" si="38"/>
        <v>NGR lake sediment grab sample</v>
      </c>
      <c r="K265" s="1" t="str">
        <f t="shared" si="39"/>
        <v>&lt;177 micron (NGR)</v>
      </c>
      <c r="L265">
        <v>18</v>
      </c>
      <c r="M265" t="s">
        <v>29</v>
      </c>
      <c r="N265">
        <v>174</v>
      </c>
      <c r="O265">
        <v>37.4</v>
      </c>
    </row>
    <row r="266" spans="1:15" x14ac:dyDescent="0.3">
      <c r="A266" t="s">
        <v>1060</v>
      </c>
      <c r="B266" t="s">
        <v>1061</v>
      </c>
      <c r="C266" s="1" t="str">
        <f t="shared" si="40"/>
        <v>21:0972</v>
      </c>
      <c r="D266" s="1" t="str">
        <f t="shared" si="41"/>
        <v>21:0126</v>
      </c>
      <c r="E266" t="s">
        <v>1062</v>
      </c>
      <c r="F266" t="s">
        <v>1063</v>
      </c>
      <c r="H266">
        <v>59.525392199999999</v>
      </c>
      <c r="I266">
        <v>-133.6032046</v>
      </c>
      <c r="J266" s="1" t="str">
        <f t="shared" si="38"/>
        <v>NGR lake sediment grab sample</v>
      </c>
      <c r="K266" s="1" t="str">
        <f t="shared" si="39"/>
        <v>&lt;177 micron (NGR)</v>
      </c>
      <c r="L266">
        <v>18</v>
      </c>
      <c r="M266" t="s">
        <v>34</v>
      </c>
      <c r="N266">
        <v>175</v>
      </c>
      <c r="O266">
        <v>23.1</v>
      </c>
    </row>
    <row r="267" spans="1:15" x14ac:dyDescent="0.3">
      <c r="A267" t="s">
        <v>1064</v>
      </c>
      <c r="B267" t="s">
        <v>1065</v>
      </c>
      <c r="C267" s="1" t="str">
        <f t="shared" si="40"/>
        <v>21:0972</v>
      </c>
      <c r="D267" s="1" t="str">
        <f t="shared" si="41"/>
        <v>21:0126</v>
      </c>
      <c r="E267" t="s">
        <v>1066</v>
      </c>
      <c r="F267" t="s">
        <v>1067</v>
      </c>
      <c r="H267">
        <v>59.491047500000001</v>
      </c>
      <c r="I267">
        <v>-133.4544535</v>
      </c>
      <c r="J267" s="1" t="str">
        <f t="shared" si="38"/>
        <v>NGR lake sediment grab sample</v>
      </c>
      <c r="K267" s="1" t="str">
        <f t="shared" si="39"/>
        <v>&lt;177 micron (NGR)</v>
      </c>
      <c r="L267">
        <v>18</v>
      </c>
      <c r="M267" t="s">
        <v>53</v>
      </c>
      <c r="N267">
        <v>176</v>
      </c>
      <c r="O267">
        <v>10.3</v>
      </c>
    </row>
  </sheetData>
  <autoFilter ref="A1:N267">
    <filterColumn colId="0" hiddenButton="1"/>
    <filterColumn colId="1" hiddenButton="1"/>
    <filterColumn colId="3">
      <filters>
        <filter val="21:0126"/>
      </filters>
    </filterColumn>
    <filterColumn colId="4" hiddenButton="1"/>
    <filterColumn colId="5" hiddenButton="1"/>
    <filterColumn colId="7" hiddenButton="1"/>
    <filterColumn colId="8" hiddenButton="1"/>
    <filterColumn colId="13" hiddenButton="1"/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svy210126_pkg_0367a.xlsx</vt:lpstr>
      <vt:lpstr>pkg_0367a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adcock</dc:creator>
  <cp:lastModifiedBy>adcock</cp:lastModifiedBy>
  <dcterms:created xsi:type="dcterms:W3CDTF">2024-11-22T08:17:44Z</dcterms:created>
  <dcterms:modified xsi:type="dcterms:W3CDTF">2024-11-23T00:03:10Z</dcterms:modified>
</cp:coreProperties>
</file>